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mc:AlternateContent xmlns:mc="http://schemas.openxmlformats.org/markup-compatibility/2006">
    <mc:Choice Requires="x15">
      <x15ac:absPath xmlns:x15ac="http://schemas.microsoft.com/office/spreadsheetml/2010/11/ac" url="P:\CBT\Campagne MCO 2020\04 - TIC 2020\02 - Fichiers\"/>
    </mc:Choice>
  </mc:AlternateContent>
  <xr:revisionPtr revIDLastSave="0" documentId="13_ncr:1_{B93B55A4-B9E7-4EC7-B24D-FB22015601B6}" xr6:coauthVersionLast="36" xr6:coauthVersionMax="36" xr10:uidLastSave="{00000000-0000-0000-0000-000000000000}"/>
  <bookViews>
    <workbookView xWindow="0" yWindow="0" windowWidth="25200" windowHeight="11985" firstSheet="1" activeTab="3" xr2:uid="{00000000-000D-0000-FFFF-FFFF00000000}"/>
  </bookViews>
  <sheets>
    <sheet name="Lisez Moi" sheetId="3" r:id="rId1"/>
    <sheet name="Synthèse" sheetId="4" r:id="rId2"/>
    <sheet name="Secteur Ex DG" sheetId="1" r:id="rId3"/>
    <sheet name="Secteur Ex OQN" sheetId="2" r:id="rId4"/>
    <sheet name="Liste GHM" sheetId="5" state="hidden" r:id="rId5"/>
    <sheet name="Choix GHS" sheetId="6" state="hidden" r:id="rId6"/>
  </sheets>
  <externalReferences>
    <externalReference r:id="rId7"/>
  </externalReferences>
  <definedNames>
    <definedName name="_xlnm._FilterDatabase" localSheetId="4" hidden="1">'Liste GHM'!$A$1:$I$2124</definedName>
    <definedName name="_xlnm._FilterDatabase" localSheetId="2" hidden="1">'Secteur Ex DG'!$A$1:$M$2180</definedName>
    <definedName name="_xlnm._FilterDatabase" localSheetId="3" hidden="1">'Secteur Ex OQN'!$A$1:$M$1013</definedName>
    <definedName name="GHM">#REF!</definedName>
    <definedName name="ListeGHM">'[1]Liste GHM'!$A$2:$A$1854</definedName>
    <definedName name="ListeGHS">'[1]Choix GHS'!$B$2:$B$4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41" i="5" l="1"/>
  <c r="I1941" i="5"/>
  <c r="H1516" i="5"/>
  <c r="H815" i="5"/>
  <c r="H586" i="5"/>
  <c r="H483" i="5"/>
  <c r="H243" i="5"/>
  <c r="A1012" i="2" l="1"/>
  <c r="A1011" i="2"/>
  <c r="A1010" i="2"/>
  <c r="A1009" i="2"/>
  <c r="A1008" i="2"/>
  <c r="A1007" i="2"/>
  <c r="A1006" i="2"/>
  <c r="A1005" i="2"/>
  <c r="A1013" i="2"/>
  <c r="A2" i="6"/>
  <c r="B2" i="6" s="1"/>
  <c r="H2123" i="5" l="1"/>
  <c r="H2122" i="5"/>
  <c r="H2121" i="5"/>
  <c r="H2120" i="5"/>
  <c r="H2119" i="5"/>
  <c r="H2118" i="5"/>
  <c r="H2117" i="5"/>
  <c r="H1067" i="5"/>
  <c r="K2103" i="5"/>
  <c r="J2103" i="5"/>
  <c r="J2065" i="5"/>
  <c r="J1785" i="5"/>
  <c r="I2108" i="5"/>
  <c r="I2103" i="5"/>
  <c r="I2100" i="5"/>
  <c r="I2065" i="5"/>
  <c r="I1947" i="5"/>
  <c r="I1946" i="5"/>
  <c r="I1945" i="5"/>
  <c r="I1944" i="5"/>
  <c r="I1940" i="5"/>
  <c r="I1939" i="5"/>
  <c r="I1785" i="5"/>
  <c r="I1596" i="5"/>
  <c r="I1583" i="5"/>
  <c r="I1395" i="5"/>
  <c r="I1394" i="5"/>
  <c r="I1236" i="5"/>
  <c r="I1235" i="5"/>
  <c r="I1217" i="5"/>
  <c r="I1215" i="5"/>
  <c r="I1214" i="5"/>
  <c r="I1212" i="5"/>
  <c r="I1211" i="5"/>
  <c r="I1082" i="5"/>
  <c r="I1079" i="5"/>
  <c r="I1078" i="5"/>
  <c r="I1077" i="5"/>
  <c r="I1076" i="5"/>
  <c r="I742" i="5"/>
  <c r="I740" i="5"/>
  <c r="I510" i="5"/>
  <c r="I509" i="5"/>
  <c r="I508" i="5"/>
  <c r="I507" i="5"/>
  <c r="I502" i="5"/>
  <c r="I489" i="5"/>
  <c r="I488" i="5"/>
  <c r="I486" i="5"/>
  <c r="I205" i="5"/>
  <c r="I203" i="5"/>
  <c r="I202" i="5"/>
  <c r="I186" i="5"/>
  <c r="I184" i="5"/>
  <c r="I33" i="5"/>
  <c r="I7" i="5"/>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5" i="5"/>
  <c r="H206" i="5"/>
  <c r="H207" i="5"/>
  <c r="H208" i="5"/>
  <c r="H209" i="5"/>
  <c r="H210" i="5"/>
  <c r="H211" i="5"/>
  <c r="H212" i="5"/>
  <c r="H213" i="5"/>
  <c r="H214" i="5"/>
  <c r="H215" i="5"/>
  <c r="H216" i="5"/>
  <c r="H217" i="5"/>
  <c r="H219" i="5"/>
  <c r="H220" i="5"/>
  <c r="H221" i="5"/>
  <c r="H222" i="5"/>
  <c r="H223" i="5"/>
  <c r="H224" i="5"/>
  <c r="H225" i="5"/>
  <c r="H226" i="5"/>
  <c r="H227" i="5"/>
  <c r="H228" i="5"/>
  <c r="H229" i="5"/>
  <c r="H230" i="5"/>
  <c r="H231" i="5"/>
  <c r="H232" i="5"/>
  <c r="H233" i="5"/>
  <c r="H234" i="5"/>
  <c r="H235" i="5"/>
  <c r="H236" i="5"/>
  <c r="H237" i="5"/>
  <c r="H238" i="5"/>
  <c r="H239" i="5"/>
  <c r="H240" i="5"/>
  <c r="H241" i="5"/>
  <c r="H242" i="5"/>
  <c r="H244" i="5"/>
  <c r="H245" i="5"/>
  <c r="H246"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H452" i="5"/>
  <c r="H453" i="5"/>
  <c r="H454" i="5"/>
  <c r="H455" i="5"/>
  <c r="H456" i="5"/>
  <c r="H457" i="5"/>
  <c r="H458" i="5"/>
  <c r="H459" i="5"/>
  <c r="H460" i="5"/>
  <c r="H461" i="5"/>
  <c r="H462" i="5"/>
  <c r="H463" i="5"/>
  <c r="H464" i="5"/>
  <c r="H465" i="5"/>
  <c r="H466" i="5"/>
  <c r="H467" i="5"/>
  <c r="H468" i="5"/>
  <c r="H469" i="5"/>
  <c r="H470" i="5"/>
  <c r="H471" i="5"/>
  <c r="H472" i="5"/>
  <c r="H473" i="5"/>
  <c r="H474" i="5"/>
  <c r="H475" i="5"/>
  <c r="H476" i="5"/>
  <c r="H477" i="5"/>
  <c r="H478" i="5"/>
  <c r="H479" i="5"/>
  <c r="H480" i="5"/>
  <c r="H481" i="5"/>
  <c r="H482" i="5"/>
  <c r="H484" i="5"/>
  <c r="H485" i="5"/>
  <c r="H486" i="5"/>
  <c r="H487" i="5"/>
  <c r="H488" i="5"/>
  <c r="H489" i="5"/>
  <c r="H490" i="5"/>
  <c r="H491" i="5"/>
  <c r="H492"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1" i="5"/>
  <c r="H562" i="5"/>
  <c r="H563" i="5"/>
  <c r="H564" i="5"/>
  <c r="H565" i="5"/>
  <c r="H566" i="5"/>
  <c r="H567" i="5"/>
  <c r="H568" i="5"/>
  <c r="H569" i="5"/>
  <c r="H570" i="5"/>
  <c r="H571" i="5"/>
  <c r="H572" i="5"/>
  <c r="H573" i="5"/>
  <c r="H574" i="5"/>
  <c r="H575" i="5"/>
  <c r="H576" i="5"/>
  <c r="H577" i="5"/>
  <c r="H578" i="5"/>
  <c r="H579" i="5"/>
  <c r="H581" i="5"/>
  <c r="H582" i="5"/>
  <c r="H583" i="5"/>
  <c r="H584" i="5"/>
  <c r="H585" i="5"/>
  <c r="H587" i="5"/>
  <c r="H588" i="5"/>
  <c r="H589" i="5"/>
  <c r="H590" i="5"/>
  <c r="H591" i="5"/>
  <c r="H592" i="5"/>
  <c r="H593" i="5"/>
  <c r="H594" i="5"/>
  <c r="H595" i="5"/>
  <c r="H596" i="5"/>
  <c r="H597" i="5"/>
  <c r="H598" i="5"/>
  <c r="H599" i="5"/>
  <c r="H600" i="5"/>
  <c r="H601" i="5"/>
  <c r="H602" i="5"/>
  <c r="H603" i="5"/>
  <c r="H604" i="5"/>
  <c r="H605" i="5"/>
  <c r="H606" i="5"/>
  <c r="H607" i="5"/>
  <c r="H608" i="5"/>
  <c r="H609" i="5"/>
  <c r="H610" i="5"/>
  <c r="H611" i="5"/>
  <c r="H612" i="5"/>
  <c r="H613" i="5"/>
  <c r="H614" i="5"/>
  <c r="H615" i="5"/>
  <c r="H616" i="5"/>
  <c r="H617" i="5"/>
  <c r="H618" i="5"/>
  <c r="H619" i="5"/>
  <c r="H620" i="5"/>
  <c r="H621" i="5"/>
  <c r="H622" i="5"/>
  <c r="H623" i="5"/>
  <c r="H624" i="5"/>
  <c r="H625" i="5"/>
  <c r="H626" i="5"/>
  <c r="H627" i="5"/>
  <c r="H628" i="5"/>
  <c r="H629" i="5"/>
  <c r="H630" i="5"/>
  <c r="H631" i="5"/>
  <c r="H632" i="5"/>
  <c r="H633" i="5"/>
  <c r="H634" i="5"/>
  <c r="H635" i="5"/>
  <c r="H636" i="5"/>
  <c r="H637" i="5"/>
  <c r="H638" i="5"/>
  <c r="H639" i="5"/>
  <c r="H640" i="5"/>
  <c r="H641" i="5"/>
  <c r="H642" i="5"/>
  <c r="H643" i="5"/>
  <c r="H644" i="5"/>
  <c r="H645" i="5"/>
  <c r="H646" i="5"/>
  <c r="H647" i="5"/>
  <c r="H648" i="5"/>
  <c r="H649" i="5"/>
  <c r="H650" i="5"/>
  <c r="H651" i="5"/>
  <c r="H652" i="5"/>
  <c r="H653" i="5"/>
  <c r="H654" i="5"/>
  <c r="H655" i="5"/>
  <c r="H656" i="5"/>
  <c r="H657" i="5"/>
  <c r="H658" i="5"/>
  <c r="H659" i="5"/>
  <c r="H660" i="5"/>
  <c r="H661" i="5"/>
  <c r="H662" i="5"/>
  <c r="H663" i="5"/>
  <c r="H664" i="5"/>
  <c r="H665" i="5"/>
  <c r="H666" i="5"/>
  <c r="H667" i="5"/>
  <c r="H668" i="5"/>
  <c r="H669" i="5"/>
  <c r="H670" i="5"/>
  <c r="H671" i="5"/>
  <c r="H672" i="5"/>
  <c r="H673" i="5"/>
  <c r="H674" i="5"/>
  <c r="H675" i="5"/>
  <c r="H676" i="5"/>
  <c r="H677" i="5"/>
  <c r="H678" i="5"/>
  <c r="H679" i="5"/>
  <c r="H680" i="5"/>
  <c r="H681" i="5"/>
  <c r="H682" i="5"/>
  <c r="H683" i="5"/>
  <c r="H684" i="5"/>
  <c r="H685" i="5"/>
  <c r="H686" i="5"/>
  <c r="H687" i="5"/>
  <c r="H688" i="5"/>
  <c r="H689" i="5"/>
  <c r="H690" i="5"/>
  <c r="H691" i="5"/>
  <c r="H692" i="5"/>
  <c r="H693" i="5"/>
  <c r="H694" i="5"/>
  <c r="H695" i="5"/>
  <c r="H696" i="5"/>
  <c r="H697" i="5"/>
  <c r="H698" i="5"/>
  <c r="H699" i="5"/>
  <c r="H700" i="5"/>
  <c r="H701" i="5"/>
  <c r="H702" i="5"/>
  <c r="H703" i="5"/>
  <c r="H704" i="5"/>
  <c r="H705" i="5"/>
  <c r="H706" i="5"/>
  <c r="H707" i="5"/>
  <c r="H708" i="5"/>
  <c r="H709" i="5"/>
  <c r="H710" i="5"/>
  <c r="H711" i="5"/>
  <c r="H712" i="5"/>
  <c r="H713" i="5"/>
  <c r="H714" i="5"/>
  <c r="H715" i="5"/>
  <c r="H716" i="5"/>
  <c r="H717" i="5"/>
  <c r="H718" i="5"/>
  <c r="H719" i="5"/>
  <c r="H720" i="5"/>
  <c r="H721" i="5"/>
  <c r="H722" i="5"/>
  <c r="H723" i="5"/>
  <c r="H724" i="5"/>
  <c r="H725" i="5"/>
  <c r="H726" i="5"/>
  <c r="H727" i="5"/>
  <c r="H728" i="5"/>
  <c r="H729" i="5"/>
  <c r="H730" i="5"/>
  <c r="H731" i="5"/>
  <c r="H732" i="5"/>
  <c r="H733" i="5"/>
  <c r="H734" i="5"/>
  <c r="H735" i="5"/>
  <c r="H736" i="5"/>
  <c r="H737" i="5"/>
  <c r="H738" i="5"/>
  <c r="H739" i="5"/>
  <c r="H740" i="5"/>
  <c r="H741" i="5"/>
  <c r="H742" i="5"/>
  <c r="H743" i="5"/>
  <c r="H744" i="5"/>
  <c r="H745" i="5"/>
  <c r="H746" i="5"/>
  <c r="H747" i="5"/>
  <c r="H748" i="5"/>
  <c r="H749" i="5"/>
  <c r="H750" i="5"/>
  <c r="H751" i="5"/>
  <c r="H752" i="5"/>
  <c r="H753" i="5"/>
  <c r="H754" i="5"/>
  <c r="H755" i="5"/>
  <c r="H756" i="5"/>
  <c r="H757" i="5"/>
  <c r="H758" i="5"/>
  <c r="H759" i="5"/>
  <c r="H760" i="5"/>
  <c r="H761" i="5"/>
  <c r="H762" i="5"/>
  <c r="H763" i="5"/>
  <c r="H764" i="5"/>
  <c r="H765" i="5"/>
  <c r="H766" i="5"/>
  <c r="H767" i="5"/>
  <c r="H768" i="5"/>
  <c r="H769" i="5"/>
  <c r="H770" i="5"/>
  <c r="H771" i="5"/>
  <c r="H772" i="5"/>
  <c r="H773" i="5"/>
  <c r="H774" i="5"/>
  <c r="H775" i="5"/>
  <c r="H776" i="5"/>
  <c r="H777" i="5"/>
  <c r="H778" i="5"/>
  <c r="H779" i="5"/>
  <c r="H780" i="5"/>
  <c r="H781" i="5"/>
  <c r="H782" i="5"/>
  <c r="H783" i="5"/>
  <c r="H784" i="5"/>
  <c r="H785" i="5"/>
  <c r="H786" i="5"/>
  <c r="H787" i="5"/>
  <c r="H788" i="5"/>
  <c r="H789" i="5"/>
  <c r="H790" i="5"/>
  <c r="H791" i="5"/>
  <c r="H792" i="5"/>
  <c r="H793" i="5"/>
  <c r="H794" i="5"/>
  <c r="H795" i="5"/>
  <c r="H796" i="5"/>
  <c r="H797" i="5"/>
  <c r="H798" i="5"/>
  <c r="H799" i="5"/>
  <c r="H800" i="5"/>
  <c r="H801" i="5"/>
  <c r="H802" i="5"/>
  <c r="H803" i="5"/>
  <c r="H804" i="5"/>
  <c r="H805" i="5"/>
  <c r="H806" i="5"/>
  <c r="H807" i="5"/>
  <c r="H808" i="5"/>
  <c r="H809" i="5"/>
  <c r="H810" i="5"/>
  <c r="H811" i="5"/>
  <c r="H812" i="5"/>
  <c r="H813" i="5"/>
  <c r="H814" i="5"/>
  <c r="H816" i="5"/>
  <c r="H817" i="5"/>
  <c r="H818"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2" i="5"/>
  <c r="H923" i="5"/>
  <c r="H924" i="5"/>
  <c r="H925" i="5"/>
  <c r="H926" i="5"/>
  <c r="H927" i="5"/>
  <c r="H928" i="5"/>
  <c r="H929" i="5"/>
  <c r="H930" i="5"/>
  <c r="H931" i="5"/>
  <c r="H932" i="5"/>
  <c r="H934" i="5"/>
  <c r="H935" i="5"/>
  <c r="H936" i="5"/>
  <c r="H937" i="5"/>
  <c r="H938" i="5"/>
  <c r="H939" i="5"/>
  <c r="H940" i="5"/>
  <c r="H941" i="5"/>
  <c r="H942" i="5"/>
  <c r="H943" i="5"/>
  <c r="H944" i="5"/>
  <c r="H945" i="5"/>
  <c r="H946" i="5"/>
  <c r="H947" i="5"/>
  <c r="H948" i="5"/>
  <c r="H949" i="5"/>
  <c r="H950" i="5"/>
  <c r="H951" i="5"/>
  <c r="H952" i="5"/>
  <c r="H953" i="5"/>
  <c r="H954" i="5"/>
  <c r="H955" i="5"/>
  <c r="H956" i="5"/>
  <c r="H957" i="5"/>
  <c r="H958" i="5"/>
  <c r="H959" i="5"/>
  <c r="H960" i="5"/>
  <c r="H961" i="5"/>
  <c r="H962" i="5"/>
  <c r="H963" i="5"/>
  <c r="H964" i="5"/>
  <c r="H965" i="5"/>
  <c r="H966" i="5"/>
  <c r="H967" i="5"/>
  <c r="H968" i="5"/>
  <c r="H969" i="5"/>
  <c r="H970" i="5"/>
  <c r="H971" i="5"/>
  <c r="H972" i="5"/>
  <c r="H973" i="5"/>
  <c r="H974" i="5"/>
  <c r="H975" i="5"/>
  <c r="H976" i="5"/>
  <c r="H977" i="5"/>
  <c r="H978" i="5"/>
  <c r="H979" i="5"/>
  <c r="H980" i="5"/>
  <c r="H981" i="5"/>
  <c r="H982" i="5"/>
  <c r="H983" i="5"/>
  <c r="H984" i="5"/>
  <c r="H985" i="5"/>
  <c r="H986" i="5"/>
  <c r="H987" i="5"/>
  <c r="H988" i="5"/>
  <c r="H989" i="5"/>
  <c r="H990" i="5"/>
  <c r="H991" i="5"/>
  <c r="H992" i="5"/>
  <c r="H993" i="5"/>
  <c r="H994" i="5"/>
  <c r="H995" i="5"/>
  <c r="H996" i="5"/>
  <c r="H997" i="5"/>
  <c r="H998" i="5"/>
  <c r="H999" i="5"/>
  <c r="H1000" i="5"/>
  <c r="H1001" i="5"/>
  <c r="H1002" i="5"/>
  <c r="H1003" i="5"/>
  <c r="H1004" i="5"/>
  <c r="H1005" i="5"/>
  <c r="H1006" i="5"/>
  <c r="H1007" i="5"/>
  <c r="H1008" i="5"/>
  <c r="H1009" i="5"/>
  <c r="H1010" i="5"/>
  <c r="H1011" i="5"/>
  <c r="H1012" i="5"/>
  <c r="H1013" i="5"/>
  <c r="H1014" i="5"/>
  <c r="H1015" i="5"/>
  <c r="H1016" i="5"/>
  <c r="H1017" i="5"/>
  <c r="H1018" i="5"/>
  <c r="H1019" i="5"/>
  <c r="H1020" i="5"/>
  <c r="H1021" i="5"/>
  <c r="H1022" i="5"/>
  <c r="H1023" i="5"/>
  <c r="H1024" i="5"/>
  <c r="H1025" i="5"/>
  <c r="H1026" i="5"/>
  <c r="H1027" i="5"/>
  <c r="H1028" i="5"/>
  <c r="H1029" i="5"/>
  <c r="H1030" i="5"/>
  <c r="H1031" i="5"/>
  <c r="H1032" i="5"/>
  <c r="H1033" i="5"/>
  <c r="H1034" i="5"/>
  <c r="H1035" i="5"/>
  <c r="H1036" i="5"/>
  <c r="H1037" i="5"/>
  <c r="H1038" i="5"/>
  <c r="H1039" i="5"/>
  <c r="H1040" i="5"/>
  <c r="H1041" i="5"/>
  <c r="H1042" i="5"/>
  <c r="H1043" i="5"/>
  <c r="H1044" i="5"/>
  <c r="H1045" i="5"/>
  <c r="H1046" i="5"/>
  <c r="H1047" i="5"/>
  <c r="H1048" i="5"/>
  <c r="H1049" i="5"/>
  <c r="H1050" i="5"/>
  <c r="H1051" i="5"/>
  <c r="H1052" i="5"/>
  <c r="H1053" i="5"/>
  <c r="H1054" i="5"/>
  <c r="H1055" i="5"/>
  <c r="H1056" i="5"/>
  <c r="H1057" i="5"/>
  <c r="H1058" i="5"/>
  <c r="H1059" i="5"/>
  <c r="H1060" i="5"/>
  <c r="H1061" i="5"/>
  <c r="H1062" i="5"/>
  <c r="H1063" i="5"/>
  <c r="H1064" i="5"/>
  <c r="H1065" i="5"/>
  <c r="H1066" i="5"/>
  <c r="H1068" i="5"/>
  <c r="H1069" i="5"/>
  <c r="H1070" i="5"/>
  <c r="H1071" i="5"/>
  <c r="H1072" i="5"/>
  <c r="H1073" i="5"/>
  <c r="H1074" i="5"/>
  <c r="H1075" i="5"/>
  <c r="H1076" i="5"/>
  <c r="H1077" i="5"/>
  <c r="H1078" i="5"/>
  <c r="H1079" i="5"/>
  <c r="H1080" i="5"/>
  <c r="H1081" i="5"/>
  <c r="H1082" i="5"/>
  <c r="H1083" i="5"/>
  <c r="H1084" i="5"/>
  <c r="H1085" i="5"/>
  <c r="H1086" i="5"/>
  <c r="H1087" i="5"/>
  <c r="H1088" i="5"/>
  <c r="H1090" i="5"/>
  <c r="H1091" i="5"/>
  <c r="H1092" i="5"/>
  <c r="H1093" i="5"/>
  <c r="H1094" i="5"/>
  <c r="H1095" i="5"/>
  <c r="H1096" i="5"/>
  <c r="H1097" i="5"/>
  <c r="H1098" i="5"/>
  <c r="H1099" i="5"/>
  <c r="H1100" i="5"/>
  <c r="H1101" i="5"/>
  <c r="H1102" i="5"/>
  <c r="H1103" i="5"/>
  <c r="H1105" i="5"/>
  <c r="H1106" i="5"/>
  <c r="H1107" i="5"/>
  <c r="H1108" i="5"/>
  <c r="H1109" i="5"/>
  <c r="H1110" i="5"/>
  <c r="H1111" i="5"/>
  <c r="H1112" i="5"/>
  <c r="H1113" i="5"/>
  <c r="H1114" i="5"/>
  <c r="H1115" i="5"/>
  <c r="H1116" i="5"/>
  <c r="H1117" i="5"/>
  <c r="H1118" i="5"/>
  <c r="H1119" i="5"/>
  <c r="H1120" i="5"/>
  <c r="H1121" i="5"/>
  <c r="H1122" i="5"/>
  <c r="H1123" i="5"/>
  <c r="H1124" i="5"/>
  <c r="H1125" i="5"/>
  <c r="H1126" i="5"/>
  <c r="H1127" i="5"/>
  <c r="H1128" i="5"/>
  <c r="H1129" i="5"/>
  <c r="H1130" i="5"/>
  <c r="H1131" i="5"/>
  <c r="H1132" i="5"/>
  <c r="H1133" i="5"/>
  <c r="H1134" i="5"/>
  <c r="H1135" i="5"/>
  <c r="H1136" i="5"/>
  <c r="H1137" i="5"/>
  <c r="H1138" i="5"/>
  <c r="H1139" i="5"/>
  <c r="H1140" i="5"/>
  <c r="H1141" i="5"/>
  <c r="H1142" i="5"/>
  <c r="H1143" i="5"/>
  <c r="H1144" i="5"/>
  <c r="H1146" i="5"/>
  <c r="H1147" i="5"/>
  <c r="H1148" i="5"/>
  <c r="H1149" i="5"/>
  <c r="H1150" i="5"/>
  <c r="H1151" i="5"/>
  <c r="H1152" i="5"/>
  <c r="H1153" i="5"/>
  <c r="H1154" i="5"/>
  <c r="H1155" i="5"/>
  <c r="H1156" i="5"/>
  <c r="H1157" i="5"/>
  <c r="H1158" i="5"/>
  <c r="H1159" i="5"/>
  <c r="H1160" i="5"/>
  <c r="H1161" i="5"/>
  <c r="H1162" i="5"/>
  <c r="H1163" i="5"/>
  <c r="H1164" i="5"/>
  <c r="H1165" i="5"/>
  <c r="H1166" i="5"/>
  <c r="H1167" i="5"/>
  <c r="H1168" i="5"/>
  <c r="H1169" i="5"/>
  <c r="H1170" i="5"/>
  <c r="H1171" i="5"/>
  <c r="H1172" i="5"/>
  <c r="H1173" i="5"/>
  <c r="H1174" i="5"/>
  <c r="H1175" i="5"/>
  <c r="H1176" i="5"/>
  <c r="H1177" i="5"/>
  <c r="H1178" i="5"/>
  <c r="H1179" i="5"/>
  <c r="H1180" i="5"/>
  <c r="H1181" i="5"/>
  <c r="H1182" i="5"/>
  <c r="H1183" i="5"/>
  <c r="H1184" i="5"/>
  <c r="H1185" i="5"/>
  <c r="H1186" i="5"/>
  <c r="H1187" i="5"/>
  <c r="H1188" i="5"/>
  <c r="H1189" i="5"/>
  <c r="H1190" i="5"/>
  <c r="H1191" i="5"/>
  <c r="H1192" i="5"/>
  <c r="H1193" i="5"/>
  <c r="H1194" i="5"/>
  <c r="H1195" i="5"/>
  <c r="H1196" i="5"/>
  <c r="H1197" i="5"/>
  <c r="H1198" i="5"/>
  <c r="H1199" i="5"/>
  <c r="H1200" i="5"/>
  <c r="H1201" i="5"/>
  <c r="H1202" i="5"/>
  <c r="H1203" i="5"/>
  <c r="H1204" i="5"/>
  <c r="H1205" i="5"/>
  <c r="H1206" i="5"/>
  <c r="H1207" i="5"/>
  <c r="H1208" i="5"/>
  <c r="H1209" i="5"/>
  <c r="H1210" i="5"/>
  <c r="H1211" i="5"/>
  <c r="H1212" i="5"/>
  <c r="H1213" i="5"/>
  <c r="H1214" i="5"/>
  <c r="H1215" i="5"/>
  <c r="H1216" i="5"/>
  <c r="H1217" i="5"/>
  <c r="H1218" i="5"/>
  <c r="H1219" i="5"/>
  <c r="H1220" i="5"/>
  <c r="H1221" i="5"/>
  <c r="H1222" i="5"/>
  <c r="H1223" i="5"/>
  <c r="H1224" i="5"/>
  <c r="H1225" i="5"/>
  <c r="H1226" i="5"/>
  <c r="H1227" i="5"/>
  <c r="H1228" i="5"/>
  <c r="H1229" i="5"/>
  <c r="H1230" i="5"/>
  <c r="H1231" i="5"/>
  <c r="H1232" i="5"/>
  <c r="H1233" i="5"/>
  <c r="H1234" i="5"/>
  <c r="H1235" i="5"/>
  <c r="H1236" i="5"/>
  <c r="H1238" i="5"/>
  <c r="H1239" i="5"/>
  <c r="H1240" i="5"/>
  <c r="H1241" i="5"/>
  <c r="H1242" i="5"/>
  <c r="H1243" i="5"/>
  <c r="H1244" i="5"/>
  <c r="H1245" i="5"/>
  <c r="H1246" i="5"/>
  <c r="H1247" i="5"/>
  <c r="H1248" i="5"/>
  <c r="H1249" i="5"/>
  <c r="H1250" i="5"/>
  <c r="H1251" i="5"/>
  <c r="H1252" i="5"/>
  <c r="H1253" i="5"/>
  <c r="H1254" i="5"/>
  <c r="H1255" i="5"/>
  <c r="H1256" i="5"/>
  <c r="H1257" i="5"/>
  <c r="H1258" i="5"/>
  <c r="H1259" i="5"/>
  <c r="H1260" i="5"/>
  <c r="H1261" i="5"/>
  <c r="H1262" i="5"/>
  <c r="H1263" i="5"/>
  <c r="H1264" i="5"/>
  <c r="H1265" i="5"/>
  <c r="H1266" i="5"/>
  <c r="H1267" i="5"/>
  <c r="H1268" i="5"/>
  <c r="H1269" i="5"/>
  <c r="H1270" i="5"/>
  <c r="H1271" i="5"/>
  <c r="H1272" i="5"/>
  <c r="H1273" i="5"/>
  <c r="H1274" i="5"/>
  <c r="H1275" i="5"/>
  <c r="H1276" i="5"/>
  <c r="H1277" i="5"/>
  <c r="H1278" i="5"/>
  <c r="H1279" i="5"/>
  <c r="H1280" i="5"/>
  <c r="H1281" i="5"/>
  <c r="H1282" i="5"/>
  <c r="H1283" i="5"/>
  <c r="H1284" i="5"/>
  <c r="H1285" i="5"/>
  <c r="H1286" i="5"/>
  <c r="H1287" i="5"/>
  <c r="H1288" i="5"/>
  <c r="H1289" i="5"/>
  <c r="H1290" i="5"/>
  <c r="H1291" i="5"/>
  <c r="H1292" i="5"/>
  <c r="H1293" i="5"/>
  <c r="H1294" i="5"/>
  <c r="H1295" i="5"/>
  <c r="H1296" i="5"/>
  <c r="H1297" i="5"/>
  <c r="H1298" i="5"/>
  <c r="H1299" i="5"/>
  <c r="H1300" i="5"/>
  <c r="H1301" i="5"/>
  <c r="H1302" i="5"/>
  <c r="H1303" i="5"/>
  <c r="H1304" i="5"/>
  <c r="H1305" i="5"/>
  <c r="H1306" i="5"/>
  <c r="H1307" i="5"/>
  <c r="H1308" i="5"/>
  <c r="H1309" i="5"/>
  <c r="H1310" i="5"/>
  <c r="H1311" i="5"/>
  <c r="H1312" i="5"/>
  <c r="H1313" i="5"/>
  <c r="H1314" i="5"/>
  <c r="H1315" i="5"/>
  <c r="H1316" i="5"/>
  <c r="H1317" i="5"/>
  <c r="H1318" i="5"/>
  <c r="H1319" i="5"/>
  <c r="H1320" i="5"/>
  <c r="H1321" i="5"/>
  <c r="H1322" i="5"/>
  <c r="H1323" i="5"/>
  <c r="H1324" i="5"/>
  <c r="H1325" i="5"/>
  <c r="H1326" i="5"/>
  <c r="H1327" i="5"/>
  <c r="H1328" i="5"/>
  <c r="H1329" i="5"/>
  <c r="H1330" i="5"/>
  <c r="H1331" i="5"/>
  <c r="H1332" i="5"/>
  <c r="H1333" i="5"/>
  <c r="H1334" i="5"/>
  <c r="H1335" i="5"/>
  <c r="H1336" i="5"/>
  <c r="H1337" i="5"/>
  <c r="H1338" i="5"/>
  <c r="H1339" i="5"/>
  <c r="H1340" i="5"/>
  <c r="H1341" i="5"/>
  <c r="H1342" i="5"/>
  <c r="H1343" i="5"/>
  <c r="H1344" i="5"/>
  <c r="H1345" i="5"/>
  <c r="H1346" i="5"/>
  <c r="H1347" i="5"/>
  <c r="H1348" i="5"/>
  <c r="H1349" i="5"/>
  <c r="H1350" i="5"/>
  <c r="H1351" i="5"/>
  <c r="H1352" i="5"/>
  <c r="H1353" i="5"/>
  <c r="H1354" i="5"/>
  <c r="H1355" i="5"/>
  <c r="H1356" i="5"/>
  <c r="H1357" i="5"/>
  <c r="H1358" i="5"/>
  <c r="H1359" i="5"/>
  <c r="H1360" i="5"/>
  <c r="H1361" i="5"/>
  <c r="H1362" i="5"/>
  <c r="H1363" i="5"/>
  <c r="H1364" i="5"/>
  <c r="H1365" i="5"/>
  <c r="H1366" i="5"/>
  <c r="H1367" i="5"/>
  <c r="H1368" i="5"/>
  <c r="H1369" i="5"/>
  <c r="H1370" i="5"/>
  <c r="H1371" i="5"/>
  <c r="H1372" i="5"/>
  <c r="H1373" i="5"/>
  <c r="H1374" i="5"/>
  <c r="H1375" i="5"/>
  <c r="H1376" i="5"/>
  <c r="H1377" i="5"/>
  <c r="H1378" i="5"/>
  <c r="H1379" i="5"/>
  <c r="H1380" i="5"/>
  <c r="H1381" i="5"/>
  <c r="H1382" i="5"/>
  <c r="H1383" i="5"/>
  <c r="H1384" i="5"/>
  <c r="H1385" i="5"/>
  <c r="H1386" i="5"/>
  <c r="H1387" i="5"/>
  <c r="H1388" i="5"/>
  <c r="H1389" i="5"/>
  <c r="H1390" i="5"/>
  <c r="H1391" i="5"/>
  <c r="H1392" i="5"/>
  <c r="H1393" i="5"/>
  <c r="H1394" i="5"/>
  <c r="H1395" i="5"/>
  <c r="H1396" i="5"/>
  <c r="H1397" i="5"/>
  <c r="H1398" i="5"/>
  <c r="H1399" i="5"/>
  <c r="H1400" i="5"/>
  <c r="H1401" i="5"/>
  <c r="H1402" i="5"/>
  <c r="H1403" i="5"/>
  <c r="H1404" i="5"/>
  <c r="H1405" i="5"/>
  <c r="H1406" i="5"/>
  <c r="H1407" i="5"/>
  <c r="H1408" i="5"/>
  <c r="H1409" i="5"/>
  <c r="H1410" i="5"/>
  <c r="H1411" i="5"/>
  <c r="H1412" i="5"/>
  <c r="H1413" i="5"/>
  <c r="H1414" i="5"/>
  <c r="H1415" i="5"/>
  <c r="H1416" i="5"/>
  <c r="H1417" i="5"/>
  <c r="H1418" i="5"/>
  <c r="H1419" i="5"/>
  <c r="H1420" i="5"/>
  <c r="H1421" i="5"/>
  <c r="H1422" i="5"/>
  <c r="H1423" i="5"/>
  <c r="H1424" i="5"/>
  <c r="H1425" i="5"/>
  <c r="H1426" i="5"/>
  <c r="H1427" i="5"/>
  <c r="H1428" i="5"/>
  <c r="H1429" i="5"/>
  <c r="H1430" i="5"/>
  <c r="H1431" i="5"/>
  <c r="H1432" i="5"/>
  <c r="H1433" i="5"/>
  <c r="H1434" i="5"/>
  <c r="H1435" i="5"/>
  <c r="H1436" i="5"/>
  <c r="H1437" i="5"/>
  <c r="H1438" i="5"/>
  <c r="H1439" i="5"/>
  <c r="H1440" i="5"/>
  <c r="H1441" i="5"/>
  <c r="H1442" i="5"/>
  <c r="H1443" i="5"/>
  <c r="H1444" i="5"/>
  <c r="H1445" i="5"/>
  <c r="H1446" i="5"/>
  <c r="H1448" i="5"/>
  <c r="H1449" i="5"/>
  <c r="H1450" i="5"/>
  <c r="H1451" i="5"/>
  <c r="H1452" i="5"/>
  <c r="H1453" i="5"/>
  <c r="H1454" i="5"/>
  <c r="H1455" i="5"/>
  <c r="H1456" i="5"/>
  <c r="H1457" i="5"/>
  <c r="H1458" i="5"/>
  <c r="H1459" i="5"/>
  <c r="H1460" i="5"/>
  <c r="H1461" i="5"/>
  <c r="H1462" i="5"/>
  <c r="H1463" i="5"/>
  <c r="H1464" i="5"/>
  <c r="H1465" i="5"/>
  <c r="H1466" i="5"/>
  <c r="H1467" i="5"/>
  <c r="H1468" i="5"/>
  <c r="H1469" i="5"/>
  <c r="H1470" i="5"/>
  <c r="H1471" i="5"/>
  <c r="H1472" i="5"/>
  <c r="H1473" i="5"/>
  <c r="H1474" i="5"/>
  <c r="H1475" i="5"/>
  <c r="H1476" i="5"/>
  <c r="H1477" i="5"/>
  <c r="H1478" i="5"/>
  <c r="H1479" i="5"/>
  <c r="H1480" i="5"/>
  <c r="H1481" i="5"/>
  <c r="H1482" i="5"/>
  <c r="H1483" i="5"/>
  <c r="H1484" i="5"/>
  <c r="H1485" i="5"/>
  <c r="H1486" i="5"/>
  <c r="H1487" i="5"/>
  <c r="H1488" i="5"/>
  <c r="H1489" i="5"/>
  <c r="H1490" i="5"/>
  <c r="H1491" i="5"/>
  <c r="H1492" i="5"/>
  <c r="H1493" i="5"/>
  <c r="H1494" i="5"/>
  <c r="H1495" i="5"/>
  <c r="H1496" i="5"/>
  <c r="H1497" i="5"/>
  <c r="H1498" i="5"/>
  <c r="H1499" i="5"/>
  <c r="H1500" i="5"/>
  <c r="H1501" i="5"/>
  <c r="H1502" i="5"/>
  <c r="H1503" i="5"/>
  <c r="H1504" i="5"/>
  <c r="H1505" i="5"/>
  <c r="H1506" i="5"/>
  <c r="H1507" i="5"/>
  <c r="H1508" i="5"/>
  <c r="H1509" i="5"/>
  <c r="H1510" i="5"/>
  <c r="H1511" i="5"/>
  <c r="H1512" i="5"/>
  <c r="H1513" i="5"/>
  <c r="H1514" i="5"/>
  <c r="H1515" i="5"/>
  <c r="H1517" i="5"/>
  <c r="H1518" i="5"/>
  <c r="H1519" i="5"/>
  <c r="H1520" i="5"/>
  <c r="H1521" i="5"/>
  <c r="H1522" i="5"/>
  <c r="H1523" i="5"/>
  <c r="H1524" i="5"/>
  <c r="H1525" i="5"/>
  <c r="H1526" i="5"/>
  <c r="H1527" i="5"/>
  <c r="H1528" i="5"/>
  <c r="H1529" i="5"/>
  <c r="H1530" i="5"/>
  <c r="H1531" i="5"/>
  <c r="H1532" i="5"/>
  <c r="H1533" i="5"/>
  <c r="H1534" i="5"/>
  <c r="H1535" i="5"/>
  <c r="H1536" i="5"/>
  <c r="H1537" i="5"/>
  <c r="H1538" i="5"/>
  <c r="H1539" i="5"/>
  <c r="H1540" i="5"/>
  <c r="H1541" i="5"/>
  <c r="H1542" i="5"/>
  <c r="H1543" i="5"/>
  <c r="H1544" i="5"/>
  <c r="H1545" i="5"/>
  <c r="H1546" i="5"/>
  <c r="H1547" i="5"/>
  <c r="H1548" i="5"/>
  <c r="H1549" i="5"/>
  <c r="H1550" i="5"/>
  <c r="H1551" i="5"/>
  <c r="H1552" i="5"/>
  <c r="H1553" i="5"/>
  <c r="H1554" i="5"/>
  <c r="H1555" i="5"/>
  <c r="H1556" i="5"/>
  <c r="H1557" i="5"/>
  <c r="H1558" i="5"/>
  <c r="H1559" i="5"/>
  <c r="H1560" i="5"/>
  <c r="H1561" i="5"/>
  <c r="H1562" i="5"/>
  <c r="H1563" i="5"/>
  <c r="H1564" i="5"/>
  <c r="H1565" i="5"/>
  <c r="H1566" i="5"/>
  <c r="H1567" i="5"/>
  <c r="H1568" i="5"/>
  <c r="H1569" i="5"/>
  <c r="H1570" i="5"/>
  <c r="H1571" i="5"/>
  <c r="H1572" i="5"/>
  <c r="H1573" i="5"/>
  <c r="H1574" i="5"/>
  <c r="H1575" i="5"/>
  <c r="H1576" i="5"/>
  <c r="H1577" i="5"/>
  <c r="H1578" i="5"/>
  <c r="H1579" i="5"/>
  <c r="H1580" i="5"/>
  <c r="H1581" i="5"/>
  <c r="H1582" i="5"/>
  <c r="H1583" i="5"/>
  <c r="H1584" i="5"/>
  <c r="H1585" i="5"/>
  <c r="H1586" i="5"/>
  <c r="H1587" i="5"/>
  <c r="H1588" i="5"/>
  <c r="H1589" i="5"/>
  <c r="H1590" i="5"/>
  <c r="H1591" i="5"/>
  <c r="H1592" i="5"/>
  <c r="H1593" i="5"/>
  <c r="H1594" i="5"/>
  <c r="H1595" i="5"/>
  <c r="H1596" i="5"/>
  <c r="H1597" i="5"/>
  <c r="H1598" i="5"/>
  <c r="H1599" i="5"/>
  <c r="H1600" i="5"/>
  <c r="H1601" i="5"/>
  <c r="H1602" i="5"/>
  <c r="H1603" i="5"/>
  <c r="H1604" i="5"/>
  <c r="H1605" i="5"/>
  <c r="H1606" i="5"/>
  <c r="H1607" i="5"/>
  <c r="H1608" i="5"/>
  <c r="H1609" i="5"/>
  <c r="H1610" i="5"/>
  <c r="H1611" i="5"/>
  <c r="H1612" i="5"/>
  <c r="H1613" i="5"/>
  <c r="H1614" i="5"/>
  <c r="H1615" i="5"/>
  <c r="H1616" i="5"/>
  <c r="H1617" i="5"/>
  <c r="H1618" i="5"/>
  <c r="H1619" i="5"/>
  <c r="H1620" i="5"/>
  <c r="H1621" i="5"/>
  <c r="H1622" i="5"/>
  <c r="H1623" i="5"/>
  <c r="H1624" i="5"/>
  <c r="H1625" i="5"/>
  <c r="H1626" i="5"/>
  <c r="H1627" i="5"/>
  <c r="H1628" i="5"/>
  <c r="H1629" i="5"/>
  <c r="H1630" i="5"/>
  <c r="H1631" i="5"/>
  <c r="H1632" i="5"/>
  <c r="H1633" i="5"/>
  <c r="H1634" i="5"/>
  <c r="H1635" i="5"/>
  <c r="H1636" i="5"/>
  <c r="H1637" i="5"/>
  <c r="H1638" i="5"/>
  <c r="H1639" i="5"/>
  <c r="H1640" i="5"/>
  <c r="H1641" i="5"/>
  <c r="H1642" i="5"/>
  <c r="H1643" i="5"/>
  <c r="H1644" i="5"/>
  <c r="H1645" i="5"/>
  <c r="H1646" i="5"/>
  <c r="H1647" i="5"/>
  <c r="H1648" i="5"/>
  <c r="H1649" i="5"/>
  <c r="H1650" i="5"/>
  <c r="H1651" i="5"/>
  <c r="H1652" i="5"/>
  <c r="H1653" i="5"/>
  <c r="H1654" i="5"/>
  <c r="H1655" i="5"/>
  <c r="H1656" i="5"/>
  <c r="H1657" i="5"/>
  <c r="H1658" i="5"/>
  <c r="H1659" i="5"/>
  <c r="H1660" i="5"/>
  <c r="H1661" i="5"/>
  <c r="H1662" i="5"/>
  <c r="H1663" i="5"/>
  <c r="H1664" i="5"/>
  <c r="H1665" i="5"/>
  <c r="H1666" i="5"/>
  <c r="H1667" i="5"/>
  <c r="H1668" i="5"/>
  <c r="H1669" i="5"/>
  <c r="H1670" i="5"/>
  <c r="H1671" i="5"/>
  <c r="H1672" i="5"/>
  <c r="H1673" i="5"/>
  <c r="H1674" i="5"/>
  <c r="H1675" i="5"/>
  <c r="H1676" i="5"/>
  <c r="H1677" i="5"/>
  <c r="H1678" i="5"/>
  <c r="H1679" i="5"/>
  <c r="H1680" i="5"/>
  <c r="H1681" i="5"/>
  <c r="H1682" i="5"/>
  <c r="H1683" i="5"/>
  <c r="H1684" i="5"/>
  <c r="H1685" i="5"/>
  <c r="H1686" i="5"/>
  <c r="H1687" i="5"/>
  <c r="H1688" i="5"/>
  <c r="H1689" i="5"/>
  <c r="H1690" i="5"/>
  <c r="H1691" i="5"/>
  <c r="H1692" i="5"/>
  <c r="H1693" i="5"/>
  <c r="H1694" i="5"/>
  <c r="H1695" i="5"/>
  <c r="H1696" i="5"/>
  <c r="H1697" i="5"/>
  <c r="H1698" i="5"/>
  <c r="H1699" i="5"/>
  <c r="H1700" i="5"/>
  <c r="H1701" i="5"/>
  <c r="H1702" i="5"/>
  <c r="H1703" i="5"/>
  <c r="H1704" i="5"/>
  <c r="H1705" i="5"/>
  <c r="H1706" i="5"/>
  <c r="H1707" i="5"/>
  <c r="H1708" i="5"/>
  <c r="H1709" i="5"/>
  <c r="H1710" i="5"/>
  <c r="H1711" i="5"/>
  <c r="H1712" i="5"/>
  <c r="H1713" i="5"/>
  <c r="H1714" i="5"/>
  <c r="H1715" i="5"/>
  <c r="H1716" i="5"/>
  <c r="H1717" i="5"/>
  <c r="H1718" i="5"/>
  <c r="H1719" i="5"/>
  <c r="H1720" i="5"/>
  <c r="H1721" i="5"/>
  <c r="H1722" i="5"/>
  <c r="H1723" i="5"/>
  <c r="H1724" i="5"/>
  <c r="H1725" i="5"/>
  <c r="H1726" i="5"/>
  <c r="H1727" i="5"/>
  <c r="H1728" i="5"/>
  <c r="H1729" i="5"/>
  <c r="H1730" i="5"/>
  <c r="H1731" i="5"/>
  <c r="H1732" i="5"/>
  <c r="H1733" i="5"/>
  <c r="H1734" i="5"/>
  <c r="H1735" i="5"/>
  <c r="H1736" i="5"/>
  <c r="H1737" i="5"/>
  <c r="H1738" i="5"/>
  <c r="H1739" i="5"/>
  <c r="H1740" i="5"/>
  <c r="H1741" i="5"/>
  <c r="H1742" i="5"/>
  <c r="H1743" i="5"/>
  <c r="H1744" i="5"/>
  <c r="H1745" i="5"/>
  <c r="H1746" i="5"/>
  <c r="H1747" i="5"/>
  <c r="H1748" i="5"/>
  <c r="H1749" i="5"/>
  <c r="H1750" i="5"/>
  <c r="H1751" i="5"/>
  <c r="H1752" i="5"/>
  <c r="H1753" i="5"/>
  <c r="H1754" i="5"/>
  <c r="H1755" i="5"/>
  <c r="H1756" i="5"/>
  <c r="H1757" i="5"/>
  <c r="H1758" i="5"/>
  <c r="H1759" i="5"/>
  <c r="H1760" i="5"/>
  <c r="H1761" i="5"/>
  <c r="H1762" i="5"/>
  <c r="H1763" i="5"/>
  <c r="H1764" i="5"/>
  <c r="H1765" i="5"/>
  <c r="H1766" i="5"/>
  <c r="H1767" i="5"/>
  <c r="H1768" i="5"/>
  <c r="H1769" i="5"/>
  <c r="H1770" i="5"/>
  <c r="H1771" i="5"/>
  <c r="H1772" i="5"/>
  <c r="H1773" i="5"/>
  <c r="H1774" i="5"/>
  <c r="H1775" i="5"/>
  <c r="H1776" i="5"/>
  <c r="H1777" i="5"/>
  <c r="H1778" i="5"/>
  <c r="H1779" i="5"/>
  <c r="H1780" i="5"/>
  <c r="H1781" i="5"/>
  <c r="H1782" i="5"/>
  <c r="H1783" i="5"/>
  <c r="H1784" i="5"/>
  <c r="H1785" i="5"/>
  <c r="H1786" i="5"/>
  <c r="H1787" i="5"/>
  <c r="H1788" i="5"/>
  <c r="H1789" i="5"/>
  <c r="H1790" i="5"/>
  <c r="H1791" i="5"/>
  <c r="H1792" i="5"/>
  <c r="H1794" i="5"/>
  <c r="H1795" i="5"/>
  <c r="H1796" i="5"/>
  <c r="H1797" i="5"/>
  <c r="H1798" i="5"/>
  <c r="H1799" i="5"/>
  <c r="H1800" i="5"/>
  <c r="H1801" i="5"/>
  <c r="H1802" i="5"/>
  <c r="H1803" i="5"/>
  <c r="H1804" i="5"/>
  <c r="H1805" i="5"/>
  <c r="H1806" i="5"/>
  <c r="H1807" i="5"/>
  <c r="H1808" i="5"/>
  <c r="H1809" i="5"/>
  <c r="H1810" i="5"/>
  <c r="H1811" i="5"/>
  <c r="H1812" i="5"/>
  <c r="H1813" i="5"/>
  <c r="H1814" i="5"/>
  <c r="H1815" i="5"/>
  <c r="H1816" i="5"/>
  <c r="H1817" i="5"/>
  <c r="H1818" i="5"/>
  <c r="H1819" i="5"/>
  <c r="H1820" i="5"/>
  <c r="H1821" i="5"/>
  <c r="H1822" i="5"/>
  <c r="H1823" i="5"/>
  <c r="H1824" i="5"/>
  <c r="H1825" i="5"/>
  <c r="H1826" i="5"/>
  <c r="H1827" i="5"/>
  <c r="H1828" i="5"/>
  <c r="H1829" i="5"/>
  <c r="H1830" i="5"/>
  <c r="H1831" i="5"/>
  <c r="H1832" i="5"/>
  <c r="H1833" i="5"/>
  <c r="H1834" i="5"/>
  <c r="H1835" i="5"/>
  <c r="H1836" i="5"/>
  <c r="H1837" i="5"/>
  <c r="H1838" i="5"/>
  <c r="H1839" i="5"/>
  <c r="H1840" i="5"/>
  <c r="H1841" i="5"/>
  <c r="H1842" i="5"/>
  <c r="H1843" i="5"/>
  <c r="H1844" i="5"/>
  <c r="H1845" i="5"/>
  <c r="H1846" i="5"/>
  <c r="H1847" i="5"/>
  <c r="H1848" i="5"/>
  <c r="H1849" i="5"/>
  <c r="H1850" i="5"/>
  <c r="H1851" i="5"/>
  <c r="H1852" i="5"/>
  <c r="H1853" i="5"/>
  <c r="H1854" i="5"/>
  <c r="H1855" i="5"/>
  <c r="H1856" i="5"/>
  <c r="H1857" i="5"/>
  <c r="H1858" i="5"/>
  <c r="H1859" i="5"/>
  <c r="H1860" i="5"/>
  <c r="H1861" i="5"/>
  <c r="H1862" i="5"/>
  <c r="H1863" i="5"/>
  <c r="H1864" i="5"/>
  <c r="H1865" i="5"/>
  <c r="H1866" i="5"/>
  <c r="H1867" i="5"/>
  <c r="H1868" i="5"/>
  <c r="H1869" i="5"/>
  <c r="H1870" i="5"/>
  <c r="H1871" i="5"/>
  <c r="H1872" i="5"/>
  <c r="H1873" i="5"/>
  <c r="H1874" i="5"/>
  <c r="H1875" i="5"/>
  <c r="H1876" i="5"/>
  <c r="H1877" i="5"/>
  <c r="H1878" i="5"/>
  <c r="H1879" i="5"/>
  <c r="H1880" i="5"/>
  <c r="H1881" i="5"/>
  <c r="H1882" i="5"/>
  <c r="H1883" i="5"/>
  <c r="H1884" i="5"/>
  <c r="H1885" i="5"/>
  <c r="H1886" i="5"/>
  <c r="H1887" i="5"/>
  <c r="H1888" i="5"/>
  <c r="H1889" i="5"/>
  <c r="H1890" i="5"/>
  <c r="H1891" i="5"/>
  <c r="H1892" i="5"/>
  <c r="H1893" i="5"/>
  <c r="H1894" i="5"/>
  <c r="H1895" i="5"/>
  <c r="H1896" i="5"/>
  <c r="H1897" i="5"/>
  <c r="H1898" i="5"/>
  <c r="H1899" i="5"/>
  <c r="H1900" i="5"/>
  <c r="H1901" i="5"/>
  <c r="H1902" i="5"/>
  <c r="H1903" i="5"/>
  <c r="H1904" i="5"/>
  <c r="H1905" i="5"/>
  <c r="H1906" i="5"/>
  <c r="H1907" i="5"/>
  <c r="H1908" i="5"/>
  <c r="H1909" i="5"/>
  <c r="H1910" i="5"/>
  <c r="H1911" i="5"/>
  <c r="H1912" i="5"/>
  <c r="H1913" i="5"/>
  <c r="H1914" i="5"/>
  <c r="H1915" i="5"/>
  <c r="H1916" i="5"/>
  <c r="H1917" i="5"/>
  <c r="H1918" i="5"/>
  <c r="H1919" i="5"/>
  <c r="H1920" i="5"/>
  <c r="H1921" i="5"/>
  <c r="H1922" i="5"/>
  <c r="H1924" i="5"/>
  <c r="H1925" i="5"/>
  <c r="H1926" i="5"/>
  <c r="H1927" i="5"/>
  <c r="H1928" i="5"/>
  <c r="H1929" i="5"/>
  <c r="H1930" i="5"/>
  <c r="H1931" i="5"/>
  <c r="H1932" i="5"/>
  <c r="H1933" i="5"/>
  <c r="H1934" i="5"/>
  <c r="H1935" i="5"/>
  <c r="H1936" i="5"/>
  <c r="H1937" i="5"/>
  <c r="H1938" i="5"/>
  <c r="H1939" i="5"/>
  <c r="H1940" i="5"/>
  <c r="H1942" i="5"/>
  <c r="H1943" i="5"/>
  <c r="H1944" i="5"/>
  <c r="H1945" i="5"/>
  <c r="H1946" i="5"/>
  <c r="H1947" i="5"/>
  <c r="H1948" i="5"/>
  <c r="H1949" i="5"/>
  <c r="H1950" i="5"/>
  <c r="H1951" i="5"/>
  <c r="H1952" i="5"/>
  <c r="H1953" i="5"/>
  <c r="H1954" i="5"/>
  <c r="H1955" i="5"/>
  <c r="H1956" i="5"/>
  <c r="H1958" i="5"/>
  <c r="H1959" i="5"/>
  <c r="H1960" i="5"/>
  <c r="H1961" i="5"/>
  <c r="H1962" i="5"/>
  <c r="H1963" i="5"/>
  <c r="H1964" i="5"/>
  <c r="H1965" i="5"/>
  <c r="H1966" i="5"/>
  <c r="H1967" i="5"/>
  <c r="H1968" i="5"/>
  <c r="H1969" i="5"/>
  <c r="H1970" i="5"/>
  <c r="H1971" i="5"/>
  <c r="H1972" i="5"/>
  <c r="H1973" i="5"/>
  <c r="H1974" i="5"/>
  <c r="H1975" i="5"/>
  <c r="H1976" i="5"/>
  <c r="H1977" i="5"/>
  <c r="H1978" i="5"/>
  <c r="H1979" i="5"/>
  <c r="H1980" i="5"/>
  <c r="H1981" i="5"/>
  <c r="H1982" i="5"/>
  <c r="H1983" i="5"/>
  <c r="H1984" i="5"/>
  <c r="H1985" i="5"/>
  <c r="H1986" i="5"/>
  <c r="H1987" i="5"/>
  <c r="H1988" i="5"/>
  <c r="H1989" i="5"/>
  <c r="H1990" i="5"/>
  <c r="H1991" i="5"/>
  <c r="H1992" i="5"/>
  <c r="H1993" i="5"/>
  <c r="H1994" i="5"/>
  <c r="H1995" i="5"/>
  <c r="H1996" i="5"/>
  <c r="H1997" i="5"/>
  <c r="H1998" i="5"/>
  <c r="H1999" i="5"/>
  <c r="H2000" i="5"/>
  <c r="H2001" i="5"/>
  <c r="H2002" i="5"/>
  <c r="H2003" i="5"/>
  <c r="H2004" i="5"/>
  <c r="H2005" i="5"/>
  <c r="H2006" i="5"/>
  <c r="H2007" i="5"/>
  <c r="H2008" i="5"/>
  <c r="H2009" i="5"/>
  <c r="H2010" i="5"/>
  <c r="H2011" i="5"/>
  <c r="H2012" i="5"/>
  <c r="H2013" i="5"/>
  <c r="H2014" i="5"/>
  <c r="H2015" i="5"/>
  <c r="H2016" i="5"/>
  <c r="H2019" i="5"/>
  <c r="H2020" i="5"/>
  <c r="H2021" i="5"/>
  <c r="H2022" i="5"/>
  <c r="H2023" i="5"/>
  <c r="H2024" i="5"/>
  <c r="H2025" i="5"/>
  <c r="H2026" i="5"/>
  <c r="H2027" i="5"/>
  <c r="H2028" i="5"/>
  <c r="H2029" i="5"/>
  <c r="H2030" i="5"/>
  <c r="H2031" i="5"/>
  <c r="H2032" i="5"/>
  <c r="H2033" i="5"/>
  <c r="H2034" i="5"/>
  <c r="H2035" i="5"/>
  <c r="H2036" i="5"/>
  <c r="H2037" i="5"/>
  <c r="H2038" i="5"/>
  <c r="H2039" i="5"/>
  <c r="H2040" i="5"/>
  <c r="H2041" i="5"/>
  <c r="H2042" i="5"/>
  <c r="H2043" i="5"/>
  <c r="H2044" i="5"/>
  <c r="H2045" i="5"/>
  <c r="H2046" i="5"/>
  <c r="H2047" i="5"/>
  <c r="H2048" i="5"/>
  <c r="H2049" i="5"/>
  <c r="H2050" i="5"/>
  <c r="H2051" i="5"/>
  <c r="H2052" i="5"/>
  <c r="H2053" i="5"/>
  <c r="H2054" i="5"/>
  <c r="H2055" i="5"/>
  <c r="H2056" i="5"/>
  <c r="H2057" i="5"/>
  <c r="H2058" i="5"/>
  <c r="H2059" i="5"/>
  <c r="H2060" i="5"/>
  <c r="H2061" i="5"/>
  <c r="H2062" i="5"/>
  <c r="H2063" i="5"/>
  <c r="H2064" i="5"/>
  <c r="H2065" i="5"/>
  <c r="H2066" i="5"/>
  <c r="H2067" i="5"/>
  <c r="H2068" i="5"/>
  <c r="H2069" i="5"/>
  <c r="H2070" i="5"/>
  <c r="H2071" i="5"/>
  <c r="H2072" i="5"/>
  <c r="H2073" i="5"/>
  <c r="H2074" i="5"/>
  <c r="H2075" i="5"/>
  <c r="H2076" i="5"/>
  <c r="H2077" i="5"/>
  <c r="H2078" i="5"/>
  <c r="H2079" i="5"/>
  <c r="H2080" i="5"/>
  <c r="H2081" i="5"/>
  <c r="H2082" i="5"/>
  <c r="H2083" i="5"/>
  <c r="H2084" i="5"/>
  <c r="H2085" i="5"/>
  <c r="H2086" i="5"/>
  <c r="H2087" i="5"/>
  <c r="H2088" i="5"/>
  <c r="H2089" i="5"/>
  <c r="H2090" i="5"/>
  <c r="H2091" i="5"/>
  <c r="H2092" i="5"/>
  <c r="H2093" i="5"/>
  <c r="H2094" i="5"/>
  <c r="H2095" i="5"/>
  <c r="H2096" i="5"/>
  <c r="H2097" i="5"/>
  <c r="H2098" i="5"/>
  <c r="H2099" i="5"/>
  <c r="H2100" i="5"/>
  <c r="H2101" i="5"/>
  <c r="H2102" i="5"/>
  <c r="H2103" i="5"/>
  <c r="H2104" i="5"/>
  <c r="H2105" i="5"/>
  <c r="H2106" i="5"/>
  <c r="H2107" i="5"/>
  <c r="H2108" i="5"/>
  <c r="H2109" i="5"/>
  <c r="H2110" i="5"/>
  <c r="H2111" i="5"/>
  <c r="H2112" i="5"/>
  <c r="H2113" i="5"/>
  <c r="H2114" i="5"/>
  <c r="H2115" i="5"/>
  <c r="H37" i="5"/>
  <c r="H107" i="5"/>
  <c r="H204" i="5"/>
  <c r="H218" i="5"/>
  <c r="H247" i="5"/>
  <c r="H560" i="5"/>
  <c r="H580" i="5"/>
  <c r="H819" i="5"/>
  <c r="H921" i="5"/>
  <c r="H933" i="5"/>
  <c r="H1089" i="5"/>
  <c r="H1145" i="5"/>
  <c r="H1237" i="5"/>
  <c r="H1447" i="5"/>
  <c r="H1793" i="5"/>
  <c r="H1923" i="5"/>
  <c r="H1957" i="5"/>
  <c r="H2017" i="5"/>
  <c r="H2018" i="5"/>
  <c r="H2116" i="5"/>
  <c r="H2124" i="5"/>
  <c r="H2" i="5"/>
  <c r="D9" i="4" l="1"/>
  <c r="D10" i="4" s="1"/>
  <c r="D8" i="4"/>
  <c r="A3" i="6"/>
  <c r="B3" i="6" s="1"/>
  <c r="F22" i="4" l="1"/>
  <c r="F18" i="4"/>
  <c r="F21" i="4"/>
  <c r="F17" i="4"/>
  <c r="F24" i="4"/>
  <c r="F20" i="4"/>
  <c r="F16" i="4"/>
  <c r="F23" i="4"/>
  <c r="F19" i="4"/>
  <c r="E24" i="4"/>
  <c r="E22" i="4"/>
  <c r="E20" i="4"/>
  <c r="E18" i="4"/>
  <c r="E16" i="4"/>
  <c r="E23" i="4"/>
  <c r="E21" i="4"/>
  <c r="E19" i="4"/>
  <c r="E17" i="4"/>
  <c r="A4" i="6"/>
  <c r="B4" i="6" s="1"/>
  <c r="A5" i="6" l="1"/>
  <c r="B5" i="6" s="1"/>
</calcChain>
</file>

<file path=xl/sharedStrings.xml><?xml version="1.0" encoding="utf-8"?>
<sst xmlns="http://schemas.openxmlformats.org/spreadsheetml/2006/main" count="20191" uniqueCount="6485">
  <si>
    <t>GHSGHM</t>
  </si>
  <si>
    <t>Libellé GHM</t>
  </si>
  <si>
    <t xml:space="preserve">Valorisation des tarifs </t>
  </si>
  <si>
    <t>Valorisation des coûts</t>
  </si>
  <si>
    <t>Ecart (en %)</t>
  </si>
  <si>
    <t>Ecart (en €)</t>
  </si>
  <si>
    <t>Tarif issu des coûts moyen</t>
  </si>
  <si>
    <t>Indicateur de fiabilité</t>
  </si>
  <si>
    <t>Années sélectionnées</t>
  </si>
  <si>
    <t>2201C031</t>
  </si>
  <si>
    <t>01C031</t>
  </si>
  <si>
    <t>Craniotomies pour traumatisme, âge supérieur à 17 ans, niveau 1</t>
  </si>
  <si>
    <t>BON</t>
  </si>
  <si>
    <t>2301C032</t>
  </si>
  <si>
    <t>01C032</t>
  </si>
  <si>
    <t>Craniotomies pour traumatisme, âge supérieur à 17 ans, niveau 2</t>
  </si>
  <si>
    <t>2401C033</t>
  </si>
  <si>
    <t>01C033</t>
  </si>
  <si>
    <t>Craniotomies pour traumatisme, âge supérieur à 17 ans, niveau 3</t>
  </si>
  <si>
    <t>2501C034</t>
  </si>
  <si>
    <t>01C034</t>
  </si>
  <si>
    <t>Craniotomies pour traumatisme, âge supérieur à 17 ans, niveau 4</t>
  </si>
  <si>
    <t>2601C041</t>
  </si>
  <si>
    <t>01C041</t>
  </si>
  <si>
    <t>Craniotomies en dehors de tout traumatisme, âge supérieur à 17 ans, niveau 1</t>
  </si>
  <si>
    <t>CORRECT</t>
  </si>
  <si>
    <t>2701C042</t>
  </si>
  <si>
    <t>01C042</t>
  </si>
  <si>
    <t>Craniotomies en dehors de tout traumatisme, âge supérieur à 17 ans, niveau 2</t>
  </si>
  <si>
    <t>2801C043</t>
  </si>
  <si>
    <t>01C043</t>
  </si>
  <si>
    <t>Craniotomies en dehors de tout traumatisme, âge supérieur à 17 ans, niveau 3</t>
  </si>
  <si>
    <t>2901C044</t>
  </si>
  <si>
    <t>01C044</t>
  </si>
  <si>
    <t>Craniotomies en dehors de tout traumatisme, âge supérieur à 17 ans, niveau 4</t>
  </si>
  <si>
    <t>3001C051</t>
  </si>
  <si>
    <t>01C051</t>
  </si>
  <si>
    <t>Interventions sur le rachis et la moelle pour des affections neurologiques, niveau 1</t>
  </si>
  <si>
    <t>3101C052</t>
  </si>
  <si>
    <t>01C052</t>
  </si>
  <si>
    <t>Interventions sur le rachis et la moelle pour des affections neurologiques, niveau 2</t>
  </si>
  <si>
    <t>3201C053</t>
  </si>
  <si>
    <t>01C053</t>
  </si>
  <si>
    <t>Interventions sur le rachis et la moelle pour des affections neurologiques, niveau 3</t>
  </si>
  <si>
    <t>3301C054</t>
  </si>
  <si>
    <t>01C054</t>
  </si>
  <si>
    <t>Interventions sur le rachis et la moelle pour des affections neurologiques, niveau 4</t>
  </si>
  <si>
    <t>3401C061</t>
  </si>
  <si>
    <t>01C061</t>
  </si>
  <si>
    <t>Interventions sur le système vasculaire précérébral, niveau 1</t>
  </si>
  <si>
    <t>3501C062</t>
  </si>
  <si>
    <t>01C062</t>
  </si>
  <si>
    <t>Interventions sur le système vasculaire précérébral, niveau 2</t>
  </si>
  <si>
    <t>3601C063</t>
  </si>
  <si>
    <t>01C063</t>
  </si>
  <si>
    <t>Interventions sur le système vasculaire précérébral, niveau 3</t>
  </si>
  <si>
    <t>3701C064</t>
  </si>
  <si>
    <t>01C064</t>
  </si>
  <si>
    <t>Interventions sur le système vasculaire précérébral, niveau 4</t>
  </si>
  <si>
    <t>3801C081</t>
  </si>
  <si>
    <t>01C081</t>
  </si>
  <si>
    <t>Interventions sur les nerfs crâniens ou périphériques et autres interventions sur le système nerveux, niveau 1</t>
  </si>
  <si>
    <t>3901C082</t>
  </si>
  <si>
    <t>01C082</t>
  </si>
  <si>
    <t>Interventions sur les nerfs crâniens ou périphériques et autres interventions sur le système nerveux, niveau 2</t>
  </si>
  <si>
    <t>4001C083</t>
  </si>
  <si>
    <t>01C083</t>
  </si>
  <si>
    <t>Interventions sur les nerfs crâniens ou périphériques et autres interventions sur le système nerveux, niveau 3</t>
  </si>
  <si>
    <t>4101C084</t>
  </si>
  <si>
    <t>01C084</t>
  </si>
  <si>
    <t>Interventions sur les nerfs crâniens ou périphériques et autres interventions sur le système nerveux, niveau 4</t>
  </si>
  <si>
    <t>4201C08J</t>
  </si>
  <si>
    <t>01C08J</t>
  </si>
  <si>
    <t>Interventions sur les nerfs crâniens ou périphériques et autres interventions sur le système nerveux, en ambulatoire</t>
  </si>
  <si>
    <t>4301C091</t>
  </si>
  <si>
    <t>01C091</t>
  </si>
  <si>
    <t>Pose d'un stimulateur cérébral, niveau 1</t>
  </si>
  <si>
    <t>4401C092</t>
  </si>
  <si>
    <t>01C092</t>
  </si>
  <si>
    <t>Pose d'un stimulateur cérébral, niveau 2</t>
  </si>
  <si>
    <t>MAUVAIS</t>
  </si>
  <si>
    <t>4701C101</t>
  </si>
  <si>
    <t>01C101</t>
  </si>
  <si>
    <t>Pose d'un stimulateur médullaire, niveau 1</t>
  </si>
  <si>
    <t>4801C102</t>
  </si>
  <si>
    <t>01C102</t>
  </si>
  <si>
    <t>Pose d'un stimulateur médullaire, niveau 2</t>
  </si>
  <si>
    <t>5101C111</t>
  </si>
  <si>
    <t>01C111</t>
  </si>
  <si>
    <t>Craniotomies pour tumeurs, âge inférieur à 18 ans, niveau 1</t>
  </si>
  <si>
    <t>5201C112</t>
  </si>
  <si>
    <t>01C112</t>
  </si>
  <si>
    <t>Craniotomies pour tumeurs, âge inférieur à 18 ans, niveau 2</t>
  </si>
  <si>
    <t>5301C113</t>
  </si>
  <si>
    <t>01C113</t>
  </si>
  <si>
    <t>Craniotomies pour tumeurs, âge inférieur à 18 ans, niveau 3</t>
  </si>
  <si>
    <t>5401C114</t>
  </si>
  <si>
    <t>01C114</t>
  </si>
  <si>
    <t>Craniotomies pour tumeurs, âge inférieur à 18 ans, niveau 4</t>
  </si>
  <si>
    <t>5501C121</t>
  </si>
  <si>
    <t>01C121</t>
  </si>
  <si>
    <t>Craniotomies pour affections non tumorales, âge inférieur à 18 ans, niveau 1</t>
  </si>
  <si>
    <t>5601C122</t>
  </si>
  <si>
    <t>01C122</t>
  </si>
  <si>
    <t>Craniotomies pour affections non tumorales, âge inférieur à 18 ans, niveau 2</t>
  </si>
  <si>
    <t>5701C123</t>
  </si>
  <si>
    <t>01C123</t>
  </si>
  <si>
    <t>Craniotomies pour affections non tumorales, âge inférieur à 18 ans, niveau 3</t>
  </si>
  <si>
    <t>5801C124</t>
  </si>
  <si>
    <t>01C124</t>
  </si>
  <si>
    <t>Craniotomies pour affections non tumorales, âge inférieur à 18 ans, niveau 4</t>
  </si>
  <si>
    <t>6601C042</t>
  </si>
  <si>
    <t>7001C122</t>
  </si>
  <si>
    <t>7301C10J</t>
  </si>
  <si>
    <t>01C10J</t>
  </si>
  <si>
    <t>Pose d'un stimulateur médullaire, en ambulatoire</t>
  </si>
  <si>
    <t>7401C141</t>
  </si>
  <si>
    <t>01C141</t>
  </si>
  <si>
    <t>Libérations de nerfs superficiels à l'exception du médian au canal carpien, niveau 1</t>
  </si>
  <si>
    <t>7501C142</t>
  </si>
  <si>
    <t>01C142</t>
  </si>
  <si>
    <t>Libérations de nerfs superficiels à l'exception du médian au canal carpien, niveau 2</t>
  </si>
  <si>
    <t>7801C14J</t>
  </si>
  <si>
    <t>01C14J</t>
  </si>
  <si>
    <t>Libérations de nerfs superficiels à l'exception du médian au canal carpien, en ambulatoire</t>
  </si>
  <si>
    <t>7901C151</t>
  </si>
  <si>
    <t>01C151</t>
  </si>
  <si>
    <t>Libérations du médian au canal carpien, niveau 1</t>
  </si>
  <si>
    <t>8301C15J</t>
  </si>
  <si>
    <t>01C15J</t>
  </si>
  <si>
    <t>Libérations du médian au canal carpien, en ambulatoire</t>
  </si>
  <si>
    <t>8405C211</t>
  </si>
  <si>
    <t>05C211</t>
  </si>
  <si>
    <t>Créations et réfections de fistules artérioveineuses pour affections de la CMD 05, niveau 1</t>
  </si>
  <si>
    <t>8411C091</t>
  </si>
  <si>
    <t>11C091</t>
  </si>
  <si>
    <t>Créations et réfections de fistules artérioveineuses pour affections de la CMD 11, niveau 1</t>
  </si>
  <si>
    <t>8505C212</t>
  </si>
  <si>
    <t>05C212</t>
  </si>
  <si>
    <t>Créations et réfections de fistules artérioveineuses pour affections de la CMD 05, niveau 2</t>
  </si>
  <si>
    <t>8511C092</t>
  </si>
  <si>
    <t>11C092</t>
  </si>
  <si>
    <t>Créations et réfections de fistules artérioveineuses pour affections de la CMD 11, niveau 2</t>
  </si>
  <si>
    <t>8605C213</t>
  </si>
  <si>
    <t>05C213</t>
  </si>
  <si>
    <t>Créations et réfections de fistules artérioveineuses pour affections de la CMD 05, niveau 3</t>
  </si>
  <si>
    <t>8611C093</t>
  </si>
  <si>
    <t>11C093</t>
  </si>
  <si>
    <t>Créations et réfections de fistules artérioveineuses pour affections de la CMD 11, niveau 3</t>
  </si>
  <si>
    <t>8705C214</t>
  </si>
  <si>
    <t>05C214</t>
  </si>
  <si>
    <t>Créations et réfections de fistules artérioveineuses pour affections de la CMD 05, niveau 4</t>
  </si>
  <si>
    <t>8711C094</t>
  </si>
  <si>
    <t>11C094</t>
  </si>
  <si>
    <t>Créations et réfections de fistules artérioveineuses pour affections de la CMD 11, niveau 4</t>
  </si>
  <si>
    <t>8805C21J</t>
  </si>
  <si>
    <t>05C21J</t>
  </si>
  <si>
    <t>Créations et réfections de fistules artérioveineuses pour affections de la CMD 05, en ambulatoire</t>
  </si>
  <si>
    <t>8811C09J</t>
  </si>
  <si>
    <t>11C09J</t>
  </si>
  <si>
    <t>Créations et réfections de fistules artérioveineuses pour affections de la CMD 11, en ambulatoire</t>
  </si>
  <si>
    <t>8909C061</t>
  </si>
  <si>
    <t>09C061</t>
  </si>
  <si>
    <t>Interventions sur le sein pour des affections non malignes autres que les actes de biopsie et d'excision locale, niveau 1</t>
  </si>
  <si>
    <t>8909C06T</t>
  </si>
  <si>
    <t>09C06T</t>
  </si>
  <si>
    <t>Interventions sur le sein pour des affections non malignes autres que les actes de biopsie et d'excision locale, très courte durée</t>
  </si>
  <si>
    <t>18901K021</t>
  </si>
  <si>
    <t>01K021</t>
  </si>
  <si>
    <t>Autres embolisations intracrâniennes et médullaires, niveau 1</t>
  </si>
  <si>
    <t>19001K022</t>
  </si>
  <si>
    <t>01K022</t>
  </si>
  <si>
    <t>Autres embolisations intracrâniennes et médullaires, niveau 2</t>
  </si>
  <si>
    <t>19101K023</t>
  </si>
  <si>
    <t>01K023</t>
  </si>
  <si>
    <t>Autres embolisations intracrâniennes et médullaires, niveau 3</t>
  </si>
  <si>
    <t>19201K024</t>
  </si>
  <si>
    <t>01K024</t>
  </si>
  <si>
    <t>Autres embolisations intracrâniennes et médullaires, niveau 4</t>
  </si>
  <si>
    <t>19301K031</t>
  </si>
  <si>
    <t>01K031</t>
  </si>
  <si>
    <t>Autres actes thérapeutiques par voie vasculaire du système nerveux, niveau 1</t>
  </si>
  <si>
    <t>19401K032</t>
  </si>
  <si>
    <t>01K032</t>
  </si>
  <si>
    <t>Autres actes thérapeutiques par voie vasculaire du système nerveux, niveau 2</t>
  </si>
  <si>
    <t>19501K033</t>
  </si>
  <si>
    <t>01K033</t>
  </si>
  <si>
    <t>Autres actes thérapeutiques par voie vasculaire du système nerveux, niveau 3</t>
  </si>
  <si>
    <t>19601K034</t>
  </si>
  <si>
    <t>01K034</t>
  </si>
  <si>
    <t>Autres actes thérapeutiques par voie vasculaire du système nerveux, niveau 4</t>
  </si>
  <si>
    <t>19701K04J</t>
  </si>
  <si>
    <t>01K04J</t>
  </si>
  <si>
    <t>Injections de toxine botulique, en ambulatoire</t>
  </si>
  <si>
    <t>19801K05J</t>
  </si>
  <si>
    <t>01K05J</t>
  </si>
  <si>
    <t>Séjours pour douleurs chroniques rebelles comprenant un bloc ou une infiltration, en ambulatoire</t>
  </si>
  <si>
    <t>19901K06J</t>
  </si>
  <si>
    <t>01K06J</t>
  </si>
  <si>
    <t>Affections du système nerveux sans acte opératoire avec anesthésie, en ambulatoire</t>
  </si>
  <si>
    <t>20001K071</t>
  </si>
  <si>
    <t>01K071</t>
  </si>
  <si>
    <t>Embolisations intracrâniennes et médullaires pour hémorragie, niveau 1</t>
  </si>
  <si>
    <t>20101K072</t>
  </si>
  <si>
    <t>01K072</t>
  </si>
  <si>
    <t>Embolisations intracrâniennes et médullaires pour hémorragie, niveau 2</t>
  </si>
  <si>
    <t>20201K073</t>
  </si>
  <si>
    <t>01K073</t>
  </si>
  <si>
    <t>Embolisations intracrâniennes et médullaires pour hémorragie, niveau 3</t>
  </si>
  <si>
    <t>20301K074</t>
  </si>
  <si>
    <t>01K074</t>
  </si>
  <si>
    <t>Embolisations intracrâniennes et médullaires pour hémorragie, niveau 4</t>
  </si>
  <si>
    <t>20401M041</t>
  </si>
  <si>
    <t>01M041</t>
  </si>
  <si>
    <t>Méningites virales, niveau 1</t>
  </si>
  <si>
    <t>20501M042</t>
  </si>
  <si>
    <t>01M042</t>
  </si>
  <si>
    <t>Méningites virales, niveau 2</t>
  </si>
  <si>
    <t>20601M043</t>
  </si>
  <si>
    <t>01M043</t>
  </si>
  <si>
    <t>Méningites virales, niveau 3</t>
  </si>
  <si>
    <t>20801M051</t>
  </si>
  <si>
    <t>01M051</t>
  </si>
  <si>
    <t>Infections du système nerveux à l'exception des méningites virales, niveau 1</t>
  </si>
  <si>
    <t>20901M052</t>
  </si>
  <si>
    <t>01M052</t>
  </si>
  <si>
    <t>Infections du système nerveux à l'exception des méningites virales, niveau 2</t>
  </si>
  <si>
    <t>21001M053</t>
  </si>
  <si>
    <t>01M053</t>
  </si>
  <si>
    <t>Infections du système nerveux à l'exception des méningites virales, niveau 3</t>
  </si>
  <si>
    <t>21101M054</t>
  </si>
  <si>
    <t>01M054</t>
  </si>
  <si>
    <t>Infections du système nerveux à l'exception des méningites virales, niveau 4</t>
  </si>
  <si>
    <t>21201M05T</t>
  </si>
  <si>
    <t>01M05T</t>
  </si>
  <si>
    <t>Infections du système nerveux à l'exception des méningites virales, très courte durée</t>
  </si>
  <si>
    <t>21301M071</t>
  </si>
  <si>
    <t>01M071</t>
  </si>
  <si>
    <t>Maladies dégénératives du système nerveux, âge supérieur à 79 ans, niveau 1</t>
  </si>
  <si>
    <t>21401M072</t>
  </si>
  <si>
    <t>01M072</t>
  </si>
  <si>
    <t>Maladies dégénératives du système nerveux, âge supérieur à 79 ans, niveau 2</t>
  </si>
  <si>
    <t>21501M073</t>
  </si>
  <si>
    <t>01M073</t>
  </si>
  <si>
    <t>Maladies dégénératives du système nerveux, âge supérieur à 79 ans, niveau 3</t>
  </si>
  <si>
    <t>21601M074</t>
  </si>
  <si>
    <t>01M074</t>
  </si>
  <si>
    <t>Maladies dégénératives du système nerveux, âge supérieur à 79 ans, niveau 4</t>
  </si>
  <si>
    <t>21701M07T</t>
  </si>
  <si>
    <t>01M07T</t>
  </si>
  <si>
    <t>Maladies dégénératives du système nerveux, âge supérieur à 79 ans, très courte durée</t>
  </si>
  <si>
    <t>21801M081</t>
  </si>
  <si>
    <t>01M081</t>
  </si>
  <si>
    <t>Maladies dégénératives du système nerveux, âge inférieur à 80 ans, niveau 1</t>
  </si>
  <si>
    <t>21901M082</t>
  </si>
  <si>
    <t>01M082</t>
  </si>
  <si>
    <t>Maladies dégénératives du système nerveux, âge inférieur à 80 ans, niveau 2</t>
  </si>
  <si>
    <t>22001M083</t>
  </si>
  <si>
    <t>01M083</t>
  </si>
  <si>
    <t>Maladies dégénératives du système nerveux, âge inférieur à 80 ans, niveau 3</t>
  </si>
  <si>
    <t>22101M084</t>
  </si>
  <si>
    <t>01M084</t>
  </si>
  <si>
    <t>Maladies dégénératives du système nerveux, âge inférieur à 80 ans, niveau 4</t>
  </si>
  <si>
    <t>22201M08T</t>
  </si>
  <si>
    <t>01M08T</t>
  </si>
  <si>
    <t>Maladies dégénératives du système nerveux, âge inférieur à 80 ans, très courte durée</t>
  </si>
  <si>
    <t>22301M091</t>
  </si>
  <si>
    <t>01M091</t>
  </si>
  <si>
    <t>Affections et lésions du rachis et de la moelle, niveau 1</t>
  </si>
  <si>
    <t>22401M092</t>
  </si>
  <si>
    <t>01M092</t>
  </si>
  <si>
    <t>Affections et lésions du rachis et de la moelle, niveau 2</t>
  </si>
  <si>
    <t>22501M093</t>
  </si>
  <si>
    <t>01M093</t>
  </si>
  <si>
    <t>Affections et lésions du rachis et de la moelle, niveau 3</t>
  </si>
  <si>
    <t>22601M094</t>
  </si>
  <si>
    <t>01M094</t>
  </si>
  <si>
    <t>Affections et lésions du rachis et de la moelle, niveau 4</t>
  </si>
  <si>
    <t>22701M09T</t>
  </si>
  <si>
    <t>01M09T</t>
  </si>
  <si>
    <t>Affections et lésions du rachis et de la moelle, très courte durée</t>
  </si>
  <si>
    <t>22801M101</t>
  </si>
  <si>
    <t>01M101</t>
  </si>
  <si>
    <t>Autres affections cérébrovasculaires, niveau 1</t>
  </si>
  <si>
    <t>22901M102</t>
  </si>
  <si>
    <t>01M102</t>
  </si>
  <si>
    <t>Autres affections cérébrovasculaires, niveau 2</t>
  </si>
  <si>
    <t>23001M103</t>
  </si>
  <si>
    <t>01M103</t>
  </si>
  <si>
    <t>Autres affections cérébrovasculaires, niveau 3</t>
  </si>
  <si>
    <t>23101M104</t>
  </si>
  <si>
    <t>01M104</t>
  </si>
  <si>
    <t>Autres affections cérébrovasculaires, niveau 4</t>
  </si>
  <si>
    <t>23201M10T</t>
  </si>
  <si>
    <t>01M10T</t>
  </si>
  <si>
    <t>Autres affections cérébrovasculaires, très courte durée</t>
  </si>
  <si>
    <t>23301M111</t>
  </si>
  <si>
    <t>01M111</t>
  </si>
  <si>
    <t>Affections des nerfs crâniens et rachidiens, niveau 1</t>
  </si>
  <si>
    <t>23401M112</t>
  </si>
  <si>
    <t>01M112</t>
  </si>
  <si>
    <t>Affections des nerfs crâniens et rachidiens, niveau 2</t>
  </si>
  <si>
    <t>23501M113</t>
  </si>
  <si>
    <t>01M113</t>
  </si>
  <si>
    <t>Affections des nerfs crâniens et rachidiens, niveau 3</t>
  </si>
  <si>
    <t>23601M114</t>
  </si>
  <si>
    <t>01M114</t>
  </si>
  <si>
    <t>Affections des nerfs crâniens et rachidiens, niveau 4</t>
  </si>
  <si>
    <t>23701M11T</t>
  </si>
  <si>
    <t>01M11T</t>
  </si>
  <si>
    <t>Affections des nerfs crâniens et rachidiens, très courte durée</t>
  </si>
  <si>
    <t>23801M121</t>
  </si>
  <si>
    <t>01M121</t>
  </si>
  <si>
    <t>Autres affections du système nerveux, niveau 1</t>
  </si>
  <si>
    <t>23901M122</t>
  </si>
  <si>
    <t>01M122</t>
  </si>
  <si>
    <t>Autres affections du système nerveux, niveau 2</t>
  </si>
  <si>
    <t>24001M123</t>
  </si>
  <si>
    <t>01M123</t>
  </si>
  <si>
    <t>Autres affections du système nerveux, niveau 3</t>
  </si>
  <si>
    <t>24101M124</t>
  </si>
  <si>
    <t>01M124</t>
  </si>
  <si>
    <t>Autres affections du système nerveux, niveau 4</t>
  </si>
  <si>
    <t>24201M12T</t>
  </si>
  <si>
    <t>01M12T</t>
  </si>
  <si>
    <t>Autres affections du système nerveux, très courte durée</t>
  </si>
  <si>
    <t>24301M131</t>
  </si>
  <si>
    <t>01M131</t>
  </si>
  <si>
    <t>Troubles de la conscience et comas d'origine non traumatique, niveau 1</t>
  </si>
  <si>
    <t>24401M132</t>
  </si>
  <si>
    <t>01M132</t>
  </si>
  <si>
    <t>Troubles de la conscience et comas d'origine non traumatique, niveau 2</t>
  </si>
  <si>
    <t>24501M133</t>
  </si>
  <si>
    <t>01M133</t>
  </si>
  <si>
    <t>Troubles de la conscience et comas d'origine non traumatique, niveau 3</t>
  </si>
  <si>
    <t>24601M134</t>
  </si>
  <si>
    <t>01M134</t>
  </si>
  <si>
    <t>Troubles de la conscience et comas d'origine non traumatique, niveau 4</t>
  </si>
  <si>
    <t>24701M151</t>
  </si>
  <si>
    <t>01M151</t>
  </si>
  <si>
    <t>Accidents ischémiques transitoires et occlusions des artères précérébrales, âge supérieur à 79 ans, niveau 1</t>
  </si>
  <si>
    <t>24801M152</t>
  </si>
  <si>
    <t>01M152</t>
  </si>
  <si>
    <t>Accidents ischémiques transitoires et occlusions des artères précérébrales, âge supérieur à 79 ans, niveau 2</t>
  </si>
  <si>
    <t>24901M153</t>
  </si>
  <si>
    <t>01M153</t>
  </si>
  <si>
    <t>Accidents ischémiques transitoires et occlusions des artères précérébrales, âge supérieur à 79 ans, niveau 3</t>
  </si>
  <si>
    <t>25001M154</t>
  </si>
  <si>
    <t>01M154</t>
  </si>
  <si>
    <t>Accidents ischémiques transitoires et occlusions des artères précérébrales, âge supérieur à 79 ans, niveau 4</t>
  </si>
  <si>
    <t>25101M161</t>
  </si>
  <si>
    <t>01M161</t>
  </si>
  <si>
    <t>Accidents ischémiques transitoires et occlusions des artères précérébrales, âge inférieur à 80 ans, niveau 1</t>
  </si>
  <si>
    <t>25201M162</t>
  </si>
  <si>
    <t>01M162</t>
  </si>
  <si>
    <t>Accidents ischémiques transitoires et occlusions des artères précérébrales, âge inférieur à 80 ans, niveau 2</t>
  </si>
  <si>
    <t>25301M163</t>
  </si>
  <si>
    <t>01M163</t>
  </si>
  <si>
    <t>Accidents ischémiques transitoires et occlusions des artères précérébrales, âge inférieur à 80 ans, niveau 3</t>
  </si>
  <si>
    <t>25401M164</t>
  </si>
  <si>
    <t>01M164</t>
  </si>
  <si>
    <t>Accidents ischémiques transitoires et occlusions des artères précérébrales, âge inférieur à 80 ans, niveau 4</t>
  </si>
  <si>
    <t>25501M171</t>
  </si>
  <si>
    <t>01M171</t>
  </si>
  <si>
    <t>Sclérose en plaques et ataxie cérébelleuse, niveau 1</t>
  </si>
  <si>
    <t>25601M172</t>
  </si>
  <si>
    <t>01M172</t>
  </si>
  <si>
    <t>Sclérose en plaques et ataxie cérébelleuse, niveau 2</t>
  </si>
  <si>
    <t>25701M173</t>
  </si>
  <si>
    <t>01M173</t>
  </si>
  <si>
    <t>Sclérose en plaques et ataxie cérébelleuse, niveau 3</t>
  </si>
  <si>
    <t>25801M174</t>
  </si>
  <si>
    <t>01M174</t>
  </si>
  <si>
    <t>Sclérose en plaques et ataxie cérébelleuse, niveau 4</t>
  </si>
  <si>
    <t>25901M17T</t>
  </si>
  <si>
    <t>01M17T</t>
  </si>
  <si>
    <t>Sclérose en plaques et ataxie cérébelleuse, très courte durée</t>
  </si>
  <si>
    <t>26001M181</t>
  </si>
  <si>
    <t>01M181</t>
  </si>
  <si>
    <t>Lésions traumatiques intracrâniennes sévères, niveau 1</t>
  </si>
  <si>
    <t>26101M182</t>
  </si>
  <si>
    <t>01M182</t>
  </si>
  <si>
    <t>Lésions traumatiques intracrâniennes sévères, niveau 2</t>
  </si>
  <si>
    <t>26201M183</t>
  </si>
  <si>
    <t>01M183</t>
  </si>
  <si>
    <t>Lésions traumatiques intracrâniennes sévères, niveau 3</t>
  </si>
  <si>
    <t>26301M184</t>
  </si>
  <si>
    <t>01M184</t>
  </si>
  <si>
    <t>Lésions traumatiques intracrâniennes sévères, niveau 4</t>
  </si>
  <si>
    <t>26401M191</t>
  </si>
  <si>
    <t>01M191</t>
  </si>
  <si>
    <t>Autres lésions traumatiques intracrâniennes, sauf commotions, niveau 1</t>
  </si>
  <si>
    <t>26501M192</t>
  </si>
  <si>
    <t>01M192</t>
  </si>
  <si>
    <t>Autres lésions traumatiques intracrâniennes, sauf commotions, niveau 2</t>
  </si>
  <si>
    <t>26601M193</t>
  </si>
  <si>
    <t>01M193</t>
  </si>
  <si>
    <t>Autres lésions traumatiques intracrâniennes, sauf commotions, niveau 3</t>
  </si>
  <si>
    <t>26701M194</t>
  </si>
  <si>
    <t>01M194</t>
  </si>
  <si>
    <t>Autres lésions traumatiques intracrâniennes, sauf commotions, niveau 4</t>
  </si>
  <si>
    <t>26801M201</t>
  </si>
  <si>
    <t>01M201</t>
  </si>
  <si>
    <t>Commotions cérébrales, niveau 1</t>
  </si>
  <si>
    <t>26901M202</t>
  </si>
  <si>
    <t>01M202</t>
  </si>
  <si>
    <t>Commotions cérébrales, niveau 2</t>
  </si>
  <si>
    <t>27001M203</t>
  </si>
  <si>
    <t>01M203</t>
  </si>
  <si>
    <t>Commotions cérébrales, niveau 3</t>
  </si>
  <si>
    <t>27101M204</t>
  </si>
  <si>
    <t>01M204</t>
  </si>
  <si>
    <t>Commotions cérébrales, niveau 4</t>
  </si>
  <si>
    <t>27201M211</t>
  </si>
  <si>
    <t>01M211</t>
  </si>
  <si>
    <t>Douleurs chroniques rebelles, niveau 1</t>
  </si>
  <si>
    <t>27301M212</t>
  </si>
  <si>
    <t>01M212</t>
  </si>
  <si>
    <t>Douleurs chroniques rebelles, niveau 2</t>
  </si>
  <si>
    <t>27401M213</t>
  </si>
  <si>
    <t>01M213</t>
  </si>
  <si>
    <t>Douleurs chroniques rebelles, niveau 3</t>
  </si>
  <si>
    <t>27501M214</t>
  </si>
  <si>
    <t>01M214</t>
  </si>
  <si>
    <t>Douleurs chroniques rebelles, niveau 4</t>
  </si>
  <si>
    <t>27601M221</t>
  </si>
  <si>
    <t>01M221</t>
  </si>
  <si>
    <t>Migraines et céphalées, niveau 1</t>
  </si>
  <si>
    <t>27701M222</t>
  </si>
  <si>
    <t>01M222</t>
  </si>
  <si>
    <t>Migraines et céphalées, niveau 2</t>
  </si>
  <si>
    <t>27801M223</t>
  </si>
  <si>
    <t>01M223</t>
  </si>
  <si>
    <t>Migraines et céphalées, niveau 3</t>
  </si>
  <si>
    <t>27901M224</t>
  </si>
  <si>
    <t>01M224</t>
  </si>
  <si>
    <t>Migraines et céphalées, niveau 4</t>
  </si>
  <si>
    <t>28001M22T</t>
  </si>
  <si>
    <t>01M22T</t>
  </si>
  <si>
    <t>Migraines et céphalées, très courte durée</t>
  </si>
  <si>
    <t>28101M231</t>
  </si>
  <si>
    <t>01M231</t>
  </si>
  <si>
    <t>Convulsions hyperthermiques, niveau 1</t>
  </si>
  <si>
    <t>28201M232</t>
  </si>
  <si>
    <t>01M232</t>
  </si>
  <si>
    <t>Convulsions hyperthermiques, niveau 2</t>
  </si>
  <si>
    <t>28501M241</t>
  </si>
  <si>
    <t>01M241</t>
  </si>
  <si>
    <t>Epilepsie, âge inférieur à 18 ans, niveau 1</t>
  </si>
  <si>
    <t>28601M242</t>
  </si>
  <si>
    <t>01M242</t>
  </si>
  <si>
    <t>Epilepsie, âge inférieur à 18 ans, niveau 2</t>
  </si>
  <si>
    <t>28701M243</t>
  </si>
  <si>
    <t>01M243</t>
  </si>
  <si>
    <t>Epilepsie, âge inférieur à 18 ans, niveau 3</t>
  </si>
  <si>
    <t>28801M244</t>
  </si>
  <si>
    <t>01M244</t>
  </si>
  <si>
    <t>Epilepsie, âge inférieur à 18 ans, niveau 4</t>
  </si>
  <si>
    <t>28901M24T</t>
  </si>
  <si>
    <t>01M24T</t>
  </si>
  <si>
    <t>Epilepsie, âge inférieur à 18 ans, très courte durée</t>
  </si>
  <si>
    <t>29001M251</t>
  </si>
  <si>
    <t>01M251</t>
  </si>
  <si>
    <t>Epilepsie, âge supérieur à 17 ans, niveau 1</t>
  </si>
  <si>
    <t>29101M252</t>
  </si>
  <si>
    <t>01M252</t>
  </si>
  <si>
    <t>Epilepsie, âge supérieur à 17 ans, niveau 2</t>
  </si>
  <si>
    <t>29201M253</t>
  </si>
  <si>
    <t>01M253</t>
  </si>
  <si>
    <t>Epilepsie, âge supérieur à 17 ans, niveau 3</t>
  </si>
  <si>
    <t>29301M254</t>
  </si>
  <si>
    <t>01M254</t>
  </si>
  <si>
    <t>Epilepsie, âge supérieur à 17 ans, niveau 4</t>
  </si>
  <si>
    <t>29401M25T</t>
  </si>
  <si>
    <t>01M25T</t>
  </si>
  <si>
    <t>Epilepsie, âge supérieur à 17 ans, très courte durée</t>
  </si>
  <si>
    <t>29501M261</t>
  </si>
  <si>
    <t>01M261</t>
  </si>
  <si>
    <t>Tumeurs malignes du système nerveux, niveau 1</t>
  </si>
  <si>
    <t>29601M262</t>
  </si>
  <si>
    <t>01M262</t>
  </si>
  <si>
    <t>Tumeurs malignes du système nerveux, niveau 2</t>
  </si>
  <si>
    <t>29701M263</t>
  </si>
  <si>
    <t>01M263</t>
  </si>
  <si>
    <t>Tumeurs malignes du système nerveux, niveau 3</t>
  </si>
  <si>
    <t>29801M264</t>
  </si>
  <si>
    <t>01M264</t>
  </si>
  <si>
    <t>Tumeurs malignes du système nerveux, niveau 4</t>
  </si>
  <si>
    <t>29901M26T</t>
  </si>
  <si>
    <t>01M26T</t>
  </si>
  <si>
    <t>Tumeurs malignes du système nerveux, très courte durée</t>
  </si>
  <si>
    <t>30001M271</t>
  </si>
  <si>
    <t>01M271</t>
  </si>
  <si>
    <t>Autres tumeurs du système nerveux, niveau 1</t>
  </si>
  <si>
    <t>30101M272</t>
  </si>
  <si>
    <t>01M272</t>
  </si>
  <si>
    <t>Autres tumeurs du système nerveux, niveau 2</t>
  </si>
  <si>
    <t>30201M273</t>
  </si>
  <si>
    <t>01M273</t>
  </si>
  <si>
    <t>Autres tumeurs du système nerveux, niveau 3</t>
  </si>
  <si>
    <t>30301M274</t>
  </si>
  <si>
    <t>01M274</t>
  </si>
  <si>
    <t>Autres tumeurs du système nerveux, niveau 4</t>
  </si>
  <si>
    <t>30401M27T</t>
  </si>
  <si>
    <t>01M27T</t>
  </si>
  <si>
    <t>Autres tumeurs du système nerveux, très courte durée</t>
  </si>
  <si>
    <t>30501M281</t>
  </si>
  <si>
    <t>01M281</t>
  </si>
  <si>
    <t>Hydrocéphalies, niveau 1</t>
  </si>
  <si>
    <t>30601M282</t>
  </si>
  <si>
    <t>01M282</t>
  </si>
  <si>
    <t>Hydrocéphalies, niveau 2</t>
  </si>
  <si>
    <t>30701M283</t>
  </si>
  <si>
    <t>01M283</t>
  </si>
  <si>
    <t>Hydrocéphalies, niveau 3</t>
  </si>
  <si>
    <t>30901M28T</t>
  </si>
  <si>
    <t>01M28T</t>
  </si>
  <si>
    <t>Hydrocéphalies, très courte durée</t>
  </si>
  <si>
    <t>31001M291</t>
  </si>
  <si>
    <t>01M291</t>
  </si>
  <si>
    <t>Anévrysmes cérébraux, niveau 1</t>
  </si>
  <si>
    <t>31401M301</t>
  </si>
  <si>
    <t>01M301</t>
  </si>
  <si>
    <t>Accidents vasculaires intracérébraux non transitoires, niveau 1</t>
  </si>
  <si>
    <t>31501M302</t>
  </si>
  <si>
    <t>01M302</t>
  </si>
  <si>
    <t>Accidents vasculaires intracérébraux non transitoires, niveau 2</t>
  </si>
  <si>
    <t>31601M303</t>
  </si>
  <si>
    <t>01M303</t>
  </si>
  <si>
    <t>Accidents vasculaires intracérébraux non transitoires, niveau 3</t>
  </si>
  <si>
    <t>31701M304</t>
  </si>
  <si>
    <t>01M304</t>
  </si>
  <si>
    <t>Accidents vasculaires intracérébraux non transitoires, niveau 4</t>
  </si>
  <si>
    <t>31801M30T</t>
  </si>
  <si>
    <t>01M30T</t>
  </si>
  <si>
    <t>Transferts et autres séjours courts pour accidents vasculaires intracérébraux non transitoires</t>
  </si>
  <si>
    <t>31901M311</t>
  </si>
  <si>
    <t>01M311</t>
  </si>
  <si>
    <t>Autres accidents vasculaires cérébraux non transitoires, niveau 1</t>
  </si>
  <si>
    <t>32001M312</t>
  </si>
  <si>
    <t>01M312</t>
  </si>
  <si>
    <t>Autres accidents vasculaires cérébraux non transitoires, niveau 2</t>
  </si>
  <si>
    <t>32101M313</t>
  </si>
  <si>
    <t>01M313</t>
  </si>
  <si>
    <t>Autres accidents vasculaires cérébraux non transitoires, niveau 3</t>
  </si>
  <si>
    <t>32201M314</t>
  </si>
  <si>
    <t>01M314</t>
  </si>
  <si>
    <t>Autres accidents vasculaires cérébraux non transitoires, niveau 4</t>
  </si>
  <si>
    <t>32301M31T</t>
  </si>
  <si>
    <t>01M31T</t>
  </si>
  <si>
    <t>Transferts et autres séjours courts pour autres accidents vasculaires cérébraux non transitoires</t>
  </si>
  <si>
    <t>32401M32Z</t>
  </si>
  <si>
    <t>01M32Z</t>
  </si>
  <si>
    <t>Explorations et surveillance pour affections du système nerveux</t>
  </si>
  <si>
    <t>32501M331</t>
  </si>
  <si>
    <t>01M331</t>
  </si>
  <si>
    <t>Troubles du sommeil, niveau 1</t>
  </si>
  <si>
    <t>32901M34Z</t>
  </si>
  <si>
    <t>01M34Z</t>
  </si>
  <si>
    <t>Anomalies de la démarche d'origine neurologique</t>
  </si>
  <si>
    <t>33001M35Z</t>
  </si>
  <si>
    <t>01M35Z</t>
  </si>
  <si>
    <t>Symptômes et autres recours aux soins de la CMD 01</t>
  </si>
  <si>
    <t>33101M36E</t>
  </si>
  <si>
    <t>01M36E</t>
  </si>
  <si>
    <t>Accidents vasculaires cérébraux non transitoires avec décès : séjours de moins de 2 jours</t>
  </si>
  <si>
    <t>33201M37E</t>
  </si>
  <si>
    <t>01M37E</t>
  </si>
  <si>
    <t>Autres affections de la CMD 01 avec décès : séjours de moins de 2 jours</t>
  </si>
  <si>
    <t>33301M04T</t>
  </si>
  <si>
    <t>01M04T</t>
  </si>
  <si>
    <t>Méningites virales, très courte durée</t>
  </si>
  <si>
    <t>33401M15T</t>
  </si>
  <si>
    <t>01M15T</t>
  </si>
  <si>
    <t>Accidents ischémiques transitoires et occlusions des artères précérébrales, âge supérieur à 79 ans, très courte durée</t>
  </si>
  <si>
    <t>33501M16T</t>
  </si>
  <si>
    <t>01M16T</t>
  </si>
  <si>
    <t>Accidents ischémiques transitoires et occlusions des artères précérébrales, âge inférieur à 80 ans, très courte durée</t>
  </si>
  <si>
    <t>33601M18T</t>
  </si>
  <si>
    <t>01M18T</t>
  </si>
  <si>
    <t>Lésions traumatiques intracrâniennes sévères, très courte durée</t>
  </si>
  <si>
    <t>33701M21T</t>
  </si>
  <si>
    <t>01M21T</t>
  </si>
  <si>
    <t>Douleurs chroniques rebelles, très courte durée</t>
  </si>
  <si>
    <t>33801M34T</t>
  </si>
  <si>
    <t>01M34T</t>
  </si>
  <si>
    <t>Anomalies de la démarche d'origine neurologique, très courte durée</t>
  </si>
  <si>
    <t>33901M35T</t>
  </si>
  <si>
    <t>01M35T</t>
  </si>
  <si>
    <t>Symptômes et autres recours aux soins de la CMD 01, très courte durée</t>
  </si>
  <si>
    <t>34001M381</t>
  </si>
  <si>
    <t>01M381</t>
  </si>
  <si>
    <t>Autres affections neurologiques concernant majoritairement la petite enfance, niveau 1</t>
  </si>
  <si>
    <t>34401M391</t>
  </si>
  <si>
    <t>01M391</t>
  </si>
  <si>
    <t>Troubles de la régulation thermique du nouveau-né et du nourrisson, niveau 1</t>
  </si>
  <si>
    <t>41002C021</t>
  </si>
  <si>
    <t>02C021</t>
  </si>
  <si>
    <t>Interventions sur la rétine, niveau 1</t>
  </si>
  <si>
    <t>41102C022</t>
  </si>
  <si>
    <t>02C022</t>
  </si>
  <si>
    <t>Interventions sur la rétine, niveau 2</t>
  </si>
  <si>
    <t>41402C02J</t>
  </si>
  <si>
    <t>02C02J</t>
  </si>
  <si>
    <t>Interventions sur la rétine, en ambulatoire</t>
  </si>
  <si>
    <t>41502C031</t>
  </si>
  <si>
    <t>02C031</t>
  </si>
  <si>
    <t>Interventions sur l'orbite, niveau 1</t>
  </si>
  <si>
    <t>41602C032</t>
  </si>
  <si>
    <t>02C032</t>
  </si>
  <si>
    <t>Interventions sur l'orbite, niveau 2</t>
  </si>
  <si>
    <t>41702C033</t>
  </si>
  <si>
    <t>02C033</t>
  </si>
  <si>
    <t>Interventions sur l'orbite, niveau 3</t>
  </si>
  <si>
    <t>41902C03J</t>
  </si>
  <si>
    <t>02C03J</t>
  </si>
  <si>
    <t>Interventions sur l'orbite, en ambulatoire</t>
  </si>
  <si>
    <t>42002C051</t>
  </si>
  <si>
    <t>02C051</t>
  </si>
  <si>
    <t>Interventions sur le cristallin avec ou sans vitrectomie, niveau 1</t>
  </si>
  <si>
    <t>42102C052</t>
  </si>
  <si>
    <t>02C052</t>
  </si>
  <si>
    <t>Interventions sur le cristallin avec ou sans vitrectomie, niveau 2</t>
  </si>
  <si>
    <t>42402C05J</t>
  </si>
  <si>
    <t>02C05J</t>
  </si>
  <si>
    <t>Interventions sur le cristallin avec ou sans vitrectomie, en ambulatoire</t>
  </si>
  <si>
    <t>42502C061</t>
  </si>
  <si>
    <t>02C061</t>
  </si>
  <si>
    <t>Interventions primaires sur l'iris, niveau 1</t>
  </si>
  <si>
    <t>42902C06J</t>
  </si>
  <si>
    <t>02C06J</t>
  </si>
  <si>
    <t>Interventions primaires sur l'iris, en ambulatoire</t>
  </si>
  <si>
    <t>43002C071</t>
  </si>
  <si>
    <t>02C071</t>
  </si>
  <si>
    <t>Autres interventions extraoculaires, âge inférieur à 18 ans, niveau 1</t>
  </si>
  <si>
    <t>43402C07J</t>
  </si>
  <si>
    <t>02C07J</t>
  </si>
  <si>
    <t>Autres interventions extraoculaires, âge inférieur à 18 ans, en ambulatoire</t>
  </si>
  <si>
    <t>43502C081</t>
  </si>
  <si>
    <t>02C081</t>
  </si>
  <si>
    <t>Autres interventions extraoculaires, âge supérieur à 17 ans, niveau 1</t>
  </si>
  <si>
    <t>43602C082</t>
  </si>
  <si>
    <t>02C082</t>
  </si>
  <si>
    <t>Autres interventions extraoculaires, âge supérieur à 17 ans, niveau 2</t>
  </si>
  <si>
    <t>43702C083</t>
  </si>
  <si>
    <t>02C083</t>
  </si>
  <si>
    <t>Autres interventions extraoculaires, âge supérieur à 17 ans, niveau 3</t>
  </si>
  <si>
    <t>43902C08J</t>
  </si>
  <si>
    <t>02C08J</t>
  </si>
  <si>
    <t>Autres interventions extraoculaires, âge supérieur à 17 ans, en ambulatoire</t>
  </si>
  <si>
    <t>44002C091</t>
  </si>
  <si>
    <t>02C091</t>
  </si>
  <si>
    <t>Allogreffes de cornée, niveau 1</t>
  </si>
  <si>
    <t>44102C092</t>
  </si>
  <si>
    <t>02C092</t>
  </si>
  <si>
    <t>Allogreffes de cornée, niveau 2</t>
  </si>
  <si>
    <t>44402C09J</t>
  </si>
  <si>
    <t>02C09J</t>
  </si>
  <si>
    <t>Allogreffes de cornée, en ambulatoire</t>
  </si>
  <si>
    <t>44502C101</t>
  </si>
  <si>
    <t>02C101</t>
  </si>
  <si>
    <t>Autres interventions intraoculaires pour affections sévères, niveau 1</t>
  </si>
  <si>
    <t>44602C102</t>
  </si>
  <si>
    <t>02C102</t>
  </si>
  <si>
    <t>Autres interventions intraoculaires pour affections sévères, niveau 2</t>
  </si>
  <si>
    <t>44702C103</t>
  </si>
  <si>
    <t>02C103</t>
  </si>
  <si>
    <t>Autres interventions intraoculaires pour affections sévères, niveau 3</t>
  </si>
  <si>
    <t>44902C10J</t>
  </si>
  <si>
    <t>02C10J</t>
  </si>
  <si>
    <t>Autres interventions intraoculaires pour affections sévères, en ambulatoire</t>
  </si>
  <si>
    <t>45002C111</t>
  </si>
  <si>
    <t>02C111</t>
  </si>
  <si>
    <t>Autres interventions intraoculaires en dehors des affections sévères, niveau 1</t>
  </si>
  <si>
    <t>45102C112</t>
  </si>
  <si>
    <t>02C112</t>
  </si>
  <si>
    <t>Autres interventions intraoculaires en dehors des affections sévères, niveau 2</t>
  </si>
  <si>
    <t>45402C11J</t>
  </si>
  <si>
    <t>02C11J</t>
  </si>
  <si>
    <t>Autres interventions intraoculaires en dehors des affections sévères, en ambulatoire</t>
  </si>
  <si>
    <t>45502C121</t>
  </si>
  <si>
    <t>02C121</t>
  </si>
  <si>
    <t>Interventions sur le cristallin avec trabéculectomie, niveau 1</t>
  </si>
  <si>
    <t>45902C12J</t>
  </si>
  <si>
    <t>02C12J</t>
  </si>
  <si>
    <t>Interventions sur le cristallin avec trabéculectomie, en ambulatoire</t>
  </si>
  <si>
    <t>46002C091</t>
  </si>
  <si>
    <t>46102C092</t>
  </si>
  <si>
    <t>46202C093</t>
  </si>
  <si>
    <t>02C093</t>
  </si>
  <si>
    <t>Allogreffes de cornée, niveau 3</t>
  </si>
  <si>
    <t>46402C09J</t>
  </si>
  <si>
    <t>46502C131</t>
  </si>
  <si>
    <t>02C131</t>
  </si>
  <si>
    <t>Interventions sur les muscles oculomoteurs, âge inférieur à 18 ans, niveau 1</t>
  </si>
  <si>
    <t>46902C13J</t>
  </si>
  <si>
    <t>02C13J</t>
  </si>
  <si>
    <t>Interventions sur les muscles oculomoteurs, âge inférieur à 18 ans, en ambulatoire</t>
  </si>
  <si>
    <t>47002C021</t>
  </si>
  <si>
    <t>47402C02J</t>
  </si>
  <si>
    <t>50602M021</t>
  </si>
  <si>
    <t>02M021</t>
  </si>
  <si>
    <t>Hyphéma, niveau 1</t>
  </si>
  <si>
    <t>50802M023</t>
  </si>
  <si>
    <t>02M023</t>
  </si>
  <si>
    <t>Hyphéma, niveau 3</t>
  </si>
  <si>
    <t>51002M031</t>
  </si>
  <si>
    <t>02M031</t>
  </si>
  <si>
    <t>Infections oculaires aiguës sévères, niveau 1</t>
  </si>
  <si>
    <t>51102M032</t>
  </si>
  <si>
    <t>02M032</t>
  </si>
  <si>
    <t>Infections oculaires aiguës sévères, niveau 2</t>
  </si>
  <si>
    <t>51202M033</t>
  </si>
  <si>
    <t>02M033</t>
  </si>
  <si>
    <t>Infections oculaires aiguës sévères, niveau 3</t>
  </si>
  <si>
    <t>51302M034</t>
  </si>
  <si>
    <t>02M034</t>
  </si>
  <si>
    <t>Infections oculaires aiguës sévères, niveau 4</t>
  </si>
  <si>
    <t>51402M041</t>
  </si>
  <si>
    <t>02M041</t>
  </si>
  <si>
    <t>Affections oculaires d'origine neurologique, niveau 1</t>
  </si>
  <si>
    <t>51502M042</t>
  </si>
  <si>
    <t>02M042</t>
  </si>
  <si>
    <t>Affections oculaires d'origine neurologique, niveau 2</t>
  </si>
  <si>
    <t>51602M043</t>
  </si>
  <si>
    <t>02M043</t>
  </si>
  <si>
    <t>Affections oculaires d'origine neurologique, niveau 3</t>
  </si>
  <si>
    <t>51802M04T</t>
  </si>
  <si>
    <t>02M04T</t>
  </si>
  <si>
    <t>Affections oculaires d'origine neurologique, très courte durée</t>
  </si>
  <si>
    <t>51902M051</t>
  </si>
  <si>
    <t>02M051</t>
  </si>
  <si>
    <t>Autres affections oculaires, âge inférieur à 18 ans, niveau 1</t>
  </si>
  <si>
    <t>52002M052</t>
  </si>
  <si>
    <t>02M052</t>
  </si>
  <si>
    <t>Autres affections oculaires, âge inférieur à 18 ans, niveau 2</t>
  </si>
  <si>
    <t>52302M05T</t>
  </si>
  <si>
    <t>02M05T</t>
  </si>
  <si>
    <t>Autres affections oculaires, âge inférieur à 18 ans, très courte durée</t>
  </si>
  <si>
    <t>52402M071</t>
  </si>
  <si>
    <t>02M071</t>
  </si>
  <si>
    <t>Autres affections oculaires d'origine diabétique, âge supérieur à 17 ans, niveau 1</t>
  </si>
  <si>
    <t>52502M072</t>
  </si>
  <si>
    <t>02M072</t>
  </si>
  <si>
    <t>Autres affections oculaires d'origine diabétique, âge supérieur à 17 ans, niveau 2</t>
  </si>
  <si>
    <t>52602M073</t>
  </si>
  <si>
    <t>02M073</t>
  </si>
  <si>
    <t>Autres affections oculaires d'origine diabétique, âge supérieur à 17 ans, niveau 3</t>
  </si>
  <si>
    <t>52802M07T</t>
  </si>
  <si>
    <t>02M07T</t>
  </si>
  <si>
    <t>Autres affections oculaires d'origine diabétique, âge supérieur à 17 ans, très courte durée</t>
  </si>
  <si>
    <t>52902M081</t>
  </si>
  <si>
    <t>02M081</t>
  </si>
  <si>
    <t>Autres affections oculaires d'origine non diabétique, âge supérieur à 17 ans, niveau 1</t>
  </si>
  <si>
    <t>53002M082</t>
  </si>
  <si>
    <t>02M082</t>
  </si>
  <si>
    <t>Autres affections oculaires d'origine non diabétique, âge supérieur à 17 ans, niveau 2</t>
  </si>
  <si>
    <t>53102M083</t>
  </si>
  <si>
    <t>02M083</t>
  </si>
  <si>
    <t>Autres affections oculaires d'origine non diabétique, âge supérieur à 17 ans, niveau 3</t>
  </si>
  <si>
    <t>53302M08T</t>
  </si>
  <si>
    <t>02M08T</t>
  </si>
  <si>
    <t>Autres affections oculaires d'origine non diabétique, âge supérieur à 17 ans, très courte durée</t>
  </si>
  <si>
    <t>53402M09Z</t>
  </si>
  <si>
    <t>02M09Z</t>
  </si>
  <si>
    <t>Explorations et surveillance pour affections de l'oeil</t>
  </si>
  <si>
    <t>53502M10Z</t>
  </si>
  <si>
    <t>02M10Z</t>
  </si>
  <si>
    <t>Symptômes et autres recours aux soins de la CMD 02</t>
  </si>
  <si>
    <t>53602M10T</t>
  </si>
  <si>
    <t>02M10T</t>
  </si>
  <si>
    <t>Symptômes et autres recours aux soins de la CMD 02, très courte durée</t>
  </si>
  <si>
    <t>62403C051</t>
  </si>
  <si>
    <t>03C051</t>
  </si>
  <si>
    <t>Réparations de fissures labiale et palatine, niveau 1</t>
  </si>
  <si>
    <t>62503C052</t>
  </si>
  <si>
    <t>03C052</t>
  </si>
  <si>
    <t>Réparations de fissures labiale et palatine, niveau 2</t>
  </si>
  <si>
    <t>62803C061</t>
  </si>
  <si>
    <t>03C061</t>
  </si>
  <si>
    <t>Interventions sur les sinus et l'apophyse mastoïde, âge inférieur à 18 ans, niveau 1</t>
  </si>
  <si>
    <t>62903C062</t>
  </si>
  <si>
    <t>03C062</t>
  </si>
  <si>
    <t>Interventions sur les sinus et l'apophyse mastoïde, âge inférieur à 18 ans, niveau 2</t>
  </si>
  <si>
    <t>63103C064</t>
  </si>
  <si>
    <t>03C064</t>
  </si>
  <si>
    <t>Interventions sur les sinus et l'apophyse mastoïde, âge inférieur à 18 ans, niveau 4</t>
  </si>
  <si>
    <t>63203C06J</t>
  </si>
  <si>
    <t>03C06J</t>
  </si>
  <si>
    <t>Interventions sur les sinus et l'apophyse mastoïde, âge inférieur à 18 ans, en ambulatoire</t>
  </si>
  <si>
    <t>63303C071</t>
  </si>
  <si>
    <t>03C071</t>
  </si>
  <si>
    <t>Interventions sur les sinus et l'apophyse mastoïde, âge supérieur à 17 ans, niveau 1</t>
  </si>
  <si>
    <t>63403C072</t>
  </si>
  <si>
    <t>03C072</t>
  </si>
  <si>
    <t>Interventions sur les sinus et l'apophyse mastoïde, âge supérieur à 17 ans, niveau 2</t>
  </si>
  <si>
    <t>63503C073</t>
  </si>
  <si>
    <t>03C073</t>
  </si>
  <si>
    <t>Interventions sur les sinus et l'apophyse mastoïde, âge supérieur à 17 ans, niveau 3</t>
  </si>
  <si>
    <t>63603C074</t>
  </si>
  <si>
    <t>03C074</t>
  </si>
  <si>
    <t>Interventions sur les sinus et l'apophyse mastoïde, âge supérieur à 17 ans, niveau 4</t>
  </si>
  <si>
    <t>63703C07J</t>
  </si>
  <si>
    <t>03C07J</t>
  </si>
  <si>
    <t>Interventions sur les sinus et l'apophyse mastoïde, âge supérieur à 17 ans, en ambulatoire</t>
  </si>
  <si>
    <t>63803C091</t>
  </si>
  <si>
    <t>03C091</t>
  </si>
  <si>
    <t>Rhinoplasties, niveau 1</t>
  </si>
  <si>
    <t>64203C09J</t>
  </si>
  <si>
    <t>03C09J</t>
  </si>
  <si>
    <t>Rhinoplasties, en ambulatoire</t>
  </si>
  <si>
    <t>64303C101</t>
  </si>
  <si>
    <t>03C101</t>
  </si>
  <si>
    <t>Amygdalectomies et/ou adénoïdectomies isolées, âge inférieur à 18 ans, niveau 1</t>
  </si>
  <si>
    <t>64403C102</t>
  </si>
  <si>
    <t>03C102</t>
  </si>
  <si>
    <t>Amygdalectomies et/ou adénoïdectomies isolées, âge inférieur à 18 ans, niveau 2</t>
  </si>
  <si>
    <t>64703C111</t>
  </si>
  <si>
    <t>03C111</t>
  </si>
  <si>
    <t>Amygdalectomies et/ou adénoïdectomies isolées, âge supérieur à 17 ans, niveau 1</t>
  </si>
  <si>
    <t>65103C121</t>
  </si>
  <si>
    <t>03C121</t>
  </si>
  <si>
    <t>Interventions sur les amygdales et les végétations adénoïdes autres que les amygdalectomies et/ou les adénoïdectomies isolées, âge inférieur à 18 ans, niveau 1</t>
  </si>
  <si>
    <t>65203C122</t>
  </si>
  <si>
    <t>03C122</t>
  </si>
  <si>
    <t>Interventions sur les amygdales et les végétations adénoïdes autres que les amygdalectomies et/ou les adénoïdectomies isolées, âge inférieur à 18 ans, niveau 2</t>
  </si>
  <si>
    <t>65503C131</t>
  </si>
  <si>
    <t>03C131</t>
  </si>
  <si>
    <t>Interventions sur les amygdales et les végétations adénoïdes autres que les amygdalectomies et/ou les adénoïdectomies isolées, âge supérieur à 17 ans, niveau 1</t>
  </si>
  <si>
    <t>65603C132</t>
  </si>
  <si>
    <t>03C132</t>
  </si>
  <si>
    <t>Interventions sur les amygdales et les végétations adénoïdes autres que les amygdalectomies et/ou les adénoïdectomies isolées, âge supérieur à 17 ans, niveau 2</t>
  </si>
  <si>
    <t>65903C141</t>
  </si>
  <si>
    <t>03C141</t>
  </si>
  <si>
    <t>Drains transtympaniques, âge inférieur à 18 ans, niveau 1</t>
  </si>
  <si>
    <t>66303C14J</t>
  </si>
  <si>
    <t>03C14J</t>
  </si>
  <si>
    <t>Drains transtympaniques, âge inférieur à 18 ans, en ambulatoire</t>
  </si>
  <si>
    <t>66403C151</t>
  </si>
  <si>
    <t>03C151</t>
  </si>
  <si>
    <t>Drains transtympaniques, âge supérieur à 17 ans, niveau 1</t>
  </si>
  <si>
    <t>66803C15J</t>
  </si>
  <si>
    <t>03C15J</t>
  </si>
  <si>
    <t>Drains transtympaniques, âge supérieur à 17 ans, en ambulatoire</t>
  </si>
  <si>
    <t>66903C161</t>
  </si>
  <si>
    <t>03C161</t>
  </si>
  <si>
    <t>Autres interventions chirurgicales portant sur les oreilles, le nez, la gorge ou le cou, niveau 1</t>
  </si>
  <si>
    <t>67003C162</t>
  </si>
  <si>
    <t>03C162</t>
  </si>
  <si>
    <t>Autres interventions chirurgicales portant sur les oreilles, le nez, la gorge ou le cou, niveau 2</t>
  </si>
  <si>
    <t>67103C163</t>
  </si>
  <si>
    <t>03C163</t>
  </si>
  <si>
    <t>Autres interventions chirurgicales portant sur les oreilles, le nez, la gorge ou le cou, niveau 3</t>
  </si>
  <si>
    <t>67203C164</t>
  </si>
  <si>
    <t>03C164</t>
  </si>
  <si>
    <t>Autres interventions chirurgicales portant sur les oreilles, le nez, la gorge ou le cou, niveau 4</t>
  </si>
  <si>
    <t>67303C16J</t>
  </si>
  <si>
    <t>03C16J</t>
  </si>
  <si>
    <t>Autres interventions chirurgicales portant sur les oreilles, le nez, la gorge ou le cou, en ambulatoire</t>
  </si>
  <si>
    <t>67403C171</t>
  </si>
  <si>
    <t>03C171</t>
  </si>
  <si>
    <t>Interventions sur la bouche, niveau 1</t>
  </si>
  <si>
    <t>67503C172</t>
  </si>
  <si>
    <t>03C172</t>
  </si>
  <si>
    <t>Interventions sur la bouche, niveau 2</t>
  </si>
  <si>
    <t>67803C17J</t>
  </si>
  <si>
    <t>03C17J</t>
  </si>
  <si>
    <t>Interventions sur la bouche, en ambulatoire</t>
  </si>
  <si>
    <t>67903C181</t>
  </si>
  <si>
    <t>03C181</t>
  </si>
  <si>
    <t>Pose d'implants cochléaires, niveau 1</t>
  </si>
  <si>
    <t>68303C191</t>
  </si>
  <si>
    <t>03C191</t>
  </si>
  <si>
    <t>Ostéotomies de la face, niveau 1</t>
  </si>
  <si>
    <t>68403C192</t>
  </si>
  <si>
    <t>03C192</t>
  </si>
  <si>
    <t>Ostéotomies de la face, niveau 2</t>
  </si>
  <si>
    <t>68703C201</t>
  </si>
  <si>
    <t>03C201</t>
  </si>
  <si>
    <t>Interventions de reconstruction de l'oreille moyenne, niveau 1</t>
  </si>
  <si>
    <t>68803C202</t>
  </si>
  <si>
    <t>03C202</t>
  </si>
  <si>
    <t>Interventions de reconstruction de l'oreille moyenne, niveau 2</t>
  </si>
  <si>
    <t>69103C20J</t>
  </si>
  <si>
    <t>03C20J</t>
  </si>
  <si>
    <t>Interventions de reconstruction de l'oreille moyenne, en ambulatoire</t>
  </si>
  <si>
    <t>69203C211</t>
  </si>
  <si>
    <t>03C211</t>
  </si>
  <si>
    <t>Interventions pour oreilles décollées, niveau 1</t>
  </si>
  <si>
    <t>69603C21J</t>
  </si>
  <si>
    <t>03C21J</t>
  </si>
  <si>
    <t>Interventions pour oreilles décollées, en ambulatoire</t>
  </si>
  <si>
    <t>69803C241</t>
  </si>
  <si>
    <t>03C241</t>
  </si>
  <si>
    <t>Interventions sur les glandes salivaires, niveau 1</t>
  </si>
  <si>
    <t>69903C242</t>
  </si>
  <si>
    <t>03C242</t>
  </si>
  <si>
    <t>Interventions sur les glandes salivaires, niveau 2</t>
  </si>
  <si>
    <t>70203C24J</t>
  </si>
  <si>
    <t>03C24J</t>
  </si>
  <si>
    <t>Interventions sur les glandes salivaires, en ambulatoire</t>
  </si>
  <si>
    <t>70303C251</t>
  </si>
  <si>
    <t>03C251</t>
  </si>
  <si>
    <t>Interventions majeures sur la tête et le cou, niveau 1</t>
  </si>
  <si>
    <t>70403C252</t>
  </si>
  <si>
    <t>03C252</t>
  </si>
  <si>
    <t>Interventions majeures sur la tête et le cou, niveau 2</t>
  </si>
  <si>
    <t>70503C253</t>
  </si>
  <si>
    <t>03C253</t>
  </si>
  <si>
    <t>Interventions majeures sur la tête et le cou, niveau 3</t>
  </si>
  <si>
    <t>70603C254</t>
  </si>
  <si>
    <t>03C254</t>
  </si>
  <si>
    <t>Interventions majeures sur la tête et le cou, niveau 4</t>
  </si>
  <si>
    <t>70703C261</t>
  </si>
  <si>
    <t>03C261</t>
  </si>
  <si>
    <t>Autres interventions sur la tête et le cou, niveau 1</t>
  </si>
  <si>
    <t>70803C262</t>
  </si>
  <si>
    <t>03C262</t>
  </si>
  <si>
    <t>Autres interventions sur la tête et le cou, niveau 2</t>
  </si>
  <si>
    <t>70903C263</t>
  </si>
  <si>
    <t>03C263</t>
  </si>
  <si>
    <t>Autres interventions sur la tête et le cou, niveau 3</t>
  </si>
  <si>
    <t>71003C264</t>
  </si>
  <si>
    <t>03C264</t>
  </si>
  <si>
    <t>Autres interventions sur la tête et le cou, niveau 4</t>
  </si>
  <si>
    <t>71103C05T</t>
  </si>
  <si>
    <t>03C05T</t>
  </si>
  <si>
    <t>Réparations de fissures labiale et palatine, très courte durée</t>
  </si>
  <si>
    <t>71203C19J</t>
  </si>
  <si>
    <t>03C19J</t>
  </si>
  <si>
    <t>Ostéotomies de la face, en ambulatoire</t>
  </si>
  <si>
    <t>71303C27J</t>
  </si>
  <si>
    <t>03C27J</t>
  </si>
  <si>
    <t>Interventions sur les amygdales, en ambulatoire</t>
  </si>
  <si>
    <t>71403C28J</t>
  </si>
  <si>
    <t>03C28J</t>
  </si>
  <si>
    <t>Interventions sur les végétations adénoïdes, en ambulatoire</t>
  </si>
  <si>
    <t>71503C291</t>
  </si>
  <si>
    <t>03C291</t>
  </si>
  <si>
    <t>Autres interventions sur l'oreille, le nez ou la gorge pour tumeurs malignes, niveau 1</t>
  </si>
  <si>
    <t>71603C292</t>
  </si>
  <si>
    <t>03C292</t>
  </si>
  <si>
    <t>Autres interventions sur l'oreille, le nez ou la gorge pour tumeurs malignes, niveau 2</t>
  </si>
  <si>
    <t>71703C293</t>
  </si>
  <si>
    <t>03C293</t>
  </si>
  <si>
    <t>Autres interventions sur l'oreille, le nez ou la gorge pour tumeurs malignes, niveau 3</t>
  </si>
  <si>
    <t>71803C294</t>
  </si>
  <si>
    <t>03C294</t>
  </si>
  <si>
    <t>Autres interventions sur l'oreille, le nez ou la gorge pour tumeurs malignes, niveau 4</t>
  </si>
  <si>
    <t>71903C29J</t>
  </si>
  <si>
    <t>03C29J</t>
  </si>
  <si>
    <t>Autres interventions sur l'oreille, le nez ou la gorge pour tumeurs malignes, en ambulatoire</t>
  </si>
  <si>
    <t>72003C301</t>
  </si>
  <si>
    <t>03C301</t>
  </si>
  <si>
    <t>Interventions sur l'oreille externe, niveau 1</t>
  </si>
  <si>
    <t>72403C30J</t>
  </si>
  <si>
    <t>03C30J</t>
  </si>
  <si>
    <t>Interventions sur l'oreille externe, en ambulatoire</t>
  </si>
  <si>
    <t>81503K021</t>
  </si>
  <si>
    <t>03K021</t>
  </si>
  <si>
    <t>Affections de la bouche et des dents avec certaines extractions, réparations et prothèses dentaires, niveau 1</t>
  </si>
  <si>
    <t>81603K022</t>
  </si>
  <si>
    <t>03K022</t>
  </si>
  <si>
    <t>Affections de la bouche et des dents avec certaines extractions, réparations et prothèses dentaires, niveau 2</t>
  </si>
  <si>
    <t>81903K02J</t>
  </si>
  <si>
    <t>03K02J</t>
  </si>
  <si>
    <t>Affections de la bouche et des dents avec certaines extractions, réparations et prothèses dentaires, en ambulatoire</t>
  </si>
  <si>
    <t>82003K03J</t>
  </si>
  <si>
    <t>03K03J</t>
  </si>
  <si>
    <t>Séjours comprenant une endoscopie oto-rhino-laryngologique, en ambulatoire</t>
  </si>
  <si>
    <t>82103K04J</t>
  </si>
  <si>
    <t>03K04J</t>
  </si>
  <si>
    <t>Séjours comprenant certains actes non opératoires de la CMD 03, en ambulatoire</t>
  </si>
  <si>
    <t>82203M021</t>
  </si>
  <si>
    <t>03M021</t>
  </si>
  <si>
    <t>Traumatismes et déformations du nez, niveau 1</t>
  </si>
  <si>
    <t>82303M022</t>
  </si>
  <si>
    <t>03M022</t>
  </si>
  <si>
    <t>Traumatismes et déformations du nez, niveau 2</t>
  </si>
  <si>
    <t>82603M031</t>
  </si>
  <si>
    <t>03M031</t>
  </si>
  <si>
    <t>Otites moyennes et autres infections des voies aériennes supérieures, âge inférieur à 18 ans, niveau 1</t>
  </si>
  <si>
    <t>82703M032</t>
  </si>
  <si>
    <t>03M032</t>
  </si>
  <si>
    <t>Otites moyennes et autres infections des voies aériennes supérieures, âge inférieur à 18 ans, niveau 2</t>
  </si>
  <si>
    <t>82803M033</t>
  </si>
  <si>
    <t>03M033</t>
  </si>
  <si>
    <t>Otites moyennes et autres infections des voies aériennes supérieures, âge inférieur à 18 ans, niveau 3</t>
  </si>
  <si>
    <t>83003M041</t>
  </si>
  <si>
    <t>03M041</t>
  </si>
  <si>
    <t>Otites moyennes et autres infections des voies aériennes supérieures, âge supérieur à 17 ans, niveau 1</t>
  </si>
  <si>
    <t>83103M042</t>
  </si>
  <si>
    <t>03M042</t>
  </si>
  <si>
    <t>Otites moyennes et autres infections des voies aériennes supérieures, âge supérieur à 17 ans, niveau 2</t>
  </si>
  <si>
    <t>83203M043</t>
  </si>
  <si>
    <t>03M043</t>
  </si>
  <si>
    <t>Otites moyennes et autres infections des voies aériennes supérieures, âge supérieur à 17 ans, niveau 3</t>
  </si>
  <si>
    <t>83303M044</t>
  </si>
  <si>
    <t>03M044</t>
  </si>
  <si>
    <t>Otites moyennes et autres infections des voies aériennes supérieures, âge supérieur à 17 ans, niveau 4</t>
  </si>
  <si>
    <t>83403M051</t>
  </si>
  <si>
    <t>03M051</t>
  </si>
  <si>
    <t>Troubles de l'équilibre, niveau 1</t>
  </si>
  <si>
    <t>83503M052</t>
  </si>
  <si>
    <t>03M052</t>
  </si>
  <si>
    <t>Troubles de l'équilibre, niveau 2</t>
  </si>
  <si>
    <t>83603M053</t>
  </si>
  <si>
    <t>03M053</t>
  </si>
  <si>
    <t>Troubles de l'équilibre, niveau 3</t>
  </si>
  <si>
    <t>83803M061</t>
  </si>
  <si>
    <t>03M061</t>
  </si>
  <si>
    <t>Epistaxis, niveau 1</t>
  </si>
  <si>
    <t>83903M062</t>
  </si>
  <si>
    <t>03M062</t>
  </si>
  <si>
    <t>Epistaxis, niveau 2</t>
  </si>
  <si>
    <t>84003M063</t>
  </si>
  <si>
    <t>03M063</t>
  </si>
  <si>
    <t>Epistaxis, niveau 3</t>
  </si>
  <si>
    <t>84203M071</t>
  </si>
  <si>
    <t>03M071</t>
  </si>
  <si>
    <t>Tumeurs malignes des oreilles, du nez, de la gorge ou de la bouche, niveau 1</t>
  </si>
  <si>
    <t>84303M072</t>
  </si>
  <si>
    <t>03M072</t>
  </si>
  <si>
    <t>Tumeurs malignes des oreilles, du nez, de la gorge ou de la bouche, niveau 2</t>
  </si>
  <si>
    <t>84403M073</t>
  </si>
  <si>
    <t>03M073</t>
  </si>
  <si>
    <t>Tumeurs malignes des oreilles, du nez, de la gorge ou de la bouche, niveau 3</t>
  </si>
  <si>
    <t>84503M074</t>
  </si>
  <si>
    <t>03M074</t>
  </si>
  <si>
    <t>Tumeurs malignes des oreilles, du nez, de la gorge ou de la bouche, niveau 4</t>
  </si>
  <si>
    <t>84603M07T</t>
  </si>
  <si>
    <t>03M07T</t>
  </si>
  <si>
    <t>Tumeurs malignes des oreilles, du nez, de la gorge ou de la bouche, très courte durée</t>
  </si>
  <si>
    <t>84703M081</t>
  </si>
  <si>
    <t>03M081</t>
  </si>
  <si>
    <t>Autres diagnostics portant sur les oreilles, le nez, la gorge ou la bouche, âge inférieur à 18 ans, niveau 1</t>
  </si>
  <si>
    <t>84803M082</t>
  </si>
  <si>
    <t>03M082</t>
  </si>
  <si>
    <t>Autres diagnostics portant sur les oreilles, le nez, la gorge ou la bouche, âge inférieur à 18 ans, niveau 2</t>
  </si>
  <si>
    <t>84903M083</t>
  </si>
  <si>
    <t>03M083</t>
  </si>
  <si>
    <t>Autres diagnostics portant sur les oreilles, le nez, la gorge ou la bouche, âge inférieur à 18 ans, niveau 3</t>
  </si>
  <si>
    <t>85103M091</t>
  </si>
  <si>
    <t>03M091</t>
  </si>
  <si>
    <t>Autres diagnostics portant sur les oreilles, le nez, la gorge ou la bouche, âge supérieur à 17 ans, niveau 1</t>
  </si>
  <si>
    <t>85203M092</t>
  </si>
  <si>
    <t>03M092</t>
  </si>
  <si>
    <t>Autres diagnostics portant sur les oreilles, le nez, la gorge ou la bouche, âge supérieur à 17 ans, niveau 2</t>
  </si>
  <si>
    <t>85303M093</t>
  </si>
  <si>
    <t>03M093</t>
  </si>
  <si>
    <t>Autres diagnostics portant sur les oreilles, le nez, la gorge ou la bouche, âge supérieur à 17 ans, niveau 3</t>
  </si>
  <si>
    <t>85403M094</t>
  </si>
  <si>
    <t>03M094</t>
  </si>
  <si>
    <t>Autres diagnostics portant sur les oreilles, le nez, la gorge ou la bouche, âge supérieur à 17 ans, niveau 4</t>
  </si>
  <si>
    <t>85503M09T</t>
  </si>
  <si>
    <t>03M09T</t>
  </si>
  <si>
    <t>Autres diagnostics portant sur les oreilles, le nez, la gorge ou la bouche, âge supérieur à 17 ans, très courte durée</t>
  </si>
  <si>
    <t>85603M101</t>
  </si>
  <si>
    <t>03M101</t>
  </si>
  <si>
    <t>Affections de la bouche et des dents sans certaines extractions, réparations ou prothèses dentaires, âge inférieur à 18 ans, niveau 1</t>
  </si>
  <si>
    <t>85703M102</t>
  </si>
  <si>
    <t>03M102</t>
  </si>
  <si>
    <t>Affections de la bouche et des dents sans certaines extractions, réparations ou prothèses dentaires, âge inférieur à 18 ans, niveau 2</t>
  </si>
  <si>
    <t>86003M111</t>
  </si>
  <si>
    <t>03M111</t>
  </si>
  <si>
    <t>Affections de la bouche et des dents sans certaines extractions, réparations ou prothèses dentaires, âge supérieur à 17 ans, niveau 1</t>
  </si>
  <si>
    <t>86103M112</t>
  </si>
  <si>
    <t>03M112</t>
  </si>
  <si>
    <t>Affections de la bouche et des dents sans certaines extractions, réparations ou prothèses dentaires, âge supérieur à 17 ans, niveau 2</t>
  </si>
  <si>
    <t>86203M113</t>
  </si>
  <si>
    <t>03M113</t>
  </si>
  <si>
    <t>Affections de la bouche et des dents sans certaines extractions, réparations ou prothèses dentaires, âge supérieur à 17 ans, niveau 3</t>
  </si>
  <si>
    <t>86303M114</t>
  </si>
  <si>
    <t>03M114</t>
  </si>
  <si>
    <t>Affections de la bouche et des dents sans certaines extractions, réparations ou prothèses dentaires, âge supérieur à 17 ans, niveau 4</t>
  </si>
  <si>
    <t>86403M121</t>
  </si>
  <si>
    <t>03M121</t>
  </si>
  <si>
    <t>Infections aigües sévères des voies aériennes supérieures, âge inférieur à 18 ans, niveau 1</t>
  </si>
  <si>
    <t>86503M122</t>
  </si>
  <si>
    <t>03M122</t>
  </si>
  <si>
    <t>Infections aigües sévères des voies aériennes supérieures, âge inférieur à 18 ans, niveau 2</t>
  </si>
  <si>
    <t>86803M131</t>
  </si>
  <si>
    <t>03M131</t>
  </si>
  <si>
    <t>Infections aigües sévères des voies aériennes supérieures, âge supérieur à 17 ans, niveau 1</t>
  </si>
  <si>
    <t>86903M132</t>
  </si>
  <si>
    <t>03M132</t>
  </si>
  <si>
    <t>Infections aigües sévères des voies aériennes supérieures, âge supérieur à 17 ans, niveau 2</t>
  </si>
  <si>
    <t>87003M133</t>
  </si>
  <si>
    <t>03M133</t>
  </si>
  <si>
    <t>Infections aigües sévères des voies aériennes supérieures, âge supérieur à 17 ans, niveau 3</t>
  </si>
  <si>
    <t>87103M134</t>
  </si>
  <si>
    <t>03M134</t>
  </si>
  <si>
    <t>Infections aigües sévères des voies aériennes supérieures, âge supérieur à 17 ans, niveau 4</t>
  </si>
  <si>
    <t>87203M14Z</t>
  </si>
  <si>
    <t>03M14Z</t>
  </si>
  <si>
    <t>Explorations et surveillance pour affections ORL</t>
  </si>
  <si>
    <t>87303M15Z</t>
  </si>
  <si>
    <t>03M15Z</t>
  </si>
  <si>
    <t>Symptômes et autres recours aux soins de la CMD 03</t>
  </si>
  <si>
    <t>87403M02T</t>
  </si>
  <si>
    <t>03M02T</t>
  </si>
  <si>
    <t>Traumatismes et déformations du nez, très courte durée</t>
  </si>
  <si>
    <t>87503M03T</t>
  </si>
  <si>
    <t>03M03T</t>
  </si>
  <si>
    <t>Otites moyennes et autres infections des voies aériennes supérieures, âge inférieur à 18 ans, très courte durée</t>
  </si>
  <si>
    <t>87603M04T</t>
  </si>
  <si>
    <t>03M04T</t>
  </si>
  <si>
    <t>Otites moyennes et autres infections des voies aériennes supérieures, âge supérieur à 17 ans, très courte durée</t>
  </si>
  <si>
    <t>87703M05T</t>
  </si>
  <si>
    <t>03M05T</t>
  </si>
  <si>
    <t>Troubles de l'équilibre, très courte durée</t>
  </si>
  <si>
    <t>87803M06T</t>
  </si>
  <si>
    <t>03M06T</t>
  </si>
  <si>
    <t>Epistaxis, très courte durée</t>
  </si>
  <si>
    <t>87903M08T</t>
  </si>
  <si>
    <t>03M08T</t>
  </si>
  <si>
    <t>Autres diagnostics portant sur les oreilles, le nez, la gorge ou la bouche, âge inférieur à 18 ans, très courte durée</t>
  </si>
  <si>
    <t>88003M10T</t>
  </si>
  <si>
    <t>03M10T</t>
  </si>
  <si>
    <t>Affections de la bouche et des dents sans certaines extractions, réparations ou prothèses dentaires, âge inférieur à 18 ans, très courte durée</t>
  </si>
  <si>
    <t>88103M11T</t>
  </si>
  <si>
    <t>03M11T</t>
  </si>
  <si>
    <t>Affections de la bouche et des dents sans certaines extractions, réparations ou prothèses dentaires, âge supérieur à 17 ans, très courte durée</t>
  </si>
  <si>
    <t>88203M15T</t>
  </si>
  <si>
    <t>03M15T</t>
  </si>
  <si>
    <t>Symptômes et autres recours aux soins de la CMD 03, très courte durée</t>
  </si>
  <si>
    <t>100504C021</t>
  </si>
  <si>
    <t>04C021</t>
  </si>
  <si>
    <t>Interventions majeures sur le thorax, niveau 1</t>
  </si>
  <si>
    <t>100604C022</t>
  </si>
  <si>
    <t>04C022</t>
  </si>
  <si>
    <t>Interventions majeures sur le thorax, niveau 2</t>
  </si>
  <si>
    <t>100704C023</t>
  </si>
  <si>
    <t>04C023</t>
  </si>
  <si>
    <t>Interventions majeures sur le thorax, niveau 3</t>
  </si>
  <si>
    <t>100804C024</t>
  </si>
  <si>
    <t>04C024</t>
  </si>
  <si>
    <t>Interventions majeures sur le thorax, niveau 4</t>
  </si>
  <si>
    <t>100904C031</t>
  </si>
  <si>
    <t>04C031</t>
  </si>
  <si>
    <t>Autres interventions chirurgicales sur le système respiratoire, niveau 1</t>
  </si>
  <si>
    <t>101004C032</t>
  </si>
  <si>
    <t>04C032</t>
  </si>
  <si>
    <t>Autres interventions chirurgicales sur le système respiratoire, niveau 2</t>
  </si>
  <si>
    <t>101104C033</t>
  </si>
  <si>
    <t>04C033</t>
  </si>
  <si>
    <t>Autres interventions chirurgicales sur le système respiratoire, niveau 3</t>
  </si>
  <si>
    <t>101204C034</t>
  </si>
  <si>
    <t>04C034</t>
  </si>
  <si>
    <t>Autres interventions chirurgicales sur le système respiratoire, niveau 4</t>
  </si>
  <si>
    <t>101304C041</t>
  </si>
  <si>
    <t>04C041</t>
  </si>
  <si>
    <t>Interventions sous thoracoscopie, niveau 1</t>
  </si>
  <si>
    <t>101404C042</t>
  </si>
  <si>
    <t>04C042</t>
  </si>
  <si>
    <t>Interventions sous thoracoscopie, niveau 2</t>
  </si>
  <si>
    <t>101504C043</t>
  </si>
  <si>
    <t>04C043</t>
  </si>
  <si>
    <t>Interventions sous thoracoscopie, niveau 3</t>
  </si>
  <si>
    <t>101604C044</t>
  </si>
  <si>
    <t>04C044</t>
  </si>
  <si>
    <t>Interventions sous thoracoscopie, niveau 4</t>
  </si>
  <si>
    <t>112904K02J</t>
  </si>
  <si>
    <t>04K02J</t>
  </si>
  <si>
    <t>Séjours comprenant une endoscopie bronchique, en ambulatoire</t>
  </si>
  <si>
    <t>113004M021</t>
  </si>
  <si>
    <t>04M021</t>
  </si>
  <si>
    <t>Bronchites et asthme, âge inférieur à 18 ans, niveau 1</t>
  </si>
  <si>
    <t>113104M022</t>
  </si>
  <si>
    <t>04M022</t>
  </si>
  <si>
    <t>Bronchites et asthme, âge inférieur à 18 ans, niveau 2</t>
  </si>
  <si>
    <t>113204M023</t>
  </si>
  <si>
    <t>04M023</t>
  </si>
  <si>
    <t>Bronchites et asthme, âge inférieur à 18 ans, niveau 3</t>
  </si>
  <si>
    <t>113304M024</t>
  </si>
  <si>
    <t>04M024</t>
  </si>
  <si>
    <t>Bronchites et asthme, âge inférieur à 18 ans, niveau 4</t>
  </si>
  <si>
    <t>113404M031</t>
  </si>
  <si>
    <t>04M031</t>
  </si>
  <si>
    <t>Bronchites et asthme, âge supérieur à 17 ans, niveau 1</t>
  </si>
  <si>
    <t>113504M032</t>
  </si>
  <si>
    <t>04M032</t>
  </si>
  <si>
    <t>Bronchites et asthme, âge supérieur à 17 ans, niveau 2</t>
  </si>
  <si>
    <t>113604M033</t>
  </si>
  <si>
    <t>04M033</t>
  </si>
  <si>
    <t>Bronchites et asthme, âge supérieur à 17 ans, niveau 3</t>
  </si>
  <si>
    <t>113704M034</t>
  </si>
  <si>
    <t>04M034</t>
  </si>
  <si>
    <t>Bronchites et asthme, âge supérieur à 17 ans, niveau 4</t>
  </si>
  <si>
    <t>113804M041</t>
  </si>
  <si>
    <t>04M041</t>
  </si>
  <si>
    <t>Pneumonies et pleurésies banales, âge inférieur à 18 ans, niveau 1</t>
  </si>
  <si>
    <t>113904M042</t>
  </si>
  <si>
    <t>04M042</t>
  </si>
  <si>
    <t>Pneumonies et pleurésies banales, âge inférieur à 18 ans, niveau 2</t>
  </si>
  <si>
    <t>114004M043</t>
  </si>
  <si>
    <t>04M043</t>
  </si>
  <si>
    <t>Pneumonies et pleurésies banales, âge inférieur à 18 ans, niveau 3</t>
  </si>
  <si>
    <t>114104M044</t>
  </si>
  <si>
    <t>04M044</t>
  </si>
  <si>
    <t>Pneumonies et pleurésies banales, âge inférieur à 18 ans, niveau 4</t>
  </si>
  <si>
    <t>114204M051</t>
  </si>
  <si>
    <t>04M051</t>
  </si>
  <si>
    <t>Pneumonies et pleurésies banales, âge supérieur à 17 ans, niveau 1</t>
  </si>
  <si>
    <t>114304M052</t>
  </si>
  <si>
    <t>04M052</t>
  </si>
  <si>
    <t>Pneumonies et pleurésies banales, âge supérieur à 17 ans, niveau 2</t>
  </si>
  <si>
    <t>114404M053</t>
  </si>
  <si>
    <t>04M053</t>
  </si>
  <si>
    <t>Pneumonies et pleurésies banales, âge supérieur à 17 ans, niveau 3</t>
  </si>
  <si>
    <t>114504M054</t>
  </si>
  <si>
    <t>04M054</t>
  </si>
  <si>
    <t>Pneumonies et pleurésies banales, âge supérieur à 17 ans, niveau 4</t>
  </si>
  <si>
    <t>114604M061</t>
  </si>
  <si>
    <t>04M061</t>
  </si>
  <si>
    <t>Infections et inflammations respiratoires, âge inférieur à 18 ans, niveau 1</t>
  </si>
  <si>
    <t>114704M062</t>
  </si>
  <si>
    <t>04M062</t>
  </si>
  <si>
    <t>Infections et inflammations respiratoires, âge inférieur à 18 ans, niveau 2</t>
  </si>
  <si>
    <t>114804M063</t>
  </si>
  <si>
    <t>04M063</t>
  </si>
  <si>
    <t>Infections et inflammations respiratoires, âge inférieur à 18 ans, niveau 3</t>
  </si>
  <si>
    <t>114904M064</t>
  </si>
  <si>
    <t>04M064</t>
  </si>
  <si>
    <t>Infections et inflammations respiratoires, âge inférieur à 18 ans, niveau 4</t>
  </si>
  <si>
    <t>115004M06T</t>
  </si>
  <si>
    <t>04M06T</t>
  </si>
  <si>
    <t>Transferts et autres séjours courts pour infections et inflammations respiratoires, âge inférieur à 18 ans</t>
  </si>
  <si>
    <t>115104M071</t>
  </si>
  <si>
    <t>04M071</t>
  </si>
  <si>
    <t>Infections et inflammations respiratoires, âge supérieur à 17 ans, niveau 1</t>
  </si>
  <si>
    <t>115204M072</t>
  </si>
  <si>
    <t>04M072</t>
  </si>
  <si>
    <t>Infections et inflammations respiratoires, âge supérieur à 17 ans, niveau 2</t>
  </si>
  <si>
    <t>115304M073</t>
  </si>
  <si>
    <t>04M073</t>
  </si>
  <si>
    <t>Infections et inflammations respiratoires, âge supérieur à 17 ans, niveau 3</t>
  </si>
  <si>
    <t>115404M074</t>
  </si>
  <si>
    <t>04M074</t>
  </si>
  <si>
    <t>Infections et inflammations respiratoires, âge supérieur à 17 ans, niveau 4</t>
  </si>
  <si>
    <t>115504M07T</t>
  </si>
  <si>
    <t>04M07T</t>
  </si>
  <si>
    <t>Transferts et autres séjours courts pour infections et inflammations respiratoires, âge supérieur à 17 ans</t>
  </si>
  <si>
    <t>115604M081</t>
  </si>
  <si>
    <t>04M081</t>
  </si>
  <si>
    <t>Bronchopneumopathies chroniques, niveau 1</t>
  </si>
  <si>
    <t>115704M082</t>
  </si>
  <si>
    <t>04M082</t>
  </si>
  <si>
    <t>Bronchopneumopathies chroniques, niveau 2</t>
  </si>
  <si>
    <t>115804M083</t>
  </si>
  <si>
    <t>04M083</t>
  </si>
  <si>
    <t>Bronchopneumopathies chroniques, niveau 3</t>
  </si>
  <si>
    <t>115904M084</t>
  </si>
  <si>
    <t>04M084</t>
  </si>
  <si>
    <t>Bronchopneumopathies chroniques, niveau 4</t>
  </si>
  <si>
    <t>116004M08T</t>
  </si>
  <si>
    <t>04M08T</t>
  </si>
  <si>
    <t>Bronchopneumopathies chroniques, très courte durée</t>
  </si>
  <si>
    <t>116104M091</t>
  </si>
  <si>
    <t>04M091</t>
  </si>
  <si>
    <t>Tumeurs de l'appareil respiratoire, niveau 1</t>
  </si>
  <si>
    <t>116204M092</t>
  </si>
  <si>
    <t>04M092</t>
  </si>
  <si>
    <t>Tumeurs de l'appareil respiratoire, niveau 2</t>
  </si>
  <si>
    <t>116304M093</t>
  </si>
  <si>
    <t>04M093</t>
  </si>
  <si>
    <t>Tumeurs de l'appareil respiratoire, niveau 3</t>
  </si>
  <si>
    <t>116404M094</t>
  </si>
  <si>
    <t>04M094</t>
  </si>
  <si>
    <t>Tumeurs de l'appareil respiratoire, niveau 4</t>
  </si>
  <si>
    <t>116504M09T</t>
  </si>
  <si>
    <t>04M09T</t>
  </si>
  <si>
    <t>Tumeurs de l'appareil respiratoire, très courte durée</t>
  </si>
  <si>
    <t>116604M101</t>
  </si>
  <si>
    <t>04M101</t>
  </si>
  <si>
    <t>Embolies pulmonaires, niveau 1</t>
  </si>
  <si>
    <t>116704M102</t>
  </si>
  <si>
    <t>04M102</t>
  </si>
  <si>
    <t>Embolies pulmonaires, niveau 2</t>
  </si>
  <si>
    <t>116804M103</t>
  </si>
  <si>
    <t>04M103</t>
  </si>
  <si>
    <t>Embolies pulmonaires, niveau 3</t>
  </si>
  <si>
    <t>116904M104</t>
  </si>
  <si>
    <t>04M104</t>
  </si>
  <si>
    <t>Embolies pulmonaires, niveau 4</t>
  </si>
  <si>
    <t>117004M10T</t>
  </si>
  <si>
    <t>04M10T</t>
  </si>
  <si>
    <t>Embolies pulmonaires, très courte durée</t>
  </si>
  <si>
    <t>117104M111</t>
  </si>
  <si>
    <t>04M111</t>
  </si>
  <si>
    <t>Signes et symptômes respiratoires, niveau 1</t>
  </si>
  <si>
    <t>117204M112</t>
  </si>
  <si>
    <t>04M112</t>
  </si>
  <si>
    <t>Signes et symptômes respiratoires, niveau 2</t>
  </si>
  <si>
    <t>117304M113</t>
  </si>
  <si>
    <t>04M113</t>
  </si>
  <si>
    <t>Signes et symptômes respiratoires, niveau 3</t>
  </si>
  <si>
    <t>117404M114</t>
  </si>
  <si>
    <t>04M114</t>
  </si>
  <si>
    <t>Signes et symptômes respiratoires, niveau 4</t>
  </si>
  <si>
    <t>117504M121</t>
  </si>
  <si>
    <t>04M121</t>
  </si>
  <si>
    <t>Pneumothorax, niveau 1</t>
  </si>
  <si>
    <t>117604M122</t>
  </si>
  <si>
    <t>04M122</t>
  </si>
  <si>
    <t>Pneumothorax, niveau 2</t>
  </si>
  <si>
    <t>117704M123</t>
  </si>
  <si>
    <t>04M123</t>
  </si>
  <si>
    <t>Pneumothorax, niveau 3</t>
  </si>
  <si>
    <t>117804M124</t>
  </si>
  <si>
    <t>04M124</t>
  </si>
  <si>
    <t>Pneumothorax, niveau 4</t>
  </si>
  <si>
    <t>117904M12T</t>
  </si>
  <si>
    <t>04M12T</t>
  </si>
  <si>
    <t>Pneumothorax, très courte durée</t>
  </si>
  <si>
    <t>118004M131</t>
  </si>
  <si>
    <t>04M131</t>
  </si>
  <si>
    <t>Oedème pulmonaire et détresse respiratoire, niveau 1</t>
  </si>
  <si>
    <t>118104M132</t>
  </si>
  <si>
    <t>04M132</t>
  </si>
  <si>
    <t>Oedème pulmonaire et détresse respiratoire, niveau 2</t>
  </si>
  <si>
    <t>118204M133</t>
  </si>
  <si>
    <t>04M133</t>
  </si>
  <si>
    <t>Oedème pulmonaire et détresse respiratoire, niveau 3</t>
  </si>
  <si>
    <t>118304M134</t>
  </si>
  <si>
    <t>04M134</t>
  </si>
  <si>
    <t>Oedème pulmonaire et détresse respiratoire, niveau 4</t>
  </si>
  <si>
    <t>118404M13T</t>
  </si>
  <si>
    <t>04M13T</t>
  </si>
  <si>
    <t>Oedème pulmonaire et détresse respiratoire, très courte durée</t>
  </si>
  <si>
    <t>118504M141</t>
  </si>
  <si>
    <t>04M141</t>
  </si>
  <si>
    <t>Maladies pulmonaires interstitielles, niveau 1</t>
  </si>
  <si>
    <t>118604M142</t>
  </si>
  <si>
    <t>04M142</t>
  </si>
  <si>
    <t>Maladies pulmonaires interstitielles, niveau 2</t>
  </si>
  <si>
    <t>118704M143</t>
  </si>
  <si>
    <t>04M143</t>
  </si>
  <si>
    <t>Maladies pulmonaires interstitielles, niveau 3</t>
  </si>
  <si>
    <t>118804M144</t>
  </si>
  <si>
    <t>04M144</t>
  </si>
  <si>
    <t>Maladies pulmonaires interstitielles, niveau 4</t>
  </si>
  <si>
    <t>118904M14T</t>
  </si>
  <si>
    <t>04M14T</t>
  </si>
  <si>
    <t>Maladies pulmonaires interstitielles, très courte durée</t>
  </si>
  <si>
    <t>119004M151</t>
  </si>
  <si>
    <t>04M151</t>
  </si>
  <si>
    <t>Autres diagnostics portant sur le système respiratoire, niveau 1</t>
  </si>
  <si>
    <t>119104M152</t>
  </si>
  <si>
    <t>04M152</t>
  </si>
  <si>
    <t>Autres diagnostics portant sur le système respiratoire, niveau 2</t>
  </si>
  <si>
    <t>119204M153</t>
  </si>
  <si>
    <t>04M153</t>
  </si>
  <si>
    <t>Autres diagnostics portant sur le système respiratoire, niveau 3</t>
  </si>
  <si>
    <t>119304M154</t>
  </si>
  <si>
    <t>04M154</t>
  </si>
  <si>
    <t>Autres diagnostics portant sur le système respiratoire, niveau 4</t>
  </si>
  <si>
    <t>119404M15T</t>
  </si>
  <si>
    <t>04M15T</t>
  </si>
  <si>
    <t>Autres diagnostics portant sur le système respiratoire, très courte durée</t>
  </si>
  <si>
    <t>119504M161</t>
  </si>
  <si>
    <t>04M161</t>
  </si>
  <si>
    <t>Traumatismes thoraciques, niveau 1</t>
  </si>
  <si>
    <t>119604M162</t>
  </si>
  <si>
    <t>04M162</t>
  </si>
  <si>
    <t>Traumatismes thoraciques, niveau 2</t>
  </si>
  <si>
    <t>119704M163</t>
  </si>
  <si>
    <t>04M163</t>
  </si>
  <si>
    <t>Traumatismes thoraciques, niveau 3</t>
  </si>
  <si>
    <t>119804M164</t>
  </si>
  <si>
    <t>04M164</t>
  </si>
  <si>
    <t>Traumatismes thoraciques, niveau 4</t>
  </si>
  <si>
    <t>119904M16T</t>
  </si>
  <si>
    <t>04M16T</t>
  </si>
  <si>
    <t>Traumatismes thoraciques, très courte durée</t>
  </si>
  <si>
    <t>120004M171</t>
  </si>
  <si>
    <t>04M171</t>
  </si>
  <si>
    <t>Epanchements pleuraux, niveau 1</t>
  </si>
  <si>
    <t>120104M172</t>
  </si>
  <si>
    <t>04M172</t>
  </si>
  <si>
    <t>Epanchements pleuraux, niveau 2</t>
  </si>
  <si>
    <t>120204M173</t>
  </si>
  <si>
    <t>04M173</t>
  </si>
  <si>
    <t>Epanchements pleuraux, niveau 3</t>
  </si>
  <si>
    <t>120304M174</t>
  </si>
  <si>
    <t>04M174</t>
  </si>
  <si>
    <t>Epanchements pleuraux, niveau 4</t>
  </si>
  <si>
    <t>120404M17T</t>
  </si>
  <si>
    <t>04M17T</t>
  </si>
  <si>
    <t>Epanchements pleuraux, très courte durée</t>
  </si>
  <si>
    <t>120504M181</t>
  </si>
  <si>
    <t>04M181</t>
  </si>
  <si>
    <t>Bronchiolites, niveau 1</t>
  </si>
  <si>
    <t>120604M182</t>
  </si>
  <si>
    <t>04M182</t>
  </si>
  <si>
    <t>Bronchiolites, niveau 2</t>
  </si>
  <si>
    <t>120704M183</t>
  </si>
  <si>
    <t>04M183</t>
  </si>
  <si>
    <t>Bronchiolites, niveau 3</t>
  </si>
  <si>
    <t>120804M184</t>
  </si>
  <si>
    <t>04M184</t>
  </si>
  <si>
    <t>Bronchiolites, niveau 4</t>
  </si>
  <si>
    <t>120904M191</t>
  </si>
  <si>
    <t>04M191</t>
  </si>
  <si>
    <t>Tuberculoses, niveau 1</t>
  </si>
  <si>
    <t>121004M192</t>
  </si>
  <si>
    <t>04M192</t>
  </si>
  <si>
    <t>Tuberculoses, niveau 2</t>
  </si>
  <si>
    <t>121104M193</t>
  </si>
  <si>
    <t>04M193</t>
  </si>
  <si>
    <t>Tuberculoses, niveau 3</t>
  </si>
  <si>
    <t>121204M194</t>
  </si>
  <si>
    <t>04M194</t>
  </si>
  <si>
    <t>Tuberculoses, niveau 4</t>
  </si>
  <si>
    <t>121304M19T</t>
  </si>
  <si>
    <t>04M19T</t>
  </si>
  <si>
    <t>Tuberculoses, très courte durée</t>
  </si>
  <si>
    <t>121404M201</t>
  </si>
  <si>
    <t>04M201</t>
  </si>
  <si>
    <t>Bronchopneumopathies chroniques surinfectées, niveau 1</t>
  </si>
  <si>
    <t>121504M202</t>
  </si>
  <si>
    <t>04M202</t>
  </si>
  <si>
    <t>Bronchopneumopathies chroniques surinfectées, niveau 2</t>
  </si>
  <si>
    <t>121604M203</t>
  </si>
  <si>
    <t>04M203</t>
  </si>
  <si>
    <t>Bronchopneumopathies chroniques surinfectées, niveau 3</t>
  </si>
  <si>
    <t>121704M204</t>
  </si>
  <si>
    <t>04M204</t>
  </si>
  <si>
    <t>Bronchopneumopathies chroniques surinfectées, niveau 4</t>
  </si>
  <si>
    <t>121804M20T</t>
  </si>
  <si>
    <t>04M20T</t>
  </si>
  <si>
    <t>Bronchopneumopathies chroniques surinfectées, très courte durée</t>
  </si>
  <si>
    <t>121904M211</t>
  </si>
  <si>
    <t>04M211</t>
  </si>
  <si>
    <t>Suivis de greffe pulmonaire, niveau 1</t>
  </si>
  <si>
    <t>122004M212</t>
  </si>
  <si>
    <t>04M212</t>
  </si>
  <si>
    <t>Suivis de greffe pulmonaire, niveau 2</t>
  </si>
  <si>
    <t>122304M22Z</t>
  </si>
  <si>
    <t>04M22Z</t>
  </si>
  <si>
    <t>Explorations et surveillance pour affections de l'appareil respiratoire</t>
  </si>
  <si>
    <t>122404M23T</t>
  </si>
  <si>
    <t>04M23T</t>
  </si>
  <si>
    <t>Autres symptômes et recours aux soins de la CMD 04, très courte durée</t>
  </si>
  <si>
    <t>122504M23Z</t>
  </si>
  <si>
    <t>04M23Z</t>
  </si>
  <si>
    <t>Autres symptômes et recours aux soins de la CMD 04</t>
  </si>
  <si>
    <t>122604M24E</t>
  </si>
  <si>
    <t>04M24E</t>
  </si>
  <si>
    <t>Affections de la CMD 04 avec décès : séjours de moins de 2 jours</t>
  </si>
  <si>
    <t>122704M251</t>
  </si>
  <si>
    <t>04M251</t>
  </si>
  <si>
    <t>Grippes, niveau 1</t>
  </si>
  <si>
    <t>122804M252</t>
  </si>
  <si>
    <t>04M252</t>
  </si>
  <si>
    <t>Grippes, niveau 2</t>
  </si>
  <si>
    <t>122904M253</t>
  </si>
  <si>
    <t>04M253</t>
  </si>
  <si>
    <t>Grippes, niveau 3</t>
  </si>
  <si>
    <t>123004M254</t>
  </si>
  <si>
    <t>04M254</t>
  </si>
  <si>
    <t>Grippes, niveau 4</t>
  </si>
  <si>
    <t>123104M25T</t>
  </si>
  <si>
    <t>04M25T</t>
  </si>
  <si>
    <t>Grippes, très courte durée</t>
  </si>
  <si>
    <t>123204M261</t>
  </si>
  <si>
    <t>04M261</t>
  </si>
  <si>
    <t>Fibroses kystiques avec manifestations pulmonaires, niveau 1</t>
  </si>
  <si>
    <t>123304M262</t>
  </si>
  <si>
    <t>04M262</t>
  </si>
  <si>
    <t>Fibroses kystiques avec manifestations pulmonaires, niveau 2</t>
  </si>
  <si>
    <t>123404M263</t>
  </si>
  <si>
    <t>04M263</t>
  </si>
  <si>
    <t>Fibroses kystiques avec manifestations pulmonaires, niveau 3</t>
  </si>
  <si>
    <t>123604M26T</t>
  </si>
  <si>
    <t>04M26T</t>
  </si>
  <si>
    <t>Fibroses kystiques avec manifestations pulmonaires, très courte durée</t>
  </si>
  <si>
    <t>123704M02T</t>
  </si>
  <si>
    <t>04M02T</t>
  </si>
  <si>
    <t>Bronchites et asthme, âge inférieur à 18 ans, très courte durée</t>
  </si>
  <si>
    <t>123804M03T</t>
  </si>
  <si>
    <t>04M03T</t>
  </si>
  <si>
    <t>Bronchites et asthme, âge supérieur à 17 ans, très courte durée</t>
  </si>
  <si>
    <t>123904M05T</t>
  </si>
  <si>
    <t>04M05T</t>
  </si>
  <si>
    <t>Transferts et autres séjours pour pneumonies et pleurésies banales, âge supérieur à 17 ans</t>
  </si>
  <si>
    <t>124004M18T</t>
  </si>
  <si>
    <t>04M18T</t>
  </si>
  <si>
    <t>Bronchiolites, très courte durée</t>
  </si>
  <si>
    <t>124104M271</t>
  </si>
  <si>
    <t>04M271</t>
  </si>
  <si>
    <t>Autres affections respiratoires concernant majoritairement la petite enfance, niveau 1</t>
  </si>
  <si>
    <t>124204M272</t>
  </si>
  <si>
    <t>04M272</t>
  </si>
  <si>
    <t>Autres affections respiratoires concernant majoritairement la petite enfance, niveau 2</t>
  </si>
  <si>
    <t>143105C022</t>
  </si>
  <si>
    <t>05C022</t>
  </si>
  <si>
    <t>Chirurgie de remplacement valvulaire avec circulation extracorporelle et avec cathétérisme cardiaque ou coronarographie, niveau 2</t>
  </si>
  <si>
    <t>143205C023</t>
  </si>
  <si>
    <t>05C023</t>
  </si>
  <si>
    <t>Chirurgie de remplacement valvulaire avec circulation extracorporelle et avec cathétérisme cardiaque ou coronarographie, niveau 3</t>
  </si>
  <si>
    <t>143305C024</t>
  </si>
  <si>
    <t>05C024</t>
  </si>
  <si>
    <t>Chirurgie de remplacement valvulaire avec circulation extracorporelle et avec cathétérisme cardiaque ou coronarographie, niveau 4</t>
  </si>
  <si>
    <t>143405C031</t>
  </si>
  <si>
    <t>05C031</t>
  </si>
  <si>
    <t>Chirurgie de remplacement valvulaire avec circulation extracorporelle, sans cathétérisme cardiaque, ni coronarographie, niveau 1</t>
  </si>
  <si>
    <t>143505C032</t>
  </si>
  <si>
    <t>05C032</t>
  </si>
  <si>
    <t>Chirurgie de remplacement valvulaire avec circulation extracorporelle, sans cathétérisme cardiaque, ni coronarographie, niveau 2</t>
  </si>
  <si>
    <t>143605C033</t>
  </si>
  <si>
    <t>05C033</t>
  </si>
  <si>
    <t>Chirurgie de remplacement valvulaire avec circulation extracorporelle, sans cathétérisme cardiaque, ni coronarographie, niveau 3</t>
  </si>
  <si>
    <t>143705C034</t>
  </si>
  <si>
    <t>05C034</t>
  </si>
  <si>
    <t>Chirurgie de remplacement valvulaire avec circulation extracorporelle, sans cathétérisme cardiaque, ni coronarographie, niveau 4</t>
  </si>
  <si>
    <t>143805C041</t>
  </si>
  <si>
    <t>05C041</t>
  </si>
  <si>
    <t>Pontages aortocoronariens avec cathétérisme cardiaque ou coronarographie, niveau 1</t>
  </si>
  <si>
    <t>143905C042</t>
  </si>
  <si>
    <t>05C042</t>
  </si>
  <si>
    <t>Pontages aortocoronariens avec cathétérisme cardiaque ou coronarographie, niveau 2</t>
  </si>
  <si>
    <t>144005C043</t>
  </si>
  <si>
    <t>05C043</t>
  </si>
  <si>
    <t>Pontages aortocoronariens avec cathétérisme cardiaque ou coronarographie, niveau 3</t>
  </si>
  <si>
    <t>144105C044</t>
  </si>
  <si>
    <t>05C044</t>
  </si>
  <si>
    <t>Pontages aortocoronariens avec cathétérisme cardiaque ou coronarographie, niveau 4</t>
  </si>
  <si>
    <t>144205C051</t>
  </si>
  <si>
    <t>05C051</t>
  </si>
  <si>
    <t>Pontages aortocoronariens sans cathétérisme cardiaque, ni coronarographie, niveau 1</t>
  </si>
  <si>
    <t>144305C052</t>
  </si>
  <si>
    <t>05C052</t>
  </si>
  <si>
    <t>Pontages aortocoronariens sans cathétérisme cardiaque, ni coronarographie, niveau 2</t>
  </si>
  <si>
    <t>144405C053</t>
  </si>
  <si>
    <t>05C053</t>
  </si>
  <si>
    <t>Pontages aortocoronariens sans cathétérisme cardiaque, ni coronarographie, niveau 3</t>
  </si>
  <si>
    <t>144505C054</t>
  </si>
  <si>
    <t>05C054</t>
  </si>
  <si>
    <t>Pontages aortocoronariens sans cathétérisme cardiaque, ni coronarographie, niveau 4</t>
  </si>
  <si>
    <t>144605C061</t>
  </si>
  <si>
    <t>05C061</t>
  </si>
  <si>
    <t>Autres interventions cardiothoraciques, âge supérieur à 1 an, ou vasculaires quel que soit l'âge, avec circulation extracorporelle, niveau 1</t>
  </si>
  <si>
    <t>144705C062</t>
  </si>
  <si>
    <t>05C062</t>
  </si>
  <si>
    <t>Autres interventions cardiothoraciques, âge supérieur à 1 an, ou vasculaires quel que soit l'âge, avec circulation extracorporelle, niveau 2</t>
  </si>
  <si>
    <t>144805C063</t>
  </si>
  <si>
    <t>05C063</t>
  </si>
  <si>
    <t>Autres interventions cardiothoraciques, âge supérieur à 1 an, ou vasculaires quel que soit l'âge, avec circulation extracorporelle, niveau 3</t>
  </si>
  <si>
    <t>144905C064</t>
  </si>
  <si>
    <t>05C064</t>
  </si>
  <si>
    <t>Autres interventions cardiothoraciques, âge supérieur à 1 an, ou vasculaires quel que soit l'âge, avec circulation extracorporelle, niveau 4</t>
  </si>
  <si>
    <t>145005C071</t>
  </si>
  <si>
    <t>05C071</t>
  </si>
  <si>
    <t>Autres interventions cardiothoraciques, âge inférieur à 2 ans, avec circulation extracorporelle, niveau 1</t>
  </si>
  <si>
    <t>145105C072</t>
  </si>
  <si>
    <t>05C072</t>
  </si>
  <si>
    <t>Autres interventions cardiothoraciques, âge inférieur à 2 ans, avec circulation extracorporelle, niveau 2</t>
  </si>
  <si>
    <t>145205C073</t>
  </si>
  <si>
    <t>05C073</t>
  </si>
  <si>
    <t>Autres interventions cardiothoraciques, âge inférieur à 2 ans, avec circulation extracorporelle, niveau 3</t>
  </si>
  <si>
    <t>145305C074</t>
  </si>
  <si>
    <t>05C074</t>
  </si>
  <si>
    <t>Autres interventions cardiothoraciques, âge inférieur à 2 ans, avec circulation extracorporelle, niveau 4</t>
  </si>
  <si>
    <t>145405C081</t>
  </si>
  <si>
    <t>05C081</t>
  </si>
  <si>
    <t>Autres interventions cardiothoraciques, âge supérieur à 1 an, ou vasculaires quel que soit l'âge, sans circulation extracorporelle, niveau 1</t>
  </si>
  <si>
    <t>145505C082</t>
  </si>
  <si>
    <t>05C082</t>
  </si>
  <si>
    <t>Autres interventions cardiothoraciques, âge supérieur à 1 an, ou vasculaires quel que soit l'âge, sans circulation extracorporelle, niveau 2</t>
  </si>
  <si>
    <t>145605C083</t>
  </si>
  <si>
    <t>05C083</t>
  </si>
  <si>
    <t>Autres interventions cardiothoraciques, âge supérieur à 1 an, ou vasculaires quel que soit l'âge, sans circulation extracorporelle, niveau 3</t>
  </si>
  <si>
    <t>145705C084</t>
  </si>
  <si>
    <t>05C084</t>
  </si>
  <si>
    <t>Autres interventions cardiothoraciques, âge supérieur à 1 an, ou vasculaires quel que soit l'âge, sans circulation extracorporelle, niveau 4</t>
  </si>
  <si>
    <t>145905C092</t>
  </si>
  <si>
    <t>05C092</t>
  </si>
  <si>
    <t>Autres interventions cardiothoraciques, âge inférieur à 2 ans, sans circulation extracorporelle, niveau 2</t>
  </si>
  <si>
    <t>146105C094</t>
  </si>
  <si>
    <t>05C094</t>
  </si>
  <si>
    <t>Autres interventions cardiothoraciques, âge inférieur à 2 ans, sans circulation extracorporelle, niveau 4</t>
  </si>
  <si>
    <t>146205C101</t>
  </si>
  <si>
    <t>05C101</t>
  </si>
  <si>
    <t>Chirurgie majeure de revascularisation, niveau 1</t>
  </si>
  <si>
    <t>146305C102</t>
  </si>
  <si>
    <t>05C102</t>
  </si>
  <si>
    <t>Chirurgie majeure de revascularisation, niveau 2</t>
  </si>
  <si>
    <t>146405C103</t>
  </si>
  <si>
    <t>05C103</t>
  </si>
  <si>
    <t>Chirurgie majeure de revascularisation, niveau 3</t>
  </si>
  <si>
    <t>146505C104</t>
  </si>
  <si>
    <t>05C104</t>
  </si>
  <si>
    <t>Chirurgie majeure de revascularisation, niveau 4</t>
  </si>
  <si>
    <t>146605C111</t>
  </si>
  <si>
    <t>05C111</t>
  </si>
  <si>
    <t>Autres interventions de chirurgie vasculaire, niveau 1</t>
  </si>
  <si>
    <t>146705C112</t>
  </si>
  <si>
    <t>05C112</t>
  </si>
  <si>
    <t>Autres interventions de chirurgie vasculaire, niveau 2</t>
  </si>
  <si>
    <t>146805C113</t>
  </si>
  <si>
    <t>05C113</t>
  </si>
  <si>
    <t>Autres interventions de chirurgie vasculaire, niveau 3</t>
  </si>
  <si>
    <t>146905C114</t>
  </si>
  <si>
    <t>05C114</t>
  </si>
  <si>
    <t>Autres interventions de chirurgie vasculaire, niveau 4</t>
  </si>
  <si>
    <t>147105C121</t>
  </si>
  <si>
    <t>05C121</t>
  </si>
  <si>
    <t>Amputations du membre inférieur, sauf des orteils, pour troubles circulatoires, niveau 1</t>
  </si>
  <si>
    <t>147205C122</t>
  </si>
  <si>
    <t>05C122</t>
  </si>
  <si>
    <t>Amputations du membre inférieur, sauf des orteils, pour troubles circulatoires, niveau 2</t>
  </si>
  <si>
    <t>147305C123</t>
  </si>
  <si>
    <t>05C123</t>
  </si>
  <si>
    <t>Amputations du membre inférieur, sauf des orteils, pour troubles circulatoires, niveau 3</t>
  </si>
  <si>
    <t>147405C124</t>
  </si>
  <si>
    <t>05C124</t>
  </si>
  <si>
    <t>Amputations du membre inférieur, sauf des orteils, pour troubles circulatoires, niveau 4</t>
  </si>
  <si>
    <t>147505C131</t>
  </si>
  <si>
    <t>05C131</t>
  </si>
  <si>
    <t>Amputations pour troubles circulatoires portant sur le membre supérieur ou les orteils, niveau 1</t>
  </si>
  <si>
    <t>147605C132</t>
  </si>
  <si>
    <t>05C132</t>
  </si>
  <si>
    <t>Amputations pour troubles circulatoires portant sur le membre supérieur ou les orteils, niveau 2</t>
  </si>
  <si>
    <t>147705C133</t>
  </si>
  <si>
    <t>05C133</t>
  </si>
  <si>
    <t>Amputations pour troubles circulatoires portant sur le membre supérieur ou les orteils, niveau 3</t>
  </si>
  <si>
    <t>147805C134</t>
  </si>
  <si>
    <t>05C134</t>
  </si>
  <si>
    <t>Amputations pour troubles circulatoires portant sur le membre supérieur ou les orteils, niveau 4</t>
  </si>
  <si>
    <t>147905C141</t>
  </si>
  <si>
    <t>05C141</t>
  </si>
  <si>
    <t>Poses d'un stimulateur cardiaque permanent avec infarctus aigu du myocarde ou insuffisance cardiaque congestive ou état de choc, niveau 1</t>
  </si>
  <si>
    <t>148005C142</t>
  </si>
  <si>
    <t>05C142</t>
  </si>
  <si>
    <t>Poses d'un stimulateur cardiaque permanent avec infarctus aigu du myocarde ou insuffisance cardiaque congestive ou état de choc, niveau 2</t>
  </si>
  <si>
    <t>148105C143</t>
  </si>
  <si>
    <t>05C143</t>
  </si>
  <si>
    <t>Poses d'un stimulateur cardiaque permanent avec infarctus aigu du myocarde ou insuffisance cardiaque congestive ou état de choc, niveau 3</t>
  </si>
  <si>
    <t>148205C144</t>
  </si>
  <si>
    <t>05C144</t>
  </si>
  <si>
    <t>Poses d'un stimulateur cardiaque permanent avec infarctus aigu du myocarde ou insuffisance cardiaque congestive ou état de choc, niveau 4</t>
  </si>
  <si>
    <t>148405C151</t>
  </si>
  <si>
    <t>05C151</t>
  </si>
  <si>
    <t>Poses d'un stimulateur cardiaque permanent sans infarctus aigu du myocarde, ni insuffisance cardiaque congestive, ni état de choc, niveau 1</t>
  </si>
  <si>
    <t>148505C152</t>
  </si>
  <si>
    <t>05C152</t>
  </si>
  <si>
    <t>Poses d'un stimulateur cardiaque permanent sans infarctus aigu du myocarde, ni insuffisance cardiaque congestive, ni état de choc, niveau 2</t>
  </si>
  <si>
    <t>148605C153</t>
  </si>
  <si>
    <t>05C153</t>
  </si>
  <si>
    <t>Poses d'un stimulateur cardiaque permanent sans infarctus aigu du myocarde, ni insuffisance cardiaque congestive, ni état de choc, niveau 3</t>
  </si>
  <si>
    <t>148705C154</t>
  </si>
  <si>
    <t>05C154</t>
  </si>
  <si>
    <t>Poses d'un stimulateur cardiaque permanent sans infarctus aigu du myocarde, ni insuffisance cardiaque congestive, ni état de choc, niveau 4</t>
  </si>
  <si>
    <t>148805C15T</t>
  </si>
  <si>
    <t>05C15T</t>
  </si>
  <si>
    <t>Poses d'un stimulateur cardiaque permanent sans infarctus aigu du myocarde, ni insuffisance cardiaque congestive, ni état de choc, très courte durée</t>
  </si>
  <si>
    <t>148905C171</t>
  </si>
  <si>
    <t>05C171</t>
  </si>
  <si>
    <t>Ligatures de veines et éveinages, niveau 1</t>
  </si>
  <si>
    <t>149305C17J</t>
  </si>
  <si>
    <t>05C17J</t>
  </si>
  <si>
    <t>Ligatures de veines et éveinages, en ambulatoire</t>
  </si>
  <si>
    <t>149405C181</t>
  </si>
  <si>
    <t>05C181</t>
  </si>
  <si>
    <t>Autres interventions sur le système circulatoire, niveau 1</t>
  </si>
  <si>
    <t>149505C182</t>
  </si>
  <si>
    <t>05C182</t>
  </si>
  <si>
    <t>Autres interventions sur le système circulatoire, niveau 2</t>
  </si>
  <si>
    <t>149605C183</t>
  </si>
  <si>
    <t>05C183</t>
  </si>
  <si>
    <t>Autres interventions sur le système circulatoire, niveau 3</t>
  </si>
  <si>
    <t>149705C184</t>
  </si>
  <si>
    <t>05C184</t>
  </si>
  <si>
    <t>Autres interventions sur le système circulatoire, niveau 4</t>
  </si>
  <si>
    <t>149805C18J</t>
  </si>
  <si>
    <t>05C18J</t>
  </si>
  <si>
    <t>Autres interventions sur le système circulatoire, en ambulatoire</t>
  </si>
  <si>
    <t>149905C191</t>
  </si>
  <si>
    <t>05C191</t>
  </si>
  <si>
    <t>Poses d'un défibrillateur cardiaque, niveau 1</t>
  </si>
  <si>
    <t>150005C192</t>
  </si>
  <si>
    <t>05C192</t>
  </si>
  <si>
    <t>Poses d'un défibrillateur cardiaque, niveau 2</t>
  </si>
  <si>
    <t>150105C193</t>
  </si>
  <si>
    <t>05C193</t>
  </si>
  <si>
    <t>Poses d'un défibrillateur cardiaque, niveau 3</t>
  </si>
  <si>
    <t>150205C194</t>
  </si>
  <si>
    <t>05C194</t>
  </si>
  <si>
    <t>Poses d'un défibrillateur cardiaque, niveau 4</t>
  </si>
  <si>
    <t>150305C19T</t>
  </si>
  <si>
    <t>05C19T</t>
  </si>
  <si>
    <t>Poses d'un défibrillateur cardiaque, très courte durée</t>
  </si>
  <si>
    <t>150405C201</t>
  </si>
  <si>
    <t>05C201</t>
  </si>
  <si>
    <t>Remplacements ou ablations chirurgicale d'électrodes ou repositionnements de boîtier de stimulation cardiaque permanente, niveau 1</t>
  </si>
  <si>
    <t>151305C221</t>
  </si>
  <si>
    <t>05C221</t>
  </si>
  <si>
    <t>Remplacements de stimulateurs cardiaques permanents, niveau 1</t>
  </si>
  <si>
    <t>151405C222</t>
  </si>
  <si>
    <t>05C222</t>
  </si>
  <si>
    <t>Remplacements de stimulateurs cardiaques permanents, niveau 2</t>
  </si>
  <si>
    <t>151505C223</t>
  </si>
  <si>
    <t>05C223</t>
  </si>
  <si>
    <t>Remplacements de stimulateurs cardiaques permanents, niveau 3</t>
  </si>
  <si>
    <t>151705C22T</t>
  </si>
  <si>
    <t>05C22T</t>
  </si>
  <si>
    <t>Remplacements de stimulateurs cardiaques permanents, très courte durée</t>
  </si>
  <si>
    <t>152105C064</t>
  </si>
  <si>
    <t>152305C08T</t>
  </si>
  <si>
    <t>05C08T</t>
  </si>
  <si>
    <t>Transferts et autres séjours courts pour autres interventions cardiothoraciques, âge supérieur à 1 an, ou vasculaires quel que soit l'âge, sans circulation extracorporelle</t>
  </si>
  <si>
    <t>152705C024</t>
  </si>
  <si>
    <t>152905C032</t>
  </si>
  <si>
    <t>153005C033</t>
  </si>
  <si>
    <t>153205C13J</t>
  </si>
  <si>
    <t>05C13J</t>
  </si>
  <si>
    <t>Amputations pour troubles circulatoires portant sur le membre supérieur ou les orteils, en ambulatoire</t>
  </si>
  <si>
    <t>169305K051</t>
  </si>
  <si>
    <t>05K051</t>
  </si>
  <si>
    <t>Endoprothèses vasculaires avec infarctus du myocarde, niveau 1</t>
  </si>
  <si>
    <t>169405K052</t>
  </si>
  <si>
    <t>05K052</t>
  </si>
  <si>
    <t>Endoprothèses vasculaires avec infarctus du myocarde, niveau 2</t>
  </si>
  <si>
    <t>169505K053</t>
  </si>
  <si>
    <t>05K053</t>
  </si>
  <si>
    <t>Endoprothèses vasculaires avec infarctus du myocarde, niveau 3</t>
  </si>
  <si>
    <t>169605K054</t>
  </si>
  <si>
    <t>05K054</t>
  </si>
  <si>
    <t>Endoprothèses vasculaires avec infarctus du myocarde, niveau 4</t>
  </si>
  <si>
    <t>169705K061</t>
  </si>
  <si>
    <t>05K061</t>
  </si>
  <si>
    <t>Endoprothèses vasculaires sans infarctus du myocarde, niveau 1</t>
  </si>
  <si>
    <t>169805K062</t>
  </si>
  <si>
    <t>05K062</t>
  </si>
  <si>
    <t>Endoprothèses vasculaires sans infarctus du myocarde, niveau 2</t>
  </si>
  <si>
    <t>169905K063</t>
  </si>
  <si>
    <t>05K063</t>
  </si>
  <si>
    <t>Endoprothèses vasculaires sans infarctus du myocarde, niveau 3</t>
  </si>
  <si>
    <t>170005K064</t>
  </si>
  <si>
    <t>05K064</t>
  </si>
  <si>
    <t>Endoprothèses vasculaires sans infarctus du myocarde, niveau 4</t>
  </si>
  <si>
    <t>170105K06T</t>
  </si>
  <si>
    <t>05K06T</t>
  </si>
  <si>
    <t>Endoprothèses vasculaires sans infarctus du myocarde, très courte durée</t>
  </si>
  <si>
    <t>170205K101</t>
  </si>
  <si>
    <t>05K101</t>
  </si>
  <si>
    <t>Actes diagnostiques par voie vasculaire, niveau 1</t>
  </si>
  <si>
    <t>170305K102</t>
  </si>
  <si>
    <t>05K102</t>
  </si>
  <si>
    <t>Actes diagnostiques par voie vasculaire, niveau 2</t>
  </si>
  <si>
    <t>170405K103</t>
  </si>
  <si>
    <t>05K103</t>
  </si>
  <si>
    <t>Actes diagnostiques par voie vasculaire, niveau 3</t>
  </si>
  <si>
    <t>170505K104</t>
  </si>
  <si>
    <t>05K104</t>
  </si>
  <si>
    <t>Actes diagnostiques par voie vasculaire, niveau 4</t>
  </si>
  <si>
    <t>170605K10J</t>
  </si>
  <si>
    <t>05K10J</t>
  </si>
  <si>
    <t>Actes diagnostiques par voie vasculaire, en ambulatoire</t>
  </si>
  <si>
    <t>171205K121</t>
  </si>
  <si>
    <t>05K121</t>
  </si>
  <si>
    <t>Actes thérapeutiques par voie vasculaire sauf endoprothèses, âge inférieur à 18 ans, niveau 1</t>
  </si>
  <si>
    <t>171305K122</t>
  </si>
  <si>
    <t>05K122</t>
  </si>
  <si>
    <t>Actes thérapeutiques par voie vasculaire sauf endoprothèses, âge inférieur à 18 ans, niveau 2</t>
  </si>
  <si>
    <t>172105K14Z</t>
  </si>
  <si>
    <t>05K14Z</t>
  </si>
  <si>
    <t>Mise en place de certains accès vasculaires pour des affections de la CMD 05, séjours de moins de 2 jours</t>
  </si>
  <si>
    <t>172205K151</t>
  </si>
  <si>
    <t>05K151</t>
  </si>
  <si>
    <t>Surveillances de greffes de coeur avec acte diagnostique par voie vasculaire, niveau 1</t>
  </si>
  <si>
    <t>172305K152</t>
  </si>
  <si>
    <t>05K152</t>
  </si>
  <si>
    <t>Surveillances de greffes de coeur avec acte diagnostique par voie vasculaire, niveau 2</t>
  </si>
  <si>
    <t>172605K15J</t>
  </si>
  <si>
    <t>05K15J</t>
  </si>
  <si>
    <t>Surveillances de greffes de coeur avec acte diagnostique par voie vasculaire, en ambulatoire</t>
  </si>
  <si>
    <t>172705K17J</t>
  </si>
  <si>
    <t>05K17J</t>
  </si>
  <si>
    <t>Affections cardiovasculaires sans acte opératoire de la CMD 05, avec anesthésie, en ambulatoire</t>
  </si>
  <si>
    <t>172905M041</t>
  </si>
  <si>
    <t>05M041</t>
  </si>
  <si>
    <t>Infarctus aigu du myocarde, niveau 1</t>
  </si>
  <si>
    <t>173005M042</t>
  </si>
  <si>
    <t>05M042</t>
  </si>
  <si>
    <t>Infarctus aigu du myocarde, niveau 2</t>
  </si>
  <si>
    <t>173105M043</t>
  </si>
  <si>
    <t>05M043</t>
  </si>
  <si>
    <t>Infarctus aigu du myocarde, niveau 3</t>
  </si>
  <si>
    <t>173205M044</t>
  </si>
  <si>
    <t>05M044</t>
  </si>
  <si>
    <t>Infarctus aigu du myocarde, niveau 4</t>
  </si>
  <si>
    <t>173305M04T</t>
  </si>
  <si>
    <t>05M04T</t>
  </si>
  <si>
    <t>Infarctus aigu du myocarde, très courte durée</t>
  </si>
  <si>
    <t>173405M051</t>
  </si>
  <si>
    <t>05M051</t>
  </si>
  <si>
    <t>Syncopes et lipothymies, niveau 1</t>
  </si>
  <si>
    <t>173505M052</t>
  </si>
  <si>
    <t>05M052</t>
  </si>
  <si>
    <t>Syncopes et lipothymies, niveau 2</t>
  </si>
  <si>
    <t>173605M053</t>
  </si>
  <si>
    <t>05M053</t>
  </si>
  <si>
    <t>Syncopes et lipothymies, niveau 3</t>
  </si>
  <si>
    <t>173705M054</t>
  </si>
  <si>
    <t>05M054</t>
  </si>
  <si>
    <t>Syncopes et lipothymies, niveau 4</t>
  </si>
  <si>
    <t>173805M061</t>
  </si>
  <si>
    <t>05M061</t>
  </si>
  <si>
    <t>Angine de poitrine, niveau 1</t>
  </si>
  <si>
    <t>173905M062</t>
  </si>
  <si>
    <t>05M062</t>
  </si>
  <si>
    <t>Angine de poitrine, niveau 2</t>
  </si>
  <si>
    <t>174005M063</t>
  </si>
  <si>
    <t>05M063</t>
  </si>
  <si>
    <t>Angine de poitrine, niveau 3</t>
  </si>
  <si>
    <t>174105M064</t>
  </si>
  <si>
    <t>05M064</t>
  </si>
  <si>
    <t>Angine de poitrine, niveau 4</t>
  </si>
  <si>
    <t>174205M06T</t>
  </si>
  <si>
    <t>05M06T</t>
  </si>
  <si>
    <t>Angine de poitrine, très courte durée</t>
  </si>
  <si>
    <t>174305M071</t>
  </si>
  <si>
    <t>05M071</t>
  </si>
  <si>
    <t>Thrombophlébites veineuses profondes, niveau 1</t>
  </si>
  <si>
    <t>174405M072</t>
  </si>
  <si>
    <t>05M072</t>
  </si>
  <si>
    <t>Thrombophlébites veineuses profondes, niveau 2</t>
  </si>
  <si>
    <t>174505M073</t>
  </si>
  <si>
    <t>05M073</t>
  </si>
  <si>
    <t>Thrombophlébites veineuses profondes, niveau 3</t>
  </si>
  <si>
    <t>174605M074</t>
  </si>
  <si>
    <t>05M074</t>
  </si>
  <si>
    <t>Thrombophlébites veineuses profondes, niveau 4</t>
  </si>
  <si>
    <t>174705M07T</t>
  </si>
  <si>
    <t>05M07T</t>
  </si>
  <si>
    <t>Thrombophlébites veineuses profondes, très courte durée</t>
  </si>
  <si>
    <t>174805M081</t>
  </si>
  <si>
    <t>05M081</t>
  </si>
  <si>
    <t>Arythmies et troubles de la conduction cardiaque, niveau 1</t>
  </si>
  <si>
    <t>174905M082</t>
  </si>
  <si>
    <t>05M082</t>
  </si>
  <si>
    <t>Arythmies et troubles de la conduction cardiaque, niveau 2</t>
  </si>
  <si>
    <t>175005M083</t>
  </si>
  <si>
    <t>05M083</t>
  </si>
  <si>
    <t>Arythmies et troubles de la conduction cardiaque, niveau 3</t>
  </si>
  <si>
    <t>175105M084</t>
  </si>
  <si>
    <t>05M084</t>
  </si>
  <si>
    <t>Arythmies et troubles de la conduction cardiaque, niveau 4</t>
  </si>
  <si>
    <t>175205M08T</t>
  </si>
  <si>
    <t>05M08T</t>
  </si>
  <si>
    <t>Arythmies et troubles de la conduction cardiaque, très courte durée</t>
  </si>
  <si>
    <t>175305M091</t>
  </si>
  <si>
    <t>05M091</t>
  </si>
  <si>
    <t>Insuffisances cardiaques et états de choc circulatoire, niveau 1</t>
  </si>
  <si>
    <t>175405M092</t>
  </si>
  <si>
    <t>05M092</t>
  </si>
  <si>
    <t>Insuffisances cardiaques et états de choc circulatoire, niveau 2</t>
  </si>
  <si>
    <t>175505M093</t>
  </si>
  <si>
    <t>05M093</t>
  </si>
  <si>
    <t>Insuffisances cardiaques et états de choc circulatoire, niveau 3</t>
  </si>
  <si>
    <t>175605M094</t>
  </si>
  <si>
    <t>05M094</t>
  </si>
  <si>
    <t>Insuffisances cardiaques et états de choc circulatoire, niveau 4</t>
  </si>
  <si>
    <t>175705M09T</t>
  </si>
  <si>
    <t>05M09T</t>
  </si>
  <si>
    <t>Insuffisances cardiaques et états de choc circulatoire, très courte durée</t>
  </si>
  <si>
    <t>175805M101</t>
  </si>
  <si>
    <t>05M101</t>
  </si>
  <si>
    <t>Cardiopathies congénitales et valvulopathies, âge inférieur à 18 ans, niveau 1</t>
  </si>
  <si>
    <t>175905M102</t>
  </si>
  <si>
    <t>05M102</t>
  </si>
  <si>
    <t>Cardiopathies congénitales et valvulopathies, âge inférieur à 18 ans, niveau 2</t>
  </si>
  <si>
    <t>176005M103</t>
  </si>
  <si>
    <t>05M103</t>
  </si>
  <si>
    <t>Cardiopathies congénitales et valvulopathies, âge inférieur à 18 ans, niveau 3</t>
  </si>
  <si>
    <t>176205M111</t>
  </si>
  <si>
    <t>05M111</t>
  </si>
  <si>
    <t>Cardiopathies congénitales et valvulopathies, âge supérieur à 17 ans, niveau 1</t>
  </si>
  <si>
    <t>176305M112</t>
  </si>
  <si>
    <t>05M112</t>
  </si>
  <si>
    <t>Cardiopathies congénitales et valvulopathies, âge supérieur à 17 ans, niveau 2</t>
  </si>
  <si>
    <t>176405M113</t>
  </si>
  <si>
    <t>05M113</t>
  </si>
  <si>
    <t>Cardiopathies congénitales et valvulopathies, âge supérieur à 17 ans, niveau 3</t>
  </si>
  <si>
    <t>176505M114</t>
  </si>
  <si>
    <t>05M114</t>
  </si>
  <si>
    <t>Cardiopathies congénitales et valvulopathies, âge supérieur à 17 ans, niveau 4</t>
  </si>
  <si>
    <t>176605M11T</t>
  </si>
  <si>
    <t>05M11T</t>
  </si>
  <si>
    <t>Cardiopathies congénitales et valvulopathies, âge supérieur à 17 ans, très courte durée</t>
  </si>
  <si>
    <t>176705M121</t>
  </si>
  <si>
    <t>05M121</t>
  </si>
  <si>
    <t>Troubles vasculaires périphériques, niveau 1</t>
  </si>
  <si>
    <t>176805M122</t>
  </si>
  <si>
    <t>05M122</t>
  </si>
  <si>
    <t>Troubles vasculaires périphériques, niveau 2</t>
  </si>
  <si>
    <t>176905M123</t>
  </si>
  <si>
    <t>05M123</t>
  </si>
  <si>
    <t>Troubles vasculaires périphériques, niveau 3</t>
  </si>
  <si>
    <t>177005M124</t>
  </si>
  <si>
    <t>05M124</t>
  </si>
  <si>
    <t>Troubles vasculaires périphériques, niveau 4</t>
  </si>
  <si>
    <t>177105M12T</t>
  </si>
  <si>
    <t>05M12T</t>
  </si>
  <si>
    <t>Troubles vasculaires périphériques, très courte durée</t>
  </si>
  <si>
    <t>177205M131</t>
  </si>
  <si>
    <t>05M131</t>
  </si>
  <si>
    <t>Douleurs thoraciques, niveau 1</t>
  </si>
  <si>
    <t>177305M132</t>
  </si>
  <si>
    <t>05M132</t>
  </si>
  <si>
    <t>Douleurs thoraciques, niveau 2</t>
  </si>
  <si>
    <t>177605M141</t>
  </si>
  <si>
    <t>05M141</t>
  </si>
  <si>
    <t>Arrêt cardiaque, niveau 1</t>
  </si>
  <si>
    <t>177705M142</t>
  </si>
  <si>
    <t>05M142</t>
  </si>
  <si>
    <t>Arrêt cardiaque, niveau 2</t>
  </si>
  <si>
    <t>177805M143</t>
  </si>
  <si>
    <t>05M143</t>
  </si>
  <si>
    <t>Arrêt cardiaque, niveau 3</t>
  </si>
  <si>
    <t>177905M144</t>
  </si>
  <si>
    <t>05M144</t>
  </si>
  <si>
    <t>Arrêt cardiaque, niveau 4</t>
  </si>
  <si>
    <t>178005M151</t>
  </si>
  <si>
    <t>05M151</t>
  </si>
  <si>
    <t>Hypertension artérielle, niveau 1</t>
  </si>
  <si>
    <t>178105M152</t>
  </si>
  <si>
    <t>05M152</t>
  </si>
  <si>
    <t>Hypertension artérielle, niveau 2</t>
  </si>
  <si>
    <t>178205M153</t>
  </si>
  <si>
    <t>05M153</t>
  </si>
  <si>
    <t>Hypertension artérielle, niveau 3</t>
  </si>
  <si>
    <t>178305M154</t>
  </si>
  <si>
    <t>05M154</t>
  </si>
  <si>
    <t>Hypertension artérielle, niveau 4</t>
  </si>
  <si>
    <t>178405M15T</t>
  </si>
  <si>
    <t>05M15T</t>
  </si>
  <si>
    <t>Hypertension artérielle, très courte durée</t>
  </si>
  <si>
    <t>178505M161</t>
  </si>
  <si>
    <t>05M161</t>
  </si>
  <si>
    <t>Athérosclérose coronarienne, niveau 1</t>
  </si>
  <si>
    <t>178605M162</t>
  </si>
  <si>
    <t>05M162</t>
  </si>
  <si>
    <t>Athérosclérose coronarienne, niveau 2</t>
  </si>
  <si>
    <t>178705M163</t>
  </si>
  <si>
    <t>05M163</t>
  </si>
  <si>
    <t>Athérosclérose coronarienne, niveau 3</t>
  </si>
  <si>
    <t>178805M164</t>
  </si>
  <si>
    <t>05M164</t>
  </si>
  <si>
    <t>Athérosclérose coronarienne, niveau 4</t>
  </si>
  <si>
    <t>178905M16T</t>
  </si>
  <si>
    <t>05M16T</t>
  </si>
  <si>
    <t>Athérosclérose coronarienne, très courte durée</t>
  </si>
  <si>
    <t>179005M171</t>
  </si>
  <si>
    <t>05M171</t>
  </si>
  <si>
    <t>Autres affections de l'appareil circulatoire, niveau 1</t>
  </si>
  <si>
    <t>179105M172</t>
  </si>
  <si>
    <t>05M172</t>
  </si>
  <si>
    <t>Autres affections de l'appareil circulatoire, niveau 2</t>
  </si>
  <si>
    <t>179205M173</t>
  </si>
  <si>
    <t>05M173</t>
  </si>
  <si>
    <t>Autres affections de l'appareil circulatoire, niveau 3</t>
  </si>
  <si>
    <t>179305M174</t>
  </si>
  <si>
    <t>05M174</t>
  </si>
  <si>
    <t>Autres affections de l'appareil circulatoire, niveau 4</t>
  </si>
  <si>
    <t>179405M17T</t>
  </si>
  <si>
    <t>05M17T</t>
  </si>
  <si>
    <t>Autres affections de l'appareil circulatoire, très courte durée</t>
  </si>
  <si>
    <t>179605M182</t>
  </si>
  <si>
    <t>05M182</t>
  </si>
  <si>
    <t>Endocardites aiguës et subaiguës, niveau 2</t>
  </si>
  <si>
    <t>179705M183</t>
  </si>
  <si>
    <t>05M183</t>
  </si>
  <si>
    <t>Endocardites aiguës et subaiguës, niveau 3</t>
  </si>
  <si>
    <t>179805M184</t>
  </si>
  <si>
    <t>05M184</t>
  </si>
  <si>
    <t>Endocardites aiguës et subaiguës, niveau 4</t>
  </si>
  <si>
    <t>179905M191</t>
  </si>
  <si>
    <t>05M191</t>
  </si>
  <si>
    <t>Surveillances de greffes de coeur sans acte diagnostique par voie vasculaire, niveau 1</t>
  </si>
  <si>
    <t>180305M20Z</t>
  </si>
  <si>
    <t>05M20Z</t>
  </si>
  <si>
    <t>Explorations et surveillance pour affections de l'appareil circulatoire</t>
  </si>
  <si>
    <t>180405M21E</t>
  </si>
  <si>
    <t>05M21E</t>
  </si>
  <si>
    <t>Infarctus aigu du myocarde avec décès : séjours de moins de 2 jours</t>
  </si>
  <si>
    <t>180505M22E</t>
  </si>
  <si>
    <t>05M22E</t>
  </si>
  <si>
    <t>Autres affections de la CMD 05 avec décès : séjours de moins de 2 jours</t>
  </si>
  <si>
    <t>180605M23T</t>
  </si>
  <si>
    <t>05M23T</t>
  </si>
  <si>
    <t>Symptômes et autres recours aux soins de la CMD 05, très courte durée</t>
  </si>
  <si>
    <t>180705M23Z</t>
  </si>
  <si>
    <t>05M23Z</t>
  </si>
  <si>
    <t>Symptômes et autres recours aux soins de la CMD 05</t>
  </si>
  <si>
    <t>181305M05T</t>
  </si>
  <si>
    <t>05M05T</t>
  </si>
  <si>
    <t>Syncopes et lipothymies, très courte durée</t>
  </si>
  <si>
    <t>181405M10T</t>
  </si>
  <si>
    <t>05M10T</t>
  </si>
  <si>
    <t>Cardiopathies congénitales et valvulopathies, âge inférieur à 18 ans, très courte durée</t>
  </si>
  <si>
    <t>181505M13T</t>
  </si>
  <si>
    <t>05M13T</t>
  </si>
  <si>
    <t>Douleurs thoraciques, très courte durée</t>
  </si>
  <si>
    <t>181605M18T</t>
  </si>
  <si>
    <t>05M18T</t>
  </si>
  <si>
    <t>Transferts et autres séjours courts pour endocardites aiguës et subaiguës</t>
  </si>
  <si>
    <t>181705K191</t>
  </si>
  <si>
    <t>05K191</t>
  </si>
  <si>
    <t>Traitements majeurs de troubles du rythme par voie vasculaire, niveau 1</t>
  </si>
  <si>
    <t>181805K192</t>
  </si>
  <si>
    <t>05K192</t>
  </si>
  <si>
    <t>Traitements majeurs de troubles du rythme par voie vasculaire, niveau 2</t>
  </si>
  <si>
    <t>181905K193</t>
  </si>
  <si>
    <t>05K193</t>
  </si>
  <si>
    <t>Traitements majeurs de troubles du rythme par voie vasculaire, niveau 3</t>
  </si>
  <si>
    <t>182105K201</t>
  </si>
  <si>
    <t>05K201</t>
  </si>
  <si>
    <t>Autres traitements de troubles du rythme par voie vasculaire, niveau 1</t>
  </si>
  <si>
    <t>182205K202</t>
  </si>
  <si>
    <t>05K202</t>
  </si>
  <si>
    <t>Autres traitements de troubles du rythme par voie vasculaire, niveau 2</t>
  </si>
  <si>
    <t>182305K203</t>
  </si>
  <si>
    <t>05K203</t>
  </si>
  <si>
    <t>Autres traitements de troubles du rythme par voie vasculaire, niveau 3</t>
  </si>
  <si>
    <t>182405K204</t>
  </si>
  <si>
    <t>05K204</t>
  </si>
  <si>
    <t>Autres traitements de troubles du rythme par voie vasculaire, niveau 4</t>
  </si>
  <si>
    <t>182505K20T</t>
  </si>
  <si>
    <t>05K20T</t>
  </si>
  <si>
    <t>Autres traitements de troubles du rythme par voie vasculaire, très courte durée</t>
  </si>
  <si>
    <t>182605C081</t>
  </si>
  <si>
    <t>182605K211</t>
  </si>
  <si>
    <t>05K211</t>
  </si>
  <si>
    <t>Poses de bioprothèses de valves cardiaques par voie vasculaire, niveau 1</t>
  </si>
  <si>
    <t>182705C082</t>
  </si>
  <si>
    <t>182705K212</t>
  </si>
  <si>
    <t>05K212</t>
  </si>
  <si>
    <t>Poses de bioprothèses de valves cardiaques par voie vasculaire, niveau 2</t>
  </si>
  <si>
    <t>182805C083</t>
  </si>
  <si>
    <t>182805K213</t>
  </si>
  <si>
    <t>05K213</t>
  </si>
  <si>
    <t>Poses de bioprothèses de valves cardiaques par voie vasculaire, niveau 3</t>
  </si>
  <si>
    <t>182905C084</t>
  </si>
  <si>
    <t>182905K214</t>
  </si>
  <si>
    <t>05K214</t>
  </si>
  <si>
    <t>Poses de bioprothèses de valves cardiaques par voie vasculaire, niveau 4</t>
  </si>
  <si>
    <t>183005K221</t>
  </si>
  <si>
    <t>05K221</t>
  </si>
  <si>
    <t>Actes thérapeutiques par voie vasculaire sur les orifices du coeur, âge supérieur à 17 ans, niveau 1</t>
  </si>
  <si>
    <t>183105K222</t>
  </si>
  <si>
    <t>05K222</t>
  </si>
  <si>
    <t>Actes thérapeutiques par voie vasculaire sur les orifices du coeur, âge supérieur à 17 ans, niveau 2</t>
  </si>
  <si>
    <t>183205K223</t>
  </si>
  <si>
    <t>05K223</t>
  </si>
  <si>
    <t>Actes thérapeutiques par voie vasculaire sur les orifices du coeur, âge supérieur à 17 ans, niveau 3</t>
  </si>
  <si>
    <t>183305K224</t>
  </si>
  <si>
    <t>05K224</t>
  </si>
  <si>
    <t>Actes thérapeutiques par voie vasculaire sur les orifices du coeur, âge supérieur à 17 ans, niveau 4</t>
  </si>
  <si>
    <t>183405K231</t>
  </si>
  <si>
    <t>05K231</t>
  </si>
  <si>
    <t>Ablations, repositionnements et poses de sondes cardiaques supplémentaires par voie vasculaire, âge supérieur à 17 ans, niveau 1</t>
  </si>
  <si>
    <t>183505K232</t>
  </si>
  <si>
    <t>05K232</t>
  </si>
  <si>
    <t>Ablations, repositionnements et poses de sondes cardiaques supplémentaires par voie vasculaire, âge supérieur à 17 ans, niveau 2</t>
  </si>
  <si>
    <t>183605K233</t>
  </si>
  <si>
    <t>05K233</t>
  </si>
  <si>
    <t>Ablations, repositionnements et poses de sondes cardiaques supplémentaires par voie vasculaire, âge supérieur à 17 ans, niveau 3</t>
  </si>
  <si>
    <t>183705K234</t>
  </si>
  <si>
    <t>05K234</t>
  </si>
  <si>
    <t>Ablations, repositionnements et poses de sondes cardiaques supplémentaires par voie vasculaire, âge supérieur à 17 ans, niveau 4</t>
  </si>
  <si>
    <t>183905K241</t>
  </si>
  <si>
    <t>05K241</t>
  </si>
  <si>
    <t>Dilatations coronaires et autres actes thérapeutiques sur le coeur par voie vasculaire, âge supérieur à 17 ans, niveau 1</t>
  </si>
  <si>
    <t>184005K242</t>
  </si>
  <si>
    <t>05K242</t>
  </si>
  <si>
    <t>Dilatations coronaires et autres actes thérapeutiques sur le coeur par voie vasculaire, âge supérieur à 17 ans, niveau 2</t>
  </si>
  <si>
    <t>184105K243</t>
  </si>
  <si>
    <t>05K243</t>
  </si>
  <si>
    <t>Dilatations coronaires et autres actes thérapeutiques sur le coeur par voie vasculaire, âge supérieur à 17 ans, niveau 3</t>
  </si>
  <si>
    <t>184305K24J</t>
  </si>
  <si>
    <t>05K24J</t>
  </si>
  <si>
    <t>Dilatations coronaires et autres actes thérapeutiques sur le coeur par voie vasculaire, âge supérieur à 17 ans, en ambulatoire</t>
  </si>
  <si>
    <t>184405K251</t>
  </si>
  <si>
    <t>05K251</t>
  </si>
  <si>
    <t>Actes thérapeutiques sur les artères par voie vasculaire, âge supérieur à 17 ans, niveau 1</t>
  </si>
  <si>
    <t>184505K252</t>
  </si>
  <si>
    <t>05K252</t>
  </si>
  <si>
    <t>Actes thérapeutiques sur les artères par voie vasculaire, âge supérieur à 17 ans, niveau 2</t>
  </si>
  <si>
    <t>184605K253</t>
  </si>
  <si>
    <t>05K253</t>
  </si>
  <si>
    <t>Actes thérapeutiques sur les artères par voie vasculaire, âge supérieur à 17 ans, niveau 3</t>
  </si>
  <si>
    <t>184705K254</t>
  </si>
  <si>
    <t>05K254</t>
  </si>
  <si>
    <t>Actes thérapeutiques sur les artères par voie vasculaire, âge supérieur à 17 ans, niveau 4</t>
  </si>
  <si>
    <t>184805K25J</t>
  </si>
  <si>
    <t>05K25J</t>
  </si>
  <si>
    <t>Actes thérapeutiques sur les artères par voie vasculaire, âge supérieur à 17 ans, en ambulatoire</t>
  </si>
  <si>
    <t>184905K261</t>
  </si>
  <si>
    <t>05K261</t>
  </si>
  <si>
    <t>Actes thérapeutiques sur les accès vasculaires ou les veines par voie vasculaire, âge supérieur à 17 ans, niveau 1</t>
  </si>
  <si>
    <t>185005K262</t>
  </si>
  <si>
    <t>05K262</t>
  </si>
  <si>
    <t>Actes thérapeutiques sur les accès vasculaires ou les veines par voie vasculaire, âge supérieur à 17 ans, niveau 2</t>
  </si>
  <si>
    <t>185305K26J</t>
  </si>
  <si>
    <t>05K26J</t>
  </si>
  <si>
    <t>Actes thérapeutiques sur les accès vasculaires ou les veines par voie vasculaire, âge supérieur à 17 ans, en ambulatoire</t>
  </si>
  <si>
    <t>193506C031</t>
  </si>
  <si>
    <t>06C031</t>
  </si>
  <si>
    <t>Résections rectales, niveau 1</t>
  </si>
  <si>
    <t>193606C032</t>
  </si>
  <si>
    <t>06C032</t>
  </si>
  <si>
    <t>Résections rectales, niveau 2</t>
  </si>
  <si>
    <t>193706C033</t>
  </si>
  <si>
    <t>06C033</t>
  </si>
  <si>
    <t>Résections rectales, niveau 3</t>
  </si>
  <si>
    <t>193806C034</t>
  </si>
  <si>
    <t>06C034</t>
  </si>
  <si>
    <t>Résections rectales, niveau 4</t>
  </si>
  <si>
    <t>193906C041</t>
  </si>
  <si>
    <t>06C041</t>
  </si>
  <si>
    <t>Interventions majeures sur l'intestin grêle et le côlon, niveau 1</t>
  </si>
  <si>
    <t>194006C042</t>
  </si>
  <si>
    <t>06C042</t>
  </si>
  <si>
    <t>Interventions majeures sur l'intestin grêle et le côlon, niveau 2</t>
  </si>
  <si>
    <t>194106C043</t>
  </si>
  <si>
    <t>06C043</t>
  </si>
  <si>
    <t>Interventions majeures sur l'intestin grêle et le côlon, niveau 3</t>
  </si>
  <si>
    <t>194206C044</t>
  </si>
  <si>
    <t>06C044</t>
  </si>
  <si>
    <t>Interventions majeures sur l'intestin grêle et le côlon, niveau 4</t>
  </si>
  <si>
    <t>194306C051</t>
  </si>
  <si>
    <t>06C051</t>
  </si>
  <si>
    <t>Interventions sur l'oesophage, l'estomac et le duodénum, âge inférieur à 18 ans, niveau 1</t>
  </si>
  <si>
    <t>194406C052</t>
  </si>
  <si>
    <t>06C052</t>
  </si>
  <si>
    <t>Interventions sur l'oesophage, l'estomac et le duodénum, âge inférieur à 18 ans, niveau 2</t>
  </si>
  <si>
    <t>194506C053</t>
  </si>
  <si>
    <t>06C053</t>
  </si>
  <si>
    <t>Interventions sur l'oesophage, l'estomac et le duodénum, âge inférieur à 18 ans, niveau 3</t>
  </si>
  <si>
    <t>194606C054</t>
  </si>
  <si>
    <t>06C054</t>
  </si>
  <si>
    <t>Interventions sur l'oesophage, l'estomac et le duodénum, âge inférieur à 18 ans, niveau 4</t>
  </si>
  <si>
    <t>194706C071</t>
  </si>
  <si>
    <t>06C071</t>
  </si>
  <si>
    <t>Interventions mineures sur l'intestin grêle et le côlon, niveau 1</t>
  </si>
  <si>
    <t>194806C072</t>
  </si>
  <si>
    <t>06C072</t>
  </si>
  <si>
    <t>Interventions mineures sur l'intestin grêle et le côlon, niveau 2</t>
  </si>
  <si>
    <t>194906C073</t>
  </si>
  <si>
    <t>06C073</t>
  </si>
  <si>
    <t>Interventions mineures sur l'intestin grêle et le côlon, niveau 3</t>
  </si>
  <si>
    <t>195006C074</t>
  </si>
  <si>
    <t>06C074</t>
  </si>
  <si>
    <t>Interventions mineures sur l'intestin grêle et le côlon, niveau 4</t>
  </si>
  <si>
    <t>195106C081</t>
  </si>
  <si>
    <t>06C081</t>
  </si>
  <si>
    <t>Appendicectomies compliquées, niveau 1</t>
  </si>
  <si>
    <t>195206C082</t>
  </si>
  <si>
    <t>06C082</t>
  </si>
  <si>
    <t>Appendicectomies compliquées, niveau 2</t>
  </si>
  <si>
    <t>195306C083</t>
  </si>
  <si>
    <t>06C083</t>
  </si>
  <si>
    <t>Appendicectomies compliquées, niveau 3</t>
  </si>
  <si>
    <t>195406C084</t>
  </si>
  <si>
    <t>06C084</t>
  </si>
  <si>
    <t>Appendicectomies compliquées, niveau 4</t>
  </si>
  <si>
    <t>195506C091</t>
  </si>
  <si>
    <t>06C091</t>
  </si>
  <si>
    <t>Appendicectomies non compliquées, niveau 1</t>
  </si>
  <si>
    <t>195606C092</t>
  </si>
  <si>
    <t>06C092</t>
  </si>
  <si>
    <t>Appendicectomies non compliquées, niveau 2</t>
  </si>
  <si>
    <t>195706C093</t>
  </si>
  <si>
    <t>06C093</t>
  </si>
  <si>
    <t>Appendicectomies non compliquées, niveau 3</t>
  </si>
  <si>
    <t>195906C101</t>
  </si>
  <si>
    <t>06C101</t>
  </si>
  <si>
    <t>Interventions réparatrices pour hernies et éventrations, âge inférieur à 18 ans, niveau 1</t>
  </si>
  <si>
    <t>196006C102</t>
  </si>
  <si>
    <t>06C102</t>
  </si>
  <si>
    <t>Interventions réparatrices pour hernies et éventrations, âge inférieur à 18 ans, niveau 2</t>
  </si>
  <si>
    <t>196306C10J</t>
  </si>
  <si>
    <t>06C10J</t>
  </si>
  <si>
    <t>Interventions réparatrices pour hernies et éventrations, âge inférieur à 18 ans, en ambulatoire</t>
  </si>
  <si>
    <t>196906C121</t>
  </si>
  <si>
    <t>06C121</t>
  </si>
  <si>
    <t>Interventions réparatrices pour hernies inguinales et crurales, âge supérieur à 17 ans, niveau 1</t>
  </si>
  <si>
    <t>197006C122</t>
  </si>
  <si>
    <t>06C122</t>
  </si>
  <si>
    <t>Interventions réparatrices pour hernies inguinales et crurales, âge supérieur à 17 ans, niveau 2</t>
  </si>
  <si>
    <t>197106C123</t>
  </si>
  <si>
    <t>06C123</t>
  </si>
  <si>
    <t>Interventions réparatrices pour hernies inguinales et crurales, âge supérieur à 17 ans, niveau 3</t>
  </si>
  <si>
    <t>197206C124</t>
  </si>
  <si>
    <t>06C124</t>
  </si>
  <si>
    <t>Interventions réparatrices pour hernies inguinales et crurales, âge supérieur à 17 ans, niveau 4</t>
  </si>
  <si>
    <t>197306C12J</t>
  </si>
  <si>
    <t>06C12J</t>
  </si>
  <si>
    <t>Interventions réparatrices pour hernies inguinales et crurales, âge supérieur à 17 ans, en ambulatoire</t>
  </si>
  <si>
    <t>197406C131</t>
  </si>
  <si>
    <t>06C131</t>
  </si>
  <si>
    <t>Libérations d'adhérences péritonéales, niveau 1</t>
  </si>
  <si>
    <t>197506C132</t>
  </si>
  <si>
    <t>06C132</t>
  </si>
  <si>
    <t>Libérations d'adhérences péritonéales, niveau 2</t>
  </si>
  <si>
    <t>197606C133</t>
  </si>
  <si>
    <t>06C133</t>
  </si>
  <si>
    <t>Libérations d'adhérences péritonéales, niveau 3</t>
  </si>
  <si>
    <t>197706C134</t>
  </si>
  <si>
    <t>06C134</t>
  </si>
  <si>
    <t>Libérations d'adhérences péritonéales, niveau 4</t>
  </si>
  <si>
    <t>197806C141</t>
  </si>
  <si>
    <t>06C141</t>
  </si>
  <si>
    <t>Interventions sur le rectum et l'anus autres que les résections rectales, niveau 1</t>
  </si>
  <si>
    <t>197906C142</t>
  </si>
  <si>
    <t>06C142</t>
  </si>
  <si>
    <t>Interventions sur le rectum et l'anus autres que les résections rectales, niveau 2</t>
  </si>
  <si>
    <t>198006C143</t>
  </si>
  <si>
    <t>06C143</t>
  </si>
  <si>
    <t>Interventions sur le rectum et l'anus autres que les résections rectales, niveau 3</t>
  </si>
  <si>
    <t>198106C144</t>
  </si>
  <si>
    <t>06C144</t>
  </si>
  <si>
    <t>Interventions sur le rectum et l'anus autres que les résections rectales, niveau 4</t>
  </si>
  <si>
    <t>198206C14J</t>
  </si>
  <si>
    <t>06C14J</t>
  </si>
  <si>
    <t>Interventions sur le rectum et l'anus autres que les résections rectales, en ambulatoire</t>
  </si>
  <si>
    <t>198306C151</t>
  </si>
  <si>
    <t>06C151</t>
  </si>
  <si>
    <t>Autres interventions sur le tube digestif en dehors des laparotomies, niveau 1</t>
  </si>
  <si>
    <t>198406C152</t>
  </si>
  <si>
    <t>06C152</t>
  </si>
  <si>
    <t>Autres interventions sur le tube digestif en dehors des laparotomies, niveau 2</t>
  </si>
  <si>
    <t>198506C153</t>
  </si>
  <si>
    <t>06C153</t>
  </si>
  <si>
    <t>Autres interventions sur le tube digestif en dehors des laparotomies, niveau 3</t>
  </si>
  <si>
    <t>198606C154</t>
  </si>
  <si>
    <t>06C154</t>
  </si>
  <si>
    <t>Autres interventions sur le tube digestif en dehors des laparotomies, niveau 4</t>
  </si>
  <si>
    <t>198706C161</t>
  </si>
  <si>
    <t>06C161</t>
  </si>
  <si>
    <t>Interventions sur l'oesophage, l'estomac et le duodénum pour tumeurs malignes, âge supérieur à 17 ans, niveau 1</t>
  </si>
  <si>
    <t>198806C162</t>
  </si>
  <si>
    <t>06C162</t>
  </si>
  <si>
    <t>Interventions sur l'oesophage, l'estomac et le duodénum pour tumeurs malignes, âge supérieur à 17 ans, niveau 2</t>
  </si>
  <si>
    <t>198906C163</t>
  </si>
  <si>
    <t>06C163</t>
  </si>
  <si>
    <t>Interventions sur l'oesophage, l'estomac et le duodénum pour tumeurs malignes, âge supérieur à 17 ans, niveau 3</t>
  </si>
  <si>
    <t>199006C164</t>
  </si>
  <si>
    <t>06C164</t>
  </si>
  <si>
    <t>Interventions sur l'oesophage, l'estomac et le duodénum pour tumeurs malignes, âge supérieur à 17 ans, niveau 4</t>
  </si>
  <si>
    <t>199106C191</t>
  </si>
  <si>
    <t>06C191</t>
  </si>
  <si>
    <t>Hémorroïdectomies, niveau 1</t>
  </si>
  <si>
    <t>199206C192</t>
  </si>
  <si>
    <t>06C192</t>
  </si>
  <si>
    <t>Hémorroïdectomies, niveau 2</t>
  </si>
  <si>
    <t>199506C19J</t>
  </si>
  <si>
    <t>06C19J</t>
  </si>
  <si>
    <t>Hémorroïdectomies, en ambulatoire</t>
  </si>
  <si>
    <t>199606C201</t>
  </si>
  <si>
    <t>06C201</t>
  </si>
  <si>
    <t>Interventions sur l'oesophage, l'estomac et le duodénum pour ulcères, âge supérieur à 17 ans, niveau 1</t>
  </si>
  <si>
    <t>199706C202</t>
  </si>
  <si>
    <t>06C202</t>
  </si>
  <si>
    <t>Interventions sur l'oesophage, l'estomac et le duodénum pour ulcères, âge supérieur à 17 ans, niveau 2</t>
  </si>
  <si>
    <t>199806C203</t>
  </si>
  <si>
    <t>06C203</t>
  </si>
  <si>
    <t>Interventions sur l'oesophage, l'estomac et le duodénum pour ulcères, âge supérieur à 17 ans, niveau 3</t>
  </si>
  <si>
    <t>199906C204</t>
  </si>
  <si>
    <t>06C204</t>
  </si>
  <si>
    <t>Interventions sur l'oesophage, l'estomac et le duodénum pour ulcères, âge supérieur à 17 ans, niveau 4</t>
  </si>
  <si>
    <t>200006C211</t>
  </si>
  <si>
    <t>06C211</t>
  </si>
  <si>
    <t>Autres interventions sur le tube digestif par laparotomie, niveau 1</t>
  </si>
  <si>
    <t>200106C212</t>
  </si>
  <si>
    <t>06C212</t>
  </si>
  <si>
    <t>Autres interventions sur le tube digestif par laparotomie, niveau 2</t>
  </si>
  <si>
    <t>200206C213</t>
  </si>
  <si>
    <t>06C213</t>
  </si>
  <si>
    <t>Autres interventions sur le tube digestif par laparotomie, niveau 3</t>
  </si>
  <si>
    <t>200306C214</t>
  </si>
  <si>
    <t>06C214</t>
  </si>
  <si>
    <t>Autres interventions sur le tube digestif par laparotomie, niveau 4</t>
  </si>
  <si>
    <t>200406C221</t>
  </si>
  <si>
    <t>06C221</t>
  </si>
  <si>
    <t>Interventions sur l'oesophage, l'estomac et le duodénum pour affections autres que malignes ou ulcères, âge supérieur à 17 ans, niveau 1</t>
  </si>
  <si>
    <t>200506C222</t>
  </si>
  <si>
    <t>06C222</t>
  </si>
  <si>
    <t>Interventions sur l'oesophage, l'estomac et le duodénum pour affections autres que malignes ou ulcères, âge supérieur à 17 ans, niveau 2</t>
  </si>
  <si>
    <t>200606C223</t>
  </si>
  <si>
    <t>06C223</t>
  </si>
  <si>
    <t>Interventions sur l'oesophage, l'estomac et le duodénum pour affections autres que malignes ou ulcères, âge supérieur à 17 ans, niveau 3</t>
  </si>
  <si>
    <t>200706C224</t>
  </si>
  <si>
    <t>06C224</t>
  </si>
  <si>
    <t>Interventions sur l'oesophage, l'estomac et le duodénum pour affections autres que malignes ou ulcères, âge supérieur à 17 ans, niveau 4</t>
  </si>
  <si>
    <t>200806C231</t>
  </si>
  <si>
    <t>06C231</t>
  </si>
  <si>
    <t>Certaines interventions pour stomies, niveau 1</t>
  </si>
  <si>
    <t>200906C232</t>
  </si>
  <si>
    <t>06C232</t>
  </si>
  <si>
    <t>Certaines interventions pour stomies, niveau 2</t>
  </si>
  <si>
    <t>201006C233</t>
  </si>
  <si>
    <t>06C233</t>
  </si>
  <si>
    <t>Certaines interventions pour stomies, niveau 3</t>
  </si>
  <si>
    <t>201206C23J</t>
  </si>
  <si>
    <t>06C23J</t>
  </si>
  <si>
    <t>Certaines interventions pour stomies, en ambulatoire</t>
  </si>
  <si>
    <t>201306C19J</t>
  </si>
  <si>
    <t>201406C191</t>
  </si>
  <si>
    <t>201506C241</t>
  </si>
  <si>
    <t>06C241</t>
  </si>
  <si>
    <t>Cures d'éventrations postopératoires, âge supérieur à 17 ans, niveau 1</t>
  </si>
  <si>
    <t>201606C242</t>
  </si>
  <si>
    <t>06C242</t>
  </si>
  <si>
    <t>Cures d'éventrations postopératoires, âge supérieur à 17 ans, niveau 2</t>
  </si>
  <si>
    <t>201706C243</t>
  </si>
  <si>
    <t>06C243</t>
  </si>
  <si>
    <t>Cures d'éventrations postopératoires, âge supérieur à 17 ans, niveau 3</t>
  </si>
  <si>
    <t>201806C244</t>
  </si>
  <si>
    <t>06C244</t>
  </si>
  <si>
    <t>Cures d'éventrations postopératoires, âge supérieur à 17 ans, niveau 4</t>
  </si>
  <si>
    <t>201906C24J</t>
  </si>
  <si>
    <t>06C24J</t>
  </si>
  <si>
    <t>Cures d'éventrations postopératoires, âge supérieur à 17 ans, en ambulatoire</t>
  </si>
  <si>
    <t>202006C251</t>
  </si>
  <si>
    <t>06C251</t>
  </si>
  <si>
    <t>Interventions réparatrices pour hernies à l'exception des hernies inguinales, crurales, âge supérieur à 17 ans, niveau 1</t>
  </si>
  <si>
    <t>202106C252</t>
  </si>
  <si>
    <t>06C252</t>
  </si>
  <si>
    <t>Interventions réparatrices pour hernies à l'exception des hernies inguinales, crurales, âge supérieur à 17 ans, niveau 2</t>
  </si>
  <si>
    <t>202206C253</t>
  </si>
  <si>
    <t>06C253</t>
  </si>
  <si>
    <t>Interventions réparatrices pour hernies à l'exception des hernies inguinales, crurales, âge supérieur à 17 ans, niveau 3</t>
  </si>
  <si>
    <t>202306C254</t>
  </si>
  <si>
    <t>06C254</t>
  </si>
  <si>
    <t>Interventions réparatrices pour hernies à l'exception des hernies inguinales, crurales, âge supérieur à 17 ans, niveau 4</t>
  </si>
  <si>
    <t>202406C25J</t>
  </si>
  <si>
    <t>06C25J</t>
  </si>
  <si>
    <t>Interventions réparatrices pour hernies à l'exception des hernies inguinales, crurales, âge supérieur à 17 ans, en ambulatoire</t>
  </si>
  <si>
    <t>211906K02Z</t>
  </si>
  <si>
    <t>06K02Z</t>
  </si>
  <si>
    <t>Endoscopies digestives thérapeutiques et anesthésie : séjours de moins de 2 jours</t>
  </si>
  <si>
    <t>212006K03J</t>
  </si>
  <si>
    <t>06K03J</t>
  </si>
  <si>
    <t>Séjours comprenant une endoscopie digestive thérapeutique sans anesthésie, en ambulatoire</t>
  </si>
  <si>
    <t>212106K04J</t>
  </si>
  <si>
    <t>06K04J</t>
  </si>
  <si>
    <t>Endoscopie digestive diagnostique et anesthésie, en ambulatoire</t>
  </si>
  <si>
    <t>212206K05J</t>
  </si>
  <si>
    <t>06K05J</t>
  </si>
  <si>
    <t>Séjours comprenant une endoscopie digestive diagnostique sans anesthésie, en ambulatoire</t>
  </si>
  <si>
    <t>212306K06J</t>
  </si>
  <si>
    <t>06K06J</t>
  </si>
  <si>
    <t>Affections digestives sans acte opératoire de la CMD 06, avec anesthésie, en ambulatoire</t>
  </si>
  <si>
    <t>212406M021</t>
  </si>
  <si>
    <t>06M021</t>
  </si>
  <si>
    <t>Autres gastroentérites et maladies diverses du tube digestif, âge inférieur à 18 ans, niveau 1</t>
  </si>
  <si>
    <t>212506M022</t>
  </si>
  <si>
    <t>06M022</t>
  </si>
  <si>
    <t>Autres gastroentérites et maladies diverses du tube digestif, âge inférieur à 18 ans, niveau 2</t>
  </si>
  <si>
    <t>212606M023</t>
  </si>
  <si>
    <t>06M023</t>
  </si>
  <si>
    <t>Autres gastroentérites et maladies diverses du tube digestif, âge inférieur à 18 ans, niveau 3</t>
  </si>
  <si>
    <t>212706M024</t>
  </si>
  <si>
    <t>06M024</t>
  </si>
  <si>
    <t>Autres gastroentérites et maladies diverses du tube digestif, âge inférieur à 18 ans, niveau 4</t>
  </si>
  <si>
    <t>212806M02T</t>
  </si>
  <si>
    <t>06M02T</t>
  </si>
  <si>
    <t>Autres gastroentérites et maladies diverses du tube digestif, âge inférieur à 18 ans, très courte durée</t>
  </si>
  <si>
    <t>212906M031</t>
  </si>
  <si>
    <t>06M031</t>
  </si>
  <si>
    <t>Autres gastroentérites et maladies diverses du tube digestif, âge supérieur à 17 ans, niveau 1</t>
  </si>
  <si>
    <t>213006M032</t>
  </si>
  <si>
    <t>06M032</t>
  </si>
  <si>
    <t>Autres gastroentérites et maladies diverses du tube digestif, âge supérieur à 17 ans, niveau 2</t>
  </si>
  <si>
    <t>213106M033</t>
  </si>
  <si>
    <t>06M033</t>
  </si>
  <si>
    <t>Autres gastroentérites et maladies diverses du tube digestif, âge supérieur à 17 ans, niveau 3</t>
  </si>
  <si>
    <t>213206M034</t>
  </si>
  <si>
    <t>06M034</t>
  </si>
  <si>
    <t>Autres gastroentérites et maladies diverses du tube digestif, âge supérieur à 17 ans, niveau 4</t>
  </si>
  <si>
    <t>213306M03T</t>
  </si>
  <si>
    <t>06M03T</t>
  </si>
  <si>
    <t>Autres gastroentérites et maladies diverses du tube digestif, âge supérieur à 17 ans, très courte durée</t>
  </si>
  <si>
    <t>213406M041</t>
  </si>
  <si>
    <t>06M041</t>
  </si>
  <si>
    <t>Hémorragies digestives, niveau 1</t>
  </si>
  <si>
    <t>213506M042</t>
  </si>
  <si>
    <t>06M042</t>
  </si>
  <si>
    <t>Hémorragies digestives, niveau 2</t>
  </si>
  <si>
    <t>213606M043</t>
  </si>
  <si>
    <t>06M043</t>
  </si>
  <si>
    <t>Hémorragies digestives, niveau 3</t>
  </si>
  <si>
    <t>213706M044</t>
  </si>
  <si>
    <t>06M044</t>
  </si>
  <si>
    <t>Hémorragies digestives, niveau 4</t>
  </si>
  <si>
    <t>213806M051</t>
  </si>
  <si>
    <t>06M051</t>
  </si>
  <si>
    <t>Autres tumeurs malignes du tube digestif, niveau 1</t>
  </si>
  <si>
    <t>213906M052</t>
  </si>
  <si>
    <t>06M052</t>
  </si>
  <si>
    <t>Autres tumeurs malignes du tube digestif, niveau 2</t>
  </si>
  <si>
    <t>214006M053</t>
  </si>
  <si>
    <t>06M053</t>
  </si>
  <si>
    <t>Autres tumeurs malignes du tube digestif, niveau 3</t>
  </si>
  <si>
    <t>214106M054</t>
  </si>
  <si>
    <t>06M054</t>
  </si>
  <si>
    <t>Autres tumeurs malignes du tube digestif, niveau 4</t>
  </si>
  <si>
    <t>214206M05T</t>
  </si>
  <si>
    <t>06M05T</t>
  </si>
  <si>
    <t>Autres tumeurs malignes du tube digestif, très courte durée</t>
  </si>
  <si>
    <t>214306M061</t>
  </si>
  <si>
    <t>06M061</t>
  </si>
  <si>
    <t>Occlusions intestinales non dues à une hernie, niveau 1</t>
  </si>
  <si>
    <t>214406M062</t>
  </si>
  <si>
    <t>06M062</t>
  </si>
  <si>
    <t>Occlusions intestinales non dues à une hernie, niveau 2</t>
  </si>
  <si>
    <t>214506M063</t>
  </si>
  <si>
    <t>06M063</t>
  </si>
  <si>
    <t>Occlusions intestinales non dues à une hernie, niveau 3</t>
  </si>
  <si>
    <t>214606M064</t>
  </si>
  <si>
    <t>06M064</t>
  </si>
  <si>
    <t>Occlusions intestinales non dues à une hernie, niveau 4</t>
  </si>
  <si>
    <t>214706M06T</t>
  </si>
  <si>
    <t>06M06T</t>
  </si>
  <si>
    <t>Occlusions intestinales non dues à une hernie, très courte durée</t>
  </si>
  <si>
    <t>214806M071</t>
  </si>
  <si>
    <t>06M071</t>
  </si>
  <si>
    <t>Maladies inflammatoires de l'intestin, niveau 1</t>
  </si>
  <si>
    <t>214906M072</t>
  </si>
  <si>
    <t>06M072</t>
  </si>
  <si>
    <t>Maladies inflammatoires de l'intestin, niveau 2</t>
  </si>
  <si>
    <t>215006M073</t>
  </si>
  <si>
    <t>06M073</t>
  </si>
  <si>
    <t>Maladies inflammatoires de l'intestin, niveau 3</t>
  </si>
  <si>
    <t>215106M074</t>
  </si>
  <si>
    <t>06M074</t>
  </si>
  <si>
    <t>Maladies inflammatoires de l'intestin, niveau 4</t>
  </si>
  <si>
    <t>215206M07T</t>
  </si>
  <si>
    <t>06M07T</t>
  </si>
  <si>
    <t>Maladies inflammatoires de l'intestin, très courte durée</t>
  </si>
  <si>
    <t>215306M081</t>
  </si>
  <si>
    <t>06M081</t>
  </si>
  <si>
    <t>Autres affections digestives, âge inférieur à 18 ans, niveau 1</t>
  </si>
  <si>
    <t>215406M082</t>
  </si>
  <si>
    <t>06M082</t>
  </si>
  <si>
    <t>Autres affections digestives, âge inférieur à 18 ans, niveau 2</t>
  </si>
  <si>
    <t>215506M083</t>
  </si>
  <si>
    <t>06M083</t>
  </si>
  <si>
    <t>Autres affections digestives, âge inférieur à 18 ans, niveau 3</t>
  </si>
  <si>
    <t>215606M084</t>
  </si>
  <si>
    <t>06M084</t>
  </si>
  <si>
    <t>Autres affections digestives, âge inférieur à 18 ans, niveau 4</t>
  </si>
  <si>
    <t>215706M08T</t>
  </si>
  <si>
    <t>06M08T</t>
  </si>
  <si>
    <t>Autres affections digestives, âge inférieur à 18 ans, très courte durée</t>
  </si>
  <si>
    <t>215806M091</t>
  </si>
  <si>
    <t>06M091</t>
  </si>
  <si>
    <t>Autres affections digestives, âge supérieur à 17 ans, niveau 1</t>
  </si>
  <si>
    <t>215906M092</t>
  </si>
  <si>
    <t>06M092</t>
  </si>
  <si>
    <t>Autres affections digestives, âge supérieur à 17 ans, niveau 2</t>
  </si>
  <si>
    <t>216006M093</t>
  </si>
  <si>
    <t>06M093</t>
  </si>
  <si>
    <t>Autres affections digestives, âge supérieur à 17 ans, niveau 3</t>
  </si>
  <si>
    <t>216106M094</t>
  </si>
  <si>
    <t>06M094</t>
  </si>
  <si>
    <t>Autres affections digestives, âge supérieur à 17 ans, niveau 4</t>
  </si>
  <si>
    <t>216206M09T</t>
  </si>
  <si>
    <t>06M09T</t>
  </si>
  <si>
    <t>Autres affections digestives, âge supérieur à 17 ans, très courte durée</t>
  </si>
  <si>
    <t>216306M101</t>
  </si>
  <si>
    <t>06M101</t>
  </si>
  <si>
    <t>Ulcères gastroduodénaux compliqués, niveau 1</t>
  </si>
  <si>
    <t>216706M111</t>
  </si>
  <si>
    <t>06M111</t>
  </si>
  <si>
    <t>Ulcères gastroduodénaux non compliqués, niveau 1</t>
  </si>
  <si>
    <t>216806M112</t>
  </si>
  <si>
    <t>06M112</t>
  </si>
  <si>
    <t>Ulcères gastroduodénaux non compliqués, niveau 2</t>
  </si>
  <si>
    <t>216906M113</t>
  </si>
  <si>
    <t>06M113</t>
  </si>
  <si>
    <t>Ulcères gastroduodénaux non compliqués, niveau 3</t>
  </si>
  <si>
    <t>217006M114</t>
  </si>
  <si>
    <t>06M114</t>
  </si>
  <si>
    <t>Ulcères gastroduodénaux non compliqués, niveau 4</t>
  </si>
  <si>
    <t>217106M11T</t>
  </si>
  <si>
    <t>06M11T</t>
  </si>
  <si>
    <t>Ulcères gastroduodénaux non compliqués, très courte durée</t>
  </si>
  <si>
    <t>217206M121</t>
  </si>
  <si>
    <t>06M121</t>
  </si>
  <si>
    <t>Douleurs abdominales, niveau 1</t>
  </si>
  <si>
    <t>217306M122</t>
  </si>
  <si>
    <t>06M122</t>
  </si>
  <si>
    <t>Douleurs abdominales, niveau 2</t>
  </si>
  <si>
    <t>217406M123</t>
  </si>
  <si>
    <t>06M123</t>
  </si>
  <si>
    <t>Douleurs abdominales, niveau 3</t>
  </si>
  <si>
    <t>217506M124</t>
  </si>
  <si>
    <t>06M124</t>
  </si>
  <si>
    <t>Douleurs abdominales, niveau 4</t>
  </si>
  <si>
    <t>217606M131</t>
  </si>
  <si>
    <t>06M131</t>
  </si>
  <si>
    <t>Tumeurs malignes de l'oesophage et de l'estomac, niveau 1</t>
  </si>
  <si>
    <t>217706M132</t>
  </si>
  <si>
    <t>06M132</t>
  </si>
  <si>
    <t>Tumeurs malignes de l'oesophage et de l'estomac, niveau 2</t>
  </si>
  <si>
    <t>217806M133</t>
  </si>
  <si>
    <t>06M133</t>
  </si>
  <si>
    <t>Tumeurs malignes de l'oesophage et de l'estomac, niveau 3</t>
  </si>
  <si>
    <t>217906M134</t>
  </si>
  <si>
    <t>06M134</t>
  </si>
  <si>
    <t>Tumeurs malignes de l'oesophage et de l'estomac, niveau 4</t>
  </si>
  <si>
    <t>218006M13T</t>
  </si>
  <si>
    <t>06M13T</t>
  </si>
  <si>
    <t>Tumeurs malignes de l'oesophage et de l'estomac, très courte durée</t>
  </si>
  <si>
    <t>218106M141</t>
  </si>
  <si>
    <t>06M141</t>
  </si>
  <si>
    <t>Invaginations intestinales aigües, niveau 1</t>
  </si>
  <si>
    <t>218606M16Z</t>
  </si>
  <si>
    <t>06M16Z</t>
  </si>
  <si>
    <t>Explorations et surveillance pour affections de l'appareil digestif</t>
  </si>
  <si>
    <t>218706M17T</t>
  </si>
  <si>
    <t>06M17T</t>
  </si>
  <si>
    <t>Soins de stomies digestives, très courte durée</t>
  </si>
  <si>
    <t>218806M17Z</t>
  </si>
  <si>
    <t>06M17Z</t>
  </si>
  <si>
    <t>Soins de stomies digestives</t>
  </si>
  <si>
    <t>218906M18Z</t>
  </si>
  <si>
    <t>06M18Z</t>
  </si>
  <si>
    <t>Symptômes et autres recours aux soins de la CMD 06</t>
  </si>
  <si>
    <t>219006M191</t>
  </si>
  <si>
    <t>06M191</t>
  </si>
  <si>
    <t>Affections sévères du tube digestif, niveau 1</t>
  </si>
  <si>
    <t>219106M192</t>
  </si>
  <si>
    <t>06M192</t>
  </si>
  <si>
    <t>Affections sévères du tube digestif, niveau 2</t>
  </si>
  <si>
    <t>219206M193</t>
  </si>
  <si>
    <t>06M193</t>
  </si>
  <si>
    <t>Affections sévères du tube digestif, niveau 3</t>
  </si>
  <si>
    <t>219306M194</t>
  </si>
  <si>
    <t>06M194</t>
  </si>
  <si>
    <t>Affections sévères du tube digestif, niveau 4</t>
  </si>
  <si>
    <t>219406M201</t>
  </si>
  <si>
    <t>06M201</t>
  </si>
  <si>
    <t>Tumeurs bénignes de l'appareil digestif, niveau 1</t>
  </si>
  <si>
    <t>219506M202</t>
  </si>
  <si>
    <t>06M202</t>
  </si>
  <si>
    <t>Tumeurs bénignes de l'appareil digestif, niveau 2</t>
  </si>
  <si>
    <t>219606M203</t>
  </si>
  <si>
    <t>06M203</t>
  </si>
  <si>
    <t>Tumeurs bénignes de l'appareil digestif, niveau 3</t>
  </si>
  <si>
    <t>219706M204</t>
  </si>
  <si>
    <t>06M204</t>
  </si>
  <si>
    <t>Tumeurs bénignes de l'appareil digestif, niveau 4</t>
  </si>
  <si>
    <t>219806M20T</t>
  </si>
  <si>
    <t>06M20T</t>
  </si>
  <si>
    <t>Tumeurs bénignes de l'appareil digestif, très courte durée</t>
  </si>
  <si>
    <t>219906M04T</t>
  </si>
  <si>
    <t>06M04T</t>
  </si>
  <si>
    <t>Transferts et autres séjours courts pour hémorragies digestives</t>
  </si>
  <si>
    <t>220006M12T</t>
  </si>
  <si>
    <t>06M12T</t>
  </si>
  <si>
    <t>Douleurs abdominales, très courte durée</t>
  </si>
  <si>
    <t>220106M18T</t>
  </si>
  <si>
    <t>06M18T</t>
  </si>
  <si>
    <t>Symptômes et autres recours aux soins de la CMD 06, très courte durée</t>
  </si>
  <si>
    <t>220206M211</t>
  </si>
  <si>
    <t>06M211</t>
  </si>
  <si>
    <t>Autres affections digestives concernant majoritairement la petite enfance, niveau 1</t>
  </si>
  <si>
    <t>231907C061</t>
  </si>
  <si>
    <t>07C061</t>
  </si>
  <si>
    <t>Interventions diagnostiques sur le système hépato-biliaire et pancréatique pour affections malignes, niveau 1</t>
  </si>
  <si>
    <t>232007C062</t>
  </si>
  <si>
    <t>07C062</t>
  </si>
  <si>
    <t>Interventions diagnostiques sur le système hépato-biliaire et pancréatique pour affections malignes, niveau 2</t>
  </si>
  <si>
    <t>232107C063</t>
  </si>
  <si>
    <t>07C063</t>
  </si>
  <si>
    <t>Interventions diagnostiques sur le système hépato-biliaire et pancréatique pour affections malignes, niveau 3</t>
  </si>
  <si>
    <t>232307C071</t>
  </si>
  <si>
    <t>07C071</t>
  </si>
  <si>
    <t>Interventions diagnostiques sur le système hépato-biliaire et pancréatique pour affections non malignes, niveau 1</t>
  </si>
  <si>
    <t>233107C091</t>
  </si>
  <si>
    <t>07C091</t>
  </si>
  <si>
    <t>Interventions sur le foie, le pancréas et les veines porte ou cave pour tumeurs malignes, niveau 1</t>
  </si>
  <si>
    <t>233207C092</t>
  </si>
  <si>
    <t>07C092</t>
  </si>
  <si>
    <t>Interventions sur le foie, le pancréas et les veines porte ou cave pour tumeurs malignes, niveau 2</t>
  </si>
  <si>
    <t>233307C093</t>
  </si>
  <si>
    <t>07C093</t>
  </si>
  <si>
    <t>Interventions sur le foie, le pancréas et les veines porte ou cave pour tumeurs malignes, niveau 3</t>
  </si>
  <si>
    <t>233407C094</t>
  </si>
  <si>
    <t>07C094</t>
  </si>
  <si>
    <t>Interventions sur le foie, le pancréas et les veines porte ou cave pour tumeurs malignes, niveau 4</t>
  </si>
  <si>
    <t>233507C101</t>
  </si>
  <si>
    <t>07C101</t>
  </si>
  <si>
    <t>Interventions sur le foie, le pancréas et les veines porte ou cave pour affections non malignes, niveau 1</t>
  </si>
  <si>
    <t>233607C102</t>
  </si>
  <si>
    <t>07C102</t>
  </si>
  <si>
    <t>Interventions sur le foie, le pancréas et les veines porte ou cave pour affections non malignes, niveau 2</t>
  </si>
  <si>
    <t>233707C103</t>
  </si>
  <si>
    <t>07C103</t>
  </si>
  <si>
    <t>Interventions sur le foie, le pancréas et les veines porte ou cave pour affections non malignes, niveau 3</t>
  </si>
  <si>
    <t>233807C104</t>
  </si>
  <si>
    <t>07C104</t>
  </si>
  <si>
    <t>Interventions sur le foie, le pancréas et les veines porte ou cave pour affections non malignes, niveau 4</t>
  </si>
  <si>
    <t>234007C112</t>
  </si>
  <si>
    <t>07C112</t>
  </si>
  <si>
    <t>Dérivations biliaires, niveau 2</t>
  </si>
  <si>
    <t>234107C113</t>
  </si>
  <si>
    <t>07C113</t>
  </si>
  <si>
    <t>Dérivations biliaires, niveau 3</t>
  </si>
  <si>
    <t>234207C114</t>
  </si>
  <si>
    <t>07C114</t>
  </si>
  <si>
    <t>Dérivations biliaires, niveau 4</t>
  </si>
  <si>
    <t>234307C121</t>
  </si>
  <si>
    <t>07C121</t>
  </si>
  <si>
    <t>Autres interventions sur les voies biliaires sauf cholécystectomies isolées, niveau 1</t>
  </si>
  <si>
    <t>234407C122</t>
  </si>
  <si>
    <t>07C122</t>
  </si>
  <si>
    <t>Autres interventions sur les voies biliaires sauf cholécystectomies isolées, niveau 2</t>
  </si>
  <si>
    <t>234507C123</t>
  </si>
  <si>
    <t>07C123</t>
  </si>
  <si>
    <t>Autres interventions sur les voies biliaires sauf cholécystectomies isolées, niveau 3</t>
  </si>
  <si>
    <t>234607C124</t>
  </si>
  <si>
    <t>07C124</t>
  </si>
  <si>
    <t>Autres interventions sur les voies biliaires sauf cholécystectomies isolées, niveau 4</t>
  </si>
  <si>
    <t>234707C131</t>
  </si>
  <si>
    <t>07C131</t>
  </si>
  <si>
    <t>Cholécystectomies sans exploration de la voie biliaire principale pour affections aigües, niveau 1</t>
  </si>
  <si>
    <t>234807C132</t>
  </si>
  <si>
    <t>07C132</t>
  </si>
  <si>
    <t>Cholécystectomies sans exploration de la voie biliaire principale pour affections aigües, niveau 2</t>
  </si>
  <si>
    <t>234907C133</t>
  </si>
  <si>
    <t>07C133</t>
  </si>
  <si>
    <t>Cholécystectomies sans exploration de la voie biliaire principale pour affections aigües, niveau 3</t>
  </si>
  <si>
    <t>235007C134</t>
  </si>
  <si>
    <t>07C134</t>
  </si>
  <si>
    <t>Cholécystectomies sans exploration de la voie biliaire principale pour affections aigües, niveau 4</t>
  </si>
  <si>
    <t>235107C141</t>
  </si>
  <si>
    <t>07C141</t>
  </si>
  <si>
    <t>Cholécystectomies sans exploration de la voie biliaire principale à l'exception des affections aigües, niveau 1</t>
  </si>
  <si>
    <t>235207C142</t>
  </si>
  <si>
    <t>07C142</t>
  </si>
  <si>
    <t>Cholécystectomies sans exploration de la voie biliaire principale à l'exception des affections aigües, niveau 2</t>
  </si>
  <si>
    <t>235307C143</t>
  </si>
  <si>
    <t>07C143</t>
  </si>
  <si>
    <t>Cholécystectomies sans exploration de la voie biliaire principale à l'exception des affections aigües, niveau 3</t>
  </si>
  <si>
    <t>235407C144</t>
  </si>
  <si>
    <t>07C144</t>
  </si>
  <si>
    <t>Cholécystectomies sans exploration de la voie biliaire principale à l'exception des affections aigües, niveau 4</t>
  </si>
  <si>
    <t>235507C14J</t>
  </si>
  <si>
    <t>07C14J</t>
  </si>
  <si>
    <t>Cholécystectomies sans exploration de la voie biliaire principale à l'exception des affections aigües, en ambulatoire</t>
  </si>
  <si>
    <t>251107K02Z</t>
  </si>
  <si>
    <t>07K02Z</t>
  </si>
  <si>
    <t>Endoscopies biliaires thérapeutiques et anesthésie : séjours de moins de 2 jours</t>
  </si>
  <si>
    <t>251207K04J</t>
  </si>
  <si>
    <t>07K04J</t>
  </si>
  <si>
    <t>Endoscopie biliaire diagnostique et anesthésie, en ambulatoire</t>
  </si>
  <si>
    <t>251307K05J</t>
  </si>
  <si>
    <t>07K05J</t>
  </si>
  <si>
    <t>Séjours comprenant une endoscopie biliaire thérapeutique ou diagnostique sans anesthésie, en ambulatoire</t>
  </si>
  <si>
    <t>251407M021</t>
  </si>
  <si>
    <t>07M021</t>
  </si>
  <si>
    <t>Affections des voies biliaires, niveau 1</t>
  </si>
  <si>
    <t>251507M022</t>
  </si>
  <si>
    <t>07M022</t>
  </si>
  <si>
    <t>Affections des voies biliaires, niveau 2</t>
  </si>
  <si>
    <t>251607M023</t>
  </si>
  <si>
    <t>07M023</t>
  </si>
  <si>
    <t>Affections des voies biliaires, niveau 3</t>
  </si>
  <si>
    <t>251707M024</t>
  </si>
  <si>
    <t>07M024</t>
  </si>
  <si>
    <t>Affections des voies biliaires, niveau 4</t>
  </si>
  <si>
    <t>251807M02T</t>
  </si>
  <si>
    <t>07M02T</t>
  </si>
  <si>
    <t>Affections des voies biliaires, très courte durée</t>
  </si>
  <si>
    <t>251907M041</t>
  </si>
  <si>
    <t>07M041</t>
  </si>
  <si>
    <t>Autres affections hépatiques, niveau 1</t>
  </si>
  <si>
    <t>252007M042</t>
  </si>
  <si>
    <t>07M042</t>
  </si>
  <si>
    <t>Autres affections hépatiques, niveau 2</t>
  </si>
  <si>
    <t>252107M043</t>
  </si>
  <si>
    <t>07M043</t>
  </si>
  <si>
    <t>Autres affections hépatiques, niveau 3</t>
  </si>
  <si>
    <t>252207M044</t>
  </si>
  <si>
    <t>07M044</t>
  </si>
  <si>
    <t>Autres affections hépatiques, niveau 4</t>
  </si>
  <si>
    <t>252307M04T</t>
  </si>
  <si>
    <t>07M04T</t>
  </si>
  <si>
    <t>Autres affections hépatiques, très courte durée</t>
  </si>
  <si>
    <t>252407M061</t>
  </si>
  <si>
    <t>07M061</t>
  </si>
  <si>
    <t>Affections malignes du système hépato-biliaire ou du pancréas, niveau 1</t>
  </si>
  <si>
    <t>252507M062</t>
  </si>
  <si>
    <t>07M062</t>
  </si>
  <si>
    <t>Affections malignes du système hépato-biliaire ou du pancréas, niveau 2</t>
  </si>
  <si>
    <t>252607M063</t>
  </si>
  <si>
    <t>07M063</t>
  </si>
  <si>
    <t>Affections malignes du système hépato-biliaire ou du pancréas, niveau 3</t>
  </si>
  <si>
    <t>252707M064</t>
  </si>
  <si>
    <t>07M064</t>
  </si>
  <si>
    <t>Affections malignes du système hépato-biliaire ou du pancréas, niveau 4</t>
  </si>
  <si>
    <t>252807M06T</t>
  </si>
  <si>
    <t>07M06T</t>
  </si>
  <si>
    <t>Affections malignes du système hépato-biliaire ou du pancréas, très courte durée</t>
  </si>
  <si>
    <t>252907M071</t>
  </si>
  <si>
    <t>07M071</t>
  </si>
  <si>
    <t>Cirrhoses alcooliques, niveau 1</t>
  </si>
  <si>
    <t>253007M072</t>
  </si>
  <si>
    <t>07M072</t>
  </si>
  <si>
    <t>Cirrhoses alcooliques, niveau 2</t>
  </si>
  <si>
    <t>253107M073</t>
  </si>
  <si>
    <t>07M073</t>
  </si>
  <si>
    <t>Cirrhoses alcooliques, niveau 3</t>
  </si>
  <si>
    <t>253207M074</t>
  </si>
  <si>
    <t>07M074</t>
  </si>
  <si>
    <t>Cirrhoses alcooliques, niveau 4</t>
  </si>
  <si>
    <t>253307M07T</t>
  </si>
  <si>
    <t>07M07T</t>
  </si>
  <si>
    <t>Cirrhoses alcooliques, très courte durée</t>
  </si>
  <si>
    <t>253407M081</t>
  </si>
  <si>
    <t>07M081</t>
  </si>
  <si>
    <t>Autres cirrhoses et fibrose hépatique, niveau 1</t>
  </si>
  <si>
    <t>253507M082</t>
  </si>
  <si>
    <t>07M082</t>
  </si>
  <si>
    <t>Autres cirrhoses et fibrose hépatique, niveau 2</t>
  </si>
  <si>
    <t>253607M083</t>
  </si>
  <si>
    <t>07M083</t>
  </si>
  <si>
    <t>Autres cirrhoses et fibrose hépatique, niveau 3</t>
  </si>
  <si>
    <t>253707M084</t>
  </si>
  <si>
    <t>07M084</t>
  </si>
  <si>
    <t>Autres cirrhoses et fibrose hépatique, niveau 4</t>
  </si>
  <si>
    <t>253807M08T</t>
  </si>
  <si>
    <t>07M08T</t>
  </si>
  <si>
    <t>Autres cirrhoses et fibrose hépatique, très courte durée</t>
  </si>
  <si>
    <t>253907M091</t>
  </si>
  <si>
    <t>07M091</t>
  </si>
  <si>
    <t>Hépatites chroniques, niveau 1</t>
  </si>
  <si>
    <t>254307M09T</t>
  </si>
  <si>
    <t>07M09T</t>
  </si>
  <si>
    <t>Hépatites chroniques, très courte durée</t>
  </si>
  <si>
    <t>254407M101</t>
  </si>
  <si>
    <t>07M101</t>
  </si>
  <si>
    <t>Pancréatites aigües, niveau 1</t>
  </si>
  <si>
    <t>254507M102</t>
  </si>
  <si>
    <t>07M102</t>
  </si>
  <si>
    <t>Pancréatites aigües, niveau 2</t>
  </si>
  <si>
    <t>254607M103</t>
  </si>
  <si>
    <t>07M103</t>
  </si>
  <si>
    <t>Pancréatites aigües, niveau 3</t>
  </si>
  <si>
    <t>254707M104</t>
  </si>
  <si>
    <t>07M104</t>
  </si>
  <si>
    <t>Pancréatites aigües, niveau 4</t>
  </si>
  <si>
    <t>254807M10T</t>
  </si>
  <si>
    <t>07M10T</t>
  </si>
  <si>
    <t>Pancréatites aigües, très courte durée</t>
  </si>
  <si>
    <t>254907M111</t>
  </si>
  <si>
    <t>07M111</t>
  </si>
  <si>
    <t>Autres affections non malignes du pancréas, niveau 1</t>
  </si>
  <si>
    <t>255007M112</t>
  </si>
  <si>
    <t>07M112</t>
  </si>
  <si>
    <t>Autres affections non malignes du pancréas, niveau 2</t>
  </si>
  <si>
    <t>255107M113</t>
  </si>
  <si>
    <t>07M113</t>
  </si>
  <si>
    <t>Autres affections non malignes du pancréas, niveau 3</t>
  </si>
  <si>
    <t>255207M114</t>
  </si>
  <si>
    <t>07M114</t>
  </si>
  <si>
    <t>Autres affections non malignes du pancréas, niveau 4</t>
  </si>
  <si>
    <t>255307M11T</t>
  </si>
  <si>
    <t>07M11T</t>
  </si>
  <si>
    <t>Autres affections non malignes du pancréas, très courte durée</t>
  </si>
  <si>
    <t>255407M121</t>
  </si>
  <si>
    <t>07M121</t>
  </si>
  <si>
    <t>Suivis de greffe de foie et de pancréas, niveau 1</t>
  </si>
  <si>
    <t>255507M122</t>
  </si>
  <si>
    <t>07M122</t>
  </si>
  <si>
    <t>Suivis de greffe de foie et de pancréas, niveau 2</t>
  </si>
  <si>
    <t>255607M123</t>
  </si>
  <si>
    <t>07M123</t>
  </si>
  <si>
    <t>Suivis de greffe de foie et de pancréas, niveau 3</t>
  </si>
  <si>
    <t>255807M13Z</t>
  </si>
  <si>
    <t>07M13Z</t>
  </si>
  <si>
    <t>Explorations et surveillance des affections du système hépatobiliaire et du pancréas</t>
  </si>
  <si>
    <t>255907M14T</t>
  </si>
  <si>
    <t>07M14T</t>
  </si>
  <si>
    <t>Symptômes et autres recours aux soins de la CMD 07, très courte durée</t>
  </si>
  <si>
    <t>256007M14Z</t>
  </si>
  <si>
    <t>07M14Z</t>
  </si>
  <si>
    <t>Symptômes et autres recours aux soins de la CMD 07</t>
  </si>
  <si>
    <t>256107M151</t>
  </si>
  <si>
    <t>07M151</t>
  </si>
  <si>
    <t>Affections hépatiques sévères à l'exception des tumeurs malignes, des cirrhoses et des hépatites alcooliques, niveau 1</t>
  </si>
  <si>
    <t>256207M152</t>
  </si>
  <si>
    <t>07M152</t>
  </si>
  <si>
    <t>Affections hépatiques sévères à l'exception des tumeurs malignes, des cirrhoses et des hépatites alcooliques, niveau 2</t>
  </si>
  <si>
    <t>256307M153</t>
  </si>
  <si>
    <t>07M153</t>
  </si>
  <si>
    <t>Affections hépatiques sévères à l'exception des tumeurs malignes, des cirrhoses et des hépatites alcooliques, niveau 3</t>
  </si>
  <si>
    <t>256407M154</t>
  </si>
  <si>
    <t>07M154</t>
  </si>
  <si>
    <t>Affections hépatiques sévères à l'exception des tumeurs malignes, des cirrhoses et des hépatites alcooliques, niveau 4</t>
  </si>
  <si>
    <t>256507M15T</t>
  </si>
  <si>
    <t>07M15T</t>
  </si>
  <si>
    <t>Affections hépatiques sévères à l'exception des tumeurs malignes, des cirrhoses et des hépatites alcooliques, très courte durée</t>
  </si>
  <si>
    <t>256607M161</t>
  </si>
  <si>
    <t>07M161</t>
  </si>
  <si>
    <t>Ictères du nouveau-né, niveau 1</t>
  </si>
  <si>
    <t>257007K061</t>
  </si>
  <si>
    <t>07K061</t>
  </si>
  <si>
    <t>Actes thérapeutiques par voie vasculaire pour des affections malignes du système hépatobiliaire, niveau 1</t>
  </si>
  <si>
    <t>257107K062</t>
  </si>
  <si>
    <t>07K062</t>
  </si>
  <si>
    <t>Actes thérapeutiques par voie vasculaire pour des affections malignes du système hépatobiliaire, niveau 2</t>
  </si>
  <si>
    <t>257207K063</t>
  </si>
  <si>
    <t>07K063</t>
  </si>
  <si>
    <t>Actes thérapeutiques par voie vasculaire pour des affections malignes du système hépatobiliaire, niveau 3</t>
  </si>
  <si>
    <t>257307K064</t>
  </si>
  <si>
    <t>07K064</t>
  </si>
  <si>
    <t>Actes thérapeutiques par voie vasculaire pour des affections malignes du système hépatobiliaire, niveau 4</t>
  </si>
  <si>
    <t>274308C021</t>
  </si>
  <si>
    <t>08C021</t>
  </si>
  <si>
    <t>Interventions majeures multiples sur les genoux et/ou les hanches, niveau 1</t>
  </si>
  <si>
    <t>274408C022</t>
  </si>
  <si>
    <t>08C022</t>
  </si>
  <si>
    <t>Interventions majeures multiples sur les genoux et/ou les hanches, niveau 2</t>
  </si>
  <si>
    <t>274508C023</t>
  </si>
  <si>
    <t>08C023</t>
  </si>
  <si>
    <t>Interventions majeures multiples sur les genoux et/ou les hanches, niveau 3</t>
  </si>
  <si>
    <t>274708C041</t>
  </si>
  <si>
    <t>08C041</t>
  </si>
  <si>
    <t>Interventions sur la hanche et le fémur, âge inférieur à 18 ans, niveau 1</t>
  </si>
  <si>
    <t>274808C042</t>
  </si>
  <si>
    <t>08C042</t>
  </si>
  <si>
    <t>Interventions sur la hanche et le fémur, âge inférieur à 18 ans, niveau 2</t>
  </si>
  <si>
    <t>274908C043</t>
  </si>
  <si>
    <t>08C043</t>
  </si>
  <si>
    <t>Interventions sur la hanche et le fémur, âge inférieur à 18 ans, niveau 3</t>
  </si>
  <si>
    <t>275108C061</t>
  </si>
  <si>
    <t>08C061</t>
  </si>
  <si>
    <t>Amputations pour affections de l'appareil musculosquelettique et du tissu conjonctif, niveau 1</t>
  </si>
  <si>
    <t>275208C062</t>
  </si>
  <si>
    <t>08C062</t>
  </si>
  <si>
    <t>Amputations pour affections de l'appareil musculosquelettique et du tissu conjonctif, niveau 2</t>
  </si>
  <si>
    <t>275308C063</t>
  </si>
  <si>
    <t>08C063</t>
  </si>
  <si>
    <t>Amputations pour affections de l'appareil musculosquelettique et du tissu conjonctif, niveau 3</t>
  </si>
  <si>
    <t>275408C064</t>
  </si>
  <si>
    <t>08C064</t>
  </si>
  <si>
    <t>Amputations pour affections de l'appareil musculosquelettique et du tissu conjonctif, niveau 4</t>
  </si>
  <si>
    <t>275508C121</t>
  </si>
  <si>
    <t>08C121</t>
  </si>
  <si>
    <t>Biopsies ostéoarticulaires, niveau 1</t>
  </si>
  <si>
    <t>275908C131</t>
  </si>
  <si>
    <t>08C131</t>
  </si>
  <si>
    <t>Résections osseuses localisées et/ou ablation de matériel de fixation interne au niveau de la hanche et du fémur, niveau 1</t>
  </si>
  <si>
    <t>276008C132</t>
  </si>
  <si>
    <t>08C132</t>
  </si>
  <si>
    <t>Résections osseuses localisées et/ou ablation de matériel de fixation interne au niveau de la hanche et du fémur, niveau 2</t>
  </si>
  <si>
    <t>276308C13J</t>
  </si>
  <si>
    <t>08C13J</t>
  </si>
  <si>
    <t>Résections osseuses localisées et/ou ablation de matériel de fixation interne au niveau de la hanche et du fémur, en ambulatoire</t>
  </si>
  <si>
    <t>276408C141</t>
  </si>
  <si>
    <t>08C141</t>
  </si>
  <si>
    <t>Résections osseuses localisées et/ou ablation de matériel de fixation interne au niveau d'une localisation autre que la hanche et le fémur, niveau 1</t>
  </si>
  <si>
    <t>276508C142</t>
  </si>
  <si>
    <t>08C142</t>
  </si>
  <si>
    <t>Résections osseuses localisées et/ou ablation de matériel de fixation interne au niveau d'une localisation autre que la hanche et le fémur, niveau 2</t>
  </si>
  <si>
    <t>276608C143</t>
  </si>
  <si>
    <t>08C143</t>
  </si>
  <si>
    <t>Résections osseuses localisées et/ou ablation de matériel de fixation interne au niveau d'une localisation autre que la hanche et le fémur, niveau 3</t>
  </si>
  <si>
    <t>276808C14J</t>
  </si>
  <si>
    <t>08C14J</t>
  </si>
  <si>
    <t>Résections osseuses localisées et/ou ablation de matériel de fixation interne au niveau d'une localisation autre que la hanche et le fémur, en ambulatoire</t>
  </si>
  <si>
    <t>276908C201</t>
  </si>
  <si>
    <t>08C201</t>
  </si>
  <si>
    <t>Greffes de peau pour maladie de l'appareil musculosquelettique ou du tissu conjonctif, niveau 1</t>
  </si>
  <si>
    <t>277308C20J</t>
  </si>
  <si>
    <t>08C20J</t>
  </si>
  <si>
    <t>Greffes de peau pour maladie de l'appareil musculosquelettique ou du tissu conjonctif, en ambulatoire</t>
  </si>
  <si>
    <t>277408C211</t>
  </si>
  <si>
    <t>08C211</t>
  </si>
  <si>
    <t>Autres interventions portant sur l'appareil musculosquelettique et le tissu conjonctif, niveau 1</t>
  </si>
  <si>
    <t>277508C212</t>
  </si>
  <si>
    <t>08C212</t>
  </si>
  <si>
    <t>Autres interventions portant sur l'appareil musculosquelettique et le tissu conjonctif, niveau 2</t>
  </si>
  <si>
    <t>277608C213</t>
  </si>
  <si>
    <t>08C213</t>
  </si>
  <si>
    <t>Autres interventions portant sur l'appareil musculosquelettique et le tissu conjonctif, niveau 3</t>
  </si>
  <si>
    <t>277708C214</t>
  </si>
  <si>
    <t>08C214</t>
  </si>
  <si>
    <t>Autres interventions portant sur l'appareil musculosquelettique et le tissu conjonctif, niveau 4</t>
  </si>
  <si>
    <t>277808C21J</t>
  </si>
  <si>
    <t>08C21J</t>
  </si>
  <si>
    <t>Autres interventions portant sur l'appareil musculosquelettique et le tissu conjonctif, en ambulatoire</t>
  </si>
  <si>
    <t>277908C221</t>
  </si>
  <si>
    <t>08C221</t>
  </si>
  <si>
    <t>Interventions pour reprise de prothèses articulaires, niveau 1</t>
  </si>
  <si>
    <t>278008C222</t>
  </si>
  <si>
    <t>08C222</t>
  </si>
  <si>
    <t>Interventions pour reprise de prothèses articulaires, niveau 2</t>
  </si>
  <si>
    <t>278108C223</t>
  </si>
  <si>
    <t>08C223</t>
  </si>
  <si>
    <t>Interventions pour reprise de prothèses articulaires, niveau 3</t>
  </si>
  <si>
    <t>278208C224</t>
  </si>
  <si>
    <t>08C224</t>
  </si>
  <si>
    <t>Interventions pour reprise de prothèses articulaires, niveau 4</t>
  </si>
  <si>
    <t>278308C241</t>
  </si>
  <si>
    <t>08C241</t>
  </si>
  <si>
    <t>Prothèses de genou, niveau 1</t>
  </si>
  <si>
    <t>278408C242</t>
  </si>
  <si>
    <t>08C242</t>
  </si>
  <si>
    <t>Prothèses de genou, niveau 2</t>
  </si>
  <si>
    <t>278508C243</t>
  </si>
  <si>
    <t>08C243</t>
  </si>
  <si>
    <t>Prothèses de genou, niveau 3</t>
  </si>
  <si>
    <t>278608C244</t>
  </si>
  <si>
    <t>08C244</t>
  </si>
  <si>
    <t>Prothèses de genou, niveau 4</t>
  </si>
  <si>
    <t>278708C251</t>
  </si>
  <si>
    <t>08C251</t>
  </si>
  <si>
    <t>Prothèses d'épaule, niveau 1</t>
  </si>
  <si>
    <t>278808C252</t>
  </si>
  <si>
    <t>08C252</t>
  </si>
  <si>
    <t>Prothèses d'épaule, niveau 2</t>
  </si>
  <si>
    <t>278908C253</t>
  </si>
  <si>
    <t>08C253</t>
  </si>
  <si>
    <t>Prothèses d'épaule, niveau 3</t>
  </si>
  <si>
    <t>279108C271</t>
  </si>
  <si>
    <t>08C271</t>
  </si>
  <si>
    <t>Autres interventions sur le rachis, niveau 1</t>
  </si>
  <si>
    <t>279208C272</t>
  </si>
  <si>
    <t>08C272</t>
  </si>
  <si>
    <t>Autres interventions sur le rachis, niveau 2</t>
  </si>
  <si>
    <t>279308C273</t>
  </si>
  <si>
    <t>08C273</t>
  </si>
  <si>
    <t>Autres interventions sur le rachis, niveau 3</t>
  </si>
  <si>
    <t>279408C274</t>
  </si>
  <si>
    <t>08C274</t>
  </si>
  <si>
    <t>Autres interventions sur le rachis, niveau 4</t>
  </si>
  <si>
    <t>279508C281</t>
  </si>
  <si>
    <t>08C281</t>
  </si>
  <si>
    <t>Interventions maxillofaciales, niveau 1</t>
  </si>
  <si>
    <t>279608C282</t>
  </si>
  <si>
    <t>08C282</t>
  </si>
  <si>
    <t>Interventions maxillofaciales, niveau 2</t>
  </si>
  <si>
    <t>279708C283</t>
  </si>
  <si>
    <t>08C283</t>
  </si>
  <si>
    <t>Interventions maxillofaciales, niveau 3</t>
  </si>
  <si>
    <t>279908C291</t>
  </si>
  <si>
    <t>08C291</t>
  </si>
  <si>
    <t>Interventions sur le tissu mou pour tumeurs malignes, niveau 1</t>
  </si>
  <si>
    <t>280008C292</t>
  </si>
  <si>
    <t>08C292</t>
  </si>
  <si>
    <t>Interventions sur le tissu mou pour tumeurs malignes, niveau 2</t>
  </si>
  <si>
    <t>280108C293</t>
  </si>
  <si>
    <t>08C293</t>
  </si>
  <si>
    <t>Interventions sur le tissu mou pour tumeurs malignes, niveau 3</t>
  </si>
  <si>
    <t>280308C29J</t>
  </si>
  <si>
    <t>08C29J</t>
  </si>
  <si>
    <t>Interventions sur le tissu mou pour tumeurs malignes, en ambulatoire</t>
  </si>
  <si>
    <t>280408C311</t>
  </si>
  <si>
    <t>08C311</t>
  </si>
  <si>
    <t>Interventions sur la jambe, âge inférieur à 18 ans, niveau 1</t>
  </si>
  <si>
    <t>280508C312</t>
  </si>
  <si>
    <t>08C312</t>
  </si>
  <si>
    <t>Interventions sur la jambe, âge inférieur à 18 ans, niveau 2</t>
  </si>
  <si>
    <t>280608C313</t>
  </si>
  <si>
    <t>08C313</t>
  </si>
  <si>
    <t>Interventions sur la jambe, âge inférieur à 18 ans, niveau 3</t>
  </si>
  <si>
    <t>280808C321</t>
  </si>
  <si>
    <t>08C321</t>
  </si>
  <si>
    <t>Interventions sur la jambe, âge supérieur à 17 ans, niveau 1</t>
  </si>
  <si>
    <t>280908C322</t>
  </si>
  <si>
    <t>08C322</t>
  </si>
  <si>
    <t>Interventions sur la jambe, âge supérieur à 17 ans, niveau 2</t>
  </si>
  <si>
    <t>281008C323</t>
  </si>
  <si>
    <t>08C323</t>
  </si>
  <si>
    <t>Interventions sur la jambe, âge supérieur à 17 ans, niveau 3</t>
  </si>
  <si>
    <t>281108C324</t>
  </si>
  <si>
    <t>08C324</t>
  </si>
  <si>
    <t>Interventions sur la jambe, âge supérieur à 17 ans, niveau 4</t>
  </si>
  <si>
    <t>281208C32J</t>
  </si>
  <si>
    <t>08C32J</t>
  </si>
  <si>
    <t>Interventions sur la jambe, âge supérieur à 17 ans, en ambulatoire</t>
  </si>
  <si>
    <t>281308C331</t>
  </si>
  <si>
    <t>08C331</t>
  </si>
  <si>
    <t>Interventions sur la cheville et l'arrière-pied à l'exception des fractures, niveau 1</t>
  </si>
  <si>
    <t>281408C332</t>
  </si>
  <si>
    <t>08C332</t>
  </si>
  <si>
    <t>Interventions sur la cheville et l'arrière-pied à l'exception des fractures, niveau 2</t>
  </si>
  <si>
    <t>281508C333</t>
  </si>
  <si>
    <t>08C333</t>
  </si>
  <si>
    <t>Interventions sur la cheville et l'arrière-pied à l'exception des fractures, niveau 3</t>
  </si>
  <si>
    <t>281708C341</t>
  </si>
  <si>
    <t>08C341</t>
  </si>
  <si>
    <t>Interventions sur les ligaments croisés sous arthroscopie, niveau 1</t>
  </si>
  <si>
    <t>281808C342</t>
  </si>
  <si>
    <t>08C342</t>
  </si>
  <si>
    <t>Interventions sur les ligaments croisés sous arthroscopie, niveau 2</t>
  </si>
  <si>
    <t>282108C351</t>
  </si>
  <si>
    <t>08C351</t>
  </si>
  <si>
    <t>Interventions sur le bras, coude et épaule, niveau 1</t>
  </si>
  <si>
    <t>282208C352</t>
  </si>
  <si>
    <t>08C352</t>
  </si>
  <si>
    <t>Interventions sur le bras, coude et épaule, niveau 2</t>
  </si>
  <si>
    <t>282308C353</t>
  </si>
  <si>
    <t>08C353</t>
  </si>
  <si>
    <t>Interventions sur le bras, coude et épaule, niveau 3</t>
  </si>
  <si>
    <t>282408C354</t>
  </si>
  <si>
    <t>08C354</t>
  </si>
  <si>
    <t>Interventions sur le bras, coude et épaule, niveau 4</t>
  </si>
  <si>
    <t>282508C35J</t>
  </si>
  <si>
    <t>08C35J</t>
  </si>
  <si>
    <t>Interventions sur le bras, coude et épaule, en ambulatoire</t>
  </si>
  <si>
    <t>282608C361</t>
  </si>
  <si>
    <t>08C361</t>
  </si>
  <si>
    <t>Interventions sur le pied, âge inférieur à 18 ans, niveau 1</t>
  </si>
  <si>
    <t>283008C36J</t>
  </si>
  <si>
    <t>08C36J</t>
  </si>
  <si>
    <t>Interventions sur le pied, âge inférieur à 18 ans, en ambulatoire</t>
  </si>
  <si>
    <t>283108C371</t>
  </si>
  <si>
    <t>08C371</t>
  </si>
  <si>
    <t>Interventions sur le pied, âge supérieur à 17 ans, niveau 1</t>
  </si>
  <si>
    <t>283208C372</t>
  </si>
  <si>
    <t>08C372</t>
  </si>
  <si>
    <t>Interventions sur le pied, âge supérieur à 17 ans, niveau 2</t>
  </si>
  <si>
    <t>283308C373</t>
  </si>
  <si>
    <t>08C373</t>
  </si>
  <si>
    <t>Interventions sur le pied, âge supérieur à 17 ans, niveau 3</t>
  </si>
  <si>
    <t>283408C374</t>
  </si>
  <si>
    <t>08C374</t>
  </si>
  <si>
    <t>Interventions sur le pied, âge supérieur à 17 ans, niveau 4</t>
  </si>
  <si>
    <t>283508C37J</t>
  </si>
  <si>
    <t>08C37J</t>
  </si>
  <si>
    <t>Interventions sur le pied, âge supérieur à 17 ans, en ambulatoire</t>
  </si>
  <si>
    <t>283608C381</t>
  </si>
  <si>
    <t>08C381</t>
  </si>
  <si>
    <t>Autres arthroscopies du genou, niveau 1</t>
  </si>
  <si>
    <t>284008C38J</t>
  </si>
  <si>
    <t>08C38J</t>
  </si>
  <si>
    <t>Autres arthroscopies du genou, en ambulatoire</t>
  </si>
  <si>
    <t>284108C391</t>
  </si>
  <si>
    <t>08C391</t>
  </si>
  <si>
    <t>Interventions sur l'avant-bras, niveau 1</t>
  </si>
  <si>
    <t>284208C392</t>
  </si>
  <si>
    <t>08C392</t>
  </si>
  <si>
    <t>Interventions sur l'avant-bras, niveau 2</t>
  </si>
  <si>
    <t>284308C393</t>
  </si>
  <si>
    <t>08C393</t>
  </si>
  <si>
    <t>Interventions sur l'avant-bras, niveau 3</t>
  </si>
  <si>
    <t>284408C394</t>
  </si>
  <si>
    <t>08C394</t>
  </si>
  <si>
    <t>Interventions sur l'avant-bras, niveau 4</t>
  </si>
  <si>
    <t>284508C39J</t>
  </si>
  <si>
    <t>08C39J</t>
  </si>
  <si>
    <t>Interventions sur l'avant-bras, en ambulatoire</t>
  </si>
  <si>
    <t>284608C401</t>
  </si>
  <si>
    <t>08C401</t>
  </si>
  <si>
    <t>Arthroscopies d'autres localisations, niveau 1</t>
  </si>
  <si>
    <t>284708C402</t>
  </si>
  <si>
    <t>08C402</t>
  </si>
  <si>
    <t>Arthroscopies d'autres localisations, niveau 2</t>
  </si>
  <si>
    <t>285008C40J</t>
  </si>
  <si>
    <t>08C40J</t>
  </si>
  <si>
    <t>Arthroscopies d'autres localisations, en ambulatoire</t>
  </si>
  <si>
    <t>285608C421</t>
  </si>
  <si>
    <t>08C421</t>
  </si>
  <si>
    <t>Interventions non mineures sur les tissus mous, niveau 1</t>
  </si>
  <si>
    <t>285708C422</t>
  </si>
  <si>
    <t>08C422</t>
  </si>
  <si>
    <t>Interventions non mineures sur les tissus mous, niveau 2</t>
  </si>
  <si>
    <t>285808C423</t>
  </si>
  <si>
    <t>08C423</t>
  </si>
  <si>
    <t>Interventions non mineures sur les tissus mous, niveau 3</t>
  </si>
  <si>
    <t>286008C42J</t>
  </si>
  <si>
    <t>08C42J</t>
  </si>
  <si>
    <t>Interventions non mineures sur les tissus mous, en ambulatoire</t>
  </si>
  <si>
    <t>286108C431</t>
  </si>
  <si>
    <t>08C431</t>
  </si>
  <si>
    <t>Interventions non mineures sur la main, niveau 1</t>
  </si>
  <si>
    <t>286208C432</t>
  </si>
  <si>
    <t>08C432</t>
  </si>
  <si>
    <t>Interventions non mineures sur la main, niveau 2</t>
  </si>
  <si>
    <t>286308C433</t>
  </si>
  <si>
    <t>08C433</t>
  </si>
  <si>
    <t>Interventions non mineures sur la main, niveau 3</t>
  </si>
  <si>
    <t>286508C43J</t>
  </si>
  <si>
    <t>08C43J</t>
  </si>
  <si>
    <t>Interventions non mineures sur la main, en ambulatoire</t>
  </si>
  <si>
    <t>286608C441</t>
  </si>
  <si>
    <t>08C441</t>
  </si>
  <si>
    <t>Autres interventions sur la main, niveau 1</t>
  </si>
  <si>
    <t>286708C442</t>
  </si>
  <si>
    <t>08C442</t>
  </si>
  <si>
    <t>Autres interventions sur la main, niveau 2</t>
  </si>
  <si>
    <t>287008C44J</t>
  </si>
  <si>
    <t>08C44J</t>
  </si>
  <si>
    <t>Autres interventions sur la main, en ambulatoire</t>
  </si>
  <si>
    <t>287108C451</t>
  </si>
  <si>
    <t>08C451</t>
  </si>
  <si>
    <t>Ménisectomie sous arthroscopie, niveau 1</t>
  </si>
  <si>
    <t>287508C45J</t>
  </si>
  <si>
    <t>08C45J</t>
  </si>
  <si>
    <t>Ménisectomie sous arthroscopie, en ambulatoire</t>
  </si>
  <si>
    <t>287608C461</t>
  </si>
  <si>
    <t>08C461</t>
  </si>
  <si>
    <t>Autres interventions sur les tissus mous, niveau 1</t>
  </si>
  <si>
    <t>287708C462</t>
  </si>
  <si>
    <t>08C462</t>
  </si>
  <si>
    <t>Autres interventions sur les tissus mous, niveau 2</t>
  </si>
  <si>
    <t>287808C463</t>
  </si>
  <si>
    <t>08C463</t>
  </si>
  <si>
    <t>Autres interventions sur les tissus mous, niveau 3</t>
  </si>
  <si>
    <t>287908C464</t>
  </si>
  <si>
    <t>08C464</t>
  </si>
  <si>
    <t>Autres interventions sur les tissus mous, niveau 4</t>
  </si>
  <si>
    <t>288008C46J</t>
  </si>
  <si>
    <t>08C46J</t>
  </si>
  <si>
    <t>Autres interventions sur les tissus mous, en ambulatoire</t>
  </si>
  <si>
    <t>288108C471</t>
  </si>
  <si>
    <t>08C471</t>
  </si>
  <si>
    <t>Prothèses de hanche pour traumatismes récents, niveau 1</t>
  </si>
  <si>
    <t>288208C472</t>
  </si>
  <si>
    <t>08C472</t>
  </si>
  <si>
    <t>Prothèses de hanche pour traumatismes récents, niveau 2</t>
  </si>
  <si>
    <t>288308C473</t>
  </si>
  <si>
    <t>08C473</t>
  </si>
  <si>
    <t>Prothèses de hanche pour traumatismes récents, niveau 3</t>
  </si>
  <si>
    <t>288408C474</t>
  </si>
  <si>
    <t>08C474</t>
  </si>
  <si>
    <t>Prothèses de hanche pour traumatismes récents, niveau 4</t>
  </si>
  <si>
    <t>288508C481</t>
  </si>
  <si>
    <t>08C481</t>
  </si>
  <si>
    <t>Prothèses de hanche pour des affections autres que des traumatismes récents, niveau 1</t>
  </si>
  <si>
    <t>288608C482</t>
  </si>
  <si>
    <t>08C482</t>
  </si>
  <si>
    <t>Prothèses de hanche pour des affections autres que des traumatismes récents, niveau 2</t>
  </si>
  <si>
    <t>288708C483</t>
  </si>
  <si>
    <t>08C483</t>
  </si>
  <si>
    <t>Prothèses de hanche pour des affections autres que des traumatismes récents, niveau 3</t>
  </si>
  <si>
    <t>288808C484</t>
  </si>
  <si>
    <t>08C484</t>
  </si>
  <si>
    <t>Prothèses de hanche pour des affections autres que des traumatismes récents, niveau 4</t>
  </si>
  <si>
    <t>288908C491</t>
  </si>
  <si>
    <t>08C491</t>
  </si>
  <si>
    <t>Interventions sur la hanche et le fémur pour traumatismes récents, âge supérieur à 17 ans, niveau 1</t>
  </si>
  <si>
    <t>289008C492</t>
  </si>
  <si>
    <t>08C492</t>
  </si>
  <si>
    <t>Interventions sur la hanche et le fémur pour traumatismes récents, âge supérieur à 17 ans, niveau 2</t>
  </si>
  <si>
    <t>289108C493</t>
  </si>
  <si>
    <t>08C493</t>
  </si>
  <si>
    <t>Interventions sur la hanche et le fémur pour traumatismes récents, âge supérieur à 17 ans, niveau 3</t>
  </si>
  <si>
    <t>289208C494</t>
  </si>
  <si>
    <t>08C494</t>
  </si>
  <si>
    <t>Interventions sur la hanche et le fémur pour traumatismes récents, âge supérieur à 17 ans, niveau 4</t>
  </si>
  <si>
    <t>289308C501</t>
  </si>
  <si>
    <t>08C501</t>
  </si>
  <si>
    <t>Interventions sur la hanche et le fémur sauf traumatismes récents, âge supérieur à 17 ans, niveau 1</t>
  </si>
  <si>
    <t>289408C502</t>
  </si>
  <si>
    <t>08C502</t>
  </si>
  <si>
    <t>Interventions sur la hanche et le fémur sauf traumatismes récents, âge supérieur à 17 ans, niveau 2</t>
  </si>
  <si>
    <t>289508C503</t>
  </si>
  <si>
    <t>08C503</t>
  </si>
  <si>
    <t>Interventions sur la hanche et le fémur sauf traumatismes récents, âge supérieur à 17 ans, niveau 3</t>
  </si>
  <si>
    <t>289608C504</t>
  </si>
  <si>
    <t>08C504</t>
  </si>
  <si>
    <t>Interventions sur la hanche et le fémur sauf traumatismes récents, âge supérieur à 17 ans, niveau 4</t>
  </si>
  <si>
    <t>289708C511</t>
  </si>
  <si>
    <t>08C511</t>
  </si>
  <si>
    <t>Interventions majeures sur le rachis pour fractures, cyphoses et scolioses, niveau 1</t>
  </si>
  <si>
    <t>289808C512</t>
  </si>
  <si>
    <t>08C512</t>
  </si>
  <si>
    <t>Interventions majeures sur le rachis pour fractures, cyphoses et scolioses, niveau 2</t>
  </si>
  <si>
    <t>289908C513</t>
  </si>
  <si>
    <t>08C513</t>
  </si>
  <si>
    <t>Interventions majeures sur le rachis pour fractures, cyphoses et scolioses, niveau 3</t>
  </si>
  <si>
    <t>290008C514</t>
  </si>
  <si>
    <t>08C514</t>
  </si>
  <si>
    <t>Interventions majeures sur le rachis pour fractures, cyphoses et scolioses, niveau 4</t>
  </si>
  <si>
    <t>290108C521</t>
  </si>
  <si>
    <t>08C521</t>
  </si>
  <si>
    <t>Autres interventions majeures sur le rachis, niveau 1</t>
  </si>
  <si>
    <t>290208C522</t>
  </si>
  <si>
    <t>08C522</t>
  </si>
  <si>
    <t>Autres interventions majeures sur le rachis, niveau 2</t>
  </si>
  <si>
    <t>290308C523</t>
  </si>
  <si>
    <t>08C523</t>
  </si>
  <si>
    <t>Autres interventions majeures sur le rachis, niveau 3</t>
  </si>
  <si>
    <t>290408C524</t>
  </si>
  <si>
    <t>08C524</t>
  </si>
  <si>
    <t>Autres interventions majeures sur le rachis, niveau 4</t>
  </si>
  <si>
    <t>290508C531</t>
  </si>
  <si>
    <t>08C531</t>
  </si>
  <si>
    <t>Interventions sur le genou pour traumatismes, niveau 1</t>
  </si>
  <si>
    <t>290608C532</t>
  </si>
  <si>
    <t>08C532</t>
  </si>
  <si>
    <t>Interventions sur le genou pour traumatismes, niveau 2</t>
  </si>
  <si>
    <t>290708C533</t>
  </si>
  <si>
    <t>08C533</t>
  </si>
  <si>
    <t>Interventions sur le genou pour traumatismes, niveau 3</t>
  </si>
  <si>
    <t>290908C541</t>
  </si>
  <si>
    <t>08C541</t>
  </si>
  <si>
    <t>Interventions sur le genou pour des affections autres que traumatiques, niveau 1</t>
  </si>
  <si>
    <t>291008C542</t>
  </si>
  <si>
    <t>08C542</t>
  </si>
  <si>
    <t>Interventions sur le genou pour des affections autres que traumatiques, niveau 2</t>
  </si>
  <si>
    <t>291308C54J</t>
  </si>
  <si>
    <t>08C54J</t>
  </si>
  <si>
    <t>Interventions sur le genou pour des affections autres que traumatiques, en ambulatoire</t>
  </si>
  <si>
    <t>291408C551</t>
  </si>
  <si>
    <t>08C551</t>
  </si>
  <si>
    <t>Interventions sur la cheville et l'arrière-pied pour fractures, niveau 1</t>
  </si>
  <si>
    <t>291508C552</t>
  </si>
  <si>
    <t>08C552</t>
  </si>
  <si>
    <t>Interventions sur la cheville et l'arrière-pied pour fractures, niveau 2</t>
  </si>
  <si>
    <t>292608C12J</t>
  </si>
  <si>
    <t>08C12J</t>
  </si>
  <si>
    <t>Biopsies ostéoarticulaires, en ambulatoire</t>
  </si>
  <si>
    <t>292708C28J</t>
  </si>
  <si>
    <t>08C28J</t>
  </si>
  <si>
    <t>Interventions maxillofaciales, en ambulatoire</t>
  </si>
  <si>
    <t>292808C571</t>
  </si>
  <si>
    <t>08C571</t>
  </si>
  <si>
    <t>Libérations articulaires du membre inférieur à l'exception de la hanche et du pied, niveau 1</t>
  </si>
  <si>
    <t>293308C581</t>
  </si>
  <si>
    <t>08C581</t>
  </si>
  <si>
    <t>Arthroscopies de l'épaule, niveau 1</t>
  </si>
  <si>
    <t>293408C582</t>
  </si>
  <si>
    <t>08C582</t>
  </si>
  <si>
    <t>Arthroscopies de l'épaule, niveau 2</t>
  </si>
  <si>
    <t>293708C58J</t>
  </si>
  <si>
    <t>08C58J</t>
  </si>
  <si>
    <t>Arthroscopies de l'épaule, en ambulatoire</t>
  </si>
  <si>
    <t>293808C591</t>
  </si>
  <si>
    <t>08C591</t>
  </si>
  <si>
    <t>Ténosynovectomies du poignet, niveau 1</t>
  </si>
  <si>
    <t>294208C59J</t>
  </si>
  <si>
    <t>08C59J</t>
  </si>
  <si>
    <t>Ténosynovectomies du poignet, en ambulatoire</t>
  </si>
  <si>
    <t>294308C601</t>
  </si>
  <si>
    <t>08C601</t>
  </si>
  <si>
    <t>Interventions sur le poignet autres que les ténosynovectomies, niveau 1</t>
  </si>
  <si>
    <t>294408C602</t>
  </si>
  <si>
    <t>08C602</t>
  </si>
  <si>
    <t>Interventions sur le poignet autres que les ténosynovectomies, niveau 2</t>
  </si>
  <si>
    <t>294708C60J</t>
  </si>
  <si>
    <t>08C60J</t>
  </si>
  <si>
    <t>Interventions sur le poignet autres que les ténosynovectomies, en ambulatoire</t>
  </si>
  <si>
    <t>294808C611</t>
  </si>
  <si>
    <t>08C611</t>
  </si>
  <si>
    <t>Interventions majeures pour infections ostéoarticulaires, niveau 1</t>
  </si>
  <si>
    <t>294908C612</t>
  </si>
  <si>
    <t>08C612</t>
  </si>
  <si>
    <t>Interventions majeures pour infections ostéoarticulaires, niveau 2</t>
  </si>
  <si>
    <t>295008C613</t>
  </si>
  <si>
    <t>08C613</t>
  </si>
  <si>
    <t>Interventions majeures pour infections ostéoarticulaires, niveau 3</t>
  </si>
  <si>
    <t>295108C614</t>
  </si>
  <si>
    <t>08C614</t>
  </si>
  <si>
    <t>Interventions majeures pour infections ostéoarticulaires, niveau 4</t>
  </si>
  <si>
    <t>295208C621</t>
  </si>
  <si>
    <t>08C621</t>
  </si>
  <si>
    <t>Autres interventions pour infections ostéoarticulaires, niveau 1</t>
  </si>
  <si>
    <t>295308C622</t>
  </si>
  <si>
    <t>08C622</t>
  </si>
  <si>
    <t>Autres interventions pour infections ostéoarticulaires, niveau 2</t>
  </si>
  <si>
    <t>295408C623</t>
  </si>
  <si>
    <t>08C623</t>
  </si>
  <si>
    <t>Autres interventions pour infections ostéoarticulaires, niveau 3</t>
  </si>
  <si>
    <t>295508C624</t>
  </si>
  <si>
    <t>08C624</t>
  </si>
  <si>
    <t>Autres interventions pour infections ostéoarticulaires, niveau 4</t>
  </si>
  <si>
    <t>295608C62J</t>
  </si>
  <si>
    <t>08C62J</t>
  </si>
  <si>
    <t>Autres interventions pour infections ostéoarticulaires, en ambulatoire</t>
  </si>
  <si>
    <t>295708C611</t>
  </si>
  <si>
    <t>295808C612</t>
  </si>
  <si>
    <t>295908C613</t>
  </si>
  <si>
    <t>296008C614</t>
  </si>
  <si>
    <t>296308C623</t>
  </si>
  <si>
    <t>296608C34J</t>
  </si>
  <si>
    <t>08C34J</t>
  </si>
  <si>
    <t>Interventions sur les ligaments croisés sous arthroscopie, en ambulatoire</t>
  </si>
  <si>
    <t>302808K02J</t>
  </si>
  <si>
    <t>08K02J</t>
  </si>
  <si>
    <t>Affections de l'appareil musculosquelettique sans acte opératoire de la CMD 08, avec anesthésie, en ambulatoire</t>
  </si>
  <si>
    <t>302908K031</t>
  </si>
  <si>
    <t>08K031</t>
  </si>
  <si>
    <t>Tractions continues et réductions progressives : autres que hanche et fémur, niveau 1</t>
  </si>
  <si>
    <t>303308K041</t>
  </si>
  <si>
    <t>08K041</t>
  </si>
  <si>
    <t>Tractions continues et réductions progressives : hanche et fémur, niveau 1</t>
  </si>
  <si>
    <t>303408K042</t>
  </si>
  <si>
    <t>08K042</t>
  </si>
  <si>
    <t>Tractions continues et réductions progressives : hanche et fémur, niveau 2</t>
  </si>
  <si>
    <t>303508K043</t>
  </si>
  <si>
    <t>08K043</t>
  </si>
  <si>
    <t>Tractions continues et réductions progressives : hanche et fémur, niveau 3</t>
  </si>
  <si>
    <t>303708M041</t>
  </si>
  <si>
    <t>08M041</t>
  </si>
  <si>
    <t>Fractures de la hanche et du bassin, niveau 1</t>
  </si>
  <si>
    <t>303808M042</t>
  </si>
  <si>
    <t>08M042</t>
  </si>
  <si>
    <t>Fractures de la hanche et du bassin, niveau 2</t>
  </si>
  <si>
    <t>303908M043</t>
  </si>
  <si>
    <t>08M043</t>
  </si>
  <si>
    <t>Fractures de la hanche et du bassin, niveau 3</t>
  </si>
  <si>
    <t>304008M044</t>
  </si>
  <si>
    <t>08M044</t>
  </si>
  <si>
    <t>Fractures de la hanche et du bassin, niveau 4</t>
  </si>
  <si>
    <t>304108M04T</t>
  </si>
  <si>
    <t>08M04T</t>
  </si>
  <si>
    <t>Transferts et autres séjours courts pour fractures de la hanche et du bassin</t>
  </si>
  <si>
    <t>304208M051</t>
  </si>
  <si>
    <t>08M051</t>
  </si>
  <si>
    <t>Fractures de la diaphyse, de l'épiphyse ou d'une partie non précisée du fémur, niveau 1</t>
  </si>
  <si>
    <t>304308M052</t>
  </si>
  <si>
    <t>08M052</t>
  </si>
  <si>
    <t>Fractures de la diaphyse, de l'épiphyse ou d'une partie non précisée du fémur, niveau 2</t>
  </si>
  <si>
    <t>304408M053</t>
  </si>
  <si>
    <t>08M053</t>
  </si>
  <si>
    <t>Fractures de la diaphyse, de l'épiphyse ou d'une partie non précisée du fémur, niveau 3</t>
  </si>
  <si>
    <t>304608M061</t>
  </si>
  <si>
    <t>08M061</t>
  </si>
  <si>
    <t>Fractures, entorses, luxations et dislocations de la jambe, âge inférieur à 18 ans, niveau 1</t>
  </si>
  <si>
    <t>305008M071</t>
  </si>
  <si>
    <t>08M071</t>
  </si>
  <si>
    <t>Fractures, entorses, luxations et dislocations de la jambe, âge supérieur à 17 ans, niveau 1</t>
  </si>
  <si>
    <t>305108M072</t>
  </si>
  <si>
    <t>08M072</t>
  </si>
  <si>
    <t>Fractures, entorses, luxations et dislocations de la jambe, âge supérieur à 17 ans, niveau 2</t>
  </si>
  <si>
    <t>305208M073</t>
  </si>
  <si>
    <t>08M073</t>
  </si>
  <si>
    <t>Fractures, entorses, luxations et dislocations de la jambe, âge supérieur à 17 ans, niveau 3</t>
  </si>
  <si>
    <t>305408M081</t>
  </si>
  <si>
    <t>08M081</t>
  </si>
  <si>
    <t>Entorses et luxations de la hanche et du bassin, niveau 1</t>
  </si>
  <si>
    <t>305508M082</t>
  </si>
  <si>
    <t>08M082</t>
  </si>
  <si>
    <t>Entorses et luxations de la hanche et du bassin, niveau 2</t>
  </si>
  <si>
    <t>305808M091</t>
  </si>
  <si>
    <t>08M091</t>
  </si>
  <si>
    <t>Arthropathies non spécifiques, niveau 1</t>
  </si>
  <si>
    <t>305908M092</t>
  </si>
  <si>
    <t>08M092</t>
  </si>
  <si>
    <t>Arthropathies non spécifiques, niveau 2</t>
  </si>
  <si>
    <t>306008M093</t>
  </si>
  <si>
    <t>08M093</t>
  </si>
  <si>
    <t>Arthropathies non spécifiques, niveau 3</t>
  </si>
  <si>
    <t>306208M09T</t>
  </si>
  <si>
    <t>08M09T</t>
  </si>
  <si>
    <t>Arthropathies non spécifiques, très courte durée</t>
  </si>
  <si>
    <t>306308M101</t>
  </si>
  <si>
    <t>08M101</t>
  </si>
  <si>
    <t>Maladies osseuses et arthropathies spécifiques, niveau 1</t>
  </si>
  <si>
    <t>306408M102</t>
  </si>
  <si>
    <t>08M102</t>
  </si>
  <si>
    <t>Maladies osseuses et arthropathies spécifiques, niveau 2</t>
  </si>
  <si>
    <t>306508M103</t>
  </si>
  <si>
    <t>08M103</t>
  </si>
  <si>
    <t>Maladies osseuses et arthropathies spécifiques, niveau 3</t>
  </si>
  <si>
    <t>306608M104</t>
  </si>
  <si>
    <t>08M104</t>
  </si>
  <si>
    <t>Maladies osseuses et arthropathies spécifiques, niveau 4</t>
  </si>
  <si>
    <t>306708M10T</t>
  </si>
  <si>
    <t>08M10T</t>
  </si>
  <si>
    <t>Maladies osseuses et arthropathies spécifiques, très courte durée</t>
  </si>
  <si>
    <t>306808M141</t>
  </si>
  <si>
    <t>08M141</t>
  </si>
  <si>
    <t>Affections du tissu conjonctif, niveau 1</t>
  </si>
  <si>
    <t>306908M142</t>
  </si>
  <si>
    <t>08M142</t>
  </si>
  <si>
    <t>Affections du tissu conjonctif, niveau 2</t>
  </si>
  <si>
    <t>307008M143</t>
  </si>
  <si>
    <t>08M143</t>
  </si>
  <si>
    <t>Affections du tissu conjonctif, niveau 3</t>
  </si>
  <si>
    <t>307108M144</t>
  </si>
  <si>
    <t>08M144</t>
  </si>
  <si>
    <t>Affections du tissu conjonctif, niveau 4</t>
  </si>
  <si>
    <t>307208M14T</t>
  </si>
  <si>
    <t>08M14T</t>
  </si>
  <si>
    <t>Affections du tissu conjonctif, très courte durée</t>
  </si>
  <si>
    <t>307308M151</t>
  </si>
  <si>
    <t>08M151</t>
  </si>
  <si>
    <t>Tendinites, myosites et bursites, niveau 1</t>
  </si>
  <si>
    <t>307408M152</t>
  </si>
  <si>
    <t>08M152</t>
  </si>
  <si>
    <t>Tendinites, myosites et bursites, niveau 2</t>
  </si>
  <si>
    <t>307508M153</t>
  </si>
  <si>
    <t>08M153</t>
  </si>
  <si>
    <t>Tendinites, myosites et bursites, niveau 3</t>
  </si>
  <si>
    <t>307608M154</t>
  </si>
  <si>
    <t>08M154</t>
  </si>
  <si>
    <t>Tendinites, myosites et bursites, niveau 4</t>
  </si>
  <si>
    <t>307708M181</t>
  </si>
  <si>
    <t>08M181</t>
  </si>
  <si>
    <t>Suites de traitement après une affection de l'appareil musculosquelettique ou du tissu conjonctif, niveau 1</t>
  </si>
  <si>
    <t>307808M182</t>
  </si>
  <si>
    <t>08M182</t>
  </si>
  <si>
    <t>Suites de traitement après une affection de l'appareil musculosquelettique ou du tissu conjonctif, niveau 2</t>
  </si>
  <si>
    <t>307908M183</t>
  </si>
  <si>
    <t>08M183</t>
  </si>
  <si>
    <t>Suites de traitement après une affection de l'appareil musculosquelettique ou du tissu conjonctif, niveau 3</t>
  </si>
  <si>
    <t>308108M191</t>
  </si>
  <si>
    <t>08M191</t>
  </si>
  <si>
    <t>Autres pathologies de l'appareil musculosquelettique et du tissu conjonctif, niveau 1</t>
  </si>
  <si>
    <t>308208M192</t>
  </si>
  <si>
    <t>08M192</t>
  </si>
  <si>
    <t>Autres pathologies de l'appareil musculosquelettique et du tissu conjonctif, niveau 2</t>
  </si>
  <si>
    <t>308308M193</t>
  </si>
  <si>
    <t>08M193</t>
  </si>
  <si>
    <t>Autres pathologies de l'appareil musculosquelettique et du tissu conjonctif, niveau 3</t>
  </si>
  <si>
    <t>308408M194</t>
  </si>
  <si>
    <t>08M194</t>
  </si>
  <si>
    <t>Autres pathologies de l'appareil musculosquelettique et du tissu conjonctif, niveau 4</t>
  </si>
  <si>
    <t>308508M201</t>
  </si>
  <si>
    <t>08M201</t>
  </si>
  <si>
    <t>Fractures, entorses, luxations et dislocations du bras et de l'avant-bras, âge inférieur à 18 ans, niveau 1</t>
  </si>
  <si>
    <t>308908M211</t>
  </si>
  <si>
    <t>08M211</t>
  </si>
  <si>
    <t>Entorses, luxations et dislocations du bras et de l'avant-bras, âge supérieur à 17 ans, niveau 1</t>
  </si>
  <si>
    <t>309008M212</t>
  </si>
  <si>
    <t>08M212</t>
  </si>
  <si>
    <t>Entorses, luxations et dislocations du bras et de l'avant-bras, âge supérieur à 17 ans, niveau 2</t>
  </si>
  <si>
    <t>309108M213</t>
  </si>
  <si>
    <t>08M213</t>
  </si>
  <si>
    <t>Entorses, luxations et dislocations du bras et de l'avant-bras, âge supérieur à 17 ans, niveau 3</t>
  </si>
  <si>
    <t>309208M214</t>
  </si>
  <si>
    <t>08M214</t>
  </si>
  <si>
    <t>Entorses, luxations et dislocations du bras et de l'avant-bras, âge supérieur à 17 ans, niveau 4</t>
  </si>
  <si>
    <t>309308M221</t>
  </si>
  <si>
    <t>08M221</t>
  </si>
  <si>
    <t>Fractures, entorses, luxations et dislocations de la main, niveau 1</t>
  </si>
  <si>
    <t>309508M223</t>
  </si>
  <si>
    <t>08M223</t>
  </si>
  <si>
    <t>Fractures, entorses, luxations et dislocations de la main, niveau 3</t>
  </si>
  <si>
    <t>309708M231</t>
  </si>
  <si>
    <t>08M231</t>
  </si>
  <si>
    <t>Fractures, entorses, luxations et dislocations du pied, niveau 1</t>
  </si>
  <si>
    <t>309908M233</t>
  </si>
  <si>
    <t>08M233</t>
  </si>
  <si>
    <t>Fractures, entorses, luxations et dislocations du pied, niveau 3</t>
  </si>
  <si>
    <t>310108M241</t>
  </si>
  <si>
    <t>08M241</t>
  </si>
  <si>
    <t>Tumeurs primitives malignes des os, du cartilage ou des tissus mous, niveau 1</t>
  </si>
  <si>
    <t>310208M242</t>
  </si>
  <si>
    <t>08M242</t>
  </si>
  <si>
    <t>Tumeurs primitives malignes des os, du cartilage ou des tissus mous, niveau 2</t>
  </si>
  <si>
    <t>310308M243</t>
  </si>
  <si>
    <t>08M243</t>
  </si>
  <si>
    <t>Tumeurs primitives malignes des os, du cartilage ou des tissus mous, niveau 3</t>
  </si>
  <si>
    <t>310408M244</t>
  </si>
  <si>
    <t>08M244</t>
  </si>
  <si>
    <t>Tumeurs primitives malignes des os, du cartilage ou des tissus mous, niveau 4</t>
  </si>
  <si>
    <t>310508M24T</t>
  </si>
  <si>
    <t>08M24T</t>
  </si>
  <si>
    <t>Tumeurs primitives malignes des os, du cartilage ou des tissus mous, très courte durée</t>
  </si>
  <si>
    <t>310608M251</t>
  </si>
  <si>
    <t>08M251</t>
  </si>
  <si>
    <t>Fractures pathologiques et autres tumeurs malignes de l'appareil musculosquelettique et du tissu conjonctif, niveau 1</t>
  </si>
  <si>
    <t>310708M252</t>
  </si>
  <si>
    <t>08M252</t>
  </si>
  <si>
    <t>Fractures pathologiques et autres tumeurs malignes de l'appareil musculosquelettique et du tissu conjonctif, niveau 2</t>
  </si>
  <si>
    <t>310808M253</t>
  </si>
  <si>
    <t>08M253</t>
  </si>
  <si>
    <t>Fractures pathologiques et autres tumeurs malignes de l'appareil musculosquelettique et du tissu conjonctif, niveau 3</t>
  </si>
  <si>
    <t>310908M254</t>
  </si>
  <si>
    <t>08M254</t>
  </si>
  <si>
    <t>Fractures pathologiques et autres tumeurs malignes de l'appareil musculosquelettique et du tissu conjonctif, niveau 4</t>
  </si>
  <si>
    <t>311008M25T</t>
  </si>
  <si>
    <t>08M25T</t>
  </si>
  <si>
    <t>Fractures pathologiques et autres tumeurs malignes de l'appareil musculosquelettique et du tissu conjonctif, très courte durée</t>
  </si>
  <si>
    <t>311108M261</t>
  </si>
  <si>
    <t>08M261</t>
  </si>
  <si>
    <t>Fractures du rachis, niveau 1</t>
  </si>
  <si>
    <t>311208M262</t>
  </si>
  <si>
    <t>08M262</t>
  </si>
  <si>
    <t>Fractures du rachis, niveau 2</t>
  </si>
  <si>
    <t>311308M263</t>
  </si>
  <si>
    <t>08M263</t>
  </si>
  <si>
    <t>Fractures du rachis, niveau 3</t>
  </si>
  <si>
    <t>311408M264</t>
  </si>
  <si>
    <t>08M264</t>
  </si>
  <si>
    <t>Fractures du rachis, niveau 4</t>
  </si>
  <si>
    <t>311508M271</t>
  </si>
  <si>
    <t>08M271</t>
  </si>
  <si>
    <t>Sciatiques et autres radiculopathies, niveau 1</t>
  </si>
  <si>
    <t>311608M272</t>
  </si>
  <si>
    <t>08M272</t>
  </si>
  <si>
    <t>Sciatiques et autres radiculopathies, niveau 2</t>
  </si>
  <si>
    <t>311708M273</t>
  </si>
  <si>
    <t>08M273</t>
  </si>
  <si>
    <t>Sciatiques et autres radiculopathies, niveau 3</t>
  </si>
  <si>
    <t>311908M27T</t>
  </si>
  <si>
    <t>08M27T</t>
  </si>
  <si>
    <t>Sciatiques et autres radiculopathies, très courte durée</t>
  </si>
  <si>
    <t>312008M281</t>
  </si>
  <si>
    <t>08M281</t>
  </si>
  <si>
    <t>Autres rachialgies, niveau 1</t>
  </si>
  <si>
    <t>312108M282</t>
  </si>
  <si>
    <t>08M282</t>
  </si>
  <si>
    <t>Autres rachialgies, niveau 2</t>
  </si>
  <si>
    <t>312208M283</t>
  </si>
  <si>
    <t>08M283</t>
  </si>
  <si>
    <t>Autres rachialgies, niveau 3</t>
  </si>
  <si>
    <t>312408M28T</t>
  </si>
  <si>
    <t>08M28T</t>
  </si>
  <si>
    <t>Autres rachialgies, très courte durée</t>
  </si>
  <si>
    <t>312508M291</t>
  </si>
  <si>
    <t>08M291</t>
  </si>
  <si>
    <t>Autres pathologies rachidiennes relevant d'un traitement médical, niveau 1</t>
  </si>
  <si>
    <t>312608M292</t>
  </si>
  <si>
    <t>08M292</t>
  </si>
  <si>
    <t>Autres pathologies rachidiennes relevant d'un traitement médical, niveau 2</t>
  </si>
  <si>
    <t>312708M293</t>
  </si>
  <si>
    <t>08M293</t>
  </si>
  <si>
    <t>Autres pathologies rachidiennes relevant d'un traitement médical, niveau 3</t>
  </si>
  <si>
    <t>312808M294</t>
  </si>
  <si>
    <t>08M294</t>
  </si>
  <si>
    <t>Autres pathologies rachidiennes relevant d'un traitement médical, niveau 4</t>
  </si>
  <si>
    <t>312908M301</t>
  </si>
  <si>
    <t>08M301</t>
  </si>
  <si>
    <t>Rhumatismes et raideurs articulaires, niveau 1</t>
  </si>
  <si>
    <t>313008M302</t>
  </si>
  <si>
    <t>08M302</t>
  </si>
  <si>
    <t>Rhumatismes et raideurs articulaires, niveau 2</t>
  </si>
  <si>
    <t>313308M30T</t>
  </si>
  <si>
    <t>08M30T</t>
  </si>
  <si>
    <t>Rhumatismes et raideurs articulaires, très courte durée</t>
  </si>
  <si>
    <t>313408M311</t>
  </si>
  <si>
    <t>08M311</t>
  </si>
  <si>
    <t>Ostéomyélites aigües (y compris vertébrales) et arthrites septiques, niveau 1</t>
  </si>
  <si>
    <t>313508M312</t>
  </si>
  <si>
    <t>08M312</t>
  </si>
  <si>
    <t>Ostéomyélites aigües (y compris vertébrales) et arthrites septiques, niveau 2</t>
  </si>
  <si>
    <t>313608M313</t>
  </si>
  <si>
    <t>08M313</t>
  </si>
  <si>
    <t>Ostéomyélites aigües (y compris vertébrales) et arthrites septiques, niveau 3</t>
  </si>
  <si>
    <t>313708M314</t>
  </si>
  <si>
    <t>08M314</t>
  </si>
  <si>
    <t>Ostéomyélites aigües (y compris vertébrales) et arthrites septiques, niveau 4</t>
  </si>
  <si>
    <t>313808M31T</t>
  </si>
  <si>
    <t>08M31T</t>
  </si>
  <si>
    <t>Ostéomyélites aigües (y compris vertébrales) et arthrites septiques, très courte durée</t>
  </si>
  <si>
    <t>313908M321</t>
  </si>
  <si>
    <t>08M321</t>
  </si>
  <si>
    <t>Ostéomyélites chroniques, niveau 1</t>
  </si>
  <si>
    <t>314008M322</t>
  </si>
  <si>
    <t>08M322</t>
  </si>
  <si>
    <t>Ostéomyélites chroniques, niveau 2</t>
  </si>
  <si>
    <t>314108M323</t>
  </si>
  <si>
    <t>08M323</t>
  </si>
  <si>
    <t>Ostéomyélites chroniques, niveau 3</t>
  </si>
  <si>
    <t>314208M324</t>
  </si>
  <si>
    <t>08M324</t>
  </si>
  <si>
    <t>Ostéomyélites chroniques, niveau 4</t>
  </si>
  <si>
    <t>314308M32T</t>
  </si>
  <si>
    <t>08M32T</t>
  </si>
  <si>
    <t>Ostéomyélites chroniques, très courte durée</t>
  </si>
  <si>
    <t>314408M331</t>
  </si>
  <si>
    <t>08M331</t>
  </si>
  <si>
    <t>Ablation de matériel sans acte classant, niveau 1</t>
  </si>
  <si>
    <t>314808M341</t>
  </si>
  <si>
    <t>08M341</t>
  </si>
  <si>
    <t>Algoneurodystrophie, niveau 1</t>
  </si>
  <si>
    <t>314908M342</t>
  </si>
  <si>
    <t>08M342</t>
  </si>
  <si>
    <t>Algoneurodystrophie, niveau 2</t>
  </si>
  <si>
    <t>315208M35Z</t>
  </si>
  <si>
    <t>08M35Z</t>
  </si>
  <si>
    <t>Explorations et surveillance de l'appareil musculosquelettique et du tissu conjonctif</t>
  </si>
  <si>
    <t>315308M36T</t>
  </si>
  <si>
    <t>08M36T</t>
  </si>
  <si>
    <t>Symptômes et autres recours aux soins de la CMD 08, très courte durée</t>
  </si>
  <si>
    <t>315408M36Z</t>
  </si>
  <si>
    <t>08M36Z</t>
  </si>
  <si>
    <t>Symptômes et autres recours aux soins de la CMD 08</t>
  </si>
  <si>
    <t>315508M371</t>
  </si>
  <si>
    <t>08M371</t>
  </si>
  <si>
    <t>Fractures du bras et de l'avant-bras, âge supérieur à 17 ans, niveau 1</t>
  </si>
  <si>
    <t>315608M372</t>
  </si>
  <si>
    <t>08M372</t>
  </si>
  <si>
    <t>Fractures du bras et de l'avant-bras, âge supérieur à 17 ans, niveau 2</t>
  </si>
  <si>
    <t>315708M373</t>
  </si>
  <si>
    <t>08M373</t>
  </si>
  <si>
    <t>Fractures du bras et de l'avant-bras, âge supérieur à 17 ans, niveau 3</t>
  </si>
  <si>
    <t>315808M374</t>
  </si>
  <si>
    <t>08M374</t>
  </si>
  <si>
    <t>Fractures du bras et de l'avant-bras, âge supérieur à 17 ans, niveau 4</t>
  </si>
  <si>
    <t>315908M381</t>
  </si>
  <si>
    <t>08M381</t>
  </si>
  <si>
    <t>Entorses et luxations du rachis, niveau 1</t>
  </si>
  <si>
    <t>316308M05T</t>
  </si>
  <si>
    <t>08M05T</t>
  </si>
  <si>
    <t>Transferts et autres séjours pour fractures de la diaphyse, de l'épiphyse ou d'une partie non précisée du fémur</t>
  </si>
  <si>
    <t>316408M06T</t>
  </si>
  <si>
    <t>08M06T</t>
  </si>
  <si>
    <t>Transferts et autres séjours courts pour fractures, entorses, luxations et dislocations de la jambe, âge inférieur à 18 ans</t>
  </si>
  <si>
    <t>316508M07T</t>
  </si>
  <si>
    <t>08M07T</t>
  </si>
  <si>
    <t>Transferts et autres séjours courts pour fractures, entorses, luxations et dislocations de la jambe, âge supérieur à 17 ans</t>
  </si>
  <si>
    <t>316608M08T</t>
  </si>
  <si>
    <t>08M08T</t>
  </si>
  <si>
    <t>Transferts et autres séjours courts pour entorses et luxations de la hanche et du bassin</t>
  </si>
  <si>
    <t>316708M15T</t>
  </si>
  <si>
    <t>08M15T</t>
  </si>
  <si>
    <t>Tendinites, myosites et bursites, très courte durée</t>
  </si>
  <si>
    <t>316808M18T</t>
  </si>
  <si>
    <t>08M18T</t>
  </si>
  <si>
    <t>Suites de traitement après une affection de l'appareil musculosquelettique ou du tissu conjonctif, très courte durée</t>
  </si>
  <si>
    <t>316908M19T</t>
  </si>
  <si>
    <t>08M19T</t>
  </si>
  <si>
    <t>Autres pathologies de l'appareil musculosquelettique et du tissu conjonctif, très courte durée</t>
  </si>
  <si>
    <t>317008M29T</t>
  </si>
  <si>
    <t>08M29T</t>
  </si>
  <si>
    <t>Autres pathologies rachidiennes relevant d'un traitement médical, très courte durée</t>
  </si>
  <si>
    <t>317108M33T</t>
  </si>
  <si>
    <t>08M33T</t>
  </si>
  <si>
    <t>Ablation de matériel sans acte classant, très courte durée</t>
  </si>
  <si>
    <t>317208M34T</t>
  </si>
  <si>
    <t>08M34T</t>
  </si>
  <si>
    <t>Algoneurodystrophie, très courte durée</t>
  </si>
  <si>
    <t>317308M37T</t>
  </si>
  <si>
    <t>08M37T</t>
  </si>
  <si>
    <t>Fractures du bras et de l'avant-bras, âge supérieur à 17 ans, très courte durée</t>
  </si>
  <si>
    <t>317408M38T</t>
  </si>
  <si>
    <t>08M38T</t>
  </si>
  <si>
    <t>Entorses et luxations du rachis, très courte durée</t>
  </si>
  <si>
    <t>331409C021</t>
  </si>
  <si>
    <t>09C021</t>
  </si>
  <si>
    <t>Greffes de peau et/ou parages de plaie pour ulcère cutané ou cellulite, niveau 1</t>
  </si>
  <si>
    <t>331509C022</t>
  </si>
  <si>
    <t>09C022</t>
  </si>
  <si>
    <t>Greffes de peau et/ou parages de plaie pour ulcère cutané ou cellulite, niveau 2</t>
  </si>
  <si>
    <t>331609C023</t>
  </si>
  <si>
    <t>09C023</t>
  </si>
  <si>
    <t>Greffes de peau et/ou parages de plaie pour ulcère cutané ou cellulite, niveau 3</t>
  </si>
  <si>
    <t>331709C024</t>
  </si>
  <si>
    <t>09C024</t>
  </si>
  <si>
    <t>Greffes de peau et/ou parages de plaie pour ulcère cutané ou cellulite, niveau 4</t>
  </si>
  <si>
    <t>331809C02J</t>
  </si>
  <si>
    <t>09C02J</t>
  </si>
  <si>
    <t>Greffes de peau et/ou parages de plaie pour ulcère cutané ou cellulite, en ambulatoire</t>
  </si>
  <si>
    <t>331909C031</t>
  </si>
  <si>
    <t>09C031</t>
  </si>
  <si>
    <t>Greffes de peau et/ou parages de plaie à l'exception des ulcères cutanés et cellulites, niveau 1</t>
  </si>
  <si>
    <t>332009C032</t>
  </si>
  <si>
    <t>09C032</t>
  </si>
  <si>
    <t>Greffes de peau et/ou parages de plaie à l'exception des ulcères cutanés et cellulites, niveau 2</t>
  </si>
  <si>
    <t>332109C033</t>
  </si>
  <si>
    <t>09C033</t>
  </si>
  <si>
    <t>Greffes de peau et/ou parages de plaie à l'exception des ulcères cutanés et cellulites, niveau 3</t>
  </si>
  <si>
    <t>332209C034</t>
  </si>
  <si>
    <t>09C034</t>
  </si>
  <si>
    <t>Greffes de peau et/ou parages de plaie à l'exception des ulcères cutanés et cellulites, niveau 4</t>
  </si>
  <si>
    <t>332309C03J</t>
  </si>
  <si>
    <t>09C03J</t>
  </si>
  <si>
    <t>Greffes de peau et/ou parages de plaie à l'exception des ulcères cutanés et cellulites, en ambulatoire</t>
  </si>
  <si>
    <t>332409C041</t>
  </si>
  <si>
    <t>09C041</t>
  </si>
  <si>
    <t>Mastectomies totales pour tumeur maligne, niveau 1</t>
  </si>
  <si>
    <t>332509C042</t>
  </si>
  <si>
    <t>09C042</t>
  </si>
  <si>
    <t>Mastectomies totales pour tumeur maligne, niveau 2</t>
  </si>
  <si>
    <t>332609C043</t>
  </si>
  <si>
    <t>09C043</t>
  </si>
  <si>
    <t>Mastectomies totales pour tumeur maligne, niveau 3</t>
  </si>
  <si>
    <t>332809C051</t>
  </si>
  <si>
    <t>09C051</t>
  </si>
  <si>
    <t>Mastectomies subtotales pour tumeur maligne, niveau 1</t>
  </si>
  <si>
    <t>332909C052</t>
  </si>
  <si>
    <t>09C052</t>
  </si>
  <si>
    <t>Mastectomies subtotales pour tumeur maligne, niveau 2</t>
  </si>
  <si>
    <t>333009C053</t>
  </si>
  <si>
    <t>09C053</t>
  </si>
  <si>
    <t>Mastectomies subtotales pour tumeur maligne, niveau 3</t>
  </si>
  <si>
    <t>333209C05J</t>
  </si>
  <si>
    <t>09C05J</t>
  </si>
  <si>
    <t>Mastectomies subtotales pour tumeur maligne, en ambulatoire</t>
  </si>
  <si>
    <t>333409C062</t>
  </si>
  <si>
    <t>09C062</t>
  </si>
  <si>
    <t>Interventions sur le sein pour des affections non malignes autres que les actes de biopsie et d'excision locale, niveau 2</t>
  </si>
  <si>
    <t>333809C071</t>
  </si>
  <si>
    <t>09C071</t>
  </si>
  <si>
    <t>Biopsies et excisions locales pour des affections non malignes du sein, niveau 1</t>
  </si>
  <si>
    <t>334209C07J</t>
  </si>
  <si>
    <t>09C07J</t>
  </si>
  <si>
    <t>Biopsies et excisions locales pour des affections non malignes du sein, en ambulatoire</t>
  </si>
  <si>
    <t>334309C081</t>
  </si>
  <si>
    <t>09C081</t>
  </si>
  <si>
    <t>Interventions sur la région anale et périanale, niveau 1</t>
  </si>
  <si>
    <t>334409C082</t>
  </si>
  <si>
    <t>09C082</t>
  </si>
  <si>
    <t>Interventions sur la région anale et périanale, niveau 2</t>
  </si>
  <si>
    <t>334709C08J</t>
  </si>
  <si>
    <t>09C08J</t>
  </si>
  <si>
    <t>Interventions sur la région anale et périanale, en ambulatoire</t>
  </si>
  <si>
    <t>334809C091</t>
  </si>
  <si>
    <t>09C091</t>
  </si>
  <si>
    <t>Interventions plastiques en dehors de la chirurgie esthétique, niveau 1</t>
  </si>
  <si>
    <t>334909C092</t>
  </si>
  <si>
    <t>09C092</t>
  </si>
  <si>
    <t>Interventions plastiques en dehors de la chirurgie esthétique, niveau 2</t>
  </si>
  <si>
    <t>335009C093</t>
  </si>
  <si>
    <t>09C093</t>
  </si>
  <si>
    <t>Interventions plastiques en dehors de la chirurgie esthétique, niveau 3</t>
  </si>
  <si>
    <t>335209C09J</t>
  </si>
  <si>
    <t>09C09J</t>
  </si>
  <si>
    <t>Interventions plastiques en dehors de la chirurgie esthétique, en ambulatoire</t>
  </si>
  <si>
    <t>335309C101</t>
  </si>
  <si>
    <t>09C101</t>
  </si>
  <si>
    <t>Autres interventions sur la peau, les tissus sous-cutanés ou les seins, niveau 1</t>
  </si>
  <si>
    <t>335409C102</t>
  </si>
  <si>
    <t>09C102</t>
  </si>
  <si>
    <t>Autres interventions sur la peau, les tissus sous-cutanés ou les seins, niveau 2</t>
  </si>
  <si>
    <t>335509C103</t>
  </si>
  <si>
    <t>09C103</t>
  </si>
  <si>
    <t>Autres interventions sur la peau, les tissus sous-cutanés ou les seins, niveau 3</t>
  </si>
  <si>
    <t>335609C104</t>
  </si>
  <si>
    <t>09C104</t>
  </si>
  <si>
    <t>Autres interventions sur la peau, les tissus sous-cutanés ou les seins, niveau 4</t>
  </si>
  <si>
    <t>335709C10J</t>
  </si>
  <si>
    <t>09C10J</t>
  </si>
  <si>
    <t>Autres interventions sur la peau, les tissus sous-cutanés ou les seins, en ambulatoire</t>
  </si>
  <si>
    <t>335809C111</t>
  </si>
  <si>
    <t>09C111</t>
  </si>
  <si>
    <t>Reconstructions des seins, niveau 1</t>
  </si>
  <si>
    <t>335909C112</t>
  </si>
  <si>
    <t>09C112</t>
  </si>
  <si>
    <t>Reconstructions des seins, niveau 2</t>
  </si>
  <si>
    <t>336009C113</t>
  </si>
  <si>
    <t>09C113</t>
  </si>
  <si>
    <t>Reconstructions des seins, niveau 3</t>
  </si>
  <si>
    <t>336209C111</t>
  </si>
  <si>
    <t>336309C112</t>
  </si>
  <si>
    <t>336609C121</t>
  </si>
  <si>
    <t>09C121</t>
  </si>
  <si>
    <t>Interventions pour kystes, granulomes et interventions sur les ongles, niveau 1</t>
  </si>
  <si>
    <t>337009C12J</t>
  </si>
  <si>
    <t>09C12J</t>
  </si>
  <si>
    <t>Interventions pour kystes, granulomes et interventions sur les ongles, en ambulatoire</t>
  </si>
  <si>
    <t>337109C131</t>
  </si>
  <si>
    <t>09C131</t>
  </si>
  <si>
    <t>Interventions pour condylomes anogénitaux, niveau 1</t>
  </si>
  <si>
    <t>337509C13J</t>
  </si>
  <si>
    <t>09C13J</t>
  </si>
  <si>
    <t>Interventions pour condylomes anogénitaux, en ambulatoire</t>
  </si>
  <si>
    <t>337609C141</t>
  </si>
  <si>
    <t>09C141</t>
  </si>
  <si>
    <t>Certains curages lymphonodaux pour des affections de la peau, des tissus sous-cutanés ou des seins, niveau 1</t>
  </si>
  <si>
    <t>337709C142</t>
  </si>
  <si>
    <t>09C142</t>
  </si>
  <si>
    <t>Certains curages lymphonodaux pour des affections de la peau, des tissus sous-cutanés ou des seins, niveau 2</t>
  </si>
  <si>
    <t>338009C14J</t>
  </si>
  <si>
    <t>09C14J</t>
  </si>
  <si>
    <t>Certains curages lymphonodaux pour des affections de la peau, des tissus sous-cutanés ou des seins, en ambulatoire</t>
  </si>
  <si>
    <t>338109C151</t>
  </si>
  <si>
    <t>09C151</t>
  </si>
  <si>
    <t>Interventions sur la peau, les tissus sous-cutanés ou les seins pour lésions traumatiques, niveau 1</t>
  </si>
  <si>
    <t>338209C152</t>
  </si>
  <si>
    <t>09C152</t>
  </si>
  <si>
    <t>Interventions sur la peau, les tissus sous-cutanés ou les seins pour lésions traumatiques, niveau 2</t>
  </si>
  <si>
    <t>338309C153</t>
  </si>
  <si>
    <t>09C153</t>
  </si>
  <si>
    <t>Interventions sur la peau, les tissus sous-cutanés ou les seins pour lésions traumatiques, niveau 3</t>
  </si>
  <si>
    <t>338409C154</t>
  </si>
  <si>
    <t>09C154</t>
  </si>
  <si>
    <t>Interventions sur la peau, les tissus sous-cutanés ou les seins pour lésions traumatiques, niveau 4</t>
  </si>
  <si>
    <t>338509C15J</t>
  </si>
  <si>
    <t>09C15J</t>
  </si>
  <si>
    <t>Interventions sur la peau, les tissus sous-cutanés ou les seins pour lésions traumatiques, en ambulatoire</t>
  </si>
  <si>
    <t>338609C041</t>
  </si>
  <si>
    <t>338709C042</t>
  </si>
  <si>
    <t>339009C051</t>
  </si>
  <si>
    <t>339109C052</t>
  </si>
  <si>
    <t>339409C05J</t>
  </si>
  <si>
    <t>351409K02J</t>
  </si>
  <si>
    <t>09K02J</t>
  </si>
  <si>
    <t>Affections de la peau, des tissus sous-cutanés et des seins sans acte opératoire de la CMD 09, avec anesthésie, en ambulatoire</t>
  </si>
  <si>
    <t>351509M021</t>
  </si>
  <si>
    <t>09M021</t>
  </si>
  <si>
    <t>Traumatismes de la peau et des tissus sous-cutanés, âge inférieur à 18 ans, niveau 1</t>
  </si>
  <si>
    <t>351609M022</t>
  </si>
  <si>
    <t>09M022</t>
  </si>
  <si>
    <t>Traumatismes de la peau et des tissus sous-cutanés, âge inférieur à 18 ans, niveau 2</t>
  </si>
  <si>
    <t>351909M02T</t>
  </si>
  <si>
    <t>09M02T</t>
  </si>
  <si>
    <t>Traumatismes de la peau et des tissus sous-cutanés, âge inférieur à 18 ans, très courte durée</t>
  </si>
  <si>
    <t>352009M031</t>
  </si>
  <si>
    <t>09M031</t>
  </si>
  <si>
    <t>Traumatismes de la peau et des tissus sous-cutanés, âge supérieur à 17 ans, niveau 1</t>
  </si>
  <si>
    <t>352109M032</t>
  </si>
  <si>
    <t>09M032</t>
  </si>
  <si>
    <t>Traumatismes de la peau et des tissus sous-cutanés, âge supérieur à 17 ans, niveau 2</t>
  </si>
  <si>
    <t>352209M033</t>
  </si>
  <si>
    <t>09M033</t>
  </si>
  <si>
    <t>Traumatismes de la peau et des tissus sous-cutanés, âge supérieur à 17 ans, niveau 3</t>
  </si>
  <si>
    <t>352309M034</t>
  </si>
  <si>
    <t>09M034</t>
  </si>
  <si>
    <t>Traumatismes de la peau et des tissus sous-cutanés, âge supérieur à 17 ans, niveau 4</t>
  </si>
  <si>
    <t>352409M03T</t>
  </si>
  <si>
    <t>09M03T</t>
  </si>
  <si>
    <t>Traumatismes de la peau et des tissus sous-cutanés, âge supérieur à 17 ans, très courte durée</t>
  </si>
  <si>
    <t>352509M041</t>
  </si>
  <si>
    <t>09M041</t>
  </si>
  <si>
    <t>Lésions, infections et inflammations de la peau et des tissus sous-cutanés, âge inférieur à 18 ans, niveau 1</t>
  </si>
  <si>
    <t>352609M042</t>
  </si>
  <si>
    <t>09M042</t>
  </si>
  <si>
    <t>Lésions, infections et inflammations de la peau et des tissus sous-cutanés, âge inférieur à 18 ans, niveau 2</t>
  </si>
  <si>
    <t>352909M04T</t>
  </si>
  <si>
    <t>09M04T</t>
  </si>
  <si>
    <t>Lésions, infections et inflammations de la peau et des tissus sous-cutanés, âge inférieur à 18 ans, très courte durée</t>
  </si>
  <si>
    <t>353009M051</t>
  </si>
  <si>
    <t>09M051</t>
  </si>
  <si>
    <t>Lésions, infections et inflammations de la peau et des tissus sous-cutanés, âge supérieur à 17 ans, niveau 1</t>
  </si>
  <si>
    <t>353109M052</t>
  </si>
  <si>
    <t>09M052</t>
  </si>
  <si>
    <t>Lésions, infections et inflammations de la peau et des tissus sous-cutanés, âge supérieur à 17 ans, niveau 2</t>
  </si>
  <si>
    <t>353209M053</t>
  </si>
  <si>
    <t>09M053</t>
  </si>
  <si>
    <t>Lésions, infections et inflammations de la peau et des tissus sous-cutanés, âge supérieur à 17 ans, niveau 3</t>
  </si>
  <si>
    <t>353309M054</t>
  </si>
  <si>
    <t>09M054</t>
  </si>
  <si>
    <t>Lésions, infections et inflammations de la peau et des tissus sous-cutanés, âge supérieur à 17 ans, niveau 4</t>
  </si>
  <si>
    <t>353409M05T</t>
  </si>
  <si>
    <t>09M05T</t>
  </si>
  <si>
    <t>Lésions, infections et inflammations de la peau et des tissus sous-cutanés, âge supérieur à 17 ans, très courte durée</t>
  </si>
  <si>
    <t>353509M061</t>
  </si>
  <si>
    <t>09M061</t>
  </si>
  <si>
    <t>Ulcères cutanés, niveau 1</t>
  </si>
  <si>
    <t>353609M062</t>
  </si>
  <si>
    <t>09M062</t>
  </si>
  <si>
    <t>Ulcères cutanés, niveau 2</t>
  </si>
  <si>
    <t>353709M063</t>
  </si>
  <si>
    <t>09M063</t>
  </si>
  <si>
    <t>Ulcères cutanés, niveau 3</t>
  </si>
  <si>
    <t>353809M064</t>
  </si>
  <si>
    <t>09M064</t>
  </si>
  <si>
    <t>Ulcères cutanés, niveau 4</t>
  </si>
  <si>
    <t>353909M06T</t>
  </si>
  <si>
    <t>09M06T</t>
  </si>
  <si>
    <t>Ulcères cutanés, très courte durée</t>
  </si>
  <si>
    <t>354009M071</t>
  </si>
  <si>
    <t>09M071</t>
  </si>
  <si>
    <t>Autres affections dermatologiques, niveau 1</t>
  </si>
  <si>
    <t>354109M072</t>
  </si>
  <si>
    <t>09M072</t>
  </si>
  <si>
    <t>Autres affections dermatologiques, niveau 2</t>
  </si>
  <si>
    <t>354209M073</t>
  </si>
  <si>
    <t>09M073</t>
  </si>
  <si>
    <t>Autres affections dermatologiques, niveau 3</t>
  </si>
  <si>
    <t>354309M074</t>
  </si>
  <si>
    <t>09M074</t>
  </si>
  <si>
    <t>Autres affections dermatologiques, niveau 4</t>
  </si>
  <si>
    <t>354409M07T</t>
  </si>
  <si>
    <t>09M07T</t>
  </si>
  <si>
    <t>Autres affections dermatologiques, très courte durée</t>
  </si>
  <si>
    <t>354509M081</t>
  </si>
  <si>
    <t>09M081</t>
  </si>
  <si>
    <t>Affections dermatologiques sévères, niveau 1</t>
  </si>
  <si>
    <t>354609M082</t>
  </si>
  <si>
    <t>09M082</t>
  </si>
  <si>
    <t>Affections dermatologiques sévères, niveau 2</t>
  </si>
  <si>
    <t>354709M083</t>
  </si>
  <si>
    <t>09M083</t>
  </si>
  <si>
    <t>Affections dermatologiques sévères, niveau 3</t>
  </si>
  <si>
    <t>354809M084</t>
  </si>
  <si>
    <t>09M084</t>
  </si>
  <si>
    <t>Affections dermatologiques sévères, niveau 4</t>
  </si>
  <si>
    <t>354909M08T</t>
  </si>
  <si>
    <t>09M08T</t>
  </si>
  <si>
    <t>Affections dermatologiques sévères, très courte durée</t>
  </si>
  <si>
    <t>355009M091</t>
  </si>
  <si>
    <t>09M091</t>
  </si>
  <si>
    <t>Affections non malignes des seins, niveau 1</t>
  </si>
  <si>
    <t>355109M092</t>
  </si>
  <si>
    <t>09M092</t>
  </si>
  <si>
    <t>Affections non malignes des seins, niveau 2</t>
  </si>
  <si>
    <t>355209M093</t>
  </si>
  <si>
    <t>09M093</t>
  </si>
  <si>
    <t>Affections non malignes des seins, niveau 3</t>
  </si>
  <si>
    <t>355409M09T</t>
  </si>
  <si>
    <t>09M09T</t>
  </si>
  <si>
    <t>Affections non malignes des seins, très courte durée</t>
  </si>
  <si>
    <t>355509M101</t>
  </si>
  <si>
    <t>09M101</t>
  </si>
  <si>
    <t>Tumeurs malignes des seins, niveau 1</t>
  </si>
  <si>
    <t>355609M102</t>
  </si>
  <si>
    <t>09M102</t>
  </si>
  <si>
    <t>Tumeurs malignes des seins, niveau 2</t>
  </si>
  <si>
    <t>355709M103</t>
  </si>
  <si>
    <t>09M103</t>
  </si>
  <si>
    <t>Tumeurs malignes des seins, niveau 3</t>
  </si>
  <si>
    <t>355809M104</t>
  </si>
  <si>
    <t>09M104</t>
  </si>
  <si>
    <t>Tumeurs malignes des seins, niveau 4</t>
  </si>
  <si>
    <t>355909M111</t>
  </si>
  <si>
    <t>09M111</t>
  </si>
  <si>
    <t>Tumeurs de la peau, niveau 1</t>
  </si>
  <si>
    <t>356009M112</t>
  </si>
  <si>
    <t>09M112</t>
  </si>
  <si>
    <t>Tumeurs de la peau, niveau 2</t>
  </si>
  <si>
    <t>356109M113</t>
  </si>
  <si>
    <t>09M113</t>
  </si>
  <si>
    <t>Tumeurs de la peau, niveau 3</t>
  </si>
  <si>
    <t>356209M114</t>
  </si>
  <si>
    <t>09M114</t>
  </si>
  <si>
    <t>Tumeurs de la peau, niveau 4</t>
  </si>
  <si>
    <t>356309M12Z</t>
  </si>
  <si>
    <t>09M12Z</t>
  </si>
  <si>
    <t>Explorations et surveillance des affections de la peau</t>
  </si>
  <si>
    <t>356409M13Z</t>
  </si>
  <si>
    <t>09M13Z</t>
  </si>
  <si>
    <t>Explorations et surveillance des affections des seins</t>
  </si>
  <si>
    <t>356509M14Z</t>
  </si>
  <si>
    <t>09M14Z</t>
  </si>
  <si>
    <t>Symptômes et autres recours aux soins concernant les affections de la peau</t>
  </si>
  <si>
    <t>356609M15Z</t>
  </si>
  <si>
    <t>09M15Z</t>
  </si>
  <si>
    <t>Symptômes et autres recours aux soins concernant les affections des seins</t>
  </si>
  <si>
    <t>356709M10T</t>
  </si>
  <si>
    <t>09M10T</t>
  </si>
  <si>
    <t>Tumeurs malignes des seins, très courte durée</t>
  </si>
  <si>
    <t>356809M11T</t>
  </si>
  <si>
    <t>09M11T</t>
  </si>
  <si>
    <t>Tumeurs de la peau, très courte durée</t>
  </si>
  <si>
    <t>356909M14T</t>
  </si>
  <si>
    <t>09M14T</t>
  </si>
  <si>
    <t>Symptômes et autres recours aux soins concernant les affections de la peau, très courte durée</t>
  </si>
  <si>
    <t>371710C021</t>
  </si>
  <si>
    <t>10C021</t>
  </si>
  <si>
    <t>Interventions sur l'hypophyse, niveau 1</t>
  </si>
  <si>
    <t>371810C022</t>
  </si>
  <si>
    <t>10C022</t>
  </si>
  <si>
    <t>Interventions sur l'hypophyse, niveau 2</t>
  </si>
  <si>
    <t>371910C023</t>
  </si>
  <si>
    <t>10C023</t>
  </si>
  <si>
    <t>Interventions sur l'hypophyse, niveau 3</t>
  </si>
  <si>
    <t>372110C031</t>
  </si>
  <si>
    <t>10C031</t>
  </si>
  <si>
    <t>Interventions sur les glandes surrénales, niveau 1</t>
  </si>
  <si>
    <t>372210C032</t>
  </si>
  <si>
    <t>10C032</t>
  </si>
  <si>
    <t>Interventions sur les glandes surrénales, niveau 2</t>
  </si>
  <si>
    <t>372310C033</t>
  </si>
  <si>
    <t>10C033</t>
  </si>
  <si>
    <t>Interventions sur les glandes surrénales, niveau 3</t>
  </si>
  <si>
    <t>372510C051</t>
  </si>
  <si>
    <t>10C051</t>
  </si>
  <si>
    <t>Interventions sur les parathyroïdes, niveau 1</t>
  </si>
  <si>
    <t>372610C052</t>
  </si>
  <si>
    <t>10C052</t>
  </si>
  <si>
    <t>Interventions sur les parathyroïdes, niveau 2</t>
  </si>
  <si>
    <t>372710C053</t>
  </si>
  <si>
    <t>10C053</t>
  </si>
  <si>
    <t>Interventions sur les parathyroïdes, niveau 3</t>
  </si>
  <si>
    <t>372910C071</t>
  </si>
  <si>
    <t>10C071</t>
  </si>
  <si>
    <t>Interventions sur le tractus thyréoglosse, niveau 1</t>
  </si>
  <si>
    <t>373310C081</t>
  </si>
  <si>
    <t>10C081</t>
  </si>
  <si>
    <t>Autres interventions pour troubles endocriniens, métaboliques ou nutritionnels, niveau 1</t>
  </si>
  <si>
    <t>373410C082</t>
  </si>
  <si>
    <t>10C082</t>
  </si>
  <si>
    <t>Autres interventions pour troubles endocriniens, métaboliques ou nutritionnels, niveau 2</t>
  </si>
  <si>
    <t>373510C083</t>
  </si>
  <si>
    <t>10C083</t>
  </si>
  <si>
    <t>Autres interventions pour troubles endocriniens, métaboliques ou nutritionnels, niveau 3</t>
  </si>
  <si>
    <t>373610C084</t>
  </si>
  <si>
    <t>10C084</t>
  </si>
  <si>
    <t>Autres interventions pour troubles endocriniens, métaboliques ou nutritionnels, niveau 4</t>
  </si>
  <si>
    <t>373810C091</t>
  </si>
  <si>
    <t>10C091</t>
  </si>
  <si>
    <t>Gastroplasties pour obésité, niveau 1</t>
  </si>
  <si>
    <t>374210C101</t>
  </si>
  <si>
    <t>10C101</t>
  </si>
  <si>
    <t>Autres interventions pour obésité, niveau 1</t>
  </si>
  <si>
    <t>374310C102</t>
  </si>
  <si>
    <t>10C102</t>
  </si>
  <si>
    <t>Autres interventions pour obésité, niveau 2</t>
  </si>
  <si>
    <t>374610C111</t>
  </si>
  <si>
    <t>10C111</t>
  </si>
  <si>
    <t>Interventions sur la thyroïde pour tumeurs malignes, niveau 1</t>
  </si>
  <si>
    <t>374710C112</t>
  </si>
  <si>
    <t>10C112</t>
  </si>
  <si>
    <t>Interventions sur la thyroïde pour tumeurs malignes, niveau 2</t>
  </si>
  <si>
    <t>375010C121</t>
  </si>
  <si>
    <t>10C121</t>
  </si>
  <si>
    <t>Interventions sur la thyroïde pour affections non malignes, niveau 1</t>
  </si>
  <si>
    <t>375110C122</t>
  </si>
  <si>
    <t>10C122</t>
  </si>
  <si>
    <t>Interventions sur la thyroïde pour affections non malignes, niveau 2</t>
  </si>
  <si>
    <t>375210C123</t>
  </si>
  <si>
    <t>10C123</t>
  </si>
  <si>
    <t>Interventions sur la thyroïde pour affections non malignes, niveau 3</t>
  </si>
  <si>
    <t>375410C131</t>
  </si>
  <si>
    <t>10C131</t>
  </si>
  <si>
    <t>Interventions digestives autres que les gastroplasties, pour obésité, niveau 1</t>
  </si>
  <si>
    <t>375510C132</t>
  </si>
  <si>
    <t>10C132</t>
  </si>
  <si>
    <t>Interventions digestives autres que les gastroplasties, pour obésité, niveau 2</t>
  </si>
  <si>
    <t>375610C133</t>
  </si>
  <si>
    <t>10C133</t>
  </si>
  <si>
    <t>Interventions digestives autres que les gastroplasties, pour obésité, niveau 3</t>
  </si>
  <si>
    <t>391110M021</t>
  </si>
  <si>
    <t>10M021</t>
  </si>
  <si>
    <t>Diabète, âge supérieur à 35 ans, niveau 1</t>
  </si>
  <si>
    <t>391210M022</t>
  </si>
  <si>
    <t>10M022</t>
  </si>
  <si>
    <t>Diabète, âge supérieur à 35 ans, niveau 2</t>
  </si>
  <si>
    <t>391310M023</t>
  </si>
  <si>
    <t>10M023</t>
  </si>
  <si>
    <t>Diabète, âge supérieur à 35 ans, niveau 3</t>
  </si>
  <si>
    <t>391410M024</t>
  </si>
  <si>
    <t>10M024</t>
  </si>
  <si>
    <t>Diabète, âge supérieur à 35 ans, niveau 4</t>
  </si>
  <si>
    <t>391510M02T</t>
  </si>
  <si>
    <t>10M02T</t>
  </si>
  <si>
    <t>Diabète, âge supérieur à 35 ans, très courte durée</t>
  </si>
  <si>
    <t>391610M031</t>
  </si>
  <si>
    <t>10M031</t>
  </si>
  <si>
    <t>Diabète, âge inférieur à 36 ans, niveau 1</t>
  </si>
  <si>
    <t>391710M032</t>
  </si>
  <si>
    <t>10M032</t>
  </si>
  <si>
    <t>Diabète, âge inférieur à 36 ans, niveau 2</t>
  </si>
  <si>
    <t>391810M033</t>
  </si>
  <si>
    <t>10M033</t>
  </si>
  <si>
    <t>Diabète, âge inférieur à 36 ans, niveau 3</t>
  </si>
  <si>
    <t>392010M03T</t>
  </si>
  <si>
    <t>10M03T</t>
  </si>
  <si>
    <t>Diabète, âge inférieur à 36 ans, très courte durée</t>
  </si>
  <si>
    <t>392110M071</t>
  </si>
  <si>
    <t>10M071</t>
  </si>
  <si>
    <t>Autres troubles endocriniens, niveau 1</t>
  </si>
  <si>
    <t>392210M072</t>
  </si>
  <si>
    <t>10M072</t>
  </si>
  <si>
    <t>Autres troubles endocriniens, niveau 2</t>
  </si>
  <si>
    <t>392310M073</t>
  </si>
  <si>
    <t>10M073</t>
  </si>
  <si>
    <t>Autres troubles endocriniens, niveau 3</t>
  </si>
  <si>
    <t>392410M074</t>
  </si>
  <si>
    <t>10M074</t>
  </si>
  <si>
    <t>Autres troubles endocriniens, niveau 4</t>
  </si>
  <si>
    <t>392510M07T</t>
  </si>
  <si>
    <t>10M07T</t>
  </si>
  <si>
    <t>Autres troubles endocriniens, très courte durée</t>
  </si>
  <si>
    <t>392610M081</t>
  </si>
  <si>
    <t>10M081</t>
  </si>
  <si>
    <t>Acidocétose et coma diabétique, niveau 1</t>
  </si>
  <si>
    <t>392710M082</t>
  </si>
  <si>
    <t>10M082</t>
  </si>
  <si>
    <t>Acidocétose et coma diabétique, niveau 2</t>
  </si>
  <si>
    <t>392810M083</t>
  </si>
  <si>
    <t>10M083</t>
  </si>
  <si>
    <t>Acidocétose et coma diabétique, niveau 3</t>
  </si>
  <si>
    <t>392910M084</t>
  </si>
  <si>
    <t>10M084</t>
  </si>
  <si>
    <t>Acidocétose et coma diabétique, niveau 4</t>
  </si>
  <si>
    <t>393010M08T</t>
  </si>
  <si>
    <t>10M08T</t>
  </si>
  <si>
    <t>Acidocétose et coma diabétique, très courte durée</t>
  </si>
  <si>
    <t>393110M091</t>
  </si>
  <si>
    <t>10M091</t>
  </si>
  <si>
    <t>Obésité, niveau 1</t>
  </si>
  <si>
    <t>393210M092</t>
  </si>
  <si>
    <t>10M092</t>
  </si>
  <si>
    <t>Obésité, niveau 2</t>
  </si>
  <si>
    <t>393310M093</t>
  </si>
  <si>
    <t>10M093</t>
  </si>
  <si>
    <t>Obésité, niveau 3</t>
  </si>
  <si>
    <t>393510M09T</t>
  </si>
  <si>
    <t>10M09T</t>
  </si>
  <si>
    <t>Obésité, très courte durée</t>
  </si>
  <si>
    <t>393610M101</t>
  </si>
  <si>
    <t>10M101</t>
  </si>
  <si>
    <t>Maladies métaboliques congénitales sévères, niveau 1</t>
  </si>
  <si>
    <t>393710M102</t>
  </si>
  <si>
    <t>10M102</t>
  </si>
  <si>
    <t>Maladies métaboliques congénitales sévères, niveau 2</t>
  </si>
  <si>
    <t>393810M103</t>
  </si>
  <si>
    <t>10M103</t>
  </si>
  <si>
    <t>Maladies métaboliques congénitales sévères, niveau 3</t>
  </si>
  <si>
    <t>393910M104</t>
  </si>
  <si>
    <t>10M104</t>
  </si>
  <si>
    <t>Maladies métaboliques congénitales sévères, niveau 4</t>
  </si>
  <si>
    <t>394010M10T</t>
  </si>
  <si>
    <t>10M10T</t>
  </si>
  <si>
    <t>Maladies métaboliques congénitales sévères, très courte durée</t>
  </si>
  <si>
    <t>394110M111</t>
  </si>
  <si>
    <t>10M111</t>
  </si>
  <si>
    <t>Autres maladies métaboliques congénitales, niveau 1</t>
  </si>
  <si>
    <t>394210M112</t>
  </si>
  <si>
    <t>10M112</t>
  </si>
  <si>
    <t>Autres maladies métaboliques congénitales, niveau 2</t>
  </si>
  <si>
    <t>394310M113</t>
  </si>
  <si>
    <t>10M113</t>
  </si>
  <si>
    <t>Autres maladies métaboliques congénitales, niveau 3</t>
  </si>
  <si>
    <t>394510M121</t>
  </si>
  <si>
    <t>10M121</t>
  </si>
  <si>
    <t>Tumeurs des glandes endocrines, niveau 1</t>
  </si>
  <si>
    <t>394610M122</t>
  </si>
  <si>
    <t>10M122</t>
  </si>
  <si>
    <t>Tumeurs des glandes endocrines, niveau 2</t>
  </si>
  <si>
    <t>394710M123</t>
  </si>
  <si>
    <t>10M123</t>
  </si>
  <si>
    <t>Tumeurs des glandes endocrines, niveau 3</t>
  </si>
  <si>
    <t>394810M124</t>
  </si>
  <si>
    <t>10M124</t>
  </si>
  <si>
    <t>Tumeurs des glandes endocrines, niveau 4</t>
  </si>
  <si>
    <t>394910M12T</t>
  </si>
  <si>
    <t>10M12T</t>
  </si>
  <si>
    <t>Tumeurs des glandes endocrines, très courte durée</t>
  </si>
  <si>
    <t>395010M13Z</t>
  </si>
  <si>
    <t>10M13Z</t>
  </si>
  <si>
    <t>Explorations et surveillance pour affections endocriniennes et métaboliques</t>
  </si>
  <si>
    <t>395110M14Z</t>
  </si>
  <si>
    <t>10M14Z</t>
  </si>
  <si>
    <t>Symptômes et autres recours aux soins de la CMD 10</t>
  </si>
  <si>
    <t>395210M151</t>
  </si>
  <si>
    <t>10M151</t>
  </si>
  <si>
    <t>Troubles métaboliques, âge inférieur à 18 ans, niveau 1</t>
  </si>
  <si>
    <t>395310M152</t>
  </si>
  <si>
    <t>10M152</t>
  </si>
  <si>
    <t>Troubles métaboliques, âge inférieur à 18 ans, niveau 2</t>
  </si>
  <si>
    <t>395410M153</t>
  </si>
  <si>
    <t>10M153</t>
  </si>
  <si>
    <t>Troubles métaboliques, âge inférieur à 18 ans, niveau 3</t>
  </si>
  <si>
    <t>395610M15T</t>
  </si>
  <si>
    <t>10M15T</t>
  </si>
  <si>
    <t>Troubles métaboliques, âge inférieur à 18 ans, très courte durée</t>
  </si>
  <si>
    <t>395710M161</t>
  </si>
  <si>
    <t>10M161</t>
  </si>
  <si>
    <t>Troubles métaboliques, âge supérieur à 17 ans, niveau 1</t>
  </si>
  <si>
    <t>395810M162</t>
  </si>
  <si>
    <t>10M162</t>
  </si>
  <si>
    <t>Troubles métaboliques, âge supérieur à 17 ans, niveau 2</t>
  </si>
  <si>
    <t>395910M163</t>
  </si>
  <si>
    <t>10M163</t>
  </si>
  <si>
    <t>Troubles métaboliques, âge supérieur à 17 ans, niveau 3</t>
  </si>
  <si>
    <t>396010M164</t>
  </si>
  <si>
    <t>10M164</t>
  </si>
  <si>
    <t>Troubles métaboliques, âge supérieur à 17 ans, niveau 4</t>
  </si>
  <si>
    <t>396110M16T</t>
  </si>
  <si>
    <t>10M16T</t>
  </si>
  <si>
    <t>Troubles métaboliques, âge supérieur à 17 ans, très courte durée</t>
  </si>
  <si>
    <t>396210M171</t>
  </si>
  <si>
    <t>10M171</t>
  </si>
  <si>
    <t>Troubles nutritionnels divers, âge inférieur à 18 ans, niveau 1</t>
  </si>
  <si>
    <t>396310M172</t>
  </si>
  <si>
    <t>10M172</t>
  </si>
  <si>
    <t>Troubles nutritionnels divers, âge inférieur à 18 ans, niveau 2</t>
  </si>
  <si>
    <t>396410M173</t>
  </si>
  <si>
    <t>10M173</t>
  </si>
  <si>
    <t>Troubles nutritionnels divers, âge inférieur à 18 ans, niveau 3</t>
  </si>
  <si>
    <t>396510M174</t>
  </si>
  <si>
    <t>10M174</t>
  </si>
  <si>
    <t>Troubles nutritionnels divers, âge inférieur à 18 ans, niveau 4</t>
  </si>
  <si>
    <t>396610M17T</t>
  </si>
  <si>
    <t>10M17T</t>
  </si>
  <si>
    <t>Troubles nutritionnels divers, âge inférieur à 18 ans, très courte durée</t>
  </si>
  <si>
    <t>396710M181</t>
  </si>
  <si>
    <t>10M181</t>
  </si>
  <si>
    <t>Troubles nutritionnels divers, âge supérieur à 17 ans, niveau 1</t>
  </si>
  <si>
    <t>396810M182</t>
  </si>
  <si>
    <t>10M182</t>
  </si>
  <si>
    <t>Troubles nutritionnels divers, âge supérieur à 17 ans, niveau 2</t>
  </si>
  <si>
    <t>396910M183</t>
  </si>
  <si>
    <t>10M183</t>
  </si>
  <si>
    <t>Troubles nutritionnels divers, âge supérieur à 17 ans, niveau 3</t>
  </si>
  <si>
    <t>397010M184</t>
  </si>
  <si>
    <t>10M184</t>
  </si>
  <si>
    <t>Troubles nutritionnels divers, âge supérieur à 17 ans, niveau 4</t>
  </si>
  <si>
    <t>397110M18T</t>
  </si>
  <si>
    <t>10M18T</t>
  </si>
  <si>
    <t>Troubles nutritionnels divers, âge supérieur à 17 ans, très courte durée</t>
  </si>
  <si>
    <t>397210M11T</t>
  </si>
  <si>
    <t>10M11T</t>
  </si>
  <si>
    <t>Autres maladies métaboliques congénitales, très courte durée</t>
  </si>
  <si>
    <t>397310M14T</t>
  </si>
  <si>
    <t>10M14T</t>
  </si>
  <si>
    <t>Symptômes et autres recours aux soins de la CMD 10, très courte durée</t>
  </si>
  <si>
    <t>397410M191</t>
  </si>
  <si>
    <t>10M191</t>
  </si>
  <si>
    <t>Autres affections de la CMD 10 concernant majoritairement la petite enfance, niveau 1</t>
  </si>
  <si>
    <t>397710M194</t>
  </si>
  <si>
    <t>10M194</t>
  </si>
  <si>
    <t>Autres affections de la CMD 10 concernant majoritairement la petite enfance, niveau 4</t>
  </si>
  <si>
    <t>397810M201</t>
  </si>
  <si>
    <t>10M201</t>
  </si>
  <si>
    <t>Problèmes alimentaires du nouveau-né et du nourrisson, niveau 1</t>
  </si>
  <si>
    <t>397910M202</t>
  </si>
  <si>
    <t>10M202</t>
  </si>
  <si>
    <t>Problèmes alimentaires du nouveau-né et du nourrisson, niveau 2</t>
  </si>
  <si>
    <t>398210M13T</t>
  </si>
  <si>
    <t>10M13T</t>
  </si>
  <si>
    <t>Explorations et surveillance pour affections endocriniennes et métaboliques, très courte durée</t>
  </si>
  <si>
    <t>411211C021</t>
  </si>
  <si>
    <t>11C021</t>
  </si>
  <si>
    <t>Interventions sur les reins et les uretères et chirurgie majeure de la vessie pour une affection tumorale, niveau 1</t>
  </si>
  <si>
    <t>411311C022</t>
  </si>
  <si>
    <t>11C022</t>
  </si>
  <si>
    <t>Interventions sur les reins et les uretères et chirurgie majeure de la vessie pour une affection tumorale, niveau 2</t>
  </si>
  <si>
    <t>411411C023</t>
  </si>
  <si>
    <t>11C023</t>
  </si>
  <si>
    <t>Interventions sur les reins et les uretères et chirurgie majeure de la vessie pour une affection tumorale, niveau 3</t>
  </si>
  <si>
    <t>411511C024</t>
  </si>
  <si>
    <t>11C024</t>
  </si>
  <si>
    <t>Interventions sur les reins et les uretères et chirurgie majeure de la vessie pour une affection tumorale, niveau 4</t>
  </si>
  <si>
    <t>411611C031</t>
  </si>
  <si>
    <t>11C031</t>
  </si>
  <si>
    <t>Interventions sur les reins et les uretères et chirurgie majeure de la vessie pour une affection non tumorale, niveau 1</t>
  </si>
  <si>
    <t>411711C032</t>
  </si>
  <si>
    <t>11C032</t>
  </si>
  <si>
    <t>Interventions sur les reins et les uretères et chirurgie majeure de la vessie pour une affection non tumorale, niveau 2</t>
  </si>
  <si>
    <t>411811C033</t>
  </si>
  <si>
    <t>11C033</t>
  </si>
  <si>
    <t>Interventions sur les reins et les uretères et chirurgie majeure de la vessie pour une affection non tumorale, niveau 3</t>
  </si>
  <si>
    <t>411911C034</t>
  </si>
  <si>
    <t>11C034</t>
  </si>
  <si>
    <t>Interventions sur les reins et les uretères et chirurgie majeure de la vessie pour une affection non tumorale, niveau 4</t>
  </si>
  <si>
    <t>412011C041</t>
  </si>
  <si>
    <t>11C041</t>
  </si>
  <si>
    <t>Autres interventions sur la vessie à l'exception des interventions transurétrales, niveau 1</t>
  </si>
  <si>
    <t>412111C042</t>
  </si>
  <si>
    <t>11C042</t>
  </si>
  <si>
    <t>Autres interventions sur la vessie à l'exception des interventions transurétrales, niveau 2</t>
  </si>
  <si>
    <t>412211C043</t>
  </si>
  <si>
    <t>11C043</t>
  </si>
  <si>
    <t>Autres interventions sur la vessie à l'exception des interventions transurétrales, niveau 3</t>
  </si>
  <si>
    <t>412311C044</t>
  </si>
  <si>
    <t>11C044</t>
  </si>
  <si>
    <t>Autres interventions sur la vessie à l'exception des interventions transurétrales, niveau 4</t>
  </si>
  <si>
    <t>412411C04J</t>
  </si>
  <si>
    <t>11C04J</t>
  </si>
  <si>
    <t>Autres interventions sur la vessie à l'exception des interventions transurétrales, en ambulatoire</t>
  </si>
  <si>
    <t>413011C061</t>
  </si>
  <si>
    <t>11C061</t>
  </si>
  <si>
    <t>Interventions sur l'urètre, âge inférieur à 18 ans, niveau 1</t>
  </si>
  <si>
    <t>413111C062</t>
  </si>
  <si>
    <t>11C062</t>
  </si>
  <si>
    <t>Interventions sur l'urètre, âge inférieur à 18 ans, niveau 2</t>
  </si>
  <si>
    <t>413411C071</t>
  </si>
  <si>
    <t>11C071</t>
  </si>
  <si>
    <t>Interventions sur l'urètre, âge supérieur à 17 ans, niveau 1</t>
  </si>
  <si>
    <t>413511C072</t>
  </si>
  <si>
    <t>11C072</t>
  </si>
  <si>
    <t>Interventions sur l'urètre, âge supérieur à 17 ans, niveau 2</t>
  </si>
  <si>
    <t>413811C07J</t>
  </si>
  <si>
    <t>11C07J</t>
  </si>
  <si>
    <t>Interventions sur l'urètre, âge supérieur à 17 ans, en ambulatoire</t>
  </si>
  <si>
    <t>413911C081</t>
  </si>
  <si>
    <t>11C081</t>
  </si>
  <si>
    <t>Autres interventions sur les reins et les voies urinaires, niveau 1</t>
  </si>
  <si>
    <t>414011C082</t>
  </si>
  <si>
    <t>11C082</t>
  </si>
  <si>
    <t>Autres interventions sur les reins et les voies urinaires, niveau 2</t>
  </si>
  <si>
    <t>414111C083</t>
  </si>
  <si>
    <t>11C083</t>
  </si>
  <si>
    <t>Autres interventions sur les reins et les voies urinaires, niveau 3</t>
  </si>
  <si>
    <t>414211C084</t>
  </si>
  <si>
    <t>11C084</t>
  </si>
  <si>
    <t>Autres interventions sur les reins et les voies urinaires, niveau 4</t>
  </si>
  <si>
    <t>414311C08T</t>
  </si>
  <si>
    <t>11C08T</t>
  </si>
  <si>
    <t>Autres interventions sur les reins et les voies urinaires, très courte durée</t>
  </si>
  <si>
    <t>414911C031</t>
  </si>
  <si>
    <t>415011C032</t>
  </si>
  <si>
    <t>415311C101</t>
  </si>
  <si>
    <t>11C101</t>
  </si>
  <si>
    <t>Interventions pour incontinence urinaire en dehors des interventions transurétrales, niveau 1</t>
  </si>
  <si>
    <t>415411C102</t>
  </si>
  <si>
    <t>11C102</t>
  </si>
  <si>
    <t>Interventions pour incontinence urinaire en dehors des interventions transurétrales, niveau 2</t>
  </si>
  <si>
    <t>415711C10J</t>
  </si>
  <si>
    <t>11C10J</t>
  </si>
  <si>
    <t>Interventions pour incontinence urinaire en dehors des interventions transurétrales, en ambulatoire</t>
  </si>
  <si>
    <t>415811C111</t>
  </si>
  <si>
    <t>11C111</t>
  </si>
  <si>
    <t>Interventions par voie transurétrale ou transcutanée pour lithiases urinaires, niveau 1</t>
  </si>
  <si>
    <t>415911C112</t>
  </si>
  <si>
    <t>11C112</t>
  </si>
  <si>
    <t>Interventions par voie transurétrale ou transcutanée pour lithiases urinaires, niveau 2</t>
  </si>
  <si>
    <t>416011C113</t>
  </si>
  <si>
    <t>11C113</t>
  </si>
  <si>
    <t>Interventions par voie transurétrale ou transcutanée pour lithiases urinaires, niveau 3</t>
  </si>
  <si>
    <t>416111C114</t>
  </si>
  <si>
    <t>11C114</t>
  </si>
  <si>
    <t>Interventions par voie transurétrale ou transcutanée pour lithiases urinaires, niveau 4</t>
  </si>
  <si>
    <t>416211C11J</t>
  </si>
  <si>
    <t>11C11J</t>
  </si>
  <si>
    <t>Interventions par voie transurétrale ou transcutanée pour lithiases urinaires, en ambulatoire</t>
  </si>
  <si>
    <t>416311C121</t>
  </si>
  <si>
    <t>11C121</t>
  </si>
  <si>
    <t>Injections de toxine botulique dans l'appareil urinaire, niveau 1</t>
  </si>
  <si>
    <t>416711C12J</t>
  </si>
  <si>
    <t>11C12J</t>
  </si>
  <si>
    <t>Injections de toxine botulique dans l'appareil urinaire, en ambulatoire</t>
  </si>
  <si>
    <t>416811C131</t>
  </si>
  <si>
    <t>11C131</t>
  </si>
  <si>
    <t>Interventions par voie transurétrale ou transcutanée pour des affections non lithiasiques, niveau 1</t>
  </si>
  <si>
    <t>416911C132</t>
  </si>
  <si>
    <t>11C132</t>
  </si>
  <si>
    <t>Interventions par voie transurétrale ou transcutanée pour des affections non lithiasiques, niveau 2</t>
  </si>
  <si>
    <t>417011C133</t>
  </si>
  <si>
    <t>11C133</t>
  </si>
  <si>
    <t>Interventions par voie transurétrale ou transcutanée pour des affections non lithiasiques, niveau 3</t>
  </si>
  <si>
    <t>417111C134</t>
  </si>
  <si>
    <t>11C134</t>
  </si>
  <si>
    <t>Interventions par voie transurétrale ou transcutanée pour des affections non lithiasiques, niveau 4</t>
  </si>
  <si>
    <t>417211C13J</t>
  </si>
  <si>
    <t>11C13J</t>
  </si>
  <si>
    <t>Interventions par voie transurétrale ou transcutanée pour des affections non lithiasiques, en ambulatoire</t>
  </si>
  <si>
    <t>427311K021</t>
  </si>
  <si>
    <t>11K021</t>
  </si>
  <si>
    <t>Insuffisance rénale, avec dialyse, niveau 1</t>
  </si>
  <si>
    <t>427411K022</t>
  </si>
  <si>
    <t>11K022</t>
  </si>
  <si>
    <t>Insuffisance rénale, avec dialyse, niveau 2</t>
  </si>
  <si>
    <t>427511K023</t>
  </si>
  <si>
    <t>11K023</t>
  </si>
  <si>
    <t>Insuffisance rénale, avec dialyse, niveau 3</t>
  </si>
  <si>
    <t>427611K024</t>
  </si>
  <si>
    <t>11K024</t>
  </si>
  <si>
    <t>Insuffisance rénale, avec dialyse, niveau 4</t>
  </si>
  <si>
    <t>427711K02J</t>
  </si>
  <si>
    <t>11K02J</t>
  </si>
  <si>
    <t>Insuffisance rénale, avec dialyse, en ambulatoire</t>
  </si>
  <si>
    <t>427811K03Z</t>
  </si>
  <si>
    <t>11K03Z</t>
  </si>
  <si>
    <t>Endoscopies génito-urinaires thérapeutiques et anesthésie : séjours de la CMD 11 et de moins de 2 jours</t>
  </si>
  <si>
    <t>427911K04Z</t>
  </si>
  <si>
    <t>11K04Z</t>
  </si>
  <si>
    <t>Séjours de la CMD 11 comprenant une endoscopie génito-urinaire thérapeutique sans anesthésie : séjours de moins de 2 jours</t>
  </si>
  <si>
    <t>428011K05Z</t>
  </si>
  <si>
    <t>11K05Z</t>
  </si>
  <si>
    <t>Endoscopies génito-urinaires diagnostiques et anesthésie : séjours de la CMD 11 et de moins de 2 jours</t>
  </si>
  <si>
    <t>428111K06Z</t>
  </si>
  <si>
    <t>11K06Z</t>
  </si>
  <si>
    <t>Séjours de la CMD 11 comprenant une endoscopie génito-urinaire diagnostique sans anesthésie : séjours de moins de 2 jours</t>
  </si>
  <si>
    <t>428211K07Z</t>
  </si>
  <si>
    <t>11K07Z</t>
  </si>
  <si>
    <t>Séjours de la CMD 11 comprenant la mise en place de certains accès vasculaires, en ambulatoire</t>
  </si>
  <si>
    <t>428311K08J</t>
  </si>
  <si>
    <t>11K08J</t>
  </si>
  <si>
    <t>Lithotritie extracorporelle de l'appareil urinaire, en ambulatoire</t>
  </si>
  <si>
    <t>428411M021</t>
  </si>
  <si>
    <t>11M021</t>
  </si>
  <si>
    <t>Lithiases urinaires, niveau 1</t>
  </si>
  <si>
    <t>428511M022</t>
  </si>
  <si>
    <t>11M022</t>
  </si>
  <si>
    <t>Lithiases urinaires, niveau 2</t>
  </si>
  <si>
    <t>428611M023</t>
  </si>
  <si>
    <t>11M023</t>
  </si>
  <si>
    <t>Lithiases urinaires, niveau 3</t>
  </si>
  <si>
    <t>428711M024</t>
  </si>
  <si>
    <t>11M024</t>
  </si>
  <si>
    <t>Lithiases urinaires, niveau 4</t>
  </si>
  <si>
    <t>428811M031</t>
  </si>
  <si>
    <t>11M031</t>
  </si>
  <si>
    <t>Infections des reins et des voies urinaires, âge inférieur à 18 ans, niveau 1</t>
  </si>
  <si>
    <t>428911M032</t>
  </si>
  <si>
    <t>11M032</t>
  </si>
  <si>
    <t>Infections des reins et des voies urinaires, âge inférieur à 18 ans, niveau 2</t>
  </si>
  <si>
    <t>429011M033</t>
  </si>
  <si>
    <t>11M033</t>
  </si>
  <si>
    <t>Infections des reins et des voies urinaires, âge inférieur à 18 ans, niveau 3</t>
  </si>
  <si>
    <t>429111M034</t>
  </si>
  <si>
    <t>11M034</t>
  </si>
  <si>
    <t>Infections des reins et des voies urinaires, âge inférieur à 18 ans, niveau 4</t>
  </si>
  <si>
    <t>429211M03T</t>
  </si>
  <si>
    <t>11M03T</t>
  </si>
  <si>
    <t>Infections des reins et des voies urinaires, âge inférieur à 18 ans, très courte durée</t>
  </si>
  <si>
    <t>429311M041</t>
  </si>
  <si>
    <t>11M041</t>
  </si>
  <si>
    <t>Infections des reins et des voies urinaires, âge supérieur à 17 ans, niveau 1</t>
  </si>
  <si>
    <t>429411M042</t>
  </si>
  <si>
    <t>11M042</t>
  </si>
  <si>
    <t>Infections des reins et des voies urinaires, âge supérieur à 17 ans, niveau 2</t>
  </si>
  <si>
    <t>429511M043</t>
  </si>
  <si>
    <t>11M043</t>
  </si>
  <si>
    <t>Infections des reins et des voies urinaires, âge supérieur à 17 ans, niveau 3</t>
  </si>
  <si>
    <t>429611M044</t>
  </si>
  <si>
    <t>11M044</t>
  </si>
  <si>
    <t>Infections des reins et des voies urinaires, âge supérieur à 17 ans, niveau 4</t>
  </si>
  <si>
    <t>429711M04T</t>
  </si>
  <si>
    <t>11M04T</t>
  </si>
  <si>
    <t>Infections des reins et des voies urinaires, âge supérieur à 17 ans, très courte durée</t>
  </si>
  <si>
    <t>429811M061</t>
  </si>
  <si>
    <t>11M061</t>
  </si>
  <si>
    <t>Insuffisance rénale, sans dialyse, niveau 1</t>
  </si>
  <si>
    <t>429911M062</t>
  </si>
  <si>
    <t>11M062</t>
  </si>
  <si>
    <t>Insuffisance rénale, sans dialyse, niveau 2</t>
  </si>
  <si>
    <t>430011M063</t>
  </si>
  <si>
    <t>11M063</t>
  </si>
  <si>
    <t>Insuffisance rénale, sans dialyse, niveau 3</t>
  </si>
  <si>
    <t>430111M064</t>
  </si>
  <si>
    <t>11M064</t>
  </si>
  <si>
    <t>Insuffisance rénale, sans dialyse, niveau 4</t>
  </si>
  <si>
    <t>430211M06T</t>
  </si>
  <si>
    <t>11M06T</t>
  </si>
  <si>
    <t>Insuffisance rénale, sans dialyse, très courte durée</t>
  </si>
  <si>
    <t>430311M071</t>
  </si>
  <si>
    <t>11M071</t>
  </si>
  <si>
    <t>Tumeurs des reins et des voies urinaires, niveau 1</t>
  </si>
  <si>
    <t>430411M072</t>
  </si>
  <si>
    <t>11M072</t>
  </si>
  <si>
    <t>Tumeurs des reins et des voies urinaires, niveau 2</t>
  </si>
  <si>
    <t>430511M073</t>
  </si>
  <si>
    <t>11M073</t>
  </si>
  <si>
    <t>Tumeurs des reins et des voies urinaires, niveau 3</t>
  </si>
  <si>
    <t>430611M074</t>
  </si>
  <si>
    <t>11M074</t>
  </si>
  <si>
    <t>Tumeurs des reins et des voies urinaires, niveau 4</t>
  </si>
  <si>
    <t>430711M07T</t>
  </si>
  <si>
    <t>11M07T</t>
  </si>
  <si>
    <t>Tumeurs des reins et des voies urinaires, très courte durée</t>
  </si>
  <si>
    <t>430811M081</t>
  </si>
  <si>
    <t>11M081</t>
  </si>
  <si>
    <t>Autres affections des reins et des voies urinaires, âge inférieur à 18 ans, niveau 1</t>
  </si>
  <si>
    <t>430911M082</t>
  </si>
  <si>
    <t>11M082</t>
  </si>
  <si>
    <t>Autres affections des reins et des voies urinaires, âge inférieur à 18 ans, niveau 2</t>
  </si>
  <si>
    <t>431011M083</t>
  </si>
  <si>
    <t>11M083</t>
  </si>
  <si>
    <t>Autres affections des reins et des voies urinaires, âge inférieur à 18 ans, niveau 3</t>
  </si>
  <si>
    <t>431211M08T</t>
  </si>
  <si>
    <t>11M08T</t>
  </si>
  <si>
    <t>Autres affections des reins et des voies urinaires, âge inférieur à 18 ans, très courte durée</t>
  </si>
  <si>
    <t>431311M101</t>
  </si>
  <si>
    <t>11M101</t>
  </si>
  <si>
    <t>Rétrécissement urétral, niveau 1</t>
  </si>
  <si>
    <t>431411M102</t>
  </si>
  <si>
    <t>11M102</t>
  </si>
  <si>
    <t>Rétrécissement urétral, niveau 2</t>
  </si>
  <si>
    <t>431711M10T</t>
  </si>
  <si>
    <t>11M10T</t>
  </si>
  <si>
    <t>Rétrécissement urétral, très courte durée</t>
  </si>
  <si>
    <t>431811M111</t>
  </si>
  <si>
    <t>11M111</t>
  </si>
  <si>
    <t>Signes et symptômes concernant les reins et les voies urinaires, âge inférieur à 18 ans, niveau 1</t>
  </si>
  <si>
    <t>432211M121</t>
  </si>
  <si>
    <t>11M121</t>
  </si>
  <si>
    <t>Signes et symptômes concernant les reins et les voies urinaires, âge supérieur à 17 ans, niveau 1</t>
  </si>
  <si>
    <t>432311M122</t>
  </si>
  <si>
    <t>11M122</t>
  </si>
  <si>
    <t>Signes et symptômes concernant les reins et les voies urinaires, âge supérieur à 17 ans, niveau 2</t>
  </si>
  <si>
    <t>432411M123</t>
  </si>
  <si>
    <t>11M123</t>
  </si>
  <si>
    <t>Signes et symptômes concernant les reins et les voies urinaires, âge supérieur à 17 ans, niveau 3</t>
  </si>
  <si>
    <t>432511M124</t>
  </si>
  <si>
    <t>11M124</t>
  </si>
  <si>
    <t>Signes et symptômes concernant les reins et les voies urinaires, âge supérieur à 17 ans, niveau 4</t>
  </si>
  <si>
    <t>432611M151</t>
  </si>
  <si>
    <t>11M151</t>
  </si>
  <si>
    <t>Autres affections des reins et des voies urinaires d'origine diabétique, âge supérieur à 17 ans, niveau 1</t>
  </si>
  <si>
    <t>432711M152</t>
  </si>
  <si>
    <t>11M152</t>
  </si>
  <si>
    <t>Autres affections des reins et des voies urinaires d'origine diabétique, âge supérieur à 17 ans, niveau 2</t>
  </si>
  <si>
    <t>432811M153</t>
  </si>
  <si>
    <t>11M153</t>
  </si>
  <si>
    <t>Autres affections des reins et des voies urinaires d'origine diabétique, âge supérieur à 17 ans, niveau 3</t>
  </si>
  <si>
    <t>432911M154</t>
  </si>
  <si>
    <t>11M154</t>
  </si>
  <si>
    <t>Autres affections des reins et des voies urinaires d'origine diabétique, âge supérieur à 17 ans, niveau 4</t>
  </si>
  <si>
    <t>433011M15T</t>
  </si>
  <si>
    <t>11M15T</t>
  </si>
  <si>
    <t>Autres affections des reins et des voies urinaires d'origine diabétique, âge supérieur à 17 ans, très courte durée</t>
  </si>
  <si>
    <t>433111M161</t>
  </si>
  <si>
    <t>11M161</t>
  </si>
  <si>
    <t>Autres affections des reins et des voies urinaires, à l'exception de celles d'origine diabétique, âge supérieur à 17 ans, niveau 1</t>
  </si>
  <si>
    <t>433211M162</t>
  </si>
  <si>
    <t>11M162</t>
  </si>
  <si>
    <t>Autres affections des reins et des voies urinaires, à l'exception de celles d'origine diabétique, âge supérieur à 17 ans, niveau 2</t>
  </si>
  <si>
    <t>433311M163</t>
  </si>
  <si>
    <t>11M163</t>
  </si>
  <si>
    <t>Autres affections des reins et des voies urinaires, à l'exception de celles d'origine diabétique, âge supérieur à 17 ans, niveau 3</t>
  </si>
  <si>
    <t>433411M164</t>
  </si>
  <si>
    <t>11M164</t>
  </si>
  <si>
    <t>Autres affections des reins et des voies urinaires, à l'exception de celles d'origine diabétique, âge supérieur à 17 ans, niveau 4</t>
  </si>
  <si>
    <t>433511M16T</t>
  </si>
  <si>
    <t>11M16T</t>
  </si>
  <si>
    <t>Autres affections des reins et des voies urinaires, à l'exception de celles d'origine diabétique, âge supérieur à 17 ans, très courte durée</t>
  </si>
  <si>
    <t>433611M171</t>
  </si>
  <si>
    <t>11M171</t>
  </si>
  <si>
    <t>Surveillances de greffes de rein, niveau 1</t>
  </si>
  <si>
    <t>433711M172</t>
  </si>
  <si>
    <t>11M172</t>
  </si>
  <si>
    <t>Surveillances de greffes de rein, niveau 2</t>
  </si>
  <si>
    <t>434011M18Z</t>
  </si>
  <si>
    <t>11M18Z</t>
  </si>
  <si>
    <t>Explorations et surveillance pour affections du rein et des voies urinaires</t>
  </si>
  <si>
    <t>434111M19Z</t>
  </si>
  <si>
    <t>11M19Z</t>
  </si>
  <si>
    <t>Autres symptômes et recours aux soins de la CMD 11</t>
  </si>
  <si>
    <t>434211M02T</t>
  </si>
  <si>
    <t>11M02T</t>
  </si>
  <si>
    <t>Lithiases urinaires, très courte durée</t>
  </si>
  <si>
    <t>434311M12T</t>
  </si>
  <si>
    <t>11M12T</t>
  </si>
  <si>
    <t>Signes et symptômes concernant les reins et les voies urinaires, âge supérieur à 17 ans, très courte durée</t>
  </si>
  <si>
    <t>434411M19T</t>
  </si>
  <si>
    <t>11M19T</t>
  </si>
  <si>
    <t>Autres symptômes et recours aux soins de la CMD 11, très courte durée</t>
  </si>
  <si>
    <t>434511M201</t>
  </si>
  <si>
    <t>11M201</t>
  </si>
  <si>
    <t>Autres affections uronéphrologiques concernant majoritairement la petite enfance, niveau 1</t>
  </si>
  <si>
    <t>451312C031</t>
  </si>
  <si>
    <t>12C031</t>
  </si>
  <si>
    <t>Interventions sur le pénis, niveau 1</t>
  </si>
  <si>
    <t>451412C032</t>
  </si>
  <si>
    <t>12C032</t>
  </si>
  <si>
    <t>Interventions sur le pénis, niveau 2</t>
  </si>
  <si>
    <t>451512C033</t>
  </si>
  <si>
    <t>12C033</t>
  </si>
  <si>
    <t>Interventions sur le pénis, niveau 3</t>
  </si>
  <si>
    <t>451712C03J</t>
  </si>
  <si>
    <t>12C03J</t>
  </si>
  <si>
    <t>Interventions sur le pénis, en ambulatoire</t>
  </si>
  <si>
    <t>451812C041</t>
  </si>
  <si>
    <t>12C041</t>
  </si>
  <si>
    <t>Prostatectomies transurétrales, niveau 1</t>
  </si>
  <si>
    <t>451912C042</t>
  </si>
  <si>
    <t>12C042</t>
  </si>
  <si>
    <t>Prostatectomies transurétrales, niveau 2</t>
  </si>
  <si>
    <t>452012C043</t>
  </si>
  <si>
    <t>12C043</t>
  </si>
  <si>
    <t>Prostatectomies transurétrales, niveau 3</t>
  </si>
  <si>
    <t>452112C044</t>
  </si>
  <si>
    <t>12C044</t>
  </si>
  <si>
    <t>Prostatectomies transurétrales, niveau 4</t>
  </si>
  <si>
    <t>452212C051</t>
  </si>
  <si>
    <t>12C051</t>
  </si>
  <si>
    <t>Interventions sur les testicules pour tumeurs malignes, niveau 1</t>
  </si>
  <si>
    <t>452612C061</t>
  </si>
  <si>
    <t>12C061</t>
  </si>
  <si>
    <t>Interventions sur les testicules pour affections non malignes, âge inférieur à 18 ans, niveau 1</t>
  </si>
  <si>
    <t>453012C06J</t>
  </si>
  <si>
    <t>12C06J</t>
  </si>
  <si>
    <t>Interventions sur les testicules pour affections non malignes, âge inférieur à 18 ans, en ambulatoire</t>
  </si>
  <si>
    <t>453112C071</t>
  </si>
  <si>
    <t>12C071</t>
  </si>
  <si>
    <t>Interventions sur les testicules pour affections non malignes, âge supérieur à 17 ans, niveau 1</t>
  </si>
  <si>
    <t>453212C072</t>
  </si>
  <si>
    <t>12C072</t>
  </si>
  <si>
    <t>Interventions sur les testicules pour affections non malignes, âge supérieur à 17 ans, niveau 2</t>
  </si>
  <si>
    <t>453312C073</t>
  </si>
  <si>
    <t>12C073</t>
  </si>
  <si>
    <t>Interventions sur les testicules pour affections non malignes, âge supérieur à 17 ans, niveau 3</t>
  </si>
  <si>
    <t>453512C07J</t>
  </si>
  <si>
    <t>12C07J</t>
  </si>
  <si>
    <t>Interventions sur les testicules pour affections non malignes, âge supérieur à 17 ans, en ambulatoire</t>
  </si>
  <si>
    <t>453612C081</t>
  </si>
  <si>
    <t>12C081</t>
  </si>
  <si>
    <t>Circoncision, niveau 1</t>
  </si>
  <si>
    <t>454012C08J</t>
  </si>
  <si>
    <t>12C08J</t>
  </si>
  <si>
    <t>Circoncision, en ambulatoire</t>
  </si>
  <si>
    <t>454512C101</t>
  </si>
  <si>
    <t>12C101</t>
  </si>
  <si>
    <t>Autres interventions pour affections non malignes de l'appareil génital masculin, niveau 1</t>
  </si>
  <si>
    <t>454912C111</t>
  </si>
  <si>
    <t>12C111</t>
  </si>
  <si>
    <t>Interventions pelviennes majeures chez l'homme pour tumeurs malignes, niveau 1</t>
  </si>
  <si>
    <t>455012C112</t>
  </si>
  <si>
    <t>12C112</t>
  </si>
  <si>
    <t>Interventions pelviennes majeures chez l'homme pour tumeurs malignes, niveau 2</t>
  </si>
  <si>
    <t>455112C113</t>
  </si>
  <si>
    <t>12C113</t>
  </si>
  <si>
    <t>Interventions pelviennes majeures chez l'homme pour tumeurs malignes, niveau 3</t>
  </si>
  <si>
    <t>455212C114</t>
  </si>
  <si>
    <t>12C114</t>
  </si>
  <si>
    <t>Interventions pelviennes majeures chez l'homme pour tumeurs malignes, niveau 4</t>
  </si>
  <si>
    <t>455312C121</t>
  </si>
  <si>
    <t>12C121</t>
  </si>
  <si>
    <t>Interventions pelviennes majeures chez l'homme pour affections non malignes, niveau 1</t>
  </si>
  <si>
    <t>455412C122</t>
  </si>
  <si>
    <t>12C122</t>
  </si>
  <si>
    <t>Interventions pelviennes majeures chez l'homme pour affections non malignes, niveau 2</t>
  </si>
  <si>
    <t>455512C123</t>
  </si>
  <si>
    <t>12C123</t>
  </si>
  <si>
    <t>Interventions pelviennes majeures chez l'homme pour affections non malignes, niveau 3</t>
  </si>
  <si>
    <t>456212C04J</t>
  </si>
  <si>
    <t>12C04J</t>
  </si>
  <si>
    <t>Prostatectomies transurétrales, en ambulatoire</t>
  </si>
  <si>
    <t>456312C13J</t>
  </si>
  <si>
    <t>12C13J</t>
  </si>
  <si>
    <t>Stérilisation et vasoplastie, en ambulatoire</t>
  </si>
  <si>
    <t>475712K02Z</t>
  </si>
  <si>
    <t>12K02Z</t>
  </si>
  <si>
    <t>Endoscopies génito-urinaires et anesthésie : séjours de la CMD 12 et de moins de deux jours</t>
  </si>
  <si>
    <t>475812K03Z</t>
  </si>
  <si>
    <t>12K03Z</t>
  </si>
  <si>
    <t>Séjours de la CMD 12 comprenant une endoscopie génito-urinaire sans anesthésie : séjours de moins de deux jours</t>
  </si>
  <si>
    <t>475912K06J</t>
  </si>
  <si>
    <t>12K06J</t>
  </si>
  <si>
    <t>Séjours comprenant une biopsie prostatique, en ambulatoire</t>
  </si>
  <si>
    <t>476012M031</t>
  </si>
  <si>
    <t>12M031</t>
  </si>
  <si>
    <t>Tumeurs malignes de l'appareil génital masculin, niveau 1</t>
  </si>
  <si>
    <t>476112M032</t>
  </si>
  <si>
    <t>12M032</t>
  </si>
  <si>
    <t>Tumeurs malignes de l'appareil génital masculin, niveau 2</t>
  </si>
  <si>
    <t>476212M033</t>
  </si>
  <si>
    <t>12M033</t>
  </si>
  <si>
    <t>Tumeurs malignes de l'appareil génital masculin, niveau 3</t>
  </si>
  <si>
    <t>476312M034</t>
  </si>
  <si>
    <t>12M034</t>
  </si>
  <si>
    <t>Tumeurs malignes de l'appareil génital masculin, niveau 4</t>
  </si>
  <si>
    <t>476412M03T</t>
  </si>
  <si>
    <t>12M03T</t>
  </si>
  <si>
    <t>Tumeurs malignes de l'appareil génital masculin, très courte durée</t>
  </si>
  <si>
    <t>476512M041</t>
  </si>
  <si>
    <t>12M041</t>
  </si>
  <si>
    <t>Hypertrophie prostatique bénigne, niveau 1</t>
  </si>
  <si>
    <t>476612M042</t>
  </si>
  <si>
    <t>12M042</t>
  </si>
  <si>
    <t>Hypertrophie prostatique bénigne, niveau 2</t>
  </si>
  <si>
    <t>476712M043</t>
  </si>
  <si>
    <t>12M043</t>
  </si>
  <si>
    <t>Hypertrophie prostatique bénigne, niveau 3</t>
  </si>
  <si>
    <t>476912M051</t>
  </si>
  <si>
    <t>12M051</t>
  </si>
  <si>
    <t>Autres affections de l'appareil génital masculin, niveau 1</t>
  </si>
  <si>
    <t>477012M052</t>
  </si>
  <si>
    <t>12M052</t>
  </si>
  <si>
    <t>Autres affections de l'appareil génital masculin, niveau 2</t>
  </si>
  <si>
    <t>477112M053</t>
  </si>
  <si>
    <t>12M053</t>
  </si>
  <si>
    <t>Autres affections de l'appareil génital masculin, niveau 3</t>
  </si>
  <si>
    <t>477312M061</t>
  </si>
  <si>
    <t>12M061</t>
  </si>
  <si>
    <t>Prostatites aigües et orchites, niveau 1</t>
  </si>
  <si>
    <t>477412M062</t>
  </si>
  <si>
    <t>12M062</t>
  </si>
  <si>
    <t>Prostatites aigües et orchites, niveau 2</t>
  </si>
  <si>
    <t>477512M063</t>
  </si>
  <si>
    <t>12M063</t>
  </si>
  <si>
    <t>Prostatites aigües et orchites, niveau 3</t>
  </si>
  <si>
    <t>477612M064</t>
  </si>
  <si>
    <t>12M064</t>
  </si>
  <si>
    <t>Prostatites aigües et orchites, niveau 4</t>
  </si>
  <si>
    <t>477712M06T</t>
  </si>
  <si>
    <t>12M06T</t>
  </si>
  <si>
    <t>Prostatites aigües et orchites, très courte durée</t>
  </si>
  <si>
    <t>477812M071</t>
  </si>
  <si>
    <t>12M071</t>
  </si>
  <si>
    <t>Autres infections et inflammations de l'appareil génital masculin, niveau 1</t>
  </si>
  <si>
    <t>477912M072</t>
  </si>
  <si>
    <t>12M072</t>
  </si>
  <si>
    <t>Autres infections et inflammations de l'appareil génital masculin, niveau 2</t>
  </si>
  <si>
    <t>478012M073</t>
  </si>
  <si>
    <t>12M073</t>
  </si>
  <si>
    <t>Autres infections et inflammations de l'appareil génital masculin, niveau 3</t>
  </si>
  <si>
    <t>478212M07T</t>
  </si>
  <si>
    <t>12M07T</t>
  </si>
  <si>
    <t>Autres infections et inflammations de l'appareil génital masculin, très courte durée</t>
  </si>
  <si>
    <t>478312M08Z</t>
  </si>
  <si>
    <t>12M08Z</t>
  </si>
  <si>
    <t>Explorations et surveillance des affections de l'appareil génital masculin</t>
  </si>
  <si>
    <t>478412M09Z</t>
  </si>
  <si>
    <t>12M09Z</t>
  </si>
  <si>
    <t>Symptômes et autres recours aux soins de la CMD 12</t>
  </si>
  <si>
    <t>478512M04T</t>
  </si>
  <si>
    <t>12M04T</t>
  </si>
  <si>
    <t>Hypertrophie prostatique bénigne, très courte durée</t>
  </si>
  <si>
    <t>478612M05T</t>
  </si>
  <si>
    <t>12M05T</t>
  </si>
  <si>
    <t>Autres affections de l'appareil génital masculin, très courte durée</t>
  </si>
  <si>
    <t>480013C17J</t>
  </si>
  <si>
    <t>13C17J</t>
  </si>
  <si>
    <t>Cervicocystopexie, en ambulatoire</t>
  </si>
  <si>
    <t>492213C031</t>
  </si>
  <si>
    <t>13C031</t>
  </si>
  <si>
    <t>Hystérectomies, niveau 1</t>
  </si>
  <si>
    <t>492313C032</t>
  </si>
  <si>
    <t>13C032</t>
  </si>
  <si>
    <t>Hystérectomies, niveau 2</t>
  </si>
  <si>
    <t>492413C033</t>
  </si>
  <si>
    <t>13C033</t>
  </si>
  <si>
    <t>Hystérectomies, niveau 3</t>
  </si>
  <si>
    <t>492613C041</t>
  </si>
  <si>
    <t>13C041</t>
  </si>
  <si>
    <t>Interventions réparatrices sur l'appareil génital féminin, niveau 1</t>
  </si>
  <si>
    <t>492713C042</t>
  </si>
  <si>
    <t>13C042</t>
  </si>
  <si>
    <t>Interventions réparatrices sur l'appareil génital féminin, niveau 2</t>
  </si>
  <si>
    <t>492813C043</t>
  </si>
  <si>
    <t>13C043</t>
  </si>
  <si>
    <t>Interventions réparatrices sur l'appareil génital féminin, niveau 3</t>
  </si>
  <si>
    <t>493013C051</t>
  </si>
  <si>
    <t>13C051</t>
  </si>
  <si>
    <t>Interventions sur le système utéroannexiel pour tumeurs malignes, niveau 1</t>
  </si>
  <si>
    <t>493113C052</t>
  </si>
  <si>
    <t>13C052</t>
  </si>
  <si>
    <t>Interventions sur le système utéroannexiel pour tumeurs malignes, niveau 2</t>
  </si>
  <si>
    <t>493213C053</t>
  </si>
  <si>
    <t>13C053</t>
  </si>
  <si>
    <t>Interventions sur le système utéroannexiel pour tumeurs malignes, niveau 3</t>
  </si>
  <si>
    <t>493413C061</t>
  </si>
  <si>
    <t>13C061</t>
  </si>
  <si>
    <t>Interruptions tubaires, niveau 1</t>
  </si>
  <si>
    <t>493513C062</t>
  </si>
  <si>
    <t>13C062</t>
  </si>
  <si>
    <t>Interruptions tubaires, niveau 2</t>
  </si>
  <si>
    <t>493813C06J</t>
  </si>
  <si>
    <t>13C06J</t>
  </si>
  <si>
    <t>Interruptions tubaires, en ambulatoire</t>
  </si>
  <si>
    <t>493913C071</t>
  </si>
  <si>
    <t>13C071</t>
  </si>
  <si>
    <t>Interventions sur le système utéroannexiel pour des affections non malignes, autres que les interruptions tubaires, niveau 1</t>
  </si>
  <si>
    <t>494013C072</t>
  </si>
  <si>
    <t>13C072</t>
  </si>
  <si>
    <t>Interventions sur le système utéroannexiel pour des affections non malignes, autres que les interruptions tubaires, niveau 2</t>
  </si>
  <si>
    <t>494113C073</t>
  </si>
  <si>
    <t>13C073</t>
  </si>
  <si>
    <t>Interventions sur le système utéroannexiel pour des affections non malignes, autres que les interruptions tubaires, niveau 3</t>
  </si>
  <si>
    <t>494313C07J</t>
  </si>
  <si>
    <t>13C07J</t>
  </si>
  <si>
    <t>Interventions sur le système utéroannexiel pour des affections non malignes, autres que les interruptions tubaires, en ambulatoire</t>
  </si>
  <si>
    <t>494413C081</t>
  </si>
  <si>
    <t>13C081</t>
  </si>
  <si>
    <t>Interventions sur la vulve, le vagin ou le col utérin, niveau 1</t>
  </si>
  <si>
    <t>494513C082</t>
  </si>
  <si>
    <t>13C082</t>
  </si>
  <si>
    <t>Interventions sur la vulve, le vagin ou le col utérin, niveau 2</t>
  </si>
  <si>
    <t>494613C083</t>
  </si>
  <si>
    <t>13C083</t>
  </si>
  <si>
    <t>Interventions sur la vulve, le vagin ou le col utérin, niveau 3</t>
  </si>
  <si>
    <t>494813C08J</t>
  </si>
  <si>
    <t>13C08J</t>
  </si>
  <si>
    <t>Interventions sur la vulve, le vagin ou le col utérin, en ambulatoire</t>
  </si>
  <si>
    <t>494913C091</t>
  </si>
  <si>
    <t>13C091</t>
  </si>
  <si>
    <t>Laparoscopies ou coelioscopies diagnostiques, niveau 1</t>
  </si>
  <si>
    <t>495013C092</t>
  </si>
  <si>
    <t>13C092</t>
  </si>
  <si>
    <t>Laparoscopies ou coelioscopies diagnostiques, niveau 2</t>
  </si>
  <si>
    <t>495113C093</t>
  </si>
  <si>
    <t>13C093</t>
  </si>
  <si>
    <t>Laparoscopies ou coelioscopies diagnostiques, niveau 3</t>
  </si>
  <si>
    <t>495413C101</t>
  </si>
  <si>
    <t>13C101</t>
  </si>
  <si>
    <t>Ligatures tubaires par laparoscopie ou coelioscopie, niveau 1</t>
  </si>
  <si>
    <t>495913C111</t>
  </si>
  <si>
    <t>13C111</t>
  </si>
  <si>
    <t>Dilatations et curetages, conisations pour tumeurs malignes, niveau 1</t>
  </si>
  <si>
    <t>496313C11J</t>
  </si>
  <si>
    <t>13C11J</t>
  </si>
  <si>
    <t>Dilatations et curetages, conisations pour tumeurs malignes, en ambulatoire</t>
  </si>
  <si>
    <t>496413C121</t>
  </si>
  <si>
    <t>13C121</t>
  </si>
  <si>
    <t>Dilatations et curetages, conisations pour affections non malignes, niveau 1</t>
  </si>
  <si>
    <t>496813C12J</t>
  </si>
  <si>
    <t>13C12J</t>
  </si>
  <si>
    <t>Dilatations et curetages, conisations pour affections non malignes, en ambulatoire</t>
  </si>
  <si>
    <t>496913C131</t>
  </si>
  <si>
    <t>13C131</t>
  </si>
  <si>
    <t>Autres interventions sur l'appareil génital féminin, niveau 1</t>
  </si>
  <si>
    <t>497013C132</t>
  </si>
  <si>
    <t>13C132</t>
  </si>
  <si>
    <t>Autres interventions sur l'appareil génital féminin, niveau 2</t>
  </si>
  <si>
    <t>497113C133</t>
  </si>
  <si>
    <t>13C133</t>
  </si>
  <si>
    <t>Autres interventions sur l'appareil génital féminin, niveau 3</t>
  </si>
  <si>
    <t>497213C134</t>
  </si>
  <si>
    <t>13C134</t>
  </si>
  <si>
    <t>Autres interventions sur l'appareil génital féminin, niveau 4</t>
  </si>
  <si>
    <t>497313C13T</t>
  </si>
  <si>
    <t>13C13T</t>
  </si>
  <si>
    <t>Autres interventions sur l'appareil génital féminin, très courte durée</t>
  </si>
  <si>
    <t>497413C141</t>
  </si>
  <si>
    <t>13C141</t>
  </si>
  <si>
    <t>Exentérations pelviennes, hystérectomies élargies ou vulvectomies pour tumeurs malignes, niveau 1</t>
  </si>
  <si>
    <t>497513C142</t>
  </si>
  <si>
    <t>13C142</t>
  </si>
  <si>
    <t>Exentérations pelviennes, hystérectomies élargies ou vulvectomies pour tumeurs malignes, niveau 2</t>
  </si>
  <si>
    <t>497613C143</t>
  </si>
  <si>
    <t>13C143</t>
  </si>
  <si>
    <t>Exentérations pelviennes, hystérectomies élargies ou vulvectomies pour tumeurs malignes, niveau 3</t>
  </si>
  <si>
    <t>497713C144</t>
  </si>
  <si>
    <t>13C144</t>
  </si>
  <si>
    <t>Exentérations pelviennes, hystérectomies élargies ou vulvectomies pour tumeurs malignes, niveau 4</t>
  </si>
  <si>
    <t>497813C151</t>
  </si>
  <si>
    <t>13C151</t>
  </si>
  <si>
    <t>Exentérations pelviennes, hystérectomies élargies ou vulvectomies pour affections non malignes, niveau 1</t>
  </si>
  <si>
    <t>497913C152</t>
  </si>
  <si>
    <t>13C152</t>
  </si>
  <si>
    <t>Exentérations pelviennes, hystérectomies élargies ou vulvectomies pour affections non malignes, niveau 2</t>
  </si>
  <si>
    <t>498013C153</t>
  </si>
  <si>
    <t>13C153</t>
  </si>
  <si>
    <t>Exentérations pelviennes, hystérectomies élargies ou vulvectomies pour affections non malignes, niveau 3</t>
  </si>
  <si>
    <t>498213C16J</t>
  </si>
  <si>
    <t>13C16J</t>
  </si>
  <si>
    <t>Prélèvements d'ovocytes, en ambulatoire</t>
  </si>
  <si>
    <t>498313C171</t>
  </si>
  <si>
    <t>13C171</t>
  </si>
  <si>
    <t>Cervicocystopexie, niveau 1</t>
  </si>
  <si>
    <t>498413C172</t>
  </si>
  <si>
    <t>13C172</t>
  </si>
  <si>
    <t>Cervicocystopexie, niveau 2</t>
  </si>
  <si>
    <t>498713C12J</t>
  </si>
  <si>
    <t>498813C04J</t>
  </si>
  <si>
    <t>13C04J</t>
  </si>
  <si>
    <t>Interventions réparatrices sur l'appareil génital féminin, en ambulatoire</t>
  </si>
  <si>
    <t>498913C16J</t>
  </si>
  <si>
    <t>499013C181</t>
  </si>
  <si>
    <t>13C181</t>
  </si>
  <si>
    <t>Myomectomies de l'utérus, niveau 1</t>
  </si>
  <si>
    <t>499113C182</t>
  </si>
  <si>
    <t>13C182</t>
  </si>
  <si>
    <t>Myomectomies de l'utérus, niveau 2</t>
  </si>
  <si>
    <t>499413C191</t>
  </si>
  <si>
    <t>13C191</t>
  </si>
  <si>
    <t>Interventions pour stérilité ou motifs de soins liés à la reproduction, niveau 1</t>
  </si>
  <si>
    <t>499813C19J</t>
  </si>
  <si>
    <t>13C19J</t>
  </si>
  <si>
    <t>Interventions pour stérilité ou motifs de soins liés à la reproduction, en ambulatoire</t>
  </si>
  <si>
    <t>499913C201</t>
  </si>
  <si>
    <t>13C201</t>
  </si>
  <si>
    <t>Exérèses ou destructions de lésions du col de l'utérus sauf conisations, niveau 1</t>
  </si>
  <si>
    <t>500313C20J</t>
  </si>
  <si>
    <t>13C20J</t>
  </si>
  <si>
    <t>Exérèses ou destructions de lésions du col de l'utérus sauf conisations, en ambulatoire</t>
  </si>
  <si>
    <t>500413C10J</t>
  </si>
  <si>
    <t>13C10J</t>
  </si>
  <si>
    <t>Ligatures tubaires par laparoscopie ou coelioscopie, en ambulatoire</t>
  </si>
  <si>
    <t>500513C09J</t>
  </si>
  <si>
    <t>13C09J</t>
  </si>
  <si>
    <t>Laparoscopies ou coelioscopies diagnostiques, en ambulatoire</t>
  </si>
  <si>
    <t>520513K02Z</t>
  </si>
  <si>
    <t>13K02Z</t>
  </si>
  <si>
    <t>Endoscopies génito-urinaires thérapeutiques et anesthésie : séjours de la CMD 13 et de moins de 2 jours</t>
  </si>
  <si>
    <t>520613K03Z</t>
  </si>
  <si>
    <t>13K03Z</t>
  </si>
  <si>
    <t>Séjours de la CMD 13 comprenant une endoscopie génito-urinaire thérapeutique sans anesthésie : séjours de moins de 2 jours</t>
  </si>
  <si>
    <t>520713K04Z</t>
  </si>
  <si>
    <t>13K04Z</t>
  </si>
  <si>
    <t>Endoscopies génito-urinaires diagnostiques et anesthésie : séjours de la CMD 13 et de moins de 2 jours</t>
  </si>
  <si>
    <t>520813K05Z</t>
  </si>
  <si>
    <t>13K05Z</t>
  </si>
  <si>
    <t>Endoscopies génito-urinaires diagnostiques sans anesthésie : séjours de la CMD 13 et de moins de 2 jours</t>
  </si>
  <si>
    <t>520913K06J</t>
  </si>
  <si>
    <t>13K06J</t>
  </si>
  <si>
    <t>Affections de l'appareil génital féminin sans acte opératoire de la CMD 13, avec anesthésie, en ambulatoire</t>
  </si>
  <si>
    <t>521013M031</t>
  </si>
  <si>
    <t>13M031</t>
  </si>
  <si>
    <t>Tumeurs malignes de l'appareil génital féminin, niveau 1</t>
  </si>
  <si>
    <t>521113M032</t>
  </si>
  <si>
    <t>13M032</t>
  </si>
  <si>
    <t>Tumeurs malignes de l'appareil génital féminin, niveau 2</t>
  </si>
  <si>
    <t>521213M033</t>
  </si>
  <si>
    <t>13M033</t>
  </si>
  <si>
    <t>Tumeurs malignes de l'appareil génital féminin, niveau 3</t>
  </si>
  <si>
    <t>521313M034</t>
  </si>
  <si>
    <t>13M034</t>
  </si>
  <si>
    <t>Tumeurs malignes de l'appareil génital féminin, niveau 4</t>
  </si>
  <si>
    <t>521413M03T</t>
  </si>
  <si>
    <t>13M03T</t>
  </si>
  <si>
    <t>Tumeurs malignes de l'appareil génital féminin, très courte durée</t>
  </si>
  <si>
    <t>521513M041</t>
  </si>
  <si>
    <t>13M041</t>
  </si>
  <si>
    <t>Autres affections de l'appareil génital féminin, niveau 1</t>
  </si>
  <si>
    <t>521613M042</t>
  </si>
  <si>
    <t>13M042</t>
  </si>
  <si>
    <t>Autres affections de l'appareil génital féminin, niveau 2</t>
  </si>
  <si>
    <t>521713M043</t>
  </si>
  <si>
    <t>13M043</t>
  </si>
  <si>
    <t>Autres affections de l'appareil génital féminin, niveau 3</t>
  </si>
  <si>
    <t>521913M04T</t>
  </si>
  <si>
    <t>13M04T</t>
  </si>
  <si>
    <t>Autres affections de l'appareil génital féminin, très courte durée</t>
  </si>
  <si>
    <t>522013M051</t>
  </si>
  <si>
    <t>13M051</t>
  </si>
  <si>
    <t>Infections de l'utérus et de ses annexes, niveau 1</t>
  </si>
  <si>
    <t>522113M052</t>
  </si>
  <si>
    <t>13M052</t>
  </si>
  <si>
    <t>Infections de l'utérus et de ses annexes, niveau 2</t>
  </si>
  <si>
    <t>522213M053</t>
  </si>
  <si>
    <t>13M053</t>
  </si>
  <si>
    <t>Infections de l'utérus et de ses annexes, niveau 3</t>
  </si>
  <si>
    <t>522413M061</t>
  </si>
  <si>
    <t>13M061</t>
  </si>
  <si>
    <t>Autres infections de l'appareil génital féminin, niveau 1</t>
  </si>
  <si>
    <t>522513M062</t>
  </si>
  <si>
    <t>13M062</t>
  </si>
  <si>
    <t>Autres infections de l'appareil génital féminin, niveau 2</t>
  </si>
  <si>
    <t>522813M071</t>
  </si>
  <si>
    <t>13M071</t>
  </si>
  <si>
    <t>Autres tumeurs de l'appareil génital féminin, niveau 1</t>
  </si>
  <si>
    <t>522913M072</t>
  </si>
  <si>
    <t>13M072</t>
  </si>
  <si>
    <t>Autres tumeurs de l'appareil génital féminin, niveau 2</t>
  </si>
  <si>
    <t>523213M081</t>
  </si>
  <si>
    <t>13M081</t>
  </si>
  <si>
    <t>Assistance médicale à la procréation, niveau 1</t>
  </si>
  <si>
    <t>523613M09Z</t>
  </si>
  <si>
    <t>13M09Z</t>
  </si>
  <si>
    <t>Explorations et surveillance gynécologiques</t>
  </si>
  <si>
    <t>523713M10Z</t>
  </si>
  <si>
    <t>13M10Z</t>
  </si>
  <si>
    <t>Autres symptômes et recours aux soins de la CMD 13</t>
  </si>
  <si>
    <t>523813M06T</t>
  </si>
  <si>
    <t>13M06T</t>
  </si>
  <si>
    <t>Autres infections de l'appareil génital féminin, très courte durée</t>
  </si>
  <si>
    <t>531014C04T</t>
  </si>
  <si>
    <t>14C04T</t>
  </si>
  <si>
    <t>Affections du post-partum ou du post abortum avec intervention chirurgicale, très courte durée</t>
  </si>
  <si>
    <t>531114C04Z</t>
  </si>
  <si>
    <t>14C04Z</t>
  </si>
  <si>
    <t>Affections du post-partum ou du post abortum avec intervention chirurgicale</t>
  </si>
  <si>
    <t>531214C05J</t>
  </si>
  <si>
    <t>14C05J</t>
  </si>
  <si>
    <t>Avortements avec aspiration ou curetage ou hystérotomie, en ambulatoire</t>
  </si>
  <si>
    <t>531314C05Z</t>
  </si>
  <si>
    <t>14C05Z</t>
  </si>
  <si>
    <t>Avortements avec aspiration ou curetage ou hystérotomie</t>
  </si>
  <si>
    <t>532214C07A</t>
  </si>
  <si>
    <t>14C07A</t>
  </si>
  <si>
    <t>Césariennes pour grossesse multiple, sans complication significative</t>
  </si>
  <si>
    <t>532314C07B</t>
  </si>
  <si>
    <t>14C07B</t>
  </si>
  <si>
    <t>Césariennes pour grossesse multiple, avec autres complications</t>
  </si>
  <si>
    <t>532414C07C</t>
  </si>
  <si>
    <t>14C07C</t>
  </si>
  <si>
    <t>Césariennes pour grossesse multiple, avec complications majeures</t>
  </si>
  <si>
    <t>532514C07D</t>
  </si>
  <si>
    <t>14C07D</t>
  </si>
  <si>
    <t>Césariennes pour grossesse multiple, avec complications sévères</t>
  </si>
  <si>
    <t>532614C08A</t>
  </si>
  <si>
    <t>14C08A</t>
  </si>
  <si>
    <t>Césariennes pour grossesse unique, sans complication significative</t>
  </si>
  <si>
    <t>532714C08B</t>
  </si>
  <si>
    <t>14C08B</t>
  </si>
  <si>
    <t>Césariennes pour grossesse unique, avec autres complications</t>
  </si>
  <si>
    <t>532814C08C</t>
  </si>
  <si>
    <t>14C08C</t>
  </si>
  <si>
    <t>Césariennes pour grossesse unique, avec complications majeures</t>
  </si>
  <si>
    <t>532914C08D</t>
  </si>
  <si>
    <t>14C08D</t>
  </si>
  <si>
    <t>Césariennes pour grossesse unique, avec complications sévères</t>
  </si>
  <si>
    <t>533014C09A</t>
  </si>
  <si>
    <t>14C09A</t>
  </si>
  <si>
    <t>Grossesses ectopiques avec intervention chirurgicale, sans complication significative</t>
  </si>
  <si>
    <t>533114C09B</t>
  </si>
  <si>
    <t>14C09B</t>
  </si>
  <si>
    <t>Grossesses ectopiques avec intervention chirurgicale, avec complications</t>
  </si>
  <si>
    <t>533214C10T</t>
  </si>
  <si>
    <t>14C10T</t>
  </si>
  <si>
    <t>Affections de l'ante partum avec intervention chirurgicale, très courte durée</t>
  </si>
  <si>
    <t>533314C10Z</t>
  </si>
  <si>
    <t>14C10Z</t>
  </si>
  <si>
    <t>Affections de l'ante partum avec intervention chirurgicale</t>
  </si>
  <si>
    <t>546014M02T</t>
  </si>
  <si>
    <t>14M02T</t>
  </si>
  <si>
    <t>Affections médicales du post-partum ou du post-abortum, très courte durée</t>
  </si>
  <si>
    <t>546914Z04T</t>
  </si>
  <si>
    <t>14Z04T</t>
  </si>
  <si>
    <t>Avortements sans aspiration, ni curetage, ni hystérotomie, très courte durée</t>
  </si>
  <si>
    <t>547014Z04Z</t>
  </si>
  <si>
    <t>14Z04Z</t>
  </si>
  <si>
    <t>Avortements sans aspiration, ni curetage, ni hystérotomie</t>
  </si>
  <si>
    <t>547214Z06T</t>
  </si>
  <si>
    <t>14Z06T</t>
  </si>
  <si>
    <t>Menaces d'avortement, très courte durée</t>
  </si>
  <si>
    <t>547314Z06Z</t>
  </si>
  <si>
    <t>14Z06Z</t>
  </si>
  <si>
    <t>Menaces d'avortement</t>
  </si>
  <si>
    <t>547514M02A</t>
  </si>
  <si>
    <t>14M02A</t>
  </si>
  <si>
    <t>Affections médicales du post-partum ou du post-abortum, sans complication significative</t>
  </si>
  <si>
    <t>547614M02B</t>
  </si>
  <si>
    <t>14M02B</t>
  </si>
  <si>
    <t>Affections médicales du post-partum ou du post-abortum, avec complications</t>
  </si>
  <si>
    <t>547714M03A</t>
  </si>
  <si>
    <t>14M03A</t>
  </si>
  <si>
    <t>Affections de l'ante partum sans intervention chirurgicale, sans complication significative</t>
  </si>
  <si>
    <t>547814M03B</t>
  </si>
  <si>
    <t>14M03B</t>
  </si>
  <si>
    <t>Affections de l'ante partum sans intervention chirurgicale, avec autres complications</t>
  </si>
  <si>
    <t>547914M03C</t>
  </si>
  <si>
    <t>14M03C</t>
  </si>
  <si>
    <t>Affections de l'ante partum sans intervention chirurgicale, avec complications majeures</t>
  </si>
  <si>
    <t>548014M03D</t>
  </si>
  <si>
    <t>14M03D</t>
  </si>
  <si>
    <t>Affections de l'ante partum sans intervention chirurgicale, avec complications sévères</t>
  </si>
  <si>
    <t>548114M03T</t>
  </si>
  <si>
    <t>14M03T</t>
  </si>
  <si>
    <t>Affections de l'ante partum sans intervention chirurgicale, très courte durée</t>
  </si>
  <si>
    <t>548214Z09Z</t>
  </si>
  <si>
    <t>14Z09Z</t>
  </si>
  <si>
    <t>Accouchements hors de l'établissement</t>
  </si>
  <si>
    <t>548314Z10A</t>
  </si>
  <si>
    <t>14Z10A</t>
  </si>
  <si>
    <t>Accouchements par voie basse avec naissance d'un mort-né, sans complication significative</t>
  </si>
  <si>
    <t>548414Z10B</t>
  </si>
  <si>
    <t>14Z10B</t>
  </si>
  <si>
    <t>Accouchements voie basse avec naissance d'un mort-né, avec complications</t>
  </si>
  <si>
    <t>548514Z10T</t>
  </si>
  <si>
    <t>14Z10T</t>
  </si>
  <si>
    <t>Accouchements par voie basse avec naissance d'un mort-né, très courte durée</t>
  </si>
  <si>
    <t>548614Z11A</t>
  </si>
  <si>
    <t>14Z11A</t>
  </si>
  <si>
    <t>Accouchements multiples par voie basse chez une primipare, sans complication significative</t>
  </si>
  <si>
    <t>548714Z11B</t>
  </si>
  <si>
    <t>14Z11B</t>
  </si>
  <si>
    <t>Accouchements multiples par voie basse chez une primipare, avec complications</t>
  </si>
  <si>
    <t>548814Z12A</t>
  </si>
  <si>
    <t>14Z12A</t>
  </si>
  <si>
    <t>Accouchements multiples par voie basse chez une multipare, sans complication significative</t>
  </si>
  <si>
    <t>548914Z12B</t>
  </si>
  <si>
    <t>14Z12B</t>
  </si>
  <si>
    <t>Accouchements multiples par voie basse chez une multipare, avec complications</t>
  </si>
  <si>
    <t>549014Z13A</t>
  </si>
  <si>
    <t>14Z13A</t>
  </si>
  <si>
    <t>Accouchements uniques par voie basse chez une primipare, sans complication significative</t>
  </si>
  <si>
    <t>549114Z13B</t>
  </si>
  <si>
    <t>14Z13B</t>
  </si>
  <si>
    <t>Accouchements uniques par voie basse chez une primipare, avec autres complications</t>
  </si>
  <si>
    <t>549214Z13C</t>
  </si>
  <si>
    <t>14Z13C</t>
  </si>
  <si>
    <t>Accouchements uniques par voie basse chez une primipare, avec complications majeures</t>
  </si>
  <si>
    <t>549314Z13D</t>
  </si>
  <si>
    <t>14Z13D</t>
  </si>
  <si>
    <t>Accouchements uniques par voie basse chez une primipare, avec complications sévères</t>
  </si>
  <si>
    <t>549414Z13T</t>
  </si>
  <si>
    <t>14Z13T</t>
  </si>
  <si>
    <t>Accouchements uniques par voie basse chez une primipare, très courte durée</t>
  </si>
  <si>
    <t>549514Z14A</t>
  </si>
  <si>
    <t>14Z14A</t>
  </si>
  <si>
    <t>Accouchements uniques par voie basse chez une multipare, sans complication significative</t>
  </si>
  <si>
    <t>549614Z14B</t>
  </si>
  <si>
    <t>14Z14B</t>
  </si>
  <si>
    <t>Accouchements uniques par voie basse chez une multipare, avec autres complications</t>
  </si>
  <si>
    <t>549714Z14C</t>
  </si>
  <si>
    <t>14Z14C</t>
  </si>
  <si>
    <t>Accouchements uniques par voie basse chez une multipare, avec complications majeures</t>
  </si>
  <si>
    <t>549814Z14D</t>
  </si>
  <si>
    <t>14Z14D</t>
  </si>
  <si>
    <t>Accouchements uniques par voie basse chez une multipare, avec complications sévères</t>
  </si>
  <si>
    <t>549914Z14T</t>
  </si>
  <si>
    <t>14Z14T</t>
  </si>
  <si>
    <t>Accouchements uniques par voie basse chez une multipare, très courte durée</t>
  </si>
  <si>
    <t>550014Z15Z</t>
  </si>
  <si>
    <t>14Z15Z</t>
  </si>
  <si>
    <t>Grossesses ectopiques sans intervention chirurgicale</t>
  </si>
  <si>
    <t>550114Z16T</t>
  </si>
  <si>
    <t>14Z16T</t>
  </si>
  <si>
    <t>Faux travail et menaces d'accouchements prématurés, très courte durée</t>
  </si>
  <si>
    <t>550214Z16Z</t>
  </si>
  <si>
    <t>14Z16Z</t>
  </si>
  <si>
    <t>Faux travail et menaces d'accouchements prématurés</t>
  </si>
  <si>
    <t>583715C02A</t>
  </si>
  <si>
    <t>15C02A</t>
  </si>
  <si>
    <t>Interventions majeures sur l'appareil digestif, groupes nouveau-nés 1 à 7, sans complication significative</t>
  </si>
  <si>
    <t>583815C03A</t>
  </si>
  <si>
    <t>15C03A</t>
  </si>
  <si>
    <t>Interventions majeures sur l'appareil cardiovasculaire, groupes nouveau-nés 1 à 7, sans complication significative</t>
  </si>
  <si>
    <t>583915C04A</t>
  </si>
  <si>
    <t>15C04A</t>
  </si>
  <si>
    <t>Autres interventions chirurgicales, groupes nouveau-nés 1 à 7, sans complication significative</t>
  </si>
  <si>
    <t>584015C05A</t>
  </si>
  <si>
    <t>15C05A</t>
  </si>
  <si>
    <t>Interventions chirurgicales, groupes nouveau-nés 8 à 9, sans complication significative</t>
  </si>
  <si>
    <t>590015M02Z</t>
  </si>
  <si>
    <t>15M02Z</t>
  </si>
  <si>
    <t>Transferts précoces de nouveau-nés vers un autre établissement MCO</t>
  </si>
  <si>
    <t>590115M03E</t>
  </si>
  <si>
    <t>15M03E</t>
  </si>
  <si>
    <t>Décès précoces de nouveau-nés</t>
  </si>
  <si>
    <t>590215M04E</t>
  </si>
  <si>
    <t>15M04E</t>
  </si>
  <si>
    <t>Décès tardifs de nouveau-nés</t>
  </si>
  <si>
    <t>590315M05A</t>
  </si>
  <si>
    <t>15M05A</t>
  </si>
  <si>
    <t>Nouveau-nés de 3300g et âge gestationnel de 40 SA et assimilés (groupe nouveau-nés 1), sans problème significatif</t>
  </si>
  <si>
    <t>590415M05B</t>
  </si>
  <si>
    <t>15M05B</t>
  </si>
  <si>
    <t>Nouveau-nés de 3300g et âge gestationnel de 40 SA et assimilés (groupe nouveau-nés 1), avec autre problème significatif</t>
  </si>
  <si>
    <t>590515M05C</t>
  </si>
  <si>
    <t>15M05C</t>
  </si>
  <si>
    <t>Nouveau-nés de 3300g et âge gestationnel de 40 SA et assimilés (groupe nouveau-nés 1), avec problème sévère</t>
  </si>
  <si>
    <t>590615M05D</t>
  </si>
  <si>
    <t>15M05D</t>
  </si>
  <si>
    <t>Nouveau-nés de 3300g et âge gestationnel de 40 SA et assimilés (groupe nouveau-nés 1), avec problème majeur</t>
  </si>
  <si>
    <t>590715M06A</t>
  </si>
  <si>
    <t>15M06A</t>
  </si>
  <si>
    <t>Nouveau-nés de 2400g et âge gestationnel de 38 SA et assimilés (groupe nouveau-nés 2), sans problème significatif</t>
  </si>
  <si>
    <t>590815M06B</t>
  </si>
  <si>
    <t>15M06B</t>
  </si>
  <si>
    <t>Nouveau-nés de 2400g et âge gestationnel de 38 SA et assimilés (groupe nouveau-nés 2), avec autre problème significatif</t>
  </si>
  <si>
    <t>590915M06C</t>
  </si>
  <si>
    <t>15M06C</t>
  </si>
  <si>
    <t>Nouveau-nés de 2400g et âge gestationnel de 38 SA et assimilés (groupe nouveau-nés 2), avec problème sévère</t>
  </si>
  <si>
    <t>591015M06D</t>
  </si>
  <si>
    <t>15M06D</t>
  </si>
  <si>
    <t>Nouveau-nés de 2400g et âge gestationnel de 38 SA et assimilés (groupe nouveau-nés 2), avec problème majeur</t>
  </si>
  <si>
    <t>591115M07A</t>
  </si>
  <si>
    <t>15M07A</t>
  </si>
  <si>
    <t>Nouveau-nés de 2200g et âge gestationnel de 37 SA et assimilés (groupe nouveau-nés 3), sans problème significatif</t>
  </si>
  <si>
    <t>591215M07B</t>
  </si>
  <si>
    <t>15M07B</t>
  </si>
  <si>
    <t>Nouveau-nés de 2200g et âge gestationnel de 37 SA et assimilés (groupe nouveau-nés 3), avec autre problème significatif</t>
  </si>
  <si>
    <t>591315M07C</t>
  </si>
  <si>
    <t>15M07C</t>
  </si>
  <si>
    <t>Nouveau-nés de 2200g et âge gestationnel de 37 SA et assimilés (groupe nouveau-nés 3), avec problème majeur ou sévère</t>
  </si>
  <si>
    <t>591415M08A</t>
  </si>
  <si>
    <t>15M08A</t>
  </si>
  <si>
    <t>Nouveau-nés de 2000g et âge gestationnel de 37 SA et assimilés (groupe nouveau-nés 4), sans problème significatif</t>
  </si>
  <si>
    <t>591515M08B</t>
  </si>
  <si>
    <t>15M08B</t>
  </si>
  <si>
    <t>Nouveau-nés de 2000g et âge gestationnel de 37 SA et assimilés (groupe nouveau-nés 4), avec autre problème significatif</t>
  </si>
  <si>
    <t>591615M08C</t>
  </si>
  <si>
    <t>15M08C</t>
  </si>
  <si>
    <t>Nouveau-nés de 2000g et âge gestationnel de 37 SA et assimilés (groupe nouveau-nés 4), avec problème majeur ou sévère</t>
  </si>
  <si>
    <t>591715M09A</t>
  </si>
  <si>
    <t>15M09A</t>
  </si>
  <si>
    <t>Nouveau-nés de 1800g et âge gestationnel de 36 SA et assimilés (groupe nouveau-nés 5), sans problème significatif</t>
  </si>
  <si>
    <t>591815M09B</t>
  </si>
  <si>
    <t>15M09B</t>
  </si>
  <si>
    <t>Nouveau-nés de 1800g et âge gestationnel de 36 SA et assimilés (groupe nouveau-nés 5), avec autre problème significatif</t>
  </si>
  <si>
    <t>591915M09C</t>
  </si>
  <si>
    <t>15M09C</t>
  </si>
  <si>
    <t>Nouveau-nés de 1800g et âge gestationnel de 36 SA et assimilés (groupe nouveau-nés 5), avec problème majeur ou sévère</t>
  </si>
  <si>
    <t>592015M10A</t>
  </si>
  <si>
    <t>15M10A</t>
  </si>
  <si>
    <t>Nouveau-nés de 1700g et âge gestationnel de 35 SA et assimilés (groupe nouveau-nés 6), sans problème significatif</t>
  </si>
  <si>
    <t>592115M10B</t>
  </si>
  <si>
    <t>15M10B</t>
  </si>
  <si>
    <t>Nouveau-nés de 1700g et âge gestationnel de 35 SA et assimilés (groupe nouveau-nés 6), avec autre problème significatif</t>
  </si>
  <si>
    <t>592215M10C</t>
  </si>
  <si>
    <t>15M10C</t>
  </si>
  <si>
    <t>Nouveau-nés de 1700g et âge gestationnel de 35 SA et assimilés (groupe nouveau-nés 6), avec problème majeur ou sévère</t>
  </si>
  <si>
    <t>592315M11A</t>
  </si>
  <si>
    <t>15M11A</t>
  </si>
  <si>
    <t>Nouveau-nés de 1500g et âge gestationnel de 33 SA et assimilés (groupe nouveau-nés 7), sans problème significatif</t>
  </si>
  <si>
    <t>592415M11B</t>
  </si>
  <si>
    <t>15M11B</t>
  </si>
  <si>
    <t>Nouveau-nés de 1500g et âge gestationnel de 33 SA et assimilés (groupe nouveau-nés 7), avec autre problème significatif</t>
  </si>
  <si>
    <t>592515M11C</t>
  </si>
  <si>
    <t>15M11C</t>
  </si>
  <si>
    <t>Nouveau-nés de 1500g et âge gestationnel de 33 SA et assimilés (groupe nouveau-nés 7), avec problème majeur ou sévère</t>
  </si>
  <si>
    <t>592615M12A</t>
  </si>
  <si>
    <t>15M12A</t>
  </si>
  <si>
    <t>Nouveau-nés de 1300g et âge gestationnel de 32 SA et assimilés (groupe nouveau-nés 8), sans problème significatif</t>
  </si>
  <si>
    <t>592715M12B</t>
  </si>
  <si>
    <t>15M12B</t>
  </si>
  <si>
    <t>Nouveau-nés de 1300g et âge gestationnel de 32 SA et assimilés (groupe nouveau-nés 8), avec problème significatif</t>
  </si>
  <si>
    <t>592815M13A</t>
  </si>
  <si>
    <t>15M13A</t>
  </si>
  <si>
    <t>Nouveau-nés de 1100g et âge gestationnel de 30 SA et assimilés (groupe nouveau-nés 9), sans problème significatif</t>
  </si>
  <si>
    <t>592915M13B</t>
  </si>
  <si>
    <t>15M13B</t>
  </si>
  <si>
    <t>Nouveau-nés de 1100g et âge gestationnel de 30 SA et assimilés (groupe nouveau-nés 9), avec problème significatif</t>
  </si>
  <si>
    <t>593015M14A</t>
  </si>
  <si>
    <t>15M14A</t>
  </si>
  <si>
    <t>Nouveau-nés de 800g et âge gestationnel de 28SA et assimilés (groupe nouveau-nés 10), sans problème significatif</t>
  </si>
  <si>
    <t>593115M14B</t>
  </si>
  <si>
    <t>15M14B</t>
  </si>
  <si>
    <t>Nouveau-nés de 800g et âge gestationnel de 28SA et assimilés (groupe nouveau-nés 10), avec problème significatif</t>
  </si>
  <si>
    <t>593215C02B</t>
  </si>
  <si>
    <t>15C02B</t>
  </si>
  <si>
    <t>Interventions majeures sur l'appareil digestif, groupes nouveau-nés 1 à 7, avec complications</t>
  </si>
  <si>
    <t>593315C03B</t>
  </si>
  <si>
    <t>15C03B</t>
  </si>
  <si>
    <t>Interventions majeures sur l'appareil cardiovasculaire, groupes nouveau-nés 1 à 7, avec complications</t>
  </si>
  <si>
    <t>593415C04B</t>
  </si>
  <si>
    <t>15C04B</t>
  </si>
  <si>
    <t>Autres interventions chirurgicales, groupes nouveau-nés 1 à 7, avec complications</t>
  </si>
  <si>
    <t>593515C05B</t>
  </si>
  <si>
    <t>15C05B</t>
  </si>
  <si>
    <t>Interventions chirurgicales, groupes nouveau-nés 8 à 9, avec complications</t>
  </si>
  <si>
    <t>593615C06B</t>
  </si>
  <si>
    <t>15C06B</t>
  </si>
  <si>
    <t>Interventions chirurgicales, groupe nouveau-nés 10, avec complications</t>
  </si>
  <si>
    <t>610416C021</t>
  </si>
  <si>
    <t>16C021</t>
  </si>
  <si>
    <t>Interventions sur la rate, niveau 1</t>
  </si>
  <si>
    <t>610516C022</t>
  </si>
  <si>
    <t>16C022</t>
  </si>
  <si>
    <t>Interventions sur la rate, niveau 2</t>
  </si>
  <si>
    <t>610616C023</t>
  </si>
  <si>
    <t>16C023</t>
  </si>
  <si>
    <t>Interventions sur la rate, niveau 3</t>
  </si>
  <si>
    <t>610816C031</t>
  </si>
  <si>
    <t>16C031</t>
  </si>
  <si>
    <t>Autres interventions pour affections du sang et des organes hématopoïétiques, niveau 1</t>
  </si>
  <si>
    <t>610916C032</t>
  </si>
  <si>
    <t>16C032</t>
  </si>
  <si>
    <t>Autres interventions pour affections du sang et des organes hématopoïétiques, niveau 2</t>
  </si>
  <si>
    <t>611016C033</t>
  </si>
  <si>
    <t>16C033</t>
  </si>
  <si>
    <t>Autres interventions pour affections du sang et des organes hématopoïétiques, niveau 3</t>
  </si>
  <si>
    <t>611216C03J</t>
  </si>
  <si>
    <t>16C03J</t>
  </si>
  <si>
    <t>Autres interventions pour affections du sang et des organes hématopoïétiques, en ambulatoire</t>
  </si>
  <si>
    <t>615916M061</t>
  </si>
  <si>
    <t>16M061</t>
  </si>
  <si>
    <t>Affections de la rate, niveau 1</t>
  </si>
  <si>
    <t>616016M062</t>
  </si>
  <si>
    <t>16M062</t>
  </si>
  <si>
    <t>Affections de la rate, niveau 2</t>
  </si>
  <si>
    <t>616116M063</t>
  </si>
  <si>
    <t>16M063</t>
  </si>
  <si>
    <t>Affections de la rate, niveau 3</t>
  </si>
  <si>
    <t>616316M06T</t>
  </si>
  <si>
    <t>16M06T</t>
  </si>
  <si>
    <t>Affections de la rate, très courte durée</t>
  </si>
  <si>
    <t>616416M071</t>
  </si>
  <si>
    <t>16M071</t>
  </si>
  <si>
    <t>Donneurs de moelle, niveau 1</t>
  </si>
  <si>
    <t>616816M081</t>
  </si>
  <si>
    <t>16M081</t>
  </si>
  <si>
    <t>Déficits immunitaires, niveau 1</t>
  </si>
  <si>
    <t>616916M082</t>
  </si>
  <si>
    <t>16M082</t>
  </si>
  <si>
    <t>Déficits immunitaires, niveau 2</t>
  </si>
  <si>
    <t>617216M091</t>
  </si>
  <si>
    <t>16M091</t>
  </si>
  <si>
    <t>Autres affections du système réticuloendothélial ou immunitaire, niveau 1</t>
  </si>
  <si>
    <t>617316M092</t>
  </si>
  <si>
    <t>16M092</t>
  </si>
  <si>
    <t>Autres affections du système réticuloendothélial ou immunitaire, niveau 2</t>
  </si>
  <si>
    <t>617416M093</t>
  </si>
  <si>
    <t>16M093</t>
  </si>
  <si>
    <t>Autres affections du système réticuloendothélial ou immunitaire, niveau 3</t>
  </si>
  <si>
    <t>617516M094</t>
  </si>
  <si>
    <t>16M094</t>
  </si>
  <si>
    <t>Autres affections du système réticuloendothélial ou immunitaire, niveau 4</t>
  </si>
  <si>
    <t>617616M09T</t>
  </si>
  <si>
    <t>16M09T</t>
  </si>
  <si>
    <t>Autres affections du système réticuloendothélial ou immunitaire, très courte durée</t>
  </si>
  <si>
    <t>617716M101</t>
  </si>
  <si>
    <t>16M101</t>
  </si>
  <si>
    <t>Troubles sévères de la lignée érythrocytaire, âge supérieur à 17 ans, niveau 1</t>
  </si>
  <si>
    <t>617816M102</t>
  </si>
  <si>
    <t>16M102</t>
  </si>
  <si>
    <t>Troubles sévères de la lignée érythrocytaire, âge supérieur à 17 ans, niveau 2</t>
  </si>
  <si>
    <t>617916M103</t>
  </si>
  <si>
    <t>16M103</t>
  </si>
  <si>
    <t>Troubles sévères de la lignée érythrocytaire, âge supérieur à 17 ans, niveau 3</t>
  </si>
  <si>
    <t>618016M104</t>
  </si>
  <si>
    <t>16M104</t>
  </si>
  <si>
    <t>Troubles sévères de la lignée érythrocytaire, âge supérieur à 17 ans, niveau 4</t>
  </si>
  <si>
    <t>618116M10T</t>
  </si>
  <si>
    <t>16M10T</t>
  </si>
  <si>
    <t>Troubles sévères de la lignée érythrocytaire, âge supérieur à 17 ans, très courte durée</t>
  </si>
  <si>
    <t>618216M111</t>
  </si>
  <si>
    <t>16M111</t>
  </si>
  <si>
    <t>Autres troubles de la lignée érythrocytaire, âge supérieur à 17 ans, niveau 1</t>
  </si>
  <si>
    <t>618316M112</t>
  </si>
  <si>
    <t>16M112</t>
  </si>
  <si>
    <t>Autres troubles de la lignée érythrocytaire, âge supérieur à 17 ans, niveau 2</t>
  </si>
  <si>
    <t>618416M113</t>
  </si>
  <si>
    <t>16M113</t>
  </si>
  <si>
    <t>Autres troubles de la lignée érythrocytaire, âge supérieur à 17 ans, niveau 3</t>
  </si>
  <si>
    <t>618516M114</t>
  </si>
  <si>
    <t>16M114</t>
  </si>
  <si>
    <t>Autres troubles de la lignée érythrocytaire, âge supérieur à 17 ans, niveau 4</t>
  </si>
  <si>
    <t>618616M11T</t>
  </si>
  <si>
    <t>16M11T</t>
  </si>
  <si>
    <t>Autres troubles de la lignée érythrocytaire, âge supérieur à 17 ans, très courte durée</t>
  </si>
  <si>
    <t>618716M121</t>
  </si>
  <si>
    <t>16M121</t>
  </si>
  <si>
    <t>Purpuras, niveau 1</t>
  </si>
  <si>
    <t>618816M122</t>
  </si>
  <si>
    <t>16M122</t>
  </si>
  <si>
    <t>Purpuras, niveau 2</t>
  </si>
  <si>
    <t>618916M123</t>
  </si>
  <si>
    <t>16M123</t>
  </si>
  <si>
    <t>Purpuras, niveau 3</t>
  </si>
  <si>
    <t>619016M124</t>
  </si>
  <si>
    <t>16M124</t>
  </si>
  <si>
    <t>Purpuras, niveau 4</t>
  </si>
  <si>
    <t>619116M12T</t>
  </si>
  <si>
    <t>16M12T</t>
  </si>
  <si>
    <t>Purpuras, très courte durée</t>
  </si>
  <si>
    <t>619216M131</t>
  </si>
  <si>
    <t>16M131</t>
  </si>
  <si>
    <t>Autres troubles de la coagulation, niveau 1</t>
  </si>
  <si>
    <t>619316M132</t>
  </si>
  <si>
    <t>16M132</t>
  </si>
  <si>
    <t>Autres troubles de la coagulation, niveau 2</t>
  </si>
  <si>
    <t>619416M133</t>
  </si>
  <si>
    <t>16M133</t>
  </si>
  <si>
    <t>Autres troubles de la coagulation, niveau 3</t>
  </si>
  <si>
    <t>619516M134</t>
  </si>
  <si>
    <t>16M134</t>
  </si>
  <si>
    <t>Autres troubles de la coagulation, niveau 4</t>
  </si>
  <si>
    <t>619616M13T</t>
  </si>
  <si>
    <t>16M13T</t>
  </si>
  <si>
    <t>Autres troubles de la coagulation, très courte durée</t>
  </si>
  <si>
    <t>619716M14Z</t>
  </si>
  <si>
    <t>16M14Z</t>
  </si>
  <si>
    <t>Explorations et surveillance pour affections du sang et des organes hématopoïétiques</t>
  </si>
  <si>
    <t>619816M15Z</t>
  </si>
  <si>
    <t>16M15Z</t>
  </si>
  <si>
    <t>Symptômes et autres recours aux soins de la CMD 16</t>
  </si>
  <si>
    <t>619916M161</t>
  </si>
  <si>
    <t>16M161</t>
  </si>
  <si>
    <t>Troubles sévères de la lignée érythrocytaire, âge inférieur à 18 ans, niveau 1</t>
  </si>
  <si>
    <t>620016M162</t>
  </si>
  <si>
    <t>16M162</t>
  </si>
  <si>
    <t>Troubles sévères de la lignée érythrocytaire, âge inférieur à 18 ans, niveau 2</t>
  </si>
  <si>
    <t>620116M163</t>
  </si>
  <si>
    <t>16M163</t>
  </si>
  <si>
    <t>Troubles sévères de la lignée érythrocytaire, âge inférieur à 18 ans, niveau 3</t>
  </si>
  <si>
    <t>620216M164</t>
  </si>
  <si>
    <t>16M164</t>
  </si>
  <si>
    <t>Troubles sévères de la lignée érythrocytaire, âge inférieur à 18 ans, niveau 4</t>
  </si>
  <si>
    <t>620316M16T</t>
  </si>
  <si>
    <t>16M16T</t>
  </si>
  <si>
    <t>Troubles sévères de la lignée érythrocytaire, âge inférieur à 18 ans, très courte durée</t>
  </si>
  <si>
    <t>620416M171</t>
  </si>
  <si>
    <t>16M171</t>
  </si>
  <si>
    <t>Autres troubles de la lignée érythrocytaire, âge inférieur à 18 ans, niveau 1</t>
  </si>
  <si>
    <t>620516M172</t>
  </si>
  <si>
    <t>16M172</t>
  </si>
  <si>
    <t>Autres troubles de la lignée érythrocytaire, âge inférieur à 18 ans, niveau 2</t>
  </si>
  <si>
    <t>620816M17T</t>
  </si>
  <si>
    <t>16M17T</t>
  </si>
  <si>
    <t>Autres troubles de la lignée érythrocytaire, âge inférieur à 18 ans, très courte durée</t>
  </si>
  <si>
    <t>620916M15T</t>
  </si>
  <si>
    <t>16M15T</t>
  </si>
  <si>
    <t>Symptômes et autres recours aux soins de la CMD 16, très courte durée</t>
  </si>
  <si>
    <t>621016M181</t>
  </si>
  <si>
    <t>16M181</t>
  </si>
  <si>
    <t>Autres affections hématologiques concernant majoritairement la petite enfance, niveau 1</t>
  </si>
  <si>
    <t>632717C061</t>
  </si>
  <si>
    <t>17C061</t>
  </si>
  <si>
    <t>Interventions majeures de la CMD17, niveau 1</t>
  </si>
  <si>
    <t>632817C062</t>
  </si>
  <si>
    <t>17C062</t>
  </si>
  <si>
    <t>Interventions majeures de la CMD17, niveau 2</t>
  </si>
  <si>
    <t>632917C063</t>
  </si>
  <si>
    <t>17C063</t>
  </si>
  <si>
    <t>Interventions majeures de la CMD17, niveau 3</t>
  </si>
  <si>
    <t>633017C064</t>
  </si>
  <si>
    <t>17C064</t>
  </si>
  <si>
    <t>Interventions majeures de la CMD17, niveau 4</t>
  </si>
  <si>
    <t>633117C071</t>
  </si>
  <si>
    <t>17C071</t>
  </si>
  <si>
    <t>Interventions intermédiaires de la CMD17, niveau 1</t>
  </si>
  <si>
    <t>633217C072</t>
  </si>
  <si>
    <t>17C072</t>
  </si>
  <si>
    <t>Interventions intermédiaires de la CMD17, niveau 2</t>
  </si>
  <si>
    <t>633317C073</t>
  </si>
  <si>
    <t>17C073</t>
  </si>
  <si>
    <t>Interventions intermédiaires de la CMD17, niveau 3</t>
  </si>
  <si>
    <t>633417C074</t>
  </si>
  <si>
    <t>17C074</t>
  </si>
  <si>
    <t>Interventions intermédiaires de la CMD17, niveau 4</t>
  </si>
  <si>
    <t>633517C081</t>
  </si>
  <si>
    <t>17C081</t>
  </si>
  <si>
    <t>Interventions mineures de la CMD17, niveau 1</t>
  </si>
  <si>
    <t>633617C082</t>
  </si>
  <si>
    <t>17C082</t>
  </si>
  <si>
    <t>Interventions mineures de la CMD17, niveau 2</t>
  </si>
  <si>
    <t>633717C083</t>
  </si>
  <si>
    <t>17C083</t>
  </si>
  <si>
    <t>Interventions mineures de la CMD17, niveau 3</t>
  </si>
  <si>
    <t>633817C084</t>
  </si>
  <si>
    <t>17C084</t>
  </si>
  <si>
    <t>Interventions mineures de la CMD17, niveau 4</t>
  </si>
  <si>
    <t>633917C08J</t>
  </si>
  <si>
    <t>17C08J</t>
  </si>
  <si>
    <t>Interventions mineures de la CMD17, en ambulatoire</t>
  </si>
  <si>
    <t>640017K081</t>
  </si>
  <si>
    <t>17K081</t>
  </si>
  <si>
    <t>Autres curiethérapies, niveau 1</t>
  </si>
  <si>
    <t>640117K082</t>
  </si>
  <si>
    <t>17K082</t>
  </si>
  <si>
    <t>Autres curiethérapies, niveau 2</t>
  </si>
  <si>
    <t>640217K083</t>
  </si>
  <si>
    <t>17K083</t>
  </si>
  <si>
    <t>Autres curiethérapies, niveau 3</t>
  </si>
  <si>
    <t>640417K091</t>
  </si>
  <si>
    <t>17K091</t>
  </si>
  <si>
    <t>Irradiations internes, niveau 1</t>
  </si>
  <si>
    <t>640517K092</t>
  </si>
  <si>
    <t>17K092</t>
  </si>
  <si>
    <t>Irradiations internes, niveau 2</t>
  </si>
  <si>
    <t>647017K041</t>
  </si>
  <si>
    <t>17K041</t>
  </si>
  <si>
    <t>Autres irradiations, niveau 1</t>
  </si>
  <si>
    <t>647117K042</t>
  </si>
  <si>
    <t>17K042</t>
  </si>
  <si>
    <t>Autres irradiations, niveau 2</t>
  </si>
  <si>
    <t>647217K043</t>
  </si>
  <si>
    <t>17K043</t>
  </si>
  <si>
    <t>Autres irradiations, niveau 3</t>
  </si>
  <si>
    <t>647317K044</t>
  </si>
  <si>
    <t>17K044</t>
  </si>
  <si>
    <t>Autres irradiations, niveau 4</t>
  </si>
  <si>
    <t>647417K051</t>
  </si>
  <si>
    <t>17K051</t>
  </si>
  <si>
    <t>Curiethérapies de la prostate par implants permanents, niveau 1</t>
  </si>
  <si>
    <t>648217K07J</t>
  </si>
  <si>
    <t>17K07J</t>
  </si>
  <si>
    <t>Affections myéloprolifératives et tumeurs de siège imprécis sans acte opératoire, avec anesthésie, en ambulatoire</t>
  </si>
  <si>
    <t>648317M051</t>
  </si>
  <si>
    <t>17M051</t>
  </si>
  <si>
    <t>Chimiothérapie pour leucémie aigüe, niveau 1</t>
  </si>
  <si>
    <t>648417M052</t>
  </si>
  <si>
    <t>17M052</t>
  </si>
  <si>
    <t>Chimiothérapie pour leucémie aigüe, niveau 2</t>
  </si>
  <si>
    <t>648517M053</t>
  </si>
  <si>
    <t>17M053</t>
  </si>
  <si>
    <t>Chimiothérapie pour leucémie aigüe, niveau 3</t>
  </si>
  <si>
    <t>648617M054</t>
  </si>
  <si>
    <t>17M054</t>
  </si>
  <si>
    <t>Chimiothérapie pour leucémie aigüe, niveau 4</t>
  </si>
  <si>
    <t>648717M061</t>
  </si>
  <si>
    <t>17M061</t>
  </si>
  <si>
    <t>Chimiothérapie pour autre tumeur, niveau 1</t>
  </si>
  <si>
    <t>648817M062</t>
  </si>
  <si>
    <t>17M062</t>
  </si>
  <si>
    <t>Chimiothérapie pour autre tumeur, niveau 2</t>
  </si>
  <si>
    <t>648917M063</t>
  </si>
  <si>
    <t>17M063</t>
  </si>
  <si>
    <t>Chimiothérapie pour autre tumeur, niveau 3</t>
  </si>
  <si>
    <t>649017M064</t>
  </si>
  <si>
    <t>17M064</t>
  </si>
  <si>
    <t>Chimiothérapie pour autre tumeur, niveau 4</t>
  </si>
  <si>
    <t>649117M06T</t>
  </si>
  <si>
    <t>17M06T</t>
  </si>
  <si>
    <t>Chimiothérapie pour autre tumeur, très courte durée</t>
  </si>
  <si>
    <t>649917M083</t>
  </si>
  <si>
    <t>17M083</t>
  </si>
  <si>
    <t>Leucémies aigües, âge inférieur à 18 ans, niveau 3</t>
  </si>
  <si>
    <t>650017M084</t>
  </si>
  <si>
    <t>17M084</t>
  </si>
  <si>
    <t>Leucémies aigües, âge inférieur à 18 ans, niveau 4</t>
  </si>
  <si>
    <t>650117M08T</t>
  </si>
  <si>
    <t>17M08T</t>
  </si>
  <si>
    <t>Leucémies aigües, âge inférieur à 18 ans, très courte durée</t>
  </si>
  <si>
    <t>650217M091</t>
  </si>
  <si>
    <t>17M091</t>
  </si>
  <si>
    <t>Leucémies aigües, âge supérieur à 17 ans, niveau 1</t>
  </si>
  <si>
    <t>650317M092</t>
  </si>
  <si>
    <t>17M092</t>
  </si>
  <si>
    <t>Leucémies aigües, âge supérieur à 17 ans, niveau 2</t>
  </si>
  <si>
    <t>650417M093</t>
  </si>
  <si>
    <t>17M093</t>
  </si>
  <si>
    <t>Leucémies aigües, âge supérieur à 17 ans, niveau 3</t>
  </si>
  <si>
    <t>650517M094</t>
  </si>
  <si>
    <t>17M094</t>
  </si>
  <si>
    <t>Leucémies aigües, âge supérieur à 17 ans, niveau 4</t>
  </si>
  <si>
    <t>650617M09T</t>
  </si>
  <si>
    <t>17M09T</t>
  </si>
  <si>
    <t>Leucémies aigües, âge supérieur à 17 ans, très courte durée</t>
  </si>
  <si>
    <t>652217M14Z</t>
  </si>
  <si>
    <t>17M14Z</t>
  </si>
  <si>
    <t>Explorations et surveillance pour affections myéloprolifératives et tumeurs de siège imprécis ou diffus</t>
  </si>
  <si>
    <t>652317K041</t>
  </si>
  <si>
    <t>652417K041</t>
  </si>
  <si>
    <t>652617M151</t>
  </si>
  <si>
    <t>17M151</t>
  </si>
  <si>
    <t>Lymphomes et autres affections malignes lymphoïdes, niveau 1</t>
  </si>
  <si>
    <t>652717M152</t>
  </si>
  <si>
    <t>17M152</t>
  </si>
  <si>
    <t>Lymphomes et autres affections malignes lymphoïdes, niveau 2</t>
  </si>
  <si>
    <t>652817M153</t>
  </si>
  <si>
    <t>17M153</t>
  </si>
  <si>
    <t>Lymphomes et autres affections malignes lymphoïdes, niveau 3</t>
  </si>
  <si>
    <t>652917M154</t>
  </si>
  <si>
    <t>17M154</t>
  </si>
  <si>
    <t>Lymphomes et autres affections malignes lymphoïdes, niveau 4</t>
  </si>
  <si>
    <t>653017M15T</t>
  </si>
  <si>
    <t>17M15T</t>
  </si>
  <si>
    <t>Lymphomes et autres affections malignes lymphoïdes, très courte durée</t>
  </si>
  <si>
    <t>653117M161</t>
  </si>
  <si>
    <t>17M161</t>
  </si>
  <si>
    <t>Hémopathies myéloïdes chroniques, niveau 1</t>
  </si>
  <si>
    <t>653217M162</t>
  </si>
  <si>
    <t>17M162</t>
  </si>
  <si>
    <t>Hémopathies myéloïdes chroniques, niveau 2</t>
  </si>
  <si>
    <t>653317M163</t>
  </si>
  <si>
    <t>17M163</t>
  </si>
  <si>
    <t>Hémopathies myéloïdes chroniques, niveau 3</t>
  </si>
  <si>
    <t>653417M164</t>
  </si>
  <si>
    <t>17M164</t>
  </si>
  <si>
    <t>Hémopathies myéloïdes chroniques, niveau 4</t>
  </si>
  <si>
    <t>653517M16T</t>
  </si>
  <si>
    <t>17M16T</t>
  </si>
  <si>
    <t>Hémopathies myéloïdes chroniques, très courte durée</t>
  </si>
  <si>
    <t>653617M171</t>
  </si>
  <si>
    <t>17M171</t>
  </si>
  <si>
    <t>Autres affections et tumeurs de siège imprécis ou diffus, niveau 1</t>
  </si>
  <si>
    <t>653717M172</t>
  </si>
  <si>
    <t>17M172</t>
  </si>
  <si>
    <t>Autres affections et tumeurs de siège imprécis ou diffus, niveau 2</t>
  </si>
  <si>
    <t>653817M173</t>
  </si>
  <si>
    <t>17M173</t>
  </si>
  <si>
    <t>Autres affections et tumeurs de siège imprécis ou diffus, niveau 3</t>
  </si>
  <si>
    <t>653917M174</t>
  </si>
  <si>
    <t>17M174</t>
  </si>
  <si>
    <t>Autres affections et tumeurs de siège imprécis ou diffus, niveau 4</t>
  </si>
  <si>
    <t>654017M17T</t>
  </si>
  <si>
    <t>17M17T</t>
  </si>
  <si>
    <t>Autres affections et tumeurs de siège imprécis ou diffus, très courte durée</t>
  </si>
  <si>
    <t>670218C021</t>
  </si>
  <si>
    <t>18C021</t>
  </si>
  <si>
    <t>Interventions pour maladies infectieuses ou parasitaires, niveau 1</t>
  </si>
  <si>
    <t>670318C022</t>
  </si>
  <si>
    <t>18C022</t>
  </si>
  <si>
    <t>Interventions pour maladies infectieuses ou parasitaires, niveau 2</t>
  </si>
  <si>
    <t>670418C023</t>
  </si>
  <si>
    <t>18C023</t>
  </si>
  <si>
    <t>Interventions pour maladies infectieuses ou parasitaires, niveau 3</t>
  </si>
  <si>
    <t>670518C024</t>
  </si>
  <si>
    <t>18C024</t>
  </si>
  <si>
    <t>Interventions pour maladies infectieuses ou parasitaires, niveau 4</t>
  </si>
  <si>
    <t>670618C02J</t>
  </si>
  <si>
    <t>18C02J</t>
  </si>
  <si>
    <t>Interventions pour maladies infectieuses ou parasitaires, en ambulatoire</t>
  </si>
  <si>
    <t>676318M021</t>
  </si>
  <si>
    <t>18M021</t>
  </si>
  <si>
    <t>Maladies virales et fièvres d'étiologie indéterminée, âge inférieur à 18 ans, niveau 1</t>
  </si>
  <si>
    <t>676418M022</t>
  </si>
  <si>
    <t>18M022</t>
  </si>
  <si>
    <t>Maladies virales et fièvres d'étiologie indéterminée, âge inférieur à 18 ans, niveau 2</t>
  </si>
  <si>
    <t>676518M023</t>
  </si>
  <si>
    <t>18M023</t>
  </si>
  <si>
    <t>Maladies virales et fièvres d'étiologie indéterminée, âge inférieur à 18 ans, niveau 3</t>
  </si>
  <si>
    <t>676618M024</t>
  </si>
  <si>
    <t>18M024</t>
  </si>
  <si>
    <t>Maladies virales et fièvres d'étiologie indéterminée, âge inférieur à 18 ans, niveau 4</t>
  </si>
  <si>
    <t>676718M031</t>
  </si>
  <si>
    <t>18M031</t>
  </si>
  <si>
    <t>Maladies virales, âge supérieur à 17 ans, niveau 1</t>
  </si>
  <si>
    <t>676818M032</t>
  </si>
  <si>
    <t>18M032</t>
  </si>
  <si>
    <t>Maladies virales, âge supérieur à 17 ans, niveau 2</t>
  </si>
  <si>
    <t>676918M033</t>
  </si>
  <si>
    <t>18M033</t>
  </si>
  <si>
    <t>Maladies virales, âge supérieur à 17 ans, niveau 3</t>
  </si>
  <si>
    <t>677018M034</t>
  </si>
  <si>
    <t>18M034</t>
  </si>
  <si>
    <t>Maladies virales, âge supérieur à 17 ans, niveau 4</t>
  </si>
  <si>
    <t>677118M03T</t>
  </si>
  <si>
    <t>18M03T</t>
  </si>
  <si>
    <t>Maladies virales, âge supérieur à 17 ans, très courte durée</t>
  </si>
  <si>
    <t>677218M041</t>
  </si>
  <si>
    <t>18M041</t>
  </si>
  <si>
    <t>Fièvres d'étiologie indéterminée, âge supérieur à 17 ans, niveau 1</t>
  </si>
  <si>
    <t>677318M042</t>
  </si>
  <si>
    <t>18M042</t>
  </si>
  <si>
    <t>Fièvres d'étiologie indéterminée, âge supérieur à 17 ans, niveau 2</t>
  </si>
  <si>
    <t>677418M043</t>
  </si>
  <si>
    <t>18M043</t>
  </si>
  <si>
    <t>Fièvres d'étiologie indéterminée, âge supérieur à 17 ans, niveau 3</t>
  </si>
  <si>
    <t>677518M044</t>
  </si>
  <si>
    <t>18M044</t>
  </si>
  <si>
    <t>Fièvres d'étiologie indéterminée, âge supérieur à 17 ans, niveau 4</t>
  </si>
  <si>
    <t>677618M04T</t>
  </si>
  <si>
    <t>18M04T</t>
  </si>
  <si>
    <t>Fièvres d'étiologie indéterminée, âge supérieur à 17 ans, très courte durée</t>
  </si>
  <si>
    <t>677718M061</t>
  </si>
  <si>
    <t>18M061</t>
  </si>
  <si>
    <t>Septicémies, âge inférieur à 18 ans, niveau 1</t>
  </si>
  <si>
    <t>677818M062</t>
  </si>
  <si>
    <t>18M062</t>
  </si>
  <si>
    <t>Septicémies, âge inférieur à 18 ans, niveau 2</t>
  </si>
  <si>
    <t>677918M063</t>
  </si>
  <si>
    <t>18M063</t>
  </si>
  <si>
    <t>Septicémies, âge inférieur à 18 ans, niveau 3</t>
  </si>
  <si>
    <t>678018M064</t>
  </si>
  <si>
    <t>18M064</t>
  </si>
  <si>
    <t>Septicémies, âge inférieur à 18 ans, niveau 4</t>
  </si>
  <si>
    <t>678118M071</t>
  </si>
  <si>
    <t>18M071</t>
  </si>
  <si>
    <t>Septicémies, âge supérieur à 17 ans, niveau 1</t>
  </si>
  <si>
    <t>678218M072</t>
  </si>
  <si>
    <t>18M072</t>
  </si>
  <si>
    <t>Septicémies, âge supérieur à 17 ans, niveau 2</t>
  </si>
  <si>
    <t>678318M073</t>
  </si>
  <si>
    <t>18M073</t>
  </si>
  <si>
    <t>Septicémies, âge supérieur à 17 ans, niveau 3</t>
  </si>
  <si>
    <t>678418M074</t>
  </si>
  <si>
    <t>18M074</t>
  </si>
  <si>
    <t>Septicémies, âge supérieur à 17 ans, niveau 4</t>
  </si>
  <si>
    <t>678518M07T</t>
  </si>
  <si>
    <t>18M07T</t>
  </si>
  <si>
    <t>Septicémies, âge supérieur à 17 ans, très courte durée</t>
  </si>
  <si>
    <t>678618M091</t>
  </si>
  <si>
    <t>18M091</t>
  </si>
  <si>
    <t>Paludisme, niveau 1</t>
  </si>
  <si>
    <t>678718M092</t>
  </si>
  <si>
    <t>18M092</t>
  </si>
  <si>
    <t>Paludisme, niveau 2</t>
  </si>
  <si>
    <t>678818M093</t>
  </si>
  <si>
    <t>18M093</t>
  </si>
  <si>
    <t>Paludisme, niveau 3</t>
  </si>
  <si>
    <t>679018M101</t>
  </si>
  <si>
    <t>18M101</t>
  </si>
  <si>
    <t>Maladies infectieuses sévères, niveau 1</t>
  </si>
  <si>
    <t>679118M102</t>
  </si>
  <si>
    <t>18M102</t>
  </si>
  <si>
    <t>Maladies infectieuses sévères, niveau 2</t>
  </si>
  <si>
    <t>679218M103</t>
  </si>
  <si>
    <t>18M103</t>
  </si>
  <si>
    <t>Maladies infectieuses sévères, niveau 3</t>
  </si>
  <si>
    <t>679318M104</t>
  </si>
  <si>
    <t>18M104</t>
  </si>
  <si>
    <t>Maladies infectieuses sévères, niveau 4</t>
  </si>
  <si>
    <t>679418M10T</t>
  </si>
  <si>
    <t>18M10T</t>
  </si>
  <si>
    <t>Maladies infectieuses sévères, très courte durée</t>
  </si>
  <si>
    <t>679518M111</t>
  </si>
  <si>
    <t>18M111</t>
  </si>
  <si>
    <t>Autres maladies infectieuses ou parasitaires, niveau 1</t>
  </si>
  <si>
    <t>679618M112</t>
  </si>
  <si>
    <t>18M112</t>
  </si>
  <si>
    <t>Autres maladies infectieuses ou parasitaires, niveau 2</t>
  </si>
  <si>
    <t>679718M113</t>
  </si>
  <si>
    <t>18M113</t>
  </si>
  <si>
    <t>Autres maladies infectieuses ou parasitaires, niveau 3</t>
  </si>
  <si>
    <t>679818M114</t>
  </si>
  <si>
    <t>18M114</t>
  </si>
  <si>
    <t>Autres maladies infectieuses ou parasitaires, niveau 4</t>
  </si>
  <si>
    <t>679918M12Z</t>
  </si>
  <si>
    <t>18M12Z</t>
  </si>
  <si>
    <t>Explorations et surveillance pour maladies infectieuses ou parasitaires</t>
  </si>
  <si>
    <t>680018M13E</t>
  </si>
  <si>
    <t>18M13E</t>
  </si>
  <si>
    <t>Affections de la CMD 18 avec décès : séjours de moins de 2 jours</t>
  </si>
  <si>
    <t>680118M14T</t>
  </si>
  <si>
    <t>18M14T</t>
  </si>
  <si>
    <t>Symptômes et autres recours aux soins de la CMD 18, très courte durée</t>
  </si>
  <si>
    <t>680218M14Z</t>
  </si>
  <si>
    <t>18M14Z</t>
  </si>
  <si>
    <t>Symptômes et autres recours aux soins de la CMD 18</t>
  </si>
  <si>
    <t>680318M09T</t>
  </si>
  <si>
    <t>18M09T</t>
  </si>
  <si>
    <t>Paludisme, très courte durée</t>
  </si>
  <si>
    <t>680418M11T</t>
  </si>
  <si>
    <t>18M11T</t>
  </si>
  <si>
    <t>Autres maladies infectieuses ou parasitaires, très courte durée</t>
  </si>
  <si>
    <t>680518M151</t>
  </si>
  <si>
    <t>18M151</t>
  </si>
  <si>
    <t>Autres maladies infectieuses concernant majoritairement la petite enfance, niveau 1</t>
  </si>
  <si>
    <t>680618M152</t>
  </si>
  <si>
    <t>18M152</t>
  </si>
  <si>
    <t>Autres maladies infectieuses concernant majoritairement la petite enfance, niveau 2</t>
  </si>
  <si>
    <t>700119C021</t>
  </si>
  <si>
    <t>19C021</t>
  </si>
  <si>
    <t>Interventions chirurgicales avec un diagnostic principal de maladie mentale, niveau 1</t>
  </si>
  <si>
    <t>700319C023</t>
  </si>
  <si>
    <t>19C023</t>
  </si>
  <si>
    <t>Interventions chirurgicales avec un diagnostic principal de maladie mentale, niveau 3</t>
  </si>
  <si>
    <t>706419M021</t>
  </si>
  <si>
    <t>19M021</t>
  </si>
  <si>
    <t>Troubles aigus de l'adaptation et du fonctionnement psychosocial, niveau 1</t>
  </si>
  <si>
    <t>706519M022</t>
  </si>
  <si>
    <t>19M022</t>
  </si>
  <si>
    <t>Troubles aigus de l'adaptation et du fonctionnement psychosocial, niveau 2</t>
  </si>
  <si>
    <t>706619M023</t>
  </si>
  <si>
    <t>19M023</t>
  </si>
  <si>
    <t>Troubles aigus de l'adaptation et du fonctionnement psychosocial, niveau 3</t>
  </si>
  <si>
    <t>706719M024</t>
  </si>
  <si>
    <t>19M024</t>
  </si>
  <si>
    <t>Troubles aigus de l'adaptation et du fonctionnement psychosocial, niveau 4</t>
  </si>
  <si>
    <t>706819M02T</t>
  </si>
  <si>
    <t>19M02T</t>
  </si>
  <si>
    <t>Troubles aigus de l'adaptation et du fonctionnement psychosocial, très courte durée</t>
  </si>
  <si>
    <t>706919M061</t>
  </si>
  <si>
    <t>19M061</t>
  </si>
  <si>
    <t>Troubles mentaux d'origine organique et retards mentaux, âge supérieur à 79 ans, niveau 1</t>
  </si>
  <si>
    <t>707019M062</t>
  </si>
  <si>
    <t>19M062</t>
  </si>
  <si>
    <t>Troubles mentaux d'origine organique et retards mentaux, âge supérieur à 79 ans, niveau 2</t>
  </si>
  <si>
    <t>707119M063</t>
  </si>
  <si>
    <t>19M063</t>
  </si>
  <si>
    <t>Troubles mentaux d'origine organique et retards mentaux, âge supérieur à 79 ans, niveau 3</t>
  </si>
  <si>
    <t>707219M064</t>
  </si>
  <si>
    <t>19M064</t>
  </si>
  <si>
    <t>Troubles mentaux d'origine organique et retards mentaux, âge supérieur à 79 ans, niveau 4</t>
  </si>
  <si>
    <t>707319M06T</t>
  </si>
  <si>
    <t>19M06T</t>
  </si>
  <si>
    <t>Troubles mentaux d'origine organique et retards mentaux, âge supérieur à 79 ans, très courte durée</t>
  </si>
  <si>
    <t>707419M071</t>
  </si>
  <si>
    <t>19M071</t>
  </si>
  <si>
    <t>Troubles mentaux d'origine organique et retards mentaux, âge inférieur à 80 ans, niveau 1</t>
  </si>
  <si>
    <t>707519M072</t>
  </si>
  <si>
    <t>19M072</t>
  </si>
  <si>
    <t>Troubles mentaux d'origine organique et retards mentaux, âge inférieur à 80 ans, niveau 2</t>
  </si>
  <si>
    <t>707619M073</t>
  </si>
  <si>
    <t>19M073</t>
  </si>
  <si>
    <t>Troubles mentaux d'origine organique et retards mentaux, âge inférieur à 80 ans, niveau 3</t>
  </si>
  <si>
    <t>707719M074</t>
  </si>
  <si>
    <t>19M074</t>
  </si>
  <si>
    <t>Troubles mentaux d'origine organique et retards mentaux, âge inférieur à 80 ans, niveau 4</t>
  </si>
  <si>
    <t>707819M07T</t>
  </si>
  <si>
    <t>19M07T</t>
  </si>
  <si>
    <t>Troubles mentaux d'origine organique et retards mentaux, âge inférieur à 80 ans, très courte durée</t>
  </si>
  <si>
    <t>707919M101</t>
  </si>
  <si>
    <t>19M101</t>
  </si>
  <si>
    <t>Névroses autres que les névroses dépressives, niveau 1</t>
  </si>
  <si>
    <t>708019M102</t>
  </si>
  <si>
    <t>19M102</t>
  </si>
  <si>
    <t>Névroses autres que les névroses dépressives, niveau 2</t>
  </si>
  <si>
    <t>708119M103</t>
  </si>
  <si>
    <t>19M103</t>
  </si>
  <si>
    <t>Névroses autres que les névroses dépressives, niveau 3</t>
  </si>
  <si>
    <t>708319M10T</t>
  </si>
  <si>
    <t>19M10T</t>
  </si>
  <si>
    <t>Névroses autres que les névroses dépressives, très courte durée</t>
  </si>
  <si>
    <t>708419M111</t>
  </si>
  <si>
    <t>19M111</t>
  </si>
  <si>
    <t>Névroses dépressives, niveau 1</t>
  </si>
  <si>
    <t>708519M112</t>
  </si>
  <si>
    <t>19M112</t>
  </si>
  <si>
    <t>Névroses dépressives, niveau 2</t>
  </si>
  <si>
    <t>708619M113</t>
  </si>
  <si>
    <t>19M113</t>
  </si>
  <si>
    <t>Névroses dépressives, niveau 3</t>
  </si>
  <si>
    <t>708719M114</t>
  </si>
  <si>
    <t>19M114</t>
  </si>
  <si>
    <t>Névroses dépressives, niveau 4</t>
  </si>
  <si>
    <t>708819M11T</t>
  </si>
  <si>
    <t>19M11T</t>
  </si>
  <si>
    <t>Névroses dépressives, très courte durée</t>
  </si>
  <si>
    <t>708919M121</t>
  </si>
  <si>
    <t>19M121</t>
  </si>
  <si>
    <t>Anorexie mentale et boulimie, niveau 1</t>
  </si>
  <si>
    <t>709019M122</t>
  </si>
  <si>
    <t>19M122</t>
  </si>
  <si>
    <t>Anorexie mentale et boulimie, niveau 2</t>
  </si>
  <si>
    <t>709119M123</t>
  </si>
  <si>
    <t>19M123</t>
  </si>
  <si>
    <t>Anorexie mentale et boulimie, niveau 3</t>
  </si>
  <si>
    <t>709319M12T</t>
  </si>
  <si>
    <t>19M12T</t>
  </si>
  <si>
    <t>Anorexie mentale et boulimie, très courte durée</t>
  </si>
  <si>
    <t>709419M131</t>
  </si>
  <si>
    <t>19M131</t>
  </si>
  <si>
    <t>Autres troubles de la personnalité et du comportement avec réactions impulsives, niveau 1</t>
  </si>
  <si>
    <t>709519M132</t>
  </si>
  <si>
    <t>19M132</t>
  </si>
  <si>
    <t>Autres troubles de la personnalité et du comportement avec réactions impulsives, niveau 2</t>
  </si>
  <si>
    <t>709619M133</t>
  </si>
  <si>
    <t>19M133</t>
  </si>
  <si>
    <t>Autres troubles de la personnalité et du comportement avec réactions impulsives, niveau 3</t>
  </si>
  <si>
    <t>709819M13T</t>
  </si>
  <si>
    <t>19M13T</t>
  </si>
  <si>
    <t>Autres troubles de la personnalité et du comportement avec réactions impulsives, très courte durée</t>
  </si>
  <si>
    <t>709919M141</t>
  </si>
  <si>
    <t>19M141</t>
  </si>
  <si>
    <t>Troubles bipolaires et syndromes dépressifs sévères, niveau 1</t>
  </si>
  <si>
    <t>710019M142</t>
  </si>
  <si>
    <t>19M142</t>
  </si>
  <si>
    <t>Troubles bipolaires et syndromes dépressifs sévères, niveau 2</t>
  </si>
  <si>
    <t>710119M143</t>
  </si>
  <si>
    <t>19M143</t>
  </si>
  <si>
    <t>Troubles bipolaires et syndromes dépressifs sévères, niveau 3</t>
  </si>
  <si>
    <t>710319M14T</t>
  </si>
  <si>
    <t>19M14T</t>
  </si>
  <si>
    <t>Troubles bipolaires et syndromes dépressifs sévères, très courte durée</t>
  </si>
  <si>
    <t>710519M152</t>
  </si>
  <si>
    <t>19M152</t>
  </si>
  <si>
    <t>Autres psychoses, âge supérieur à 79 ans, niveau 2</t>
  </si>
  <si>
    <t>710619M153</t>
  </si>
  <si>
    <t>19M153</t>
  </si>
  <si>
    <t>Autres psychoses, âge supérieur à 79 ans, niveau 3</t>
  </si>
  <si>
    <t>710819M15T</t>
  </si>
  <si>
    <t>19M15T</t>
  </si>
  <si>
    <t>Autres psychoses, âge supérieur à 79 ans, très courte durée</t>
  </si>
  <si>
    <t>710919M161</t>
  </si>
  <si>
    <t>19M161</t>
  </si>
  <si>
    <t>Autres psychoses, âge inférieur à 80 ans, niveau 1</t>
  </si>
  <si>
    <t>711019M162</t>
  </si>
  <si>
    <t>19M162</t>
  </si>
  <si>
    <t>Autres psychoses, âge inférieur à 80 ans, niveau 2</t>
  </si>
  <si>
    <t>711119M163</t>
  </si>
  <si>
    <t>19M163</t>
  </si>
  <si>
    <t>Autres psychoses, âge inférieur à 80 ans, niveau 3</t>
  </si>
  <si>
    <t>711319M16T</t>
  </si>
  <si>
    <t>19M16T</t>
  </si>
  <si>
    <t>Autres psychoses, âge inférieur à 80 ans, très courte durée</t>
  </si>
  <si>
    <t>711419M171</t>
  </si>
  <si>
    <t>19M171</t>
  </si>
  <si>
    <t>Maladies et troubles du développement psychologiques de l'enfance, niveau 1</t>
  </si>
  <si>
    <t>711519M172</t>
  </si>
  <si>
    <t>19M172</t>
  </si>
  <si>
    <t>Maladies et troubles du développement psychologiques de l'enfance, niveau 2</t>
  </si>
  <si>
    <t>711819M181</t>
  </si>
  <si>
    <t>19M181</t>
  </si>
  <si>
    <t>Autres maladies et troubles mentaux de l'enfance, niveau 1</t>
  </si>
  <si>
    <t>711919M182</t>
  </si>
  <si>
    <t>19M182</t>
  </si>
  <si>
    <t>Autres maladies et troubles mentaux de l'enfance, niveau 2</t>
  </si>
  <si>
    <t>712219M18T</t>
  </si>
  <si>
    <t>19M18T</t>
  </si>
  <si>
    <t>Autres maladies et troubles mentaux de l'enfance, très courte durée</t>
  </si>
  <si>
    <t>712319M191</t>
  </si>
  <si>
    <t>19M191</t>
  </si>
  <si>
    <t>Troubles de l'humeur, niveau 1</t>
  </si>
  <si>
    <t>712419M192</t>
  </si>
  <si>
    <t>19M192</t>
  </si>
  <si>
    <t>Troubles de l'humeur, niveau 2</t>
  </si>
  <si>
    <t>712519M193</t>
  </si>
  <si>
    <t>19M193</t>
  </si>
  <si>
    <t>Troubles de l'humeur, niveau 3</t>
  </si>
  <si>
    <t>712619M194</t>
  </si>
  <si>
    <t>19M194</t>
  </si>
  <si>
    <t>Troubles de l'humeur, niveau 4</t>
  </si>
  <si>
    <t>712719M19T</t>
  </si>
  <si>
    <t>19M19T</t>
  </si>
  <si>
    <t>Troubles de l'humeur, très courte durée</t>
  </si>
  <si>
    <t>712819M201</t>
  </si>
  <si>
    <t>19M201</t>
  </si>
  <si>
    <t>Autres troubles mentaux, niveau 1</t>
  </si>
  <si>
    <t>712919M202</t>
  </si>
  <si>
    <t>19M202</t>
  </si>
  <si>
    <t>Autres troubles mentaux, niveau 2</t>
  </si>
  <si>
    <t>713019M203</t>
  </si>
  <si>
    <t>19M203</t>
  </si>
  <si>
    <t>Autres troubles mentaux, niveau 3</t>
  </si>
  <si>
    <t>713219M20T</t>
  </si>
  <si>
    <t>19M20T</t>
  </si>
  <si>
    <t>Autres troubles mentaux, très courte durée</t>
  </si>
  <si>
    <t>713319M21Z</t>
  </si>
  <si>
    <t>19M21Z</t>
  </si>
  <si>
    <t>Explorations et surveillance pour maladies et troubles mentaux</t>
  </si>
  <si>
    <t>713419M22Z</t>
  </si>
  <si>
    <t>19M22Z</t>
  </si>
  <si>
    <t>Symptômes et autres recours aux soins de la CMD 19</t>
  </si>
  <si>
    <t>713519M22T</t>
  </si>
  <si>
    <t>19M22T</t>
  </si>
  <si>
    <t>Symptômes et autres recours aux soins de la CMD 19, très courte durée</t>
  </si>
  <si>
    <t>725820Z021</t>
  </si>
  <si>
    <t>20Z021</t>
  </si>
  <si>
    <t>Toxicomanies non éthyliques avec dépendance, niveau 1</t>
  </si>
  <si>
    <t>725920Z022</t>
  </si>
  <si>
    <t>20Z022</t>
  </si>
  <si>
    <t>Toxicomanies non éthyliques avec dépendance, niveau 2</t>
  </si>
  <si>
    <t>726220Z02T</t>
  </si>
  <si>
    <t>20Z02T</t>
  </si>
  <si>
    <t>Toxicomanies non éthyliques avec dépendance, très courte durée</t>
  </si>
  <si>
    <t>726320Z031</t>
  </si>
  <si>
    <t>20Z031</t>
  </si>
  <si>
    <t>Abus de drogues non éthyliques sans dépendance, niveau 1</t>
  </si>
  <si>
    <t>726720Z041</t>
  </si>
  <si>
    <t>20Z041</t>
  </si>
  <si>
    <t>Ethylisme avec dépendance, niveau 1</t>
  </si>
  <si>
    <t>726820Z042</t>
  </si>
  <si>
    <t>20Z042</t>
  </si>
  <si>
    <t>Ethylisme avec dépendance, niveau 2</t>
  </si>
  <si>
    <t>726920Z043</t>
  </si>
  <si>
    <t>20Z043</t>
  </si>
  <si>
    <t>Ethylisme avec dépendance, niveau 3</t>
  </si>
  <si>
    <t>727020Z044</t>
  </si>
  <si>
    <t>20Z044</t>
  </si>
  <si>
    <t>Ethylisme avec dépendance, niveau 4</t>
  </si>
  <si>
    <t>727120Z04T</t>
  </si>
  <si>
    <t>20Z04T</t>
  </si>
  <si>
    <t>Ethylisme avec dépendance, très courte durée</t>
  </si>
  <si>
    <t>727220Z051</t>
  </si>
  <si>
    <t>20Z051</t>
  </si>
  <si>
    <t>Ethylisme aigu, niveau 1</t>
  </si>
  <si>
    <t>727320Z052</t>
  </si>
  <si>
    <t>20Z052</t>
  </si>
  <si>
    <t>Ethylisme aigu, niveau 2</t>
  </si>
  <si>
    <t>727420Z053</t>
  </si>
  <si>
    <t>20Z053</t>
  </si>
  <si>
    <t>Ethylisme aigu, niveau 3</t>
  </si>
  <si>
    <t>727620Z061</t>
  </si>
  <si>
    <t>20Z061</t>
  </si>
  <si>
    <t>Troubles mentaux organiques induits par l'alcool ou d'autres substances, niveau 1</t>
  </si>
  <si>
    <t>727720Z062</t>
  </si>
  <si>
    <t>20Z062</t>
  </si>
  <si>
    <t>Troubles mentaux organiques induits par l'alcool ou d'autres substances, niveau 2</t>
  </si>
  <si>
    <t>727820Z063</t>
  </si>
  <si>
    <t>20Z063</t>
  </si>
  <si>
    <t>Troubles mentaux organiques induits par l'alcool ou d'autres substances, niveau 3</t>
  </si>
  <si>
    <t>728020Z06T</t>
  </si>
  <si>
    <t>20Z06T</t>
  </si>
  <si>
    <t>Troubles mentaux organiques induits par l'alcool ou d'autres substances, très courte durée</t>
  </si>
  <si>
    <t>728120Z041</t>
  </si>
  <si>
    <t>728220Z042</t>
  </si>
  <si>
    <t>728320Z043</t>
  </si>
  <si>
    <t>728420Z044</t>
  </si>
  <si>
    <t>728520Z021</t>
  </si>
  <si>
    <t>728620Z022</t>
  </si>
  <si>
    <t>741521C041</t>
  </si>
  <si>
    <t>21C041</t>
  </si>
  <si>
    <t>Interventions sur la main ou le poignet à la suite de blessures, niveau 1</t>
  </si>
  <si>
    <t>741621C042</t>
  </si>
  <si>
    <t>21C042</t>
  </si>
  <si>
    <t>Interventions sur la main ou le poignet à la suite de blessures, niveau 2</t>
  </si>
  <si>
    <t>741921C04J</t>
  </si>
  <si>
    <t>21C04J</t>
  </si>
  <si>
    <t>Interventions sur la main ou le poignet à la suite de blessures, en ambulatoire</t>
  </si>
  <si>
    <t>742021C051</t>
  </si>
  <si>
    <t>21C051</t>
  </si>
  <si>
    <t>Autres interventions pour blessures ou complications d'acte, niveau 1</t>
  </si>
  <si>
    <t>742121C052</t>
  </si>
  <si>
    <t>21C052</t>
  </si>
  <si>
    <t>Autres interventions pour blessures ou complications d'acte, niveau 2</t>
  </si>
  <si>
    <t>742221C053</t>
  </si>
  <si>
    <t>21C053</t>
  </si>
  <si>
    <t>Autres interventions pour blessures ou complications d'acte, niveau 3</t>
  </si>
  <si>
    <t>742321C054</t>
  </si>
  <si>
    <t>21C054</t>
  </si>
  <si>
    <t>Autres interventions pour blessures ou complications d'acte, niveau 4</t>
  </si>
  <si>
    <t>742421C05J</t>
  </si>
  <si>
    <t>21C05J</t>
  </si>
  <si>
    <t>Autres interventions pour blessures ou complications d'acte, en ambulatoire</t>
  </si>
  <si>
    <t>742621C061</t>
  </si>
  <si>
    <t>21C061</t>
  </si>
  <si>
    <t>Greffes de peau ou parages de plaies pour lésions autres que des brûlures, niveau 1</t>
  </si>
  <si>
    <t>742721C062</t>
  </si>
  <si>
    <t>21C062</t>
  </si>
  <si>
    <t>Greffes de peau ou parages de plaies pour lésions autres que des brûlures, niveau 2</t>
  </si>
  <si>
    <t>742821C063</t>
  </si>
  <si>
    <t>21C063</t>
  </si>
  <si>
    <t>Greffes de peau ou parages de plaies pour lésions autres que des brûlures, niveau 3</t>
  </si>
  <si>
    <t>742921C064</t>
  </si>
  <si>
    <t>21C064</t>
  </si>
  <si>
    <t>Greffes de peau ou parages de plaies pour lésions autres que des brûlures, niveau 4</t>
  </si>
  <si>
    <t>743021C06J</t>
  </si>
  <si>
    <t>21C06J</t>
  </si>
  <si>
    <t>Greffes de peau ou parages de plaies pour lésions autres que des brûlures, en ambulatoire</t>
  </si>
  <si>
    <t>756321K02J</t>
  </si>
  <si>
    <t>21K02J</t>
  </si>
  <si>
    <t>Traumatismes, allergies et empoisonnements sans acte opératoire, avec anesthésie, en ambulatoire</t>
  </si>
  <si>
    <t>756421M021</t>
  </si>
  <si>
    <t>21M021</t>
  </si>
  <si>
    <t>Effets toxiques des médicaments et substances biologiques, âge inférieur à 18 ans, niveau 1</t>
  </si>
  <si>
    <t>756521M022</t>
  </si>
  <si>
    <t>21M022</t>
  </si>
  <si>
    <t>Effets toxiques des médicaments et substances biologiques, âge inférieur à 18 ans, niveau 2</t>
  </si>
  <si>
    <t>756621M023</t>
  </si>
  <si>
    <t>21M023</t>
  </si>
  <si>
    <t>Effets toxiques des médicaments et substances biologiques, âge inférieur à 18 ans, niveau 3</t>
  </si>
  <si>
    <t>756821M041</t>
  </si>
  <si>
    <t>21M041</t>
  </si>
  <si>
    <t>Réactions allergiques non classées ailleurs, âge inférieur à 18 ans, niveau 1</t>
  </si>
  <si>
    <t>757221M051</t>
  </si>
  <si>
    <t>21M051</t>
  </si>
  <si>
    <t>Réactions allergiques non classées ailleurs, âge supérieur à 17 ans, niveau 1</t>
  </si>
  <si>
    <t>757321M052</t>
  </si>
  <si>
    <t>21M052</t>
  </si>
  <si>
    <t>Réactions allergiques non classées ailleurs, âge supérieur à 17 ans, niveau 2</t>
  </si>
  <si>
    <t>757421M053</t>
  </si>
  <si>
    <t>21M053</t>
  </si>
  <si>
    <t>Réactions allergiques non classées ailleurs, âge supérieur à 17 ans, niveau 3</t>
  </si>
  <si>
    <t>757621M061</t>
  </si>
  <si>
    <t>21M061</t>
  </si>
  <si>
    <t>Traumatismes imprécis, âge inférieur à 18 ans, niveau 1</t>
  </si>
  <si>
    <t>758021M071</t>
  </si>
  <si>
    <t>21M071</t>
  </si>
  <si>
    <t>Traumatismes imprécis, âge supérieur à 17 ans, niveau 1</t>
  </si>
  <si>
    <t>758121M072</t>
  </si>
  <si>
    <t>21M072</t>
  </si>
  <si>
    <t>Traumatismes imprécis, âge supérieur à 17 ans, niveau 2</t>
  </si>
  <si>
    <t>758221M073</t>
  </si>
  <si>
    <t>21M073</t>
  </si>
  <si>
    <t>Traumatismes imprécis, âge supérieur à 17 ans, niveau 3</t>
  </si>
  <si>
    <t>758421M101</t>
  </si>
  <si>
    <t>21M101</t>
  </si>
  <si>
    <t>Effets toxiques des médicaments et substances biologiques, âge supérieur à 17 ans, niveau 1</t>
  </si>
  <si>
    <t>758521M102</t>
  </si>
  <si>
    <t>21M102</t>
  </si>
  <si>
    <t>Effets toxiques des médicaments et substances biologiques, âge supérieur à 17 ans, niveau 2</t>
  </si>
  <si>
    <t>758621M103</t>
  </si>
  <si>
    <t>21M103</t>
  </si>
  <si>
    <t>Effets toxiques des médicaments et substances biologiques, âge supérieur à 17 ans, niveau 3</t>
  </si>
  <si>
    <t>758721M104</t>
  </si>
  <si>
    <t>21M104</t>
  </si>
  <si>
    <t>Effets toxiques des médicaments et substances biologiques, âge supérieur à 17 ans, niveau 4</t>
  </si>
  <si>
    <t>758821M111</t>
  </si>
  <si>
    <t>21M111</t>
  </si>
  <si>
    <t>Effets toxiques des autres substances chimiques, niveau 1</t>
  </si>
  <si>
    <t>758921M112</t>
  </si>
  <si>
    <t>21M112</t>
  </si>
  <si>
    <t>Effets toxiques des autres substances chimiques, niveau 2</t>
  </si>
  <si>
    <t>759221M121</t>
  </si>
  <si>
    <t>21M121</t>
  </si>
  <si>
    <t>Autres effets toxiques, niveau 1</t>
  </si>
  <si>
    <t>759621M131</t>
  </si>
  <si>
    <t>21M131</t>
  </si>
  <si>
    <t>Maltraitance, niveau 1</t>
  </si>
  <si>
    <t>759721M132</t>
  </si>
  <si>
    <t>21M132</t>
  </si>
  <si>
    <t>Maltraitance, niveau 2</t>
  </si>
  <si>
    <t>760021M141</t>
  </si>
  <si>
    <t>21M141</t>
  </si>
  <si>
    <t>Autres traumatismes et effets nocifs autres que les intoxications, niveau 1</t>
  </si>
  <si>
    <t>760121M142</t>
  </si>
  <si>
    <t>21M142</t>
  </si>
  <si>
    <t>Autres traumatismes et effets nocifs autres que les intoxications, niveau 2</t>
  </si>
  <si>
    <t>760221M143</t>
  </si>
  <si>
    <t>21M143</t>
  </si>
  <si>
    <t>Autres traumatismes et effets nocifs autres que les intoxications, niveau 3</t>
  </si>
  <si>
    <t>760321M144</t>
  </si>
  <si>
    <t>21M144</t>
  </si>
  <si>
    <t>Autres traumatismes et effets nocifs autres que les intoxications, niveau 4</t>
  </si>
  <si>
    <t>760421M151</t>
  </si>
  <si>
    <t>21M151</t>
  </si>
  <si>
    <t>Rejets de greffe, niveau 1</t>
  </si>
  <si>
    <t>760521M152</t>
  </si>
  <si>
    <t>21M152</t>
  </si>
  <si>
    <t>Rejets de greffe, niveau 2</t>
  </si>
  <si>
    <t>760621M153</t>
  </si>
  <si>
    <t>21M153</t>
  </si>
  <si>
    <t>Rejets de greffe, niveau 3</t>
  </si>
  <si>
    <t>760721M154</t>
  </si>
  <si>
    <t>21M154</t>
  </si>
  <si>
    <t>Rejets de greffe, niveau 4</t>
  </si>
  <si>
    <t>760821M15T</t>
  </si>
  <si>
    <t>21M15T</t>
  </si>
  <si>
    <t>Rejets de greffe, très courte durée</t>
  </si>
  <si>
    <t>760921M161</t>
  </si>
  <si>
    <t>21M161</t>
  </si>
  <si>
    <t>Autres complications iatrogéniques non classées ailleurs, niveau 1</t>
  </si>
  <si>
    <t>761021M162</t>
  </si>
  <si>
    <t>21M162</t>
  </si>
  <si>
    <t>Autres complications iatrogéniques non classées ailleurs, niveau 2</t>
  </si>
  <si>
    <t>761121M163</t>
  </si>
  <si>
    <t>21M163</t>
  </si>
  <si>
    <t>Autres complications iatrogéniques non classées ailleurs, niveau 3</t>
  </si>
  <si>
    <t>761221M164</t>
  </si>
  <si>
    <t>21M164</t>
  </si>
  <si>
    <t>Autres complications iatrogéniques non classées ailleurs, niveau 4</t>
  </si>
  <si>
    <t>761321M16T</t>
  </si>
  <si>
    <t>21M16T</t>
  </si>
  <si>
    <t>Autres complications iatrogéniques non classées ailleurs, très courte durée</t>
  </si>
  <si>
    <t>761421M02T</t>
  </si>
  <si>
    <t>21M02T</t>
  </si>
  <si>
    <t>Effets toxiques des médicaments et substances biologiques, âge inférieur à 18 ans, très courte durée</t>
  </si>
  <si>
    <t>761521M07T</t>
  </si>
  <si>
    <t>21M07T</t>
  </si>
  <si>
    <t>Traumatismes imprécis, âge supérieur à 17 ans, très courte durée</t>
  </si>
  <si>
    <t>761621M10T</t>
  </si>
  <si>
    <t>21M10T</t>
  </si>
  <si>
    <t>Effets toxiques des médicaments et substances biologiques, âge supérieur à 17 ans, très courte durée</t>
  </si>
  <si>
    <t>761721M11T</t>
  </si>
  <si>
    <t>21M11T</t>
  </si>
  <si>
    <t>Effets toxiques des autres substances chimiques, très courte durée</t>
  </si>
  <si>
    <t>761821M14T</t>
  </si>
  <si>
    <t>21M14T</t>
  </si>
  <si>
    <t>Autres traumatismes et effets nocifs autres que les intoxications, très courte durée</t>
  </si>
  <si>
    <t>761921M04T</t>
  </si>
  <si>
    <t>21M04T</t>
  </si>
  <si>
    <t>Réactions allergiques non classées ailleurs, âge inférieur à 18 ans, très courte durée</t>
  </si>
  <si>
    <t>762021M05T</t>
  </si>
  <si>
    <t>21M05T</t>
  </si>
  <si>
    <t>Réactions allergiques non classées ailleurs, âge supérieur à 17 ans, très courte durée</t>
  </si>
  <si>
    <t>780222C021</t>
  </si>
  <si>
    <t>22C021</t>
  </si>
  <si>
    <t>Brûlures non étendues avec greffe cutanée, niveau 1</t>
  </si>
  <si>
    <t>780322C022</t>
  </si>
  <si>
    <t>22C022</t>
  </si>
  <si>
    <t>Brûlures non étendues avec greffe cutanée, niveau 2</t>
  </si>
  <si>
    <t>780422C023</t>
  </si>
  <si>
    <t>22C023</t>
  </si>
  <si>
    <t>Brûlures non étendues avec greffe cutanée, niveau 3</t>
  </si>
  <si>
    <t>780522C024</t>
  </si>
  <si>
    <t>22C024</t>
  </si>
  <si>
    <t>Brûlures non étendues avec greffe cutanée, niveau 4</t>
  </si>
  <si>
    <t>780622C031</t>
  </si>
  <si>
    <t>22C031</t>
  </si>
  <si>
    <t>Brûlures non étendues avec parages de plaie ou autres interventions chirurgicales, niveau 1</t>
  </si>
  <si>
    <t>780722C032</t>
  </si>
  <si>
    <t>22C032</t>
  </si>
  <si>
    <t>Brûlures non étendues avec parages de plaie ou autres interventions chirurgicales, niveau 2</t>
  </si>
  <si>
    <t>780822C033</t>
  </si>
  <si>
    <t>22C033</t>
  </si>
  <si>
    <t>Brûlures non étendues avec parages de plaie ou autres interventions chirurgicales, niveau 3</t>
  </si>
  <si>
    <t>781022C02J</t>
  </si>
  <si>
    <t>22C02J</t>
  </si>
  <si>
    <t>Brûlures non étendues avec greffe cutanée, en ambulatoire</t>
  </si>
  <si>
    <t>785222K02J</t>
  </si>
  <si>
    <t>22K02J</t>
  </si>
  <si>
    <t>Brûlures sans acte opératoire, avec anesthésie, en ambulatoire</t>
  </si>
  <si>
    <t>785322M021</t>
  </si>
  <si>
    <t>22M021</t>
  </si>
  <si>
    <t>Brûlures et gelures non étendues sans intervention chirurgicale, niveau 1</t>
  </si>
  <si>
    <t>785422M022</t>
  </si>
  <si>
    <t>22M022</t>
  </si>
  <si>
    <t>Brûlures et gelures non étendues sans intervention chirurgicale, niveau 2</t>
  </si>
  <si>
    <t>785522M023</t>
  </si>
  <si>
    <t>22M023</t>
  </si>
  <si>
    <t>Brûlures et gelures non étendues sans intervention chirurgicale, niveau 3</t>
  </si>
  <si>
    <t>785622M024</t>
  </si>
  <si>
    <t>22M024</t>
  </si>
  <si>
    <t>Brûlures et gelures non étendues sans intervention chirurgicale, niveau 4</t>
  </si>
  <si>
    <t>786022Z024</t>
  </si>
  <si>
    <t>22Z024</t>
  </si>
  <si>
    <t>Brûlures étendues, niveau 4</t>
  </si>
  <si>
    <t>786122Z03Z</t>
  </si>
  <si>
    <t>22Z03Z</t>
  </si>
  <si>
    <t>Brûlures avec transfert vers un autre établissement MCO : séjours de moins de 2 jours</t>
  </si>
  <si>
    <t>786222M02T</t>
  </si>
  <si>
    <t>22M02T</t>
  </si>
  <si>
    <t>Brûlures et gelures non étendues sans intervention chirurgicale, très courte durée</t>
  </si>
  <si>
    <t>790123C021</t>
  </si>
  <si>
    <t>23C021</t>
  </si>
  <si>
    <t>Interventions chirurgicales avec autres motifs de recours aux services de santé, niveau 1</t>
  </si>
  <si>
    <t>790223C022</t>
  </si>
  <si>
    <t>23C022</t>
  </si>
  <si>
    <t>Interventions chirurgicales avec autres motifs de recours aux services de santé, niveau 2</t>
  </si>
  <si>
    <t>790323C023</t>
  </si>
  <si>
    <t>23C023</t>
  </si>
  <si>
    <t>Interventions chirurgicales avec autres motifs de recours aux services de santé, niveau 3</t>
  </si>
  <si>
    <t>790423C024</t>
  </si>
  <si>
    <t>23C024</t>
  </si>
  <si>
    <t>Interventions chirurgicales avec autres motifs de recours aux services de santé, niveau 4</t>
  </si>
  <si>
    <t>790523C02J</t>
  </si>
  <si>
    <t>23C02J</t>
  </si>
  <si>
    <t>Interventions chirurgicales avec autres motifs de recours aux services de santé, en ambulatoire</t>
  </si>
  <si>
    <t>795923K02Z</t>
  </si>
  <si>
    <t>23K02Z</t>
  </si>
  <si>
    <t>Explorations nocturnes et apparentées : séjours de moins de 2 jours</t>
  </si>
  <si>
    <t>796023K03J</t>
  </si>
  <si>
    <t>23K03J</t>
  </si>
  <si>
    <t>Motifs de recours de la CMD 23 sans acte opératoire, avec anesthésie, en ambulatoire</t>
  </si>
  <si>
    <t>796123M02T</t>
  </si>
  <si>
    <t>23M02T</t>
  </si>
  <si>
    <t>Rééducation, très courte durée</t>
  </si>
  <si>
    <t>796223M02Z</t>
  </si>
  <si>
    <t>23M02Z</t>
  </si>
  <si>
    <t>Rééducation</t>
  </si>
  <si>
    <t>796323M061</t>
  </si>
  <si>
    <t>23M061</t>
  </si>
  <si>
    <t>Autres facteurs influant sur l'état de santé, niveau 1</t>
  </si>
  <si>
    <t>796423M062</t>
  </si>
  <si>
    <t>23M062</t>
  </si>
  <si>
    <t>Autres facteurs influant sur l'état de santé, niveau 2</t>
  </si>
  <si>
    <t>796523M063</t>
  </si>
  <si>
    <t>23M063</t>
  </si>
  <si>
    <t>Autres facteurs influant sur l'état de santé, niveau 3</t>
  </si>
  <si>
    <t>796623M064</t>
  </si>
  <si>
    <t>23M064</t>
  </si>
  <si>
    <t>Autres facteurs influant sur l'état de santé, niveau 4</t>
  </si>
  <si>
    <t>796723M06T</t>
  </si>
  <si>
    <t>23M06T</t>
  </si>
  <si>
    <t>Autres facteurs influant sur l'état de santé, très courte durée</t>
  </si>
  <si>
    <t>796823M07J</t>
  </si>
  <si>
    <t>23M07J</t>
  </si>
  <si>
    <t>Autres motifs de recours pour infection à VIH, en ambulatoire</t>
  </si>
  <si>
    <t>796923M08J</t>
  </si>
  <si>
    <t>23M08J</t>
  </si>
  <si>
    <t>Autres motifs de recours chez un patient diabétique, en ambulatoire</t>
  </si>
  <si>
    <t>797023M091</t>
  </si>
  <si>
    <t>23M091</t>
  </si>
  <si>
    <t>Chimiothérapie pour affections non tumorales, niveau 1</t>
  </si>
  <si>
    <t>797123M092</t>
  </si>
  <si>
    <t>23M092</t>
  </si>
  <si>
    <t>Chimiothérapie pour affections non tumorales, niveau 2</t>
  </si>
  <si>
    <t>797223M093</t>
  </si>
  <si>
    <t>23M093</t>
  </si>
  <si>
    <t>Chimiothérapie pour affections non tumorales, niveau 3</t>
  </si>
  <si>
    <t>797323M094</t>
  </si>
  <si>
    <t>23M094</t>
  </si>
  <si>
    <t>Chimiothérapie pour affections non tumorales, niveau 4</t>
  </si>
  <si>
    <t>797423M101</t>
  </si>
  <si>
    <t>23M101</t>
  </si>
  <si>
    <t>Soins de contrôle chirurgicaux, niveau 1</t>
  </si>
  <si>
    <t>797523M102</t>
  </si>
  <si>
    <t>23M102</t>
  </si>
  <si>
    <t>Soins de contrôle chirurgicaux, niveau 2</t>
  </si>
  <si>
    <t>797623M103</t>
  </si>
  <si>
    <t>23M103</t>
  </si>
  <si>
    <t>Soins de contrôle chirurgicaux, niveau 3</t>
  </si>
  <si>
    <t>797723M104</t>
  </si>
  <si>
    <t>23M104</t>
  </si>
  <si>
    <t>Soins de contrôle chirurgicaux, niveau 4</t>
  </si>
  <si>
    <t>797823M10T</t>
  </si>
  <si>
    <t>23M10T</t>
  </si>
  <si>
    <t>Soins de contrôle chirurgicaux, très courte durée</t>
  </si>
  <si>
    <t>797923M111</t>
  </si>
  <si>
    <t>23M111</t>
  </si>
  <si>
    <t>Autres motifs concernant majoritairement la petite enfance, niveau 1</t>
  </si>
  <si>
    <t>798023M112</t>
  </si>
  <si>
    <t>23M112</t>
  </si>
  <si>
    <t>Autres motifs concernant majoritairement la petite enfance, niveau 2</t>
  </si>
  <si>
    <t>798423M14Z</t>
  </si>
  <si>
    <t>23M14Z</t>
  </si>
  <si>
    <t>Traitements prophylactiques</t>
  </si>
  <si>
    <t>798523M15Z</t>
  </si>
  <si>
    <t>23M15Z</t>
  </si>
  <si>
    <t>Actes non effectués en raison d'une contre-indication</t>
  </si>
  <si>
    <t>798623M16Z</t>
  </si>
  <si>
    <t>23M16Z</t>
  </si>
  <si>
    <t>Convalescences et autres motifs sociaux</t>
  </si>
  <si>
    <t>798823M19Z</t>
  </si>
  <si>
    <t>23M19Z</t>
  </si>
  <si>
    <t>Explorations et surveillance pour autres motifs de recours aux soins</t>
  </si>
  <si>
    <t>798923M20T</t>
  </si>
  <si>
    <t>23M20T</t>
  </si>
  <si>
    <t>Autres symptômes et motifs de recours aux soins de la CMD 23, très courte durée</t>
  </si>
  <si>
    <t>799023M20Z</t>
  </si>
  <si>
    <t>23M20Z</t>
  </si>
  <si>
    <t>Autres symptômes et motifs de recours aux soins de la CMD 23</t>
  </si>
  <si>
    <t>799123Z02T</t>
  </si>
  <si>
    <t>23Z02T</t>
  </si>
  <si>
    <t>Soins Palliatifs, avec ou sans acte, très courte durée</t>
  </si>
  <si>
    <t>799223Z02Z</t>
  </si>
  <si>
    <t>23Z02Z</t>
  </si>
  <si>
    <t>Soins Palliatifs, avec ou sans acte</t>
  </si>
  <si>
    <t>799323Z02Z</t>
  </si>
  <si>
    <t>799423Z02Z</t>
  </si>
  <si>
    <t>799523M11T</t>
  </si>
  <si>
    <t>23M11T</t>
  </si>
  <si>
    <t>Autres motifs concernant majoritairement la petite enfance, très courte durée</t>
  </si>
  <si>
    <t>799623M16T</t>
  </si>
  <si>
    <t>23M16T</t>
  </si>
  <si>
    <t>Convalescences et autres motifs sociaux, très courte durée</t>
  </si>
  <si>
    <t>799723M21T</t>
  </si>
  <si>
    <t>23M21T</t>
  </si>
  <si>
    <t>Désensibilisations et tests allergologiques nécessitant une hospitalisation, très courte durée</t>
  </si>
  <si>
    <t>799823M21Z</t>
  </si>
  <si>
    <t>23M21Z</t>
  </si>
  <si>
    <t>Désensibilisations et tests allergologiques nécessitant une hospitalisation</t>
  </si>
  <si>
    <t>870125C021</t>
  </si>
  <si>
    <t>25C021</t>
  </si>
  <si>
    <t>Interventions pour maladie due au VIH, niveau 1</t>
  </si>
  <si>
    <t>870325C023</t>
  </si>
  <si>
    <t>25C023</t>
  </si>
  <si>
    <t>Interventions pour maladie due au VIH, niveau 3</t>
  </si>
  <si>
    <t>870425C024</t>
  </si>
  <si>
    <t>25C024</t>
  </si>
  <si>
    <t>Interventions pour maladie due au VIH, niveau 4</t>
  </si>
  <si>
    <t>875525M02A</t>
  </si>
  <si>
    <t>25M02A</t>
  </si>
  <si>
    <t>Autres maladies dues au VIH</t>
  </si>
  <si>
    <t>875625M02B</t>
  </si>
  <si>
    <t>25M02B</t>
  </si>
  <si>
    <t>Maladies dues au VIH, avec une seule complication infectieuse</t>
  </si>
  <si>
    <t>875725M02C</t>
  </si>
  <si>
    <t>25M02C</t>
  </si>
  <si>
    <t>Maladies dues au VIH, avec plusieurs complications infectieuses</t>
  </si>
  <si>
    <t>875825M02T</t>
  </si>
  <si>
    <t>25M02T</t>
  </si>
  <si>
    <t>Autres maladies dues au VIH, très courte durée</t>
  </si>
  <si>
    <t>875925Z02E</t>
  </si>
  <si>
    <t>25Z02E</t>
  </si>
  <si>
    <t>Maladies dues au VIH, avec décès</t>
  </si>
  <si>
    <t>880226C021</t>
  </si>
  <si>
    <t>26C021</t>
  </si>
  <si>
    <t>Interventions pour traumatismes multiples graves, niveau 1</t>
  </si>
  <si>
    <t>880326C022</t>
  </si>
  <si>
    <t>26C022</t>
  </si>
  <si>
    <t>Interventions pour traumatismes multiples graves, niveau 2</t>
  </si>
  <si>
    <t>880426C023</t>
  </si>
  <si>
    <t>26C023</t>
  </si>
  <si>
    <t>Interventions pour traumatismes multiples graves, niveau 3</t>
  </si>
  <si>
    <t>880526C024</t>
  </si>
  <si>
    <t>26C024</t>
  </si>
  <si>
    <t>Interventions pour traumatismes multiples graves, niveau 4</t>
  </si>
  <si>
    <t>885226M021</t>
  </si>
  <si>
    <t>26M021</t>
  </si>
  <si>
    <t>Traumatismes multiples graves, niveau 1</t>
  </si>
  <si>
    <t>885326M022</t>
  </si>
  <si>
    <t>26M022</t>
  </si>
  <si>
    <t>Traumatismes multiples graves, niveau 2</t>
  </si>
  <si>
    <t>885426M023</t>
  </si>
  <si>
    <t>26M023</t>
  </si>
  <si>
    <t>Traumatismes multiples graves, niveau 3</t>
  </si>
  <si>
    <t>885526M024</t>
  </si>
  <si>
    <t>26M024</t>
  </si>
  <si>
    <t>Traumatismes multiples graves, niveau 4</t>
  </si>
  <si>
    <t>890727C022</t>
  </si>
  <si>
    <t>27C022</t>
  </si>
  <si>
    <t>Transplantations hépatiques, niveau 2</t>
  </si>
  <si>
    <t>890827C023</t>
  </si>
  <si>
    <t>27C023</t>
  </si>
  <si>
    <t>Transplantations hépatiques, niveau 3</t>
  </si>
  <si>
    <t>890927C024</t>
  </si>
  <si>
    <t>27C024</t>
  </si>
  <si>
    <t>Transplantations hépatiques, niveau 4</t>
  </si>
  <si>
    <t>891727C044</t>
  </si>
  <si>
    <t>27C044</t>
  </si>
  <si>
    <t>Transplantations pulmonaires, niveau 4</t>
  </si>
  <si>
    <t>892027C053</t>
  </si>
  <si>
    <t>27C053</t>
  </si>
  <si>
    <t>Transplantations cardiaques, niveau 3</t>
  </si>
  <si>
    <t>892127C054</t>
  </si>
  <si>
    <t>27C054</t>
  </si>
  <si>
    <t>Transplantations cardiaques, niveau 4</t>
  </si>
  <si>
    <t>892227C061</t>
  </si>
  <si>
    <t>27C061</t>
  </si>
  <si>
    <t>Transplantations rénales, niveau 1</t>
  </si>
  <si>
    <t>892327C062</t>
  </si>
  <si>
    <t>27C062</t>
  </si>
  <si>
    <t>Transplantations rénales, niveau 2</t>
  </si>
  <si>
    <t>892427C063</t>
  </si>
  <si>
    <t>27C063</t>
  </si>
  <si>
    <t>Transplantations rénales, niveau 3</t>
  </si>
  <si>
    <t>892527C064</t>
  </si>
  <si>
    <t>27C064</t>
  </si>
  <si>
    <t>Transplantations rénales, niveau 4</t>
  </si>
  <si>
    <t>897127Z022</t>
  </si>
  <si>
    <t>27Z022</t>
  </si>
  <si>
    <t>Allogreffes de cellules souches hématopoïétiques, niveau 2</t>
  </si>
  <si>
    <t>897227Z023</t>
  </si>
  <si>
    <t>27Z023</t>
  </si>
  <si>
    <t>Allogreffes de cellules souches hématopoïétiques, niveau 3</t>
  </si>
  <si>
    <t>897327Z024</t>
  </si>
  <si>
    <t>27Z024</t>
  </si>
  <si>
    <t>Allogreffes de cellules souches hématopoïétiques, niveau 4</t>
  </si>
  <si>
    <t>897627Z04J</t>
  </si>
  <si>
    <t>27Z04J</t>
  </si>
  <si>
    <t>Greffes de cellules souches hématopoïétiques, en ambulatoire</t>
  </si>
  <si>
    <t>897727Z03Z</t>
  </si>
  <si>
    <t>27Z03Z</t>
  </si>
  <si>
    <t>Autogreffes de cellules souches hématopoïétiques</t>
  </si>
  <si>
    <t>960228Z01Z</t>
  </si>
  <si>
    <t>28Z01Z</t>
  </si>
  <si>
    <t>Entraînements à la dialyse péritonéale automatisée, en séances</t>
  </si>
  <si>
    <t>960328Z02Z</t>
  </si>
  <si>
    <t>28Z02Z</t>
  </si>
  <si>
    <t>Entraînements à la dialyse péritonéale continue ambulatoire, en séances</t>
  </si>
  <si>
    <t>960428Z03Z</t>
  </si>
  <si>
    <t>28Z03Z</t>
  </si>
  <si>
    <t>Entraînements à l'hémodialyse, en séances</t>
  </si>
  <si>
    <t>960528Z04Z</t>
  </si>
  <si>
    <t>28Z04Z</t>
  </si>
  <si>
    <t>Hémodialyse, en séances</t>
  </si>
  <si>
    <t>960628Z07Z</t>
  </si>
  <si>
    <t>28Z07Z</t>
  </si>
  <si>
    <t>Chimiothérapie pour tumeur, en séances</t>
  </si>
  <si>
    <t>960928Z10Z</t>
  </si>
  <si>
    <t>28Z10Z</t>
  </si>
  <si>
    <t>Curiethérapie, en séances</t>
  </si>
  <si>
    <t>961028Z11Z</t>
  </si>
  <si>
    <t>28Z11Z</t>
  </si>
  <si>
    <t>Techniques spéciales d'irradiation externe, en séances</t>
  </si>
  <si>
    <t>961328Z14Z</t>
  </si>
  <si>
    <t>28Z14Z</t>
  </si>
  <si>
    <t>Transfusions, en séances</t>
  </si>
  <si>
    <t>961428Z15Z</t>
  </si>
  <si>
    <t>28Z15Z</t>
  </si>
  <si>
    <t>Oxygénothérapie hyperbare, en séances</t>
  </si>
  <si>
    <t>961528Z16Z</t>
  </si>
  <si>
    <t>28Z16Z</t>
  </si>
  <si>
    <t>Aphérèses sanguines, en séances</t>
  </si>
  <si>
    <t>961628Z17Z</t>
  </si>
  <si>
    <t>28Z17Z</t>
  </si>
  <si>
    <t>Chimiothérapie pour affection non tumorale, en séances</t>
  </si>
  <si>
    <t>961728Z04Z</t>
  </si>
  <si>
    <t>962028Z11Z</t>
  </si>
  <si>
    <t>962128Z11Z</t>
  </si>
  <si>
    <t>962228Z18Z</t>
  </si>
  <si>
    <t>28Z18Z</t>
  </si>
  <si>
    <t>Radiothérapie conformationnelle avec modulation d'intensité, en séances</t>
  </si>
  <si>
    <t>962328Z11Z</t>
  </si>
  <si>
    <t>962528Z18Z</t>
  </si>
  <si>
    <t>962628Z19Z</t>
  </si>
  <si>
    <t>28Z19Z</t>
  </si>
  <si>
    <t>Préparations à une irradiation externe par RCMI ou techniques spéciales</t>
  </si>
  <si>
    <t>962828Z20Z</t>
  </si>
  <si>
    <t>28Z20Z</t>
  </si>
  <si>
    <t>Préparations à une irradiation externe avec dosimétrie tridimensionnelle avec HDV</t>
  </si>
  <si>
    <t>962928Z21Z</t>
  </si>
  <si>
    <t>28Z21Z</t>
  </si>
  <si>
    <t>Préparations à une irradiation externe avec dosimétrie tridimensionnelle sans HDV</t>
  </si>
  <si>
    <t>963028Z22Z</t>
  </si>
  <si>
    <t>28Z22Z</t>
  </si>
  <si>
    <t>Autres préparations à une irradiation externe</t>
  </si>
  <si>
    <t>963128Z23Z</t>
  </si>
  <si>
    <t>28Z23Z</t>
  </si>
  <si>
    <t>Techniques complexes d'irradiation externe avec repositionnement, en séances</t>
  </si>
  <si>
    <t>963228Z24Z</t>
  </si>
  <si>
    <t>28Z24Z</t>
  </si>
  <si>
    <t>Techniques complexes d'irradiation externe sans repositionnement, en séances</t>
  </si>
  <si>
    <t>963328Z25Z</t>
  </si>
  <si>
    <t>28Z25Z</t>
  </si>
  <si>
    <t>Autres techniques d'irradiation externe, en séances</t>
  </si>
  <si>
    <t>GHS</t>
  </si>
  <si>
    <t>GHM</t>
  </si>
  <si>
    <t>Forfait d'hémodialyse en unité de dialyse médicalisée</t>
  </si>
  <si>
    <t>D11</t>
  </si>
  <si>
    <t>D24</t>
  </si>
  <si>
    <t>Forfait d’entrainement à l’hémodialyse en  unité de dialyse médicalisée</t>
  </si>
  <si>
    <t>293208C57J</t>
  </si>
  <si>
    <t>08C57J</t>
  </si>
  <si>
    <t>Libérations articulaires du membre inférieur à l'exception de la hanche et du pied, en ambulatoire</t>
  </si>
  <si>
    <t>Forfait d'autodialyse simple</t>
  </si>
  <si>
    <t>Forfait d'autodialyse assistée</t>
  </si>
  <si>
    <t>Forfait d'hémodialyse à domicile</t>
  </si>
  <si>
    <t>Forfait de dialyse péritonéale automatisée (DPA)</t>
  </si>
  <si>
    <t>Forfait de dialyse péritonéale continue ambulatoire (DPCA)</t>
  </si>
  <si>
    <t xml:space="preserve">Forfait de dialyse péritonéale automatisée pour une hospitalisation d’une durée comprise entre 3 et 6 jours </t>
  </si>
  <si>
    <t>Forfait de dialyse péritonéale continue ambulatoire pour une hospitalisation d’une durée comprise entre 3 et 6 jours</t>
  </si>
  <si>
    <t>D12</t>
  </si>
  <si>
    <t>D13</t>
  </si>
  <si>
    <t>D14</t>
  </si>
  <si>
    <t>D15</t>
  </si>
  <si>
    <t>D16</t>
  </si>
  <si>
    <t>D22</t>
  </si>
  <si>
    <t>D23</t>
  </si>
  <si>
    <t>L'étude compare la valorisation de l'activité sur la base de deux notions tarifaires</t>
  </si>
  <si>
    <t>2/ les tarifs issus des coûts</t>
  </si>
  <si>
    <t>La valorisation de l'activité par les tarifs inclut le financement spécifique des séjours extrêmes</t>
  </si>
  <si>
    <t xml:space="preserve">Il convient de noter que cette étude ne permet pas d’établir une comparaison directe entre une charge et un financement, autrement dit elle ne permet pas d’évaluer un taux de marge. </t>
  </si>
  <si>
    <t xml:space="preserve">FICHE DE SYNTHESE </t>
  </si>
  <si>
    <t>LIBELLE</t>
  </si>
  <si>
    <t>Concat</t>
  </si>
  <si>
    <t>RESULATS METHODE ALTERNATIVE DE COMPARAISON DES COUTS ET DES TARIFS</t>
  </si>
  <si>
    <t/>
  </si>
  <si>
    <t>Secteur</t>
  </si>
  <si>
    <t>ex DGF</t>
  </si>
  <si>
    <t>ex OQN</t>
  </si>
  <si>
    <t>Valorisation des tarifs issus des coûts</t>
  </si>
  <si>
    <t>Ecart en %</t>
  </si>
  <si>
    <t>Ecart en €</t>
  </si>
  <si>
    <t>Tarif moyen issu des coûts</t>
  </si>
  <si>
    <t>Années des réferentiels</t>
  </si>
  <si>
    <t>Les données d'activité utilisées sont celles relatives à l'exercice 2018 groupées en version 2019 de la classification.</t>
  </si>
  <si>
    <t>1/ les tarifs en application (1er mars 2019)</t>
  </si>
  <si>
    <t>Les coûts utilisés pour obtenir cette échelle sont calculés à partir des données de coûts issus de l’ENC sur plusieurs années (2015/2016/2017)</t>
  </si>
  <si>
    <t>GHM v2016</t>
  </si>
  <si>
    <t>Libellé</t>
  </si>
  <si>
    <t>GHS1</t>
  </si>
  <si>
    <t xml:space="preserve">GHS2 </t>
  </si>
  <si>
    <t>GHS3</t>
  </si>
  <si>
    <t>GHS4</t>
  </si>
  <si>
    <t>Nombre de GHS</t>
  </si>
  <si>
    <t>Ligatures tubaires par laparoscopie ou coelioscopie, très courte durée</t>
  </si>
  <si>
    <t>Maladies virales et fièvres d'étiologie indéterminée, âge inférieur 18 ans, niveau 1</t>
  </si>
  <si>
    <t>Maladies virales et fièvres d'étiologie indéterminée, âge inférieur 18 ans, niveau 2</t>
  </si>
  <si>
    <t>Maladies virales et fièvres d'étiologie indéterminée, âge inférieur 18 ans, niveau 3</t>
  </si>
  <si>
    <t>Maladies virales et fièvres d'étiologie indéterminée, âge inférieur 18 ans, niveau 4</t>
  </si>
  <si>
    <t>*</t>
  </si>
  <si>
    <t>ghs v2020</t>
  </si>
  <si>
    <t>ghm v2020</t>
  </si>
  <si>
    <t>Effectif national 2019</t>
  </si>
  <si>
    <t>Tarif moyen v2020</t>
  </si>
  <si>
    <t xml:space="preserve">  2018</t>
  </si>
  <si>
    <t>2016 2017 2018</t>
  </si>
  <si>
    <t xml:space="preserve">2016 2017 </t>
  </si>
  <si>
    <t>2016  2018</t>
  </si>
  <si>
    <t xml:space="preserve">2016  </t>
  </si>
  <si>
    <t xml:space="preserve"> 2017 2018</t>
  </si>
  <si>
    <t>Séjours pour douleurs chroniques irréductibles comprenant un bloc ou une infiltration, en ambulatoire</t>
  </si>
  <si>
    <t>Douleurs chroniques irréductibles, niveau 1</t>
  </si>
  <si>
    <t>Douleurs chroniques irréductibles, niveau 2</t>
  </si>
  <si>
    <t>Douleurs chroniques irréductibles, niveau 3</t>
  </si>
  <si>
    <t>Douleurs chroniques irréductibles, niveau 4</t>
  </si>
  <si>
    <t>Douleurs chroniques irréductibles, très courte durée</t>
  </si>
  <si>
    <t xml:space="preserve"> 2017 </t>
  </si>
  <si>
    <t>62603C053</t>
  </si>
  <si>
    <t>03C053</t>
  </si>
  <si>
    <t>Réparations de fissures labiale et palatine, niveau 3</t>
  </si>
  <si>
    <t>124304M273</t>
  </si>
  <si>
    <t>04M273</t>
  </si>
  <si>
    <t>Autres affections respiratoires concernant majoritairement la petite enfance, niveau 3</t>
  </si>
  <si>
    <t>182005K194</t>
  </si>
  <si>
    <t>05K194</t>
  </si>
  <si>
    <t>Traitements majeurs de troubles du rythme par voie vasculaire, niveau 4</t>
  </si>
  <si>
    <t>216406M102</t>
  </si>
  <si>
    <t>06M102</t>
  </si>
  <si>
    <t>Ulcères gastroduodénaux compliqués, niveau 2</t>
  </si>
  <si>
    <t>305308M074</t>
  </si>
  <si>
    <t>08M074</t>
  </si>
  <si>
    <t>Fractures, entorses, luxations et dislocations de la jambe, âge supérieur à 17 ans, niveau 4</t>
  </si>
  <si>
    <t>454112C091</t>
  </si>
  <si>
    <t>12C091</t>
  </si>
  <si>
    <t>Autres interventions pour tumeurs malignes de l'appareil génital masculin, niveau 1</t>
  </si>
  <si>
    <t>726020Z023</t>
  </si>
  <si>
    <t>20Z023</t>
  </si>
  <si>
    <t>Toxicomanies non éthyliques avec dépendance, niveau 3</t>
  </si>
  <si>
    <t>728720Z023</t>
  </si>
  <si>
    <t>D11D11</t>
  </si>
  <si>
    <t>D24D24</t>
  </si>
  <si>
    <t>D12D12</t>
  </si>
  <si>
    <t>D13D13</t>
  </si>
  <si>
    <t>D14D14</t>
  </si>
  <si>
    <t>D15D15</t>
  </si>
  <si>
    <t>D16D16</t>
  </si>
  <si>
    <t>D22D22</t>
  </si>
  <si>
    <t>D23D23</t>
  </si>
  <si>
    <t>Effectif National 2019</t>
  </si>
  <si>
    <t>Valorisation des tarifs 2020</t>
  </si>
  <si>
    <t>Tarif moyen arrêté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</si>
</sst>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_-* #,##0\ _€_-;\-* #,##0\ _€_-;_-* &quot;-&quot;??\ _€_-;_-@_-"/>
    <numFmt numFmtId="165" formatCode="0.0%"/>
    <numFmt numFmtId="166" formatCode="#,##0_ ;\-#,##0\ "/>
  </numFmts>
  <fonts count="16" x14ac:knownFonts="1">
    <font>
      <sz val="11"/>
      <color theme="1"/>
      <name val="Calibri"/>
      <family val="2"/>
      <scheme val="minor"/>
    </font>
    <font>
      <sz val="11"/>
      <color theme="1"/>
      <name val="Calibri"/>
      <family val="2"/>
      <scheme val="minor"/>
    </font>
    <font>
      <b/>
      <sz val="8"/>
      <color theme="0"/>
      <name val="Arial"/>
      <family val="2"/>
    </font>
    <font>
      <sz val="8"/>
      <color theme="1"/>
      <name val="Arial"/>
      <family val="2"/>
    </font>
    <font>
      <sz val="11"/>
      <color theme="1"/>
      <name val="Arial"/>
      <family val="2"/>
    </font>
    <font>
      <sz val="11"/>
      <color rgb="FFFF0000"/>
      <name val="Calibri"/>
      <family val="2"/>
      <scheme val="minor"/>
    </font>
    <font>
      <sz val="10"/>
      <name val="Arial"/>
      <family val="2"/>
    </font>
    <font>
      <b/>
      <sz val="10"/>
      <name val="Arial"/>
      <family val="2"/>
    </font>
    <font>
      <b/>
      <i/>
      <sz val="12"/>
      <color indexed="9"/>
      <name val="Arial"/>
      <family val="2"/>
    </font>
    <font>
      <b/>
      <sz val="10"/>
      <color theme="0"/>
      <name val="Arial"/>
      <family val="2"/>
    </font>
    <font>
      <b/>
      <sz val="16"/>
      <color rgb="FFFF0000"/>
      <name val="Arial"/>
      <family val="2"/>
    </font>
    <font>
      <sz val="10"/>
      <color theme="0"/>
      <name val="Arial"/>
      <family val="2"/>
    </font>
    <font>
      <b/>
      <sz val="11"/>
      <color indexed="9"/>
      <name val="Times New Roman"/>
      <family val="1"/>
    </font>
    <font>
      <sz val="10"/>
      <name val="Times New Roman"/>
      <family val="1"/>
    </font>
    <font>
      <sz val="10"/>
      <color indexed="9"/>
      <name val="Arial"/>
      <family val="2"/>
    </font>
    <font>
      <sz val="10"/>
      <color theme="1"/>
      <name val="Arial"/>
      <family val="2"/>
    </font>
  </fonts>
  <fills count="11">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0"/>
        <bgColor indexed="64"/>
      </patternFill>
    </fill>
    <fill>
      <patternFill patternType="solid">
        <fgColor theme="5"/>
        <bgColor indexed="64"/>
      </patternFill>
    </fill>
    <fill>
      <patternFill patternType="solid">
        <fgColor indexed="9"/>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dotted">
        <color indexed="64"/>
      </right>
      <top style="medium">
        <color indexed="64"/>
      </top>
      <bottom/>
      <diagonal/>
    </border>
    <border>
      <left style="dotted">
        <color indexed="64"/>
      </left>
      <right style="medium">
        <color indexed="64"/>
      </right>
      <top style="medium">
        <color indexed="64"/>
      </top>
      <bottom/>
      <diagonal/>
    </border>
    <border>
      <left/>
      <right style="medium">
        <color indexed="64"/>
      </right>
      <top/>
      <bottom/>
      <diagonal/>
    </border>
    <border>
      <left style="thin">
        <color indexed="64"/>
      </left>
      <right style="dotted">
        <color indexed="64"/>
      </right>
      <top/>
      <bottom/>
      <diagonal/>
    </border>
    <border>
      <left style="dotted">
        <color indexed="64"/>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1" fillId="0" borderId="0"/>
    <xf numFmtId="43" fontId="1" fillId="0" borderId="0" applyFont="0" applyFill="0" applyBorder="0" applyAlignment="0" applyProtection="0"/>
    <xf numFmtId="9" fontId="6" fillId="0" borderId="0" applyFont="0" applyFill="0" applyBorder="0" applyAlignment="0" applyProtection="0"/>
  </cellStyleXfs>
  <cellXfs count="88">
    <xf numFmtId="0" fontId="0" fillId="0" borderId="0" xfId="0"/>
    <xf numFmtId="0" fontId="2" fillId="2" borderId="0" xfId="0" applyFont="1" applyFill="1" applyAlignment="1">
      <alignment horizontal="center" vertical="center" wrapText="1"/>
    </xf>
    <xf numFmtId="164" fontId="2" fillId="2" borderId="0" xfId="1" applyNumberFormat="1" applyFont="1" applyFill="1" applyAlignment="1">
      <alignment horizontal="center" vertical="center" wrapText="1"/>
    </xf>
    <xf numFmtId="10" fontId="2" fillId="2" borderId="0" xfId="2" applyNumberFormat="1" applyFont="1" applyFill="1" applyAlignment="1">
      <alignment horizontal="center" vertical="center" wrapText="1"/>
    </xf>
    <xf numFmtId="0" fontId="3" fillId="0" borderId="0" xfId="0" applyFont="1" applyAlignment="1">
      <alignment vertical="center"/>
    </xf>
    <xf numFmtId="164" fontId="3" fillId="0" borderId="0" xfId="1" applyNumberFormat="1" applyFont="1" applyAlignment="1">
      <alignment vertical="center"/>
    </xf>
    <xf numFmtId="10" fontId="3" fillId="0" borderId="0" xfId="2" applyNumberFormat="1" applyFont="1" applyAlignment="1">
      <alignment vertical="center"/>
    </xf>
    <xf numFmtId="0" fontId="3" fillId="0" borderId="0" xfId="0" applyFont="1"/>
    <xf numFmtId="10" fontId="3" fillId="0" borderId="0" xfId="2" applyNumberFormat="1" applyFont="1"/>
    <xf numFmtId="0" fontId="3" fillId="0" borderId="0" xfId="0" applyFont="1" applyFill="1" applyAlignment="1">
      <alignment vertical="center"/>
    </xf>
    <xf numFmtId="164" fontId="3" fillId="0" borderId="0" xfId="1" applyNumberFormat="1" applyFont="1" applyFill="1" applyAlignment="1">
      <alignment vertical="center"/>
    </xf>
    <xf numFmtId="0" fontId="3" fillId="0" borderId="0" xfId="0" applyFont="1" applyFill="1" applyAlignment="1">
      <alignment horizontal="right" vertical="center"/>
    </xf>
    <xf numFmtId="0" fontId="2" fillId="3" borderId="0" xfId="0" applyFont="1" applyFill="1" applyAlignment="1">
      <alignment horizontal="center" vertical="center" wrapText="1"/>
    </xf>
    <xf numFmtId="164" fontId="2" fillId="3" borderId="0" xfId="1" applyNumberFormat="1" applyFont="1" applyFill="1" applyAlignment="1">
      <alignment horizontal="center" vertical="center" wrapText="1"/>
    </xf>
    <xf numFmtId="43" fontId="2" fillId="3" borderId="0" xfId="1" applyFont="1" applyFill="1" applyAlignment="1">
      <alignment horizontal="center" vertical="center" wrapText="1"/>
    </xf>
    <xf numFmtId="0" fontId="3" fillId="0" borderId="0" xfId="0" applyFont="1" applyFill="1" applyAlignment="1">
      <alignment horizontal="left" vertical="center"/>
    </xf>
    <xf numFmtId="165" fontId="3" fillId="0" borderId="0" xfId="2" applyNumberFormat="1" applyFont="1" applyFill="1" applyAlignment="1">
      <alignment vertical="center"/>
    </xf>
    <xf numFmtId="0" fontId="4" fillId="0" borderId="0" xfId="0" applyFont="1"/>
    <xf numFmtId="164" fontId="3" fillId="0" borderId="0" xfId="1" applyNumberFormat="1" applyFont="1" applyFill="1"/>
    <xf numFmtId="165" fontId="3" fillId="0" borderId="0" xfId="2" applyNumberFormat="1" applyFont="1" applyFill="1"/>
    <xf numFmtId="164" fontId="3" fillId="0" borderId="0" xfId="0" applyNumberFormat="1" applyFont="1" applyFill="1"/>
    <xf numFmtId="0" fontId="3" fillId="0" borderId="0" xfId="0" applyFont="1" applyFill="1"/>
    <xf numFmtId="0" fontId="6" fillId="4" borderId="0" xfId="3" applyFont="1" applyFill="1"/>
    <xf numFmtId="0" fontId="6" fillId="4" borderId="0" xfId="3" applyFill="1"/>
    <xf numFmtId="0" fontId="7" fillId="4" borderId="0" xfId="3" applyFont="1" applyFill="1"/>
    <xf numFmtId="0" fontId="6" fillId="6" borderId="0" xfId="4" applyFont="1" applyFill="1"/>
    <xf numFmtId="0" fontId="9" fillId="7" borderId="1" xfId="4" applyFont="1" applyFill="1" applyBorder="1" applyAlignment="1">
      <alignment horizontal="center" vertical="center"/>
    </xf>
    <xf numFmtId="0" fontId="7" fillId="8" borderId="1" xfId="4" applyFont="1" applyFill="1" applyBorder="1" applyAlignment="1">
      <alignment horizontal="center" vertical="center"/>
    </xf>
    <xf numFmtId="0" fontId="9" fillId="7" borderId="2" xfId="4" applyFont="1" applyFill="1" applyBorder="1" applyAlignment="1">
      <alignment horizontal="center" vertical="center"/>
    </xf>
    <xf numFmtId="0" fontId="6" fillId="6" borderId="2" xfId="4" applyFont="1" applyFill="1" applyBorder="1" applyAlignment="1">
      <alignment horizontal="left" vertical="center" indent="2"/>
    </xf>
    <xf numFmtId="0" fontId="9" fillId="5" borderId="3" xfId="4" applyFont="1" applyFill="1" applyBorder="1" applyAlignment="1">
      <alignment horizontal="center" vertical="center"/>
    </xf>
    <xf numFmtId="0" fontId="7" fillId="4" borderId="2" xfId="4" applyFont="1" applyFill="1" applyBorder="1" applyAlignment="1">
      <alignment horizontal="left" vertical="center" indent="2"/>
    </xf>
    <xf numFmtId="0" fontId="7" fillId="8" borderId="4" xfId="4" applyFont="1" applyFill="1" applyBorder="1" applyAlignment="1">
      <alignment horizontal="center" vertical="center"/>
    </xf>
    <xf numFmtId="0" fontId="10" fillId="6" borderId="0" xfId="4" applyFont="1" applyFill="1" applyAlignment="1">
      <alignment horizontal="left" vertical="center"/>
    </xf>
    <xf numFmtId="0" fontId="11" fillId="4" borderId="0" xfId="4" applyFont="1" applyFill="1"/>
    <xf numFmtId="0" fontId="6" fillId="4" borderId="0" xfId="4" applyFont="1" applyFill="1"/>
    <xf numFmtId="0" fontId="1" fillId="6" borderId="0" xfId="4" applyFill="1"/>
    <xf numFmtId="0" fontId="13" fillId="5" borderId="6" xfId="4" applyFont="1" applyFill="1" applyBorder="1"/>
    <xf numFmtId="0" fontId="13" fillId="5" borderId="7" xfId="4" applyFont="1" applyFill="1" applyBorder="1"/>
    <xf numFmtId="0" fontId="13" fillId="6" borderId="0" xfId="4" applyFont="1" applyFill="1"/>
    <xf numFmtId="0" fontId="14" fillId="6" borderId="0" xfId="4" applyFont="1" applyFill="1" applyBorder="1"/>
    <xf numFmtId="164" fontId="7" fillId="9" borderId="9" xfId="5" applyNumberFormat="1" applyFont="1" applyFill="1" applyBorder="1" applyAlignment="1">
      <alignment horizontal="center" vertical="center"/>
    </xf>
    <xf numFmtId="164" fontId="7" fillId="9" borderId="10" xfId="5" applyNumberFormat="1" applyFont="1" applyFill="1" applyBorder="1" applyAlignment="1">
      <alignment horizontal="center" vertical="center"/>
    </xf>
    <xf numFmtId="0" fontId="13" fillId="5" borderId="11" xfId="4" applyFont="1" applyFill="1" applyBorder="1"/>
    <xf numFmtId="164" fontId="6" fillId="6" borderId="12" xfId="5" applyNumberFormat="1" applyFont="1" applyFill="1" applyBorder="1" applyAlignment="1">
      <alignment vertical="center"/>
    </xf>
    <xf numFmtId="164" fontId="6" fillId="6" borderId="13" xfId="5" applyNumberFormat="1" applyFont="1" applyFill="1" applyBorder="1" applyAlignment="1">
      <alignment vertical="center"/>
    </xf>
    <xf numFmtId="164" fontId="6" fillId="8" borderId="12" xfId="5" applyNumberFormat="1" applyFont="1" applyFill="1" applyBorder="1" applyAlignment="1">
      <alignment vertical="center"/>
    </xf>
    <xf numFmtId="164" fontId="6" fillId="8" borderId="13" xfId="5" applyNumberFormat="1" applyFont="1" applyFill="1" applyBorder="1" applyAlignment="1">
      <alignment vertical="center"/>
    </xf>
    <xf numFmtId="165" fontId="6" fillId="8" borderId="12" xfId="6" applyNumberFormat="1" applyFont="1" applyFill="1" applyBorder="1" applyAlignment="1">
      <alignment vertical="center"/>
    </xf>
    <xf numFmtId="165" fontId="6" fillId="8" borderId="13" xfId="5" applyNumberFormat="1" applyFont="1" applyFill="1" applyBorder="1" applyAlignment="1">
      <alignment vertical="center"/>
    </xf>
    <xf numFmtId="166" fontId="6" fillId="6" borderId="12" xfId="5" applyNumberFormat="1" applyFont="1" applyFill="1" applyBorder="1" applyAlignment="1">
      <alignment vertical="center"/>
    </xf>
    <xf numFmtId="166" fontId="6" fillId="6" borderId="13" xfId="5" applyNumberFormat="1" applyFont="1" applyFill="1" applyBorder="1" applyAlignment="1">
      <alignment vertical="center"/>
    </xf>
    <xf numFmtId="164" fontId="6" fillId="8" borderId="12" xfId="5" applyNumberFormat="1" applyFont="1" applyFill="1" applyBorder="1" applyAlignment="1">
      <alignment horizontal="right" vertical="center" indent="2"/>
    </xf>
    <xf numFmtId="164" fontId="6" fillId="8" borderId="13" xfId="5" applyNumberFormat="1" applyFont="1" applyFill="1" applyBorder="1" applyAlignment="1">
      <alignment horizontal="right" vertical="center" indent="2"/>
    </xf>
    <xf numFmtId="164" fontId="6" fillId="6" borderId="12" xfId="5" applyNumberFormat="1" applyFont="1" applyFill="1" applyBorder="1" applyAlignment="1">
      <alignment horizontal="center" vertical="center"/>
    </xf>
    <xf numFmtId="164" fontId="6" fillId="6" borderId="13" xfId="5" applyNumberFormat="1" applyFont="1" applyFill="1" applyBorder="1" applyAlignment="1">
      <alignment horizontal="center" vertical="center"/>
    </xf>
    <xf numFmtId="164" fontId="6" fillId="8" borderId="17" xfId="5" applyNumberFormat="1" applyFont="1" applyFill="1" applyBorder="1" applyAlignment="1">
      <alignment horizontal="center" vertical="center"/>
    </xf>
    <xf numFmtId="164" fontId="6" fillId="8" borderId="18" xfId="5" applyNumberFormat="1" applyFont="1" applyFill="1" applyBorder="1" applyAlignment="1">
      <alignment horizontal="center" vertical="center"/>
    </xf>
    <xf numFmtId="0" fontId="13" fillId="5" borderId="11" xfId="4" applyFont="1" applyFill="1" applyBorder="1" applyAlignment="1">
      <alignment horizontal="center"/>
    </xf>
    <xf numFmtId="0" fontId="13" fillId="5" borderId="0" xfId="4" applyFont="1" applyFill="1" applyBorder="1"/>
    <xf numFmtId="0" fontId="13" fillId="5" borderId="16" xfId="4" applyFont="1" applyFill="1" applyBorder="1"/>
    <xf numFmtId="0" fontId="1" fillId="5" borderId="16" xfId="4" applyFill="1" applyBorder="1" applyAlignment="1">
      <alignment vertical="center" wrapText="1"/>
    </xf>
    <xf numFmtId="0" fontId="13" fillId="5" borderId="16" xfId="4" applyFont="1" applyFill="1" applyBorder="1" applyAlignment="1">
      <alignment horizontal="center"/>
    </xf>
    <xf numFmtId="0" fontId="13" fillId="5" borderId="19" xfId="4" applyFont="1" applyFill="1" applyBorder="1" applyAlignment="1">
      <alignment horizontal="center"/>
    </xf>
    <xf numFmtId="0" fontId="0" fillId="0" borderId="0" xfId="4" applyFont="1"/>
    <xf numFmtId="0" fontId="1" fillId="0" borderId="0" xfId="4"/>
    <xf numFmtId="0" fontId="15" fillId="10" borderId="0" xfId="0" applyFont="1" applyFill="1" applyAlignment="1">
      <alignment vertical="center"/>
    </xf>
    <xf numFmtId="0" fontId="0" fillId="10" borderId="0" xfId="0" applyFill="1"/>
    <xf numFmtId="0" fontId="1" fillId="0" borderId="0" xfId="4" applyFill="1"/>
    <xf numFmtId="0" fontId="15" fillId="0" borderId="0" xfId="0" applyFont="1" applyAlignment="1">
      <alignment vertical="center"/>
    </xf>
    <xf numFmtId="0" fontId="15" fillId="0" borderId="0" xfId="0" applyFont="1"/>
    <xf numFmtId="0" fontId="1" fillId="10" borderId="0" xfId="4" applyFill="1"/>
    <xf numFmtId="0" fontId="13" fillId="0" borderId="0" xfId="4" applyFont="1"/>
    <xf numFmtId="0" fontId="5" fillId="10" borderId="0" xfId="0" applyFont="1" applyFill="1"/>
    <xf numFmtId="0" fontId="6" fillId="4" borderId="8" xfId="4" applyFont="1" applyFill="1" applyBorder="1" applyAlignment="1">
      <alignment horizontal="left" vertical="center" wrapText="1" indent="2"/>
    </xf>
    <xf numFmtId="0" fontId="6" fillId="4" borderId="0" xfId="4" applyFont="1" applyFill="1" applyBorder="1" applyAlignment="1">
      <alignment horizontal="left" vertical="center" wrapText="1" indent="2"/>
    </xf>
    <xf numFmtId="0" fontId="6" fillId="8" borderId="15" xfId="4" applyFont="1" applyFill="1" applyBorder="1" applyAlignment="1">
      <alignment horizontal="left" vertical="center" wrapText="1" indent="2"/>
    </xf>
    <xf numFmtId="0" fontId="6" fillId="8" borderId="16" xfId="4" applyFont="1" applyFill="1" applyBorder="1" applyAlignment="1">
      <alignment horizontal="left" vertical="center" wrapText="1" indent="2"/>
    </xf>
    <xf numFmtId="0" fontId="8" fillId="5" borderId="0" xfId="4" applyFont="1" applyFill="1" applyAlignment="1">
      <alignment horizontal="center" vertical="center"/>
    </xf>
    <xf numFmtId="0" fontId="12" fillId="5" borderId="5" xfId="4" applyFont="1" applyFill="1" applyBorder="1" applyAlignment="1">
      <alignment horizontal="center" vertical="center" textRotation="90" wrapText="1"/>
    </xf>
    <xf numFmtId="0" fontId="12" fillId="5" borderId="8" xfId="4" applyFont="1" applyFill="1" applyBorder="1" applyAlignment="1">
      <alignment horizontal="center" vertical="center" textRotation="90" wrapText="1"/>
    </xf>
    <xf numFmtId="0" fontId="12" fillId="5" borderId="15" xfId="4" applyFont="1" applyFill="1" applyBorder="1" applyAlignment="1">
      <alignment horizontal="center" vertical="center" textRotation="90" wrapText="1"/>
    </xf>
    <xf numFmtId="0" fontId="7" fillId="9" borderId="5" xfId="4" applyFont="1" applyFill="1" applyBorder="1" applyAlignment="1">
      <alignment horizontal="left" vertical="center" wrapText="1" indent="2"/>
    </xf>
    <xf numFmtId="0" fontId="7" fillId="9" borderId="6" xfId="4" applyFont="1" applyFill="1" applyBorder="1" applyAlignment="1">
      <alignment horizontal="left" vertical="center" wrapText="1" indent="2"/>
    </xf>
    <xf numFmtId="0" fontId="6" fillId="8" borderId="8" xfId="4" applyFont="1" applyFill="1" applyBorder="1" applyAlignment="1">
      <alignment horizontal="left" vertical="center" wrapText="1" indent="2"/>
    </xf>
    <xf numFmtId="0" fontId="6" fillId="8" borderId="14" xfId="4" applyFont="1" applyFill="1" applyBorder="1" applyAlignment="1">
      <alignment horizontal="left" vertical="center" wrapText="1" indent="2"/>
    </xf>
    <xf numFmtId="0" fontId="6" fillId="4" borderId="14" xfId="4" applyFont="1" applyFill="1" applyBorder="1" applyAlignment="1">
      <alignment horizontal="left" vertical="center" wrapText="1" indent="2"/>
    </xf>
    <xf numFmtId="0" fontId="6" fillId="8" borderId="0" xfId="4" applyFont="1" applyFill="1" applyBorder="1" applyAlignment="1">
      <alignment horizontal="left" vertical="center" wrapText="1" indent="2"/>
    </xf>
  </cellXfs>
  <cellStyles count="7">
    <cellStyle name="Milliers" xfId="1" builtinId="3"/>
    <cellStyle name="Milliers 2" xfId="5" xr:uid="{20EDA8BF-DCA5-4BB3-8752-1D061ABDC5F2}"/>
    <cellStyle name="Normal" xfId="0" builtinId="0"/>
    <cellStyle name="Normal 2" xfId="3" xr:uid="{9E74F275-2AE9-430D-AC6E-FAC424779203}"/>
    <cellStyle name="Normal 2 2" xfId="4" xr:uid="{2B344592-EB3D-4D90-BBE3-FE8073742109}"/>
    <cellStyle name="Pourcentage" xfId="2" builtinId="5"/>
    <cellStyle name="Pourcentage 3" xfId="6" xr:uid="{EA2827E5-8D46-4B3F-A5A1-E5F5013C29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BT/Campagne%20MCO%20Archives/2012/07%20-%20Etude%20Charge%20financement/publication/Etude_ad&#233;quation_charge_financeme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de lecture"/>
      <sheetName val="Synthèse"/>
      <sheetName val="Secteur ex DGF"/>
      <sheetName val="Secteur ex OQN"/>
      <sheetName val="Liste GHM"/>
      <sheetName val="Liste GHS"/>
      <sheetName val="Choix GHS"/>
    </sheetNames>
    <sheetDataSet>
      <sheetData sheetId="0"/>
      <sheetData sheetId="1"/>
      <sheetData sheetId="2"/>
      <sheetData sheetId="3"/>
      <sheetData sheetId="4">
        <row r="2">
          <cell r="A2" t="str">
            <v xml:space="preserve">01C031 </v>
          </cell>
        </row>
        <row r="3">
          <cell r="A3" t="str">
            <v xml:space="preserve">01C032 </v>
          </cell>
        </row>
        <row r="4">
          <cell r="A4" t="str">
            <v xml:space="preserve">01C033 </v>
          </cell>
        </row>
        <row r="5">
          <cell r="A5" t="str">
            <v xml:space="preserve">01C034 </v>
          </cell>
        </row>
        <row r="6">
          <cell r="A6" t="str">
            <v xml:space="preserve">01C041 </v>
          </cell>
        </row>
        <row r="7">
          <cell r="A7" t="str">
            <v xml:space="preserve">01C042 </v>
          </cell>
        </row>
        <row r="8">
          <cell r="A8" t="str">
            <v xml:space="preserve">01C043 </v>
          </cell>
        </row>
        <row r="9">
          <cell r="A9" t="str">
            <v xml:space="preserve">01C044 </v>
          </cell>
        </row>
        <row r="10">
          <cell r="A10" t="str">
            <v xml:space="preserve">01C051 </v>
          </cell>
        </row>
        <row r="11">
          <cell r="A11" t="str">
            <v xml:space="preserve">01C052 </v>
          </cell>
        </row>
        <row r="12">
          <cell r="A12" t="str">
            <v xml:space="preserve">01C053 </v>
          </cell>
        </row>
        <row r="13">
          <cell r="A13" t="str">
            <v xml:space="preserve">01C054 </v>
          </cell>
        </row>
        <row r="14">
          <cell r="A14" t="str">
            <v xml:space="preserve">01C061 </v>
          </cell>
        </row>
        <row r="15">
          <cell r="A15" t="str">
            <v xml:space="preserve">01C062 </v>
          </cell>
        </row>
        <row r="16">
          <cell r="A16" t="str">
            <v xml:space="preserve">01C063 </v>
          </cell>
        </row>
        <row r="17">
          <cell r="A17" t="str">
            <v xml:space="preserve">01C064 </v>
          </cell>
        </row>
        <row r="18">
          <cell r="A18" t="str">
            <v xml:space="preserve">01C081 </v>
          </cell>
        </row>
        <row r="19">
          <cell r="A19" t="str">
            <v xml:space="preserve">01C082 </v>
          </cell>
        </row>
        <row r="20">
          <cell r="A20" t="str">
            <v xml:space="preserve">01C083 </v>
          </cell>
        </row>
        <row r="21">
          <cell r="A21" t="str">
            <v xml:space="preserve">01C084 </v>
          </cell>
        </row>
        <row r="22">
          <cell r="A22" t="str">
            <v xml:space="preserve">01C08J </v>
          </cell>
        </row>
        <row r="23">
          <cell r="A23" t="str">
            <v xml:space="preserve">01C091 </v>
          </cell>
        </row>
        <row r="24">
          <cell r="A24" t="str">
            <v xml:space="preserve">01C092 </v>
          </cell>
        </row>
        <row r="25">
          <cell r="A25" t="str">
            <v xml:space="preserve">01C101 </v>
          </cell>
        </row>
        <row r="26">
          <cell r="A26" t="str">
            <v xml:space="preserve">01C111 </v>
          </cell>
        </row>
        <row r="27">
          <cell r="A27" t="str">
            <v xml:space="preserve">01C112 </v>
          </cell>
        </row>
        <row r="28">
          <cell r="A28" t="str">
            <v xml:space="preserve">01C113 </v>
          </cell>
        </row>
        <row r="29">
          <cell r="A29" t="str">
            <v xml:space="preserve">01C114 </v>
          </cell>
        </row>
        <row r="30">
          <cell r="A30" t="str">
            <v xml:space="preserve">01C121 </v>
          </cell>
        </row>
        <row r="31">
          <cell r="A31" t="str">
            <v xml:space="preserve">01C122 </v>
          </cell>
        </row>
        <row r="32">
          <cell r="A32" t="str">
            <v xml:space="preserve">01C123 </v>
          </cell>
        </row>
        <row r="33">
          <cell r="A33" t="str">
            <v xml:space="preserve">01C124 </v>
          </cell>
        </row>
        <row r="34">
          <cell r="A34" t="str">
            <v xml:space="preserve">01C131 </v>
          </cell>
        </row>
        <row r="35">
          <cell r="A35" t="str">
            <v xml:space="preserve">01C132 </v>
          </cell>
        </row>
        <row r="36">
          <cell r="A36" t="str">
            <v xml:space="preserve">01C13J </v>
          </cell>
        </row>
        <row r="37">
          <cell r="A37" t="str">
            <v xml:space="preserve">01K021 </v>
          </cell>
        </row>
        <row r="38">
          <cell r="A38" t="str">
            <v xml:space="preserve">01K022 </v>
          </cell>
        </row>
        <row r="39">
          <cell r="A39" t="str">
            <v xml:space="preserve">01K023 </v>
          </cell>
        </row>
        <row r="40">
          <cell r="A40" t="str">
            <v xml:space="preserve">01K031 </v>
          </cell>
        </row>
        <row r="41">
          <cell r="A41" t="str">
            <v xml:space="preserve">01K032 </v>
          </cell>
        </row>
        <row r="42">
          <cell r="A42" t="str">
            <v xml:space="preserve">01K033 </v>
          </cell>
        </row>
        <row r="43">
          <cell r="A43" t="str">
            <v xml:space="preserve">01K04J </v>
          </cell>
        </row>
        <row r="44">
          <cell r="A44" t="str">
            <v xml:space="preserve">01K05J </v>
          </cell>
        </row>
        <row r="45">
          <cell r="A45" t="str">
            <v xml:space="preserve">01K06J </v>
          </cell>
        </row>
        <row r="46">
          <cell r="A46" t="str">
            <v xml:space="preserve">01K071 </v>
          </cell>
        </row>
        <row r="47">
          <cell r="A47" t="str">
            <v xml:space="preserve">01K072 </v>
          </cell>
        </row>
        <row r="48">
          <cell r="A48" t="str">
            <v xml:space="preserve">01K073 </v>
          </cell>
        </row>
        <row r="49">
          <cell r="A49" t="str">
            <v xml:space="preserve">01K074 </v>
          </cell>
        </row>
        <row r="50">
          <cell r="A50" t="str">
            <v xml:space="preserve">01M041 </v>
          </cell>
        </row>
        <row r="51">
          <cell r="A51" t="str">
            <v xml:space="preserve">01M042 </v>
          </cell>
        </row>
        <row r="52">
          <cell r="A52" t="str">
            <v xml:space="preserve">01M043 </v>
          </cell>
        </row>
        <row r="53">
          <cell r="A53" t="str">
            <v xml:space="preserve">01M04T </v>
          </cell>
        </row>
        <row r="54">
          <cell r="A54" t="str">
            <v xml:space="preserve">01M051 </v>
          </cell>
        </row>
        <row r="55">
          <cell r="A55" t="str">
            <v xml:space="preserve">01M052 </v>
          </cell>
        </row>
        <row r="56">
          <cell r="A56" t="str">
            <v xml:space="preserve">01M053 </v>
          </cell>
        </row>
        <row r="57">
          <cell r="A57" t="str">
            <v xml:space="preserve">01M054 </v>
          </cell>
        </row>
        <row r="58">
          <cell r="A58" t="str">
            <v xml:space="preserve">01M05T </v>
          </cell>
        </row>
        <row r="59">
          <cell r="A59" t="str">
            <v xml:space="preserve">01M071 </v>
          </cell>
        </row>
        <row r="60">
          <cell r="A60" t="str">
            <v xml:space="preserve">01M072 </v>
          </cell>
        </row>
        <row r="61">
          <cell r="A61" t="str">
            <v xml:space="preserve">01M073 </v>
          </cell>
        </row>
        <row r="62">
          <cell r="A62" t="str">
            <v xml:space="preserve">01M074 </v>
          </cell>
        </row>
        <row r="63">
          <cell r="A63" t="str">
            <v xml:space="preserve">01M07T </v>
          </cell>
        </row>
        <row r="64">
          <cell r="A64" t="str">
            <v xml:space="preserve">01M081 </v>
          </cell>
        </row>
        <row r="65">
          <cell r="A65" t="str">
            <v xml:space="preserve">01M082 </v>
          </cell>
        </row>
        <row r="66">
          <cell r="A66" t="str">
            <v xml:space="preserve">01M083 </v>
          </cell>
        </row>
        <row r="67">
          <cell r="A67" t="str">
            <v xml:space="preserve">01M084 </v>
          </cell>
        </row>
        <row r="68">
          <cell r="A68" t="str">
            <v xml:space="preserve">01M08T </v>
          </cell>
        </row>
        <row r="69">
          <cell r="A69" t="str">
            <v xml:space="preserve">01M091 </v>
          </cell>
        </row>
        <row r="70">
          <cell r="A70" t="str">
            <v xml:space="preserve">01M092 </v>
          </cell>
        </row>
        <row r="71">
          <cell r="A71" t="str">
            <v xml:space="preserve">01M093 </v>
          </cell>
        </row>
        <row r="72">
          <cell r="A72" t="str">
            <v xml:space="preserve">01M094 </v>
          </cell>
        </row>
        <row r="73">
          <cell r="A73" t="str">
            <v xml:space="preserve">01M09T </v>
          </cell>
        </row>
        <row r="74">
          <cell r="A74" t="str">
            <v xml:space="preserve">01M101 </v>
          </cell>
        </row>
        <row r="75">
          <cell r="A75" t="str">
            <v xml:space="preserve">01M102 </v>
          </cell>
        </row>
        <row r="76">
          <cell r="A76" t="str">
            <v xml:space="preserve">01M103 </v>
          </cell>
        </row>
        <row r="77">
          <cell r="A77" t="str">
            <v xml:space="preserve">01M104 </v>
          </cell>
        </row>
        <row r="78">
          <cell r="A78" t="str">
            <v xml:space="preserve">01M10T </v>
          </cell>
        </row>
        <row r="79">
          <cell r="A79" t="str">
            <v xml:space="preserve">01M111 </v>
          </cell>
        </row>
        <row r="80">
          <cell r="A80" t="str">
            <v xml:space="preserve">01M112 </v>
          </cell>
        </row>
        <row r="81">
          <cell r="A81" t="str">
            <v xml:space="preserve">01M113 </v>
          </cell>
        </row>
        <row r="82">
          <cell r="A82" t="str">
            <v xml:space="preserve">01M114 </v>
          </cell>
        </row>
        <row r="83">
          <cell r="A83" t="str">
            <v xml:space="preserve">01M11T </v>
          </cell>
        </row>
        <row r="84">
          <cell r="A84" t="str">
            <v xml:space="preserve">01M121 </v>
          </cell>
        </row>
        <row r="85">
          <cell r="A85" t="str">
            <v xml:space="preserve">01M122 </v>
          </cell>
        </row>
        <row r="86">
          <cell r="A86" t="str">
            <v xml:space="preserve">01M123 </v>
          </cell>
        </row>
        <row r="87">
          <cell r="A87" t="str">
            <v xml:space="preserve">01M124 </v>
          </cell>
        </row>
        <row r="88">
          <cell r="A88" t="str">
            <v xml:space="preserve">01M12T </v>
          </cell>
        </row>
        <row r="89">
          <cell r="A89" t="str">
            <v xml:space="preserve">01M131 </v>
          </cell>
        </row>
        <row r="90">
          <cell r="A90" t="str">
            <v xml:space="preserve">01M132 </v>
          </cell>
        </row>
        <row r="91">
          <cell r="A91" t="str">
            <v xml:space="preserve">01M133 </v>
          </cell>
        </row>
        <row r="92">
          <cell r="A92" t="str">
            <v xml:space="preserve">01M134 </v>
          </cell>
        </row>
        <row r="93">
          <cell r="A93" t="str">
            <v xml:space="preserve">01M151 </v>
          </cell>
        </row>
        <row r="94">
          <cell r="A94" t="str">
            <v xml:space="preserve">01M152 </v>
          </cell>
        </row>
        <row r="95">
          <cell r="A95" t="str">
            <v xml:space="preserve">01M153 </v>
          </cell>
        </row>
        <row r="96">
          <cell r="A96" t="str">
            <v xml:space="preserve">01M15T </v>
          </cell>
        </row>
        <row r="97">
          <cell r="A97" t="str">
            <v xml:space="preserve">01M161 </v>
          </cell>
        </row>
        <row r="98">
          <cell r="A98" t="str">
            <v xml:space="preserve">01M162 </v>
          </cell>
        </row>
        <row r="99">
          <cell r="A99" t="str">
            <v xml:space="preserve">01M163 </v>
          </cell>
        </row>
        <row r="100">
          <cell r="A100" t="str">
            <v xml:space="preserve">01M16T </v>
          </cell>
        </row>
        <row r="101">
          <cell r="A101" t="str">
            <v xml:space="preserve">01M171 </v>
          </cell>
        </row>
        <row r="102">
          <cell r="A102" t="str">
            <v xml:space="preserve">01M172 </v>
          </cell>
        </row>
        <row r="103">
          <cell r="A103" t="str">
            <v xml:space="preserve">01M173 </v>
          </cell>
        </row>
        <row r="104">
          <cell r="A104" t="str">
            <v xml:space="preserve">01M174 </v>
          </cell>
        </row>
        <row r="105">
          <cell r="A105" t="str">
            <v xml:space="preserve">01M17T </v>
          </cell>
        </row>
        <row r="106">
          <cell r="A106" t="str">
            <v xml:space="preserve">01M181 </v>
          </cell>
        </row>
        <row r="107">
          <cell r="A107" t="str">
            <v xml:space="preserve">01M182 </v>
          </cell>
        </row>
        <row r="108">
          <cell r="A108" t="str">
            <v xml:space="preserve">01M183 </v>
          </cell>
        </row>
        <row r="109">
          <cell r="A109" t="str">
            <v xml:space="preserve">01M184 </v>
          </cell>
        </row>
        <row r="110">
          <cell r="A110" t="str">
            <v xml:space="preserve">01M18T </v>
          </cell>
        </row>
        <row r="111">
          <cell r="A111" t="str">
            <v xml:space="preserve">01M191 </v>
          </cell>
        </row>
        <row r="112">
          <cell r="A112" t="str">
            <v xml:space="preserve">01M192 </v>
          </cell>
        </row>
        <row r="113">
          <cell r="A113" t="str">
            <v xml:space="preserve">01M193 </v>
          </cell>
        </row>
        <row r="114">
          <cell r="A114" t="str">
            <v xml:space="preserve">01M194 </v>
          </cell>
        </row>
        <row r="115">
          <cell r="A115" t="str">
            <v xml:space="preserve">01M201 </v>
          </cell>
        </row>
        <row r="116">
          <cell r="A116" t="str">
            <v xml:space="preserve">01M202 </v>
          </cell>
        </row>
        <row r="117">
          <cell r="A117" t="str">
            <v xml:space="preserve">01M203 </v>
          </cell>
        </row>
        <row r="118">
          <cell r="A118" t="str">
            <v xml:space="preserve">01M211 </v>
          </cell>
        </row>
        <row r="119">
          <cell r="A119" t="str">
            <v xml:space="preserve">01M212 </v>
          </cell>
        </row>
        <row r="120">
          <cell r="A120" t="str">
            <v xml:space="preserve">01M213 </v>
          </cell>
        </row>
        <row r="121">
          <cell r="A121" t="str">
            <v xml:space="preserve">01M214 </v>
          </cell>
        </row>
        <row r="122">
          <cell r="A122" t="str">
            <v xml:space="preserve">01M21T </v>
          </cell>
        </row>
        <row r="123">
          <cell r="A123" t="str">
            <v xml:space="preserve">01M221 </v>
          </cell>
        </row>
        <row r="124">
          <cell r="A124" t="str">
            <v xml:space="preserve">01M222 </v>
          </cell>
        </row>
        <row r="125">
          <cell r="A125" t="str">
            <v xml:space="preserve">01M223 </v>
          </cell>
        </row>
        <row r="126">
          <cell r="A126" t="str">
            <v xml:space="preserve">01M22T </v>
          </cell>
        </row>
        <row r="127">
          <cell r="A127" t="str">
            <v xml:space="preserve">01M231 </v>
          </cell>
        </row>
        <row r="128">
          <cell r="A128" t="str">
            <v xml:space="preserve">01M241 </v>
          </cell>
        </row>
        <row r="129">
          <cell r="A129" t="str">
            <v xml:space="preserve">01M242 </v>
          </cell>
        </row>
        <row r="130">
          <cell r="A130" t="str">
            <v xml:space="preserve">01M243 </v>
          </cell>
        </row>
        <row r="131">
          <cell r="A131" t="str">
            <v xml:space="preserve">01M244 </v>
          </cell>
        </row>
        <row r="132">
          <cell r="A132" t="str">
            <v xml:space="preserve">01M24T </v>
          </cell>
        </row>
        <row r="133">
          <cell r="A133" t="str">
            <v xml:space="preserve">01M251 </v>
          </cell>
        </row>
        <row r="134">
          <cell r="A134" t="str">
            <v xml:space="preserve">01M252 </v>
          </cell>
        </row>
        <row r="135">
          <cell r="A135" t="str">
            <v xml:space="preserve">01M253 </v>
          </cell>
        </row>
        <row r="136">
          <cell r="A136" t="str">
            <v xml:space="preserve">01M254 </v>
          </cell>
        </row>
        <row r="137">
          <cell r="A137" t="str">
            <v xml:space="preserve">01M25T </v>
          </cell>
        </row>
        <row r="138">
          <cell r="A138" t="str">
            <v xml:space="preserve">01M261 </v>
          </cell>
        </row>
        <row r="139">
          <cell r="A139" t="str">
            <v xml:space="preserve">01M262 </v>
          </cell>
        </row>
        <row r="140">
          <cell r="A140" t="str">
            <v xml:space="preserve">01M263 </v>
          </cell>
        </row>
        <row r="141">
          <cell r="A141" t="str">
            <v xml:space="preserve">01M264 </v>
          </cell>
        </row>
        <row r="142">
          <cell r="A142" t="str">
            <v xml:space="preserve">01M26T </v>
          </cell>
        </row>
        <row r="143">
          <cell r="A143" t="str">
            <v xml:space="preserve">01M271 </v>
          </cell>
        </row>
        <row r="144">
          <cell r="A144" t="str">
            <v xml:space="preserve">01M272 </v>
          </cell>
        </row>
        <row r="145">
          <cell r="A145" t="str">
            <v xml:space="preserve">01M273 </v>
          </cell>
        </row>
        <row r="146">
          <cell r="A146" t="str">
            <v xml:space="preserve">01M27T </v>
          </cell>
        </row>
        <row r="147">
          <cell r="A147" t="str">
            <v xml:space="preserve">01M281 </v>
          </cell>
        </row>
        <row r="148">
          <cell r="A148" t="str">
            <v xml:space="preserve">01M282 </v>
          </cell>
        </row>
        <row r="149">
          <cell r="A149" t="str">
            <v xml:space="preserve">01M283 </v>
          </cell>
        </row>
        <row r="150">
          <cell r="A150" t="str">
            <v xml:space="preserve">01M28T </v>
          </cell>
        </row>
        <row r="151">
          <cell r="A151" t="str">
            <v xml:space="preserve">01M291 </v>
          </cell>
        </row>
        <row r="152">
          <cell r="A152" t="str">
            <v xml:space="preserve">01M301 </v>
          </cell>
        </row>
        <row r="153">
          <cell r="A153" t="str">
            <v xml:space="preserve">01M302 </v>
          </cell>
        </row>
        <row r="154">
          <cell r="A154" t="str">
            <v xml:space="preserve">01M303 </v>
          </cell>
        </row>
        <row r="155">
          <cell r="A155" t="str">
            <v xml:space="preserve">01M304 </v>
          </cell>
        </row>
        <row r="156">
          <cell r="A156" t="str">
            <v xml:space="preserve">01M30T </v>
          </cell>
        </row>
        <row r="157">
          <cell r="A157" t="str">
            <v xml:space="preserve">01M311 </v>
          </cell>
        </row>
        <row r="158">
          <cell r="A158" t="str">
            <v xml:space="preserve">01M312 </v>
          </cell>
        </row>
        <row r="159">
          <cell r="A159" t="str">
            <v xml:space="preserve">01M313 </v>
          </cell>
        </row>
        <row r="160">
          <cell r="A160" t="str">
            <v xml:space="preserve">01M314 </v>
          </cell>
        </row>
        <row r="161">
          <cell r="A161" t="str">
            <v xml:space="preserve">01M31T </v>
          </cell>
        </row>
        <row r="162">
          <cell r="A162" t="str">
            <v xml:space="preserve">01M32Z </v>
          </cell>
        </row>
        <row r="163">
          <cell r="A163" t="str">
            <v xml:space="preserve">01M331 </v>
          </cell>
        </row>
        <row r="164">
          <cell r="A164" t="str">
            <v xml:space="preserve">01M34T </v>
          </cell>
        </row>
        <row r="165">
          <cell r="A165" t="str">
            <v xml:space="preserve">01M34Z </v>
          </cell>
        </row>
        <row r="166">
          <cell r="A166" t="str">
            <v xml:space="preserve">01M35T </v>
          </cell>
        </row>
        <row r="167">
          <cell r="A167" t="str">
            <v xml:space="preserve">01M35Z </v>
          </cell>
        </row>
        <row r="168">
          <cell r="A168" t="str">
            <v xml:space="preserve">01M36E </v>
          </cell>
        </row>
        <row r="169">
          <cell r="A169" t="str">
            <v xml:space="preserve">01M37E </v>
          </cell>
        </row>
        <row r="170">
          <cell r="A170" t="str">
            <v xml:space="preserve">02C021 </v>
          </cell>
        </row>
        <row r="171">
          <cell r="A171" t="str">
            <v xml:space="preserve">02C022 </v>
          </cell>
        </row>
        <row r="172">
          <cell r="A172" t="str">
            <v xml:space="preserve">02C02J </v>
          </cell>
        </row>
        <row r="173">
          <cell r="A173" t="str">
            <v xml:space="preserve">02C031 </v>
          </cell>
        </row>
        <row r="174">
          <cell r="A174" t="str">
            <v xml:space="preserve">02C032 </v>
          </cell>
        </row>
        <row r="175">
          <cell r="A175" t="str">
            <v xml:space="preserve">02C03J </v>
          </cell>
        </row>
        <row r="176">
          <cell r="A176" t="str">
            <v xml:space="preserve">02C051 </v>
          </cell>
        </row>
        <row r="177">
          <cell r="A177" t="str">
            <v xml:space="preserve">02C052 </v>
          </cell>
        </row>
        <row r="178">
          <cell r="A178" t="str">
            <v xml:space="preserve">02C05J </v>
          </cell>
        </row>
        <row r="179">
          <cell r="A179" t="str">
            <v xml:space="preserve">02C061 </v>
          </cell>
        </row>
        <row r="180">
          <cell r="A180" t="str">
            <v xml:space="preserve">02C06J </v>
          </cell>
        </row>
        <row r="181">
          <cell r="A181" t="str">
            <v xml:space="preserve">02C071 </v>
          </cell>
        </row>
        <row r="182">
          <cell r="A182" t="str">
            <v xml:space="preserve">02C07J </v>
          </cell>
        </row>
        <row r="183">
          <cell r="A183" t="str">
            <v xml:space="preserve">02C081 </v>
          </cell>
        </row>
        <row r="184">
          <cell r="A184" t="str">
            <v xml:space="preserve">02C082 </v>
          </cell>
        </row>
        <row r="185">
          <cell r="A185" t="str">
            <v xml:space="preserve">02C08J </v>
          </cell>
        </row>
        <row r="186">
          <cell r="A186" t="str">
            <v xml:space="preserve">02C091 </v>
          </cell>
        </row>
        <row r="187">
          <cell r="A187" t="str">
            <v xml:space="preserve">02C092 </v>
          </cell>
        </row>
        <row r="188">
          <cell r="A188" t="str">
            <v xml:space="preserve">02C09J </v>
          </cell>
        </row>
        <row r="189">
          <cell r="A189" t="str">
            <v xml:space="preserve">02C101 </v>
          </cell>
        </row>
        <row r="190">
          <cell r="A190" t="str">
            <v xml:space="preserve">02C102 </v>
          </cell>
        </row>
        <row r="191">
          <cell r="A191" t="str">
            <v xml:space="preserve">02C10J </v>
          </cell>
        </row>
        <row r="192">
          <cell r="A192" t="str">
            <v xml:space="preserve">02C111 </v>
          </cell>
        </row>
        <row r="193">
          <cell r="A193" t="str">
            <v xml:space="preserve">02C112 </v>
          </cell>
        </row>
        <row r="194">
          <cell r="A194" t="str">
            <v xml:space="preserve">02C11J </v>
          </cell>
        </row>
        <row r="195">
          <cell r="A195" t="str">
            <v xml:space="preserve">02C121 </v>
          </cell>
        </row>
        <row r="196">
          <cell r="A196" t="str">
            <v xml:space="preserve">02C12J </v>
          </cell>
        </row>
        <row r="197">
          <cell r="A197" t="str">
            <v xml:space="preserve">02M021 </v>
          </cell>
        </row>
        <row r="198">
          <cell r="A198" t="str">
            <v xml:space="preserve">02M031 </v>
          </cell>
        </row>
        <row r="199">
          <cell r="A199" t="str">
            <v xml:space="preserve">02M032 </v>
          </cell>
        </row>
        <row r="200">
          <cell r="A200" t="str">
            <v xml:space="preserve">02M033 </v>
          </cell>
        </row>
        <row r="201">
          <cell r="A201" t="str">
            <v xml:space="preserve">02M041 </v>
          </cell>
        </row>
        <row r="202">
          <cell r="A202" t="str">
            <v xml:space="preserve">02M042 </v>
          </cell>
        </row>
        <row r="203">
          <cell r="A203" t="str">
            <v xml:space="preserve">02M043 </v>
          </cell>
        </row>
        <row r="204">
          <cell r="A204" t="str">
            <v xml:space="preserve">02M04T </v>
          </cell>
        </row>
        <row r="205">
          <cell r="A205" t="str">
            <v xml:space="preserve">02M051 </v>
          </cell>
        </row>
        <row r="206">
          <cell r="A206" t="str">
            <v xml:space="preserve">02M05T </v>
          </cell>
        </row>
        <row r="207">
          <cell r="A207" t="str">
            <v xml:space="preserve">02M071 </v>
          </cell>
        </row>
        <row r="208">
          <cell r="A208" t="str">
            <v xml:space="preserve">02M072 </v>
          </cell>
        </row>
        <row r="209">
          <cell r="A209" t="str">
            <v xml:space="preserve">02M073 </v>
          </cell>
        </row>
        <row r="210">
          <cell r="A210" t="str">
            <v xml:space="preserve">02M07T </v>
          </cell>
        </row>
        <row r="211">
          <cell r="A211" t="str">
            <v xml:space="preserve">02M081 </v>
          </cell>
        </row>
        <row r="212">
          <cell r="A212" t="str">
            <v xml:space="preserve">02M082 </v>
          </cell>
        </row>
        <row r="213">
          <cell r="A213" t="str">
            <v xml:space="preserve">02M083 </v>
          </cell>
        </row>
        <row r="214">
          <cell r="A214" t="str">
            <v xml:space="preserve">02M08T </v>
          </cell>
        </row>
        <row r="215">
          <cell r="A215" t="str">
            <v xml:space="preserve">02M09Z </v>
          </cell>
        </row>
        <row r="216">
          <cell r="A216" t="str">
            <v xml:space="preserve">02M10T </v>
          </cell>
        </row>
        <row r="217">
          <cell r="A217" t="str">
            <v xml:space="preserve">02M10Z </v>
          </cell>
        </row>
        <row r="218">
          <cell r="A218" t="str">
            <v xml:space="preserve">03C051 </v>
          </cell>
        </row>
        <row r="219">
          <cell r="A219" t="str">
            <v xml:space="preserve">03C052 </v>
          </cell>
        </row>
        <row r="220">
          <cell r="A220" t="str">
            <v xml:space="preserve">03C05T </v>
          </cell>
        </row>
        <row r="221">
          <cell r="A221" t="str">
            <v xml:space="preserve">03C061 </v>
          </cell>
        </row>
        <row r="222">
          <cell r="A222" t="str">
            <v xml:space="preserve">03C062 </v>
          </cell>
        </row>
        <row r="223">
          <cell r="A223" t="str">
            <v xml:space="preserve">03C06J </v>
          </cell>
        </row>
        <row r="224">
          <cell r="A224" t="str">
            <v xml:space="preserve">03C071 </v>
          </cell>
        </row>
        <row r="225">
          <cell r="A225" t="str">
            <v xml:space="preserve">03C072 </v>
          </cell>
        </row>
        <row r="226">
          <cell r="A226" t="str">
            <v xml:space="preserve">03C073 </v>
          </cell>
        </row>
        <row r="227">
          <cell r="A227" t="str">
            <v xml:space="preserve">03C07J </v>
          </cell>
        </row>
        <row r="228">
          <cell r="A228" t="str">
            <v xml:space="preserve">03C091 </v>
          </cell>
        </row>
        <row r="229">
          <cell r="A229" t="str">
            <v xml:space="preserve">03C09J </v>
          </cell>
        </row>
        <row r="230">
          <cell r="A230" t="str">
            <v xml:space="preserve">03C101 </v>
          </cell>
        </row>
        <row r="231">
          <cell r="A231" t="str">
            <v xml:space="preserve">03C102 </v>
          </cell>
        </row>
        <row r="232">
          <cell r="A232" t="str">
            <v xml:space="preserve">03C111 </v>
          </cell>
        </row>
        <row r="233">
          <cell r="A233" t="str">
            <v xml:space="preserve">03C121 </v>
          </cell>
        </row>
        <row r="234">
          <cell r="A234" t="str">
            <v xml:space="preserve">03C131 </v>
          </cell>
        </row>
        <row r="235">
          <cell r="A235" t="str">
            <v xml:space="preserve">03C141 </v>
          </cell>
        </row>
        <row r="236">
          <cell r="A236" t="str">
            <v xml:space="preserve">03C14J </v>
          </cell>
        </row>
        <row r="237">
          <cell r="A237" t="str">
            <v xml:space="preserve">03C151 </v>
          </cell>
        </row>
        <row r="238">
          <cell r="A238" t="str">
            <v xml:space="preserve">03C15J </v>
          </cell>
        </row>
        <row r="239">
          <cell r="A239" t="str">
            <v xml:space="preserve">03C161 </v>
          </cell>
        </row>
        <row r="240">
          <cell r="A240" t="str">
            <v xml:space="preserve">03C162 </v>
          </cell>
        </row>
        <row r="241">
          <cell r="A241" t="str">
            <v xml:space="preserve">03C163 </v>
          </cell>
        </row>
        <row r="242">
          <cell r="A242" t="str">
            <v xml:space="preserve">03C164 </v>
          </cell>
        </row>
        <row r="243">
          <cell r="A243" t="str">
            <v xml:space="preserve">03C16J </v>
          </cell>
        </row>
        <row r="244">
          <cell r="A244" t="str">
            <v xml:space="preserve">03C171 </v>
          </cell>
        </row>
        <row r="245">
          <cell r="A245" t="str">
            <v xml:space="preserve">03C172 </v>
          </cell>
        </row>
        <row r="246">
          <cell r="A246" t="str">
            <v xml:space="preserve">03C17J </v>
          </cell>
        </row>
        <row r="247">
          <cell r="A247" t="str">
            <v xml:space="preserve">03C181 </v>
          </cell>
        </row>
        <row r="248">
          <cell r="A248" t="str">
            <v xml:space="preserve">03C182 </v>
          </cell>
        </row>
        <row r="249">
          <cell r="A249" t="str">
            <v xml:space="preserve">03C191 </v>
          </cell>
        </row>
        <row r="250">
          <cell r="A250" t="str">
            <v xml:space="preserve">03C192 </v>
          </cell>
        </row>
        <row r="251">
          <cell r="A251" t="str">
            <v xml:space="preserve">03C201 </v>
          </cell>
        </row>
        <row r="252">
          <cell r="A252" t="str">
            <v xml:space="preserve">03C202 </v>
          </cell>
        </row>
        <row r="253">
          <cell r="A253" t="str">
            <v xml:space="preserve">03C20J </v>
          </cell>
        </row>
        <row r="254">
          <cell r="A254" t="str">
            <v xml:space="preserve">03C211 </v>
          </cell>
        </row>
        <row r="255">
          <cell r="A255" t="str">
            <v xml:space="preserve">03C21J </v>
          </cell>
        </row>
        <row r="256">
          <cell r="A256" t="str">
            <v xml:space="preserve">03C22J </v>
          </cell>
        </row>
        <row r="257">
          <cell r="A257" t="str">
            <v xml:space="preserve">03C241 </v>
          </cell>
        </row>
        <row r="258">
          <cell r="A258" t="str">
            <v xml:space="preserve">03C242 </v>
          </cell>
        </row>
        <row r="259">
          <cell r="A259" t="str">
            <v xml:space="preserve">03C24J </v>
          </cell>
        </row>
        <row r="260">
          <cell r="A260" t="str">
            <v xml:space="preserve">03C251 </v>
          </cell>
        </row>
        <row r="261">
          <cell r="A261" t="str">
            <v xml:space="preserve">03C252 </v>
          </cell>
        </row>
        <row r="262">
          <cell r="A262" t="str">
            <v xml:space="preserve">03C253 </v>
          </cell>
        </row>
        <row r="263">
          <cell r="A263" t="str">
            <v xml:space="preserve">03C254 </v>
          </cell>
        </row>
        <row r="264">
          <cell r="A264" t="str">
            <v xml:space="preserve">03C261 </v>
          </cell>
        </row>
        <row r="265">
          <cell r="A265" t="str">
            <v xml:space="preserve">03C262 </v>
          </cell>
        </row>
        <row r="266">
          <cell r="A266" t="str">
            <v xml:space="preserve">03C263 </v>
          </cell>
        </row>
        <row r="267">
          <cell r="A267" t="str">
            <v xml:space="preserve">03C264 </v>
          </cell>
        </row>
        <row r="268">
          <cell r="A268" t="str">
            <v xml:space="preserve">03K021 </v>
          </cell>
        </row>
        <row r="269">
          <cell r="A269" t="str">
            <v xml:space="preserve">03K022 </v>
          </cell>
        </row>
        <row r="270">
          <cell r="A270" t="str">
            <v xml:space="preserve">03K02J </v>
          </cell>
        </row>
        <row r="271">
          <cell r="A271" t="str">
            <v xml:space="preserve">03K03J </v>
          </cell>
        </row>
        <row r="272">
          <cell r="A272" t="str">
            <v xml:space="preserve">03K04J </v>
          </cell>
        </row>
        <row r="273">
          <cell r="A273" t="str">
            <v xml:space="preserve">03M021 </v>
          </cell>
        </row>
        <row r="274">
          <cell r="A274" t="str">
            <v xml:space="preserve">03M022 </v>
          </cell>
        </row>
        <row r="275">
          <cell r="A275" t="str">
            <v xml:space="preserve">03M02T </v>
          </cell>
        </row>
        <row r="276">
          <cell r="A276" t="str">
            <v xml:space="preserve">03M031 </v>
          </cell>
        </row>
        <row r="277">
          <cell r="A277" t="str">
            <v xml:space="preserve">03M032 </v>
          </cell>
        </row>
        <row r="278">
          <cell r="A278" t="str">
            <v xml:space="preserve">03M033 </v>
          </cell>
        </row>
        <row r="279">
          <cell r="A279" t="str">
            <v xml:space="preserve">03M03T </v>
          </cell>
        </row>
        <row r="280">
          <cell r="A280" t="str">
            <v xml:space="preserve">03M041 </v>
          </cell>
        </row>
        <row r="281">
          <cell r="A281" t="str">
            <v xml:space="preserve">03M042 </v>
          </cell>
        </row>
        <row r="282">
          <cell r="A282" t="str">
            <v xml:space="preserve">03M043 </v>
          </cell>
        </row>
        <row r="283">
          <cell r="A283" t="str">
            <v xml:space="preserve">03M04T </v>
          </cell>
        </row>
        <row r="284">
          <cell r="A284" t="str">
            <v xml:space="preserve">03M051 </v>
          </cell>
        </row>
        <row r="285">
          <cell r="A285" t="str">
            <v xml:space="preserve">03M052 </v>
          </cell>
        </row>
        <row r="286">
          <cell r="A286" t="str">
            <v xml:space="preserve">03M053 </v>
          </cell>
        </row>
        <row r="287">
          <cell r="A287" t="str">
            <v xml:space="preserve">03M05T </v>
          </cell>
        </row>
        <row r="288">
          <cell r="A288" t="str">
            <v xml:space="preserve">03M061 </v>
          </cell>
        </row>
        <row r="289">
          <cell r="A289" t="str">
            <v xml:space="preserve">03M062 </v>
          </cell>
        </row>
        <row r="290">
          <cell r="A290" t="str">
            <v xml:space="preserve">03M063 </v>
          </cell>
        </row>
        <row r="291">
          <cell r="A291" t="str">
            <v xml:space="preserve">03M06T </v>
          </cell>
        </row>
        <row r="292">
          <cell r="A292" t="str">
            <v xml:space="preserve">03M071 </v>
          </cell>
        </row>
        <row r="293">
          <cell r="A293" t="str">
            <v xml:space="preserve">03M072 </v>
          </cell>
        </row>
        <row r="294">
          <cell r="A294" t="str">
            <v xml:space="preserve">03M073 </v>
          </cell>
        </row>
        <row r="295">
          <cell r="A295" t="str">
            <v xml:space="preserve">03M074 </v>
          </cell>
        </row>
        <row r="296">
          <cell r="A296" t="str">
            <v xml:space="preserve">03M07T </v>
          </cell>
        </row>
        <row r="297">
          <cell r="A297" t="str">
            <v xml:space="preserve">03M081 </v>
          </cell>
        </row>
        <row r="298">
          <cell r="A298" t="str">
            <v xml:space="preserve">03M082 </v>
          </cell>
        </row>
        <row r="299">
          <cell r="A299" t="str">
            <v xml:space="preserve">03M08T </v>
          </cell>
        </row>
        <row r="300">
          <cell r="A300" t="str">
            <v xml:space="preserve">03M091 </v>
          </cell>
        </row>
        <row r="301">
          <cell r="A301" t="str">
            <v xml:space="preserve">03M092 </v>
          </cell>
        </row>
        <row r="302">
          <cell r="A302" t="str">
            <v xml:space="preserve">03M093 </v>
          </cell>
        </row>
        <row r="303">
          <cell r="A303" t="str">
            <v xml:space="preserve">03M094 </v>
          </cell>
        </row>
        <row r="304">
          <cell r="A304" t="str">
            <v xml:space="preserve">03M09T </v>
          </cell>
        </row>
        <row r="305">
          <cell r="A305" t="str">
            <v xml:space="preserve">03M101 </v>
          </cell>
        </row>
        <row r="306">
          <cell r="A306" t="str">
            <v xml:space="preserve">03M102 </v>
          </cell>
        </row>
        <row r="307">
          <cell r="A307" t="str">
            <v xml:space="preserve">03M10T </v>
          </cell>
        </row>
        <row r="308">
          <cell r="A308" t="str">
            <v xml:space="preserve">03M111 </v>
          </cell>
        </row>
        <row r="309">
          <cell r="A309" t="str">
            <v xml:space="preserve">03M112 </v>
          </cell>
        </row>
        <row r="310">
          <cell r="A310" t="str">
            <v xml:space="preserve">03M113 </v>
          </cell>
        </row>
        <row r="311">
          <cell r="A311" t="str">
            <v xml:space="preserve">03M11T </v>
          </cell>
        </row>
        <row r="312">
          <cell r="A312" t="str">
            <v xml:space="preserve">03M121 </v>
          </cell>
        </row>
        <row r="313">
          <cell r="A313" t="str">
            <v xml:space="preserve">03M131 </v>
          </cell>
        </row>
        <row r="314">
          <cell r="A314" t="str">
            <v xml:space="preserve">03M132 </v>
          </cell>
        </row>
        <row r="315">
          <cell r="A315" t="str">
            <v xml:space="preserve">03M14Z </v>
          </cell>
        </row>
        <row r="316">
          <cell r="A316" t="str">
            <v xml:space="preserve">03M15T </v>
          </cell>
        </row>
        <row r="317">
          <cell r="A317" t="str">
            <v xml:space="preserve">03M15Z </v>
          </cell>
        </row>
        <row r="318">
          <cell r="A318" t="str">
            <v xml:space="preserve">04C021 </v>
          </cell>
        </row>
        <row r="319">
          <cell r="A319" t="str">
            <v xml:space="preserve">04C022 </v>
          </cell>
        </row>
        <row r="320">
          <cell r="A320" t="str">
            <v xml:space="preserve">04C023 </v>
          </cell>
        </row>
        <row r="321">
          <cell r="A321" t="str">
            <v xml:space="preserve">04C024 </v>
          </cell>
        </row>
        <row r="322">
          <cell r="A322" t="str">
            <v xml:space="preserve">04C031 </v>
          </cell>
        </row>
        <row r="323">
          <cell r="A323" t="str">
            <v xml:space="preserve">04C032 </v>
          </cell>
        </row>
        <row r="324">
          <cell r="A324" t="str">
            <v xml:space="preserve">04C033 </v>
          </cell>
        </row>
        <row r="325">
          <cell r="A325" t="str">
            <v xml:space="preserve">04C034 </v>
          </cell>
        </row>
        <row r="326">
          <cell r="A326" t="str">
            <v xml:space="preserve">04C041 </v>
          </cell>
        </row>
        <row r="327">
          <cell r="A327" t="str">
            <v xml:space="preserve">04C042 </v>
          </cell>
        </row>
        <row r="328">
          <cell r="A328" t="str">
            <v xml:space="preserve">04C043 </v>
          </cell>
        </row>
        <row r="329">
          <cell r="A329" t="str">
            <v xml:space="preserve">04C044 </v>
          </cell>
        </row>
        <row r="330">
          <cell r="A330" t="str">
            <v xml:space="preserve">04K02J </v>
          </cell>
        </row>
        <row r="331">
          <cell r="A331" t="str">
            <v xml:space="preserve">04M021 </v>
          </cell>
        </row>
        <row r="332">
          <cell r="A332" t="str">
            <v xml:space="preserve">04M022 </v>
          </cell>
        </row>
        <row r="333">
          <cell r="A333" t="str">
            <v xml:space="preserve">04M023 </v>
          </cell>
        </row>
        <row r="334">
          <cell r="A334" t="str">
            <v xml:space="preserve">04M02T </v>
          </cell>
        </row>
        <row r="335">
          <cell r="A335" t="str">
            <v xml:space="preserve">04M031 </v>
          </cell>
        </row>
        <row r="336">
          <cell r="A336" t="str">
            <v xml:space="preserve">04M032 </v>
          </cell>
        </row>
        <row r="337">
          <cell r="A337" t="str">
            <v xml:space="preserve">04M033 </v>
          </cell>
        </row>
        <row r="338">
          <cell r="A338" t="str">
            <v xml:space="preserve">04M034 </v>
          </cell>
        </row>
        <row r="339">
          <cell r="A339" t="str">
            <v xml:space="preserve">04M03T </v>
          </cell>
        </row>
        <row r="340">
          <cell r="A340" t="str">
            <v xml:space="preserve">04M041 </v>
          </cell>
        </row>
        <row r="341">
          <cell r="A341" t="str">
            <v xml:space="preserve">04M042 </v>
          </cell>
        </row>
        <row r="342">
          <cell r="A342" t="str">
            <v xml:space="preserve">04M043 </v>
          </cell>
        </row>
        <row r="343">
          <cell r="A343" t="str">
            <v xml:space="preserve">04M044 </v>
          </cell>
        </row>
        <row r="344">
          <cell r="A344" t="str">
            <v xml:space="preserve">04M051 </v>
          </cell>
        </row>
        <row r="345">
          <cell r="A345" t="str">
            <v xml:space="preserve">04M052 </v>
          </cell>
        </row>
        <row r="346">
          <cell r="A346" t="str">
            <v xml:space="preserve">04M053 </v>
          </cell>
        </row>
        <row r="347">
          <cell r="A347" t="str">
            <v xml:space="preserve">04M054 </v>
          </cell>
        </row>
        <row r="348">
          <cell r="A348" t="str">
            <v xml:space="preserve">04M05T </v>
          </cell>
        </row>
        <row r="349">
          <cell r="A349" t="str">
            <v xml:space="preserve">04M061 </v>
          </cell>
        </row>
        <row r="350">
          <cell r="A350" t="str">
            <v xml:space="preserve">04M062 </v>
          </cell>
        </row>
        <row r="351">
          <cell r="A351" t="str">
            <v xml:space="preserve">04M063 </v>
          </cell>
        </row>
        <row r="352">
          <cell r="A352" t="str">
            <v xml:space="preserve">04M06T </v>
          </cell>
        </row>
        <row r="353">
          <cell r="A353" t="str">
            <v xml:space="preserve">04M071 </v>
          </cell>
        </row>
        <row r="354">
          <cell r="A354" t="str">
            <v xml:space="preserve">04M072 </v>
          </cell>
        </row>
        <row r="355">
          <cell r="A355" t="str">
            <v xml:space="preserve">04M073 </v>
          </cell>
        </row>
        <row r="356">
          <cell r="A356" t="str">
            <v xml:space="preserve">04M074 </v>
          </cell>
        </row>
        <row r="357">
          <cell r="A357" t="str">
            <v xml:space="preserve">04M07T </v>
          </cell>
        </row>
        <row r="358">
          <cell r="A358" t="str">
            <v xml:space="preserve">04M081 </v>
          </cell>
        </row>
        <row r="359">
          <cell r="A359" t="str">
            <v xml:space="preserve">04M082 </v>
          </cell>
        </row>
        <row r="360">
          <cell r="A360" t="str">
            <v xml:space="preserve">04M083 </v>
          </cell>
        </row>
        <row r="361">
          <cell r="A361" t="str">
            <v xml:space="preserve">04M084 </v>
          </cell>
        </row>
        <row r="362">
          <cell r="A362" t="str">
            <v xml:space="preserve">04M08T </v>
          </cell>
        </row>
        <row r="363">
          <cell r="A363" t="str">
            <v xml:space="preserve">04M091 </v>
          </cell>
        </row>
        <row r="364">
          <cell r="A364" t="str">
            <v xml:space="preserve">04M092 </v>
          </cell>
        </row>
        <row r="365">
          <cell r="A365" t="str">
            <v xml:space="preserve">04M093 </v>
          </cell>
        </row>
        <row r="366">
          <cell r="A366" t="str">
            <v xml:space="preserve">04M094 </v>
          </cell>
        </row>
        <row r="367">
          <cell r="A367" t="str">
            <v xml:space="preserve">04M09T </v>
          </cell>
        </row>
        <row r="368">
          <cell r="A368" t="str">
            <v xml:space="preserve">04M101 </v>
          </cell>
        </row>
        <row r="369">
          <cell r="A369" t="str">
            <v xml:space="preserve">04M102 </v>
          </cell>
        </row>
        <row r="370">
          <cell r="A370" t="str">
            <v xml:space="preserve">04M103 </v>
          </cell>
        </row>
        <row r="371">
          <cell r="A371" t="str">
            <v xml:space="preserve">04M104 </v>
          </cell>
        </row>
        <row r="372">
          <cell r="A372" t="str">
            <v xml:space="preserve">04M10T </v>
          </cell>
        </row>
        <row r="373">
          <cell r="A373" t="str">
            <v xml:space="preserve">04M111 </v>
          </cell>
        </row>
        <row r="374">
          <cell r="A374" t="str">
            <v xml:space="preserve">04M112 </v>
          </cell>
        </row>
        <row r="375">
          <cell r="A375" t="str">
            <v xml:space="preserve">04M113 </v>
          </cell>
        </row>
        <row r="376">
          <cell r="A376" t="str">
            <v xml:space="preserve">04M121 </v>
          </cell>
        </row>
        <row r="377">
          <cell r="A377" t="str">
            <v xml:space="preserve">04M122 </v>
          </cell>
        </row>
        <row r="378">
          <cell r="A378" t="str">
            <v xml:space="preserve">04M123 </v>
          </cell>
        </row>
        <row r="379">
          <cell r="A379" t="str">
            <v xml:space="preserve">04M124 </v>
          </cell>
        </row>
        <row r="380">
          <cell r="A380" t="str">
            <v xml:space="preserve">04M12T </v>
          </cell>
        </row>
        <row r="381">
          <cell r="A381" t="str">
            <v xml:space="preserve">04M131 </v>
          </cell>
        </row>
        <row r="382">
          <cell r="A382" t="str">
            <v xml:space="preserve">04M132 </v>
          </cell>
        </row>
        <row r="383">
          <cell r="A383" t="str">
            <v xml:space="preserve">04M133 </v>
          </cell>
        </row>
        <row r="384">
          <cell r="A384" t="str">
            <v xml:space="preserve">04M134 </v>
          </cell>
        </row>
        <row r="385">
          <cell r="A385" t="str">
            <v xml:space="preserve">04M13T </v>
          </cell>
        </row>
        <row r="386">
          <cell r="A386" t="str">
            <v xml:space="preserve">04M141 </v>
          </cell>
        </row>
        <row r="387">
          <cell r="A387" t="str">
            <v xml:space="preserve">04M142 </v>
          </cell>
        </row>
        <row r="388">
          <cell r="A388" t="str">
            <v xml:space="preserve">04M143 </v>
          </cell>
        </row>
        <row r="389">
          <cell r="A389" t="str">
            <v xml:space="preserve">04M144 </v>
          </cell>
        </row>
        <row r="390">
          <cell r="A390" t="str">
            <v xml:space="preserve">04M14T </v>
          </cell>
        </row>
        <row r="391">
          <cell r="A391" t="str">
            <v xml:space="preserve">04M151 </v>
          </cell>
        </row>
        <row r="392">
          <cell r="A392" t="str">
            <v xml:space="preserve">04M152 </v>
          </cell>
        </row>
        <row r="393">
          <cell r="A393" t="str">
            <v xml:space="preserve">04M153 </v>
          </cell>
        </row>
        <row r="394">
          <cell r="A394" t="str">
            <v xml:space="preserve">04M154 </v>
          </cell>
        </row>
        <row r="395">
          <cell r="A395" t="str">
            <v xml:space="preserve">04M15T </v>
          </cell>
        </row>
        <row r="396">
          <cell r="A396" t="str">
            <v xml:space="preserve">04M161 </v>
          </cell>
        </row>
        <row r="397">
          <cell r="A397" t="str">
            <v xml:space="preserve">04M162 </v>
          </cell>
        </row>
        <row r="398">
          <cell r="A398" t="str">
            <v xml:space="preserve">04M163 </v>
          </cell>
        </row>
        <row r="399">
          <cell r="A399" t="str">
            <v xml:space="preserve">04M16T </v>
          </cell>
        </row>
        <row r="400">
          <cell r="A400" t="str">
            <v xml:space="preserve">04M171 </v>
          </cell>
        </row>
        <row r="401">
          <cell r="A401" t="str">
            <v xml:space="preserve">04M172 </v>
          </cell>
        </row>
        <row r="402">
          <cell r="A402" t="str">
            <v xml:space="preserve">04M173 </v>
          </cell>
        </row>
        <row r="403">
          <cell r="A403" t="str">
            <v xml:space="preserve">04M174 </v>
          </cell>
        </row>
        <row r="404">
          <cell r="A404" t="str">
            <v xml:space="preserve">04M17T </v>
          </cell>
        </row>
        <row r="405">
          <cell r="A405" t="str">
            <v xml:space="preserve">04M181 </v>
          </cell>
        </row>
        <row r="406">
          <cell r="A406" t="str">
            <v xml:space="preserve">04M182 </v>
          </cell>
        </row>
        <row r="407">
          <cell r="A407" t="str">
            <v xml:space="preserve">04M183 </v>
          </cell>
        </row>
        <row r="408">
          <cell r="A408" t="str">
            <v xml:space="preserve">04M18T </v>
          </cell>
        </row>
        <row r="409">
          <cell r="A409" t="str">
            <v xml:space="preserve">04M191 </v>
          </cell>
        </row>
        <row r="410">
          <cell r="A410" t="str">
            <v xml:space="preserve">04M192 </v>
          </cell>
        </row>
        <row r="411">
          <cell r="A411" t="str">
            <v xml:space="preserve">04M193 </v>
          </cell>
        </row>
        <row r="412">
          <cell r="A412" t="str">
            <v xml:space="preserve">04M19T </v>
          </cell>
        </row>
        <row r="413">
          <cell r="A413" t="str">
            <v xml:space="preserve">04M201 </v>
          </cell>
        </row>
        <row r="414">
          <cell r="A414" t="str">
            <v xml:space="preserve">04M202 </v>
          </cell>
        </row>
        <row r="415">
          <cell r="A415" t="str">
            <v xml:space="preserve">04M203 </v>
          </cell>
        </row>
        <row r="416">
          <cell r="A416" t="str">
            <v xml:space="preserve">04M204 </v>
          </cell>
        </row>
        <row r="417">
          <cell r="A417" t="str">
            <v xml:space="preserve">04M20T </v>
          </cell>
        </row>
        <row r="418">
          <cell r="A418" t="str">
            <v xml:space="preserve">04M211 </v>
          </cell>
        </row>
        <row r="419">
          <cell r="A419" t="str">
            <v xml:space="preserve">04M212 </v>
          </cell>
        </row>
        <row r="420">
          <cell r="A420" t="str">
            <v xml:space="preserve">04M22Z </v>
          </cell>
        </row>
        <row r="421">
          <cell r="A421" t="str">
            <v xml:space="preserve">04M23T </v>
          </cell>
        </row>
        <row r="422">
          <cell r="A422" t="str">
            <v xml:space="preserve">04M23Z </v>
          </cell>
        </row>
        <row r="423">
          <cell r="A423" t="str">
            <v xml:space="preserve">04M24E </v>
          </cell>
        </row>
        <row r="424">
          <cell r="A424" t="str">
            <v xml:space="preserve">04M251 </v>
          </cell>
        </row>
        <row r="425">
          <cell r="A425" t="str">
            <v xml:space="preserve">04M252 </v>
          </cell>
        </row>
        <row r="426">
          <cell r="A426" t="str">
            <v xml:space="preserve">04M253 </v>
          </cell>
        </row>
        <row r="427">
          <cell r="A427" t="str">
            <v xml:space="preserve">04M254 </v>
          </cell>
        </row>
        <row r="428">
          <cell r="A428" t="str">
            <v xml:space="preserve">04M25T </v>
          </cell>
        </row>
        <row r="429">
          <cell r="A429" t="str">
            <v xml:space="preserve">04M261 </v>
          </cell>
        </row>
        <row r="430">
          <cell r="A430" t="str">
            <v xml:space="preserve">04M262 </v>
          </cell>
        </row>
        <row r="431">
          <cell r="A431" t="str">
            <v xml:space="preserve">04M263 </v>
          </cell>
        </row>
        <row r="432">
          <cell r="A432" t="str">
            <v xml:space="preserve">04M26T </v>
          </cell>
        </row>
        <row r="433">
          <cell r="A433" t="str">
            <v xml:space="preserve">05C021 </v>
          </cell>
        </row>
        <row r="434">
          <cell r="A434" t="str">
            <v xml:space="preserve">05C022 </v>
          </cell>
        </row>
        <row r="435">
          <cell r="A435" t="str">
            <v xml:space="preserve">05C023 </v>
          </cell>
        </row>
        <row r="436">
          <cell r="A436" t="str">
            <v xml:space="preserve">05C024 </v>
          </cell>
        </row>
        <row r="437">
          <cell r="A437" t="str">
            <v xml:space="preserve">05C031 </v>
          </cell>
        </row>
        <row r="438">
          <cell r="A438" t="str">
            <v xml:space="preserve">05C032 </v>
          </cell>
        </row>
        <row r="439">
          <cell r="A439" t="str">
            <v xml:space="preserve">05C033 </v>
          </cell>
        </row>
        <row r="440">
          <cell r="A440" t="str">
            <v xml:space="preserve">05C034 </v>
          </cell>
        </row>
        <row r="441">
          <cell r="A441" t="str">
            <v xml:space="preserve">05C041 </v>
          </cell>
        </row>
        <row r="442">
          <cell r="A442" t="str">
            <v xml:space="preserve">05C042 </v>
          </cell>
        </row>
        <row r="443">
          <cell r="A443" t="str">
            <v xml:space="preserve">05C043 </v>
          </cell>
        </row>
        <row r="444">
          <cell r="A444" t="str">
            <v xml:space="preserve">05C044 </v>
          </cell>
        </row>
        <row r="445">
          <cell r="A445" t="str">
            <v xml:space="preserve">05C051 </v>
          </cell>
        </row>
        <row r="446">
          <cell r="A446" t="str">
            <v xml:space="preserve">05C052 </v>
          </cell>
        </row>
        <row r="447">
          <cell r="A447" t="str">
            <v xml:space="preserve">05C053 </v>
          </cell>
        </row>
        <row r="448">
          <cell r="A448" t="str">
            <v xml:space="preserve">05C054 </v>
          </cell>
        </row>
        <row r="449">
          <cell r="A449" t="str">
            <v xml:space="preserve">05C061 </v>
          </cell>
        </row>
        <row r="450">
          <cell r="A450" t="str">
            <v xml:space="preserve">05C062 </v>
          </cell>
        </row>
        <row r="451">
          <cell r="A451" t="str">
            <v xml:space="preserve">05C063 </v>
          </cell>
        </row>
        <row r="452">
          <cell r="A452" t="str">
            <v xml:space="preserve">05C064 </v>
          </cell>
        </row>
        <row r="453">
          <cell r="A453" t="str">
            <v xml:space="preserve">05C071 </v>
          </cell>
        </row>
        <row r="454">
          <cell r="A454" t="str">
            <v xml:space="preserve">05C072 </v>
          </cell>
        </row>
        <row r="455">
          <cell r="A455" t="str">
            <v xml:space="preserve">05C073 </v>
          </cell>
        </row>
        <row r="456">
          <cell r="A456" t="str">
            <v xml:space="preserve">05C074 </v>
          </cell>
        </row>
        <row r="457">
          <cell r="A457" t="str">
            <v xml:space="preserve">05C081 </v>
          </cell>
        </row>
        <row r="458">
          <cell r="A458" t="str">
            <v xml:space="preserve">05C082 </v>
          </cell>
        </row>
        <row r="459">
          <cell r="A459" t="str">
            <v xml:space="preserve">05C083 </v>
          </cell>
        </row>
        <row r="460">
          <cell r="A460" t="str">
            <v xml:space="preserve">05C084 </v>
          </cell>
        </row>
        <row r="461">
          <cell r="A461" t="str">
            <v xml:space="preserve">05C08T </v>
          </cell>
        </row>
        <row r="462">
          <cell r="A462" t="str">
            <v xml:space="preserve">05C091 </v>
          </cell>
        </row>
        <row r="463">
          <cell r="A463" t="str">
            <v xml:space="preserve">05C092 </v>
          </cell>
        </row>
        <row r="464">
          <cell r="A464" t="str">
            <v xml:space="preserve">05C093 </v>
          </cell>
        </row>
        <row r="465">
          <cell r="A465" t="str">
            <v xml:space="preserve">05C094 </v>
          </cell>
        </row>
        <row r="466">
          <cell r="A466" t="str">
            <v xml:space="preserve">05C101 </v>
          </cell>
        </row>
        <row r="467">
          <cell r="A467" t="str">
            <v xml:space="preserve">05C102 </v>
          </cell>
        </row>
        <row r="468">
          <cell r="A468" t="str">
            <v xml:space="preserve">05C103 </v>
          </cell>
        </row>
        <row r="469">
          <cell r="A469" t="str">
            <v xml:space="preserve">05C104 </v>
          </cell>
        </row>
        <row r="470">
          <cell r="A470" t="str">
            <v xml:space="preserve">05C111 </v>
          </cell>
        </row>
        <row r="471">
          <cell r="A471" t="str">
            <v xml:space="preserve">05C112 </v>
          </cell>
        </row>
        <row r="472">
          <cell r="A472" t="str">
            <v xml:space="preserve">05C113 </v>
          </cell>
        </row>
        <row r="473">
          <cell r="A473" t="str">
            <v xml:space="preserve">05C114 </v>
          </cell>
        </row>
        <row r="474">
          <cell r="A474" t="str">
            <v xml:space="preserve">05C121 </v>
          </cell>
        </row>
        <row r="475">
          <cell r="A475" t="str">
            <v xml:space="preserve">05C122 </v>
          </cell>
        </row>
        <row r="476">
          <cell r="A476" t="str">
            <v xml:space="preserve">05C123 </v>
          </cell>
        </row>
        <row r="477">
          <cell r="A477" t="str">
            <v xml:space="preserve">05C124 </v>
          </cell>
        </row>
        <row r="478">
          <cell r="A478" t="str">
            <v xml:space="preserve">05C131 </v>
          </cell>
        </row>
        <row r="479">
          <cell r="A479" t="str">
            <v xml:space="preserve">05C132 </v>
          </cell>
        </row>
        <row r="480">
          <cell r="A480" t="str">
            <v xml:space="preserve">05C133 </v>
          </cell>
        </row>
        <row r="481">
          <cell r="A481" t="str">
            <v xml:space="preserve">05C134 </v>
          </cell>
        </row>
        <row r="482">
          <cell r="A482" t="str">
            <v xml:space="preserve">05C141 </v>
          </cell>
        </row>
        <row r="483">
          <cell r="A483" t="str">
            <v xml:space="preserve">05C142 </v>
          </cell>
        </row>
        <row r="484">
          <cell r="A484" t="str">
            <v xml:space="preserve">05C143 </v>
          </cell>
        </row>
        <row r="485">
          <cell r="A485" t="str">
            <v xml:space="preserve">05C151 </v>
          </cell>
        </row>
        <row r="486">
          <cell r="A486" t="str">
            <v xml:space="preserve">05C152 </v>
          </cell>
        </row>
        <row r="487">
          <cell r="A487" t="str">
            <v xml:space="preserve">05C153 </v>
          </cell>
        </row>
        <row r="488">
          <cell r="A488" t="str">
            <v xml:space="preserve">05C154 </v>
          </cell>
        </row>
        <row r="489">
          <cell r="A489" t="str">
            <v xml:space="preserve">05C15T </v>
          </cell>
        </row>
        <row r="490">
          <cell r="A490" t="str">
            <v xml:space="preserve">05C171 </v>
          </cell>
        </row>
        <row r="491">
          <cell r="A491" t="str">
            <v xml:space="preserve">05C172 </v>
          </cell>
        </row>
        <row r="492">
          <cell r="A492" t="str">
            <v xml:space="preserve">05C17J </v>
          </cell>
        </row>
        <row r="493">
          <cell r="A493" t="str">
            <v xml:space="preserve">05C181 </v>
          </cell>
        </row>
        <row r="494">
          <cell r="A494" t="str">
            <v xml:space="preserve">05C182 </v>
          </cell>
        </row>
        <row r="495">
          <cell r="A495" t="str">
            <v xml:space="preserve">05C183 </v>
          </cell>
        </row>
        <row r="496">
          <cell r="A496" t="str">
            <v xml:space="preserve">05C184 </v>
          </cell>
        </row>
        <row r="497">
          <cell r="A497" t="str">
            <v xml:space="preserve">05C18J </v>
          </cell>
        </row>
        <row r="498">
          <cell r="A498" t="str">
            <v xml:space="preserve">05C191 </v>
          </cell>
        </row>
        <row r="499">
          <cell r="A499" t="str">
            <v xml:space="preserve">05C192 </v>
          </cell>
        </row>
        <row r="500">
          <cell r="A500" t="str">
            <v xml:space="preserve">05C193 </v>
          </cell>
        </row>
        <row r="501">
          <cell r="A501" t="str">
            <v xml:space="preserve">05C194 </v>
          </cell>
        </row>
        <row r="502">
          <cell r="A502" t="str">
            <v xml:space="preserve">05C19T </v>
          </cell>
        </row>
        <row r="503">
          <cell r="A503" t="str">
            <v xml:space="preserve">05C201 </v>
          </cell>
        </row>
        <row r="504">
          <cell r="A504" t="str">
            <v xml:space="preserve">05C211 </v>
          </cell>
        </row>
        <row r="505">
          <cell r="A505" t="str">
            <v xml:space="preserve">05C212 </v>
          </cell>
        </row>
        <row r="506">
          <cell r="A506" t="str">
            <v xml:space="preserve">05C21J </v>
          </cell>
        </row>
        <row r="507">
          <cell r="A507" t="str">
            <v xml:space="preserve">05C221 </v>
          </cell>
        </row>
        <row r="508">
          <cell r="A508" t="str">
            <v xml:space="preserve">05C222 </v>
          </cell>
        </row>
        <row r="509">
          <cell r="A509" t="str">
            <v xml:space="preserve">05C22T </v>
          </cell>
        </row>
        <row r="510">
          <cell r="A510" t="str">
            <v xml:space="preserve">05K051 </v>
          </cell>
        </row>
        <row r="511">
          <cell r="A511" t="str">
            <v xml:space="preserve">05K052 </v>
          </cell>
        </row>
        <row r="512">
          <cell r="A512" t="str">
            <v xml:space="preserve">05K053 </v>
          </cell>
        </row>
        <row r="513">
          <cell r="A513" t="str">
            <v xml:space="preserve">05K054 </v>
          </cell>
        </row>
        <row r="514">
          <cell r="A514" t="str">
            <v xml:space="preserve">05K061 </v>
          </cell>
        </row>
        <row r="515">
          <cell r="A515" t="str">
            <v xml:space="preserve">05K062 </v>
          </cell>
        </row>
        <row r="516">
          <cell r="A516" t="str">
            <v xml:space="preserve">05K063 </v>
          </cell>
        </row>
        <row r="517">
          <cell r="A517" t="str">
            <v xml:space="preserve">05K064 </v>
          </cell>
        </row>
        <row r="518">
          <cell r="A518" t="str">
            <v xml:space="preserve">05K06T </v>
          </cell>
        </row>
        <row r="519">
          <cell r="A519" t="str">
            <v xml:space="preserve">05K101 </v>
          </cell>
        </row>
        <row r="520">
          <cell r="A520" t="str">
            <v xml:space="preserve">05K102 </v>
          </cell>
        </row>
        <row r="521">
          <cell r="A521" t="str">
            <v xml:space="preserve">05K103 </v>
          </cell>
        </row>
        <row r="522">
          <cell r="A522" t="str">
            <v xml:space="preserve">05K104 </v>
          </cell>
        </row>
        <row r="523">
          <cell r="A523" t="str">
            <v xml:space="preserve">05K10J </v>
          </cell>
        </row>
        <row r="524">
          <cell r="A524" t="str">
            <v xml:space="preserve">05K121 </v>
          </cell>
        </row>
        <row r="525">
          <cell r="A525" t="str">
            <v xml:space="preserve">05K122 </v>
          </cell>
        </row>
        <row r="526">
          <cell r="A526" t="str">
            <v xml:space="preserve">05K131 </v>
          </cell>
        </row>
        <row r="527">
          <cell r="A527" t="str">
            <v xml:space="preserve">05K132 </v>
          </cell>
        </row>
        <row r="528">
          <cell r="A528" t="str">
            <v xml:space="preserve">05K133 </v>
          </cell>
        </row>
        <row r="529">
          <cell r="A529" t="str">
            <v xml:space="preserve">05K134 </v>
          </cell>
        </row>
        <row r="530">
          <cell r="A530" t="str">
            <v xml:space="preserve">05K13J </v>
          </cell>
        </row>
        <row r="531">
          <cell r="A531" t="str">
            <v xml:space="preserve">05K14Z </v>
          </cell>
        </row>
        <row r="532">
          <cell r="A532" t="str">
            <v xml:space="preserve">05K151 </v>
          </cell>
        </row>
        <row r="533">
          <cell r="A533" t="str">
            <v xml:space="preserve">05K15J </v>
          </cell>
        </row>
        <row r="534">
          <cell r="A534" t="str">
            <v xml:space="preserve">05K17J </v>
          </cell>
        </row>
        <row r="535">
          <cell r="A535" t="str">
            <v xml:space="preserve">05K18J </v>
          </cell>
        </row>
        <row r="536">
          <cell r="A536" t="str">
            <v xml:space="preserve">05K191 </v>
          </cell>
        </row>
        <row r="537">
          <cell r="A537" t="str">
            <v xml:space="preserve">05K192 </v>
          </cell>
        </row>
        <row r="538">
          <cell r="A538" t="str">
            <v xml:space="preserve">05K193 </v>
          </cell>
        </row>
        <row r="539">
          <cell r="A539" t="str">
            <v xml:space="preserve">05K201 </v>
          </cell>
        </row>
        <row r="540">
          <cell r="A540" t="str">
            <v xml:space="preserve">05K202 </v>
          </cell>
        </row>
        <row r="541">
          <cell r="A541" t="str">
            <v xml:space="preserve">05K203 </v>
          </cell>
        </row>
        <row r="542">
          <cell r="A542" t="str">
            <v xml:space="preserve">05K20T </v>
          </cell>
        </row>
        <row r="543">
          <cell r="A543" t="str">
            <v xml:space="preserve">05M041 </v>
          </cell>
        </row>
        <row r="544">
          <cell r="A544" t="str">
            <v xml:space="preserve">05M042 </v>
          </cell>
        </row>
        <row r="545">
          <cell r="A545" t="str">
            <v xml:space="preserve">05M043 </v>
          </cell>
        </row>
        <row r="546">
          <cell r="A546" t="str">
            <v xml:space="preserve">05M044 </v>
          </cell>
        </row>
        <row r="547">
          <cell r="A547" t="str">
            <v xml:space="preserve">05M04T </v>
          </cell>
        </row>
        <row r="548">
          <cell r="A548" t="str">
            <v xml:space="preserve">05M051 </v>
          </cell>
        </row>
        <row r="549">
          <cell r="A549" t="str">
            <v xml:space="preserve">05M052 </v>
          </cell>
        </row>
        <row r="550">
          <cell r="A550" t="str">
            <v xml:space="preserve">05M053 </v>
          </cell>
        </row>
        <row r="551">
          <cell r="A551" t="str">
            <v xml:space="preserve">05M054 </v>
          </cell>
        </row>
        <row r="552">
          <cell r="A552" t="str">
            <v xml:space="preserve">05M05T </v>
          </cell>
        </row>
        <row r="553">
          <cell r="A553" t="str">
            <v xml:space="preserve">05M061 </v>
          </cell>
        </row>
        <row r="554">
          <cell r="A554" t="str">
            <v xml:space="preserve">05M062 </v>
          </cell>
        </row>
        <row r="555">
          <cell r="A555" t="str">
            <v xml:space="preserve">05M063 </v>
          </cell>
        </row>
        <row r="556">
          <cell r="A556" t="str">
            <v xml:space="preserve">05M064 </v>
          </cell>
        </row>
        <row r="557">
          <cell r="A557" t="str">
            <v xml:space="preserve">05M06T </v>
          </cell>
        </row>
        <row r="558">
          <cell r="A558" t="str">
            <v xml:space="preserve">05M071 </v>
          </cell>
        </row>
        <row r="559">
          <cell r="A559" t="str">
            <v xml:space="preserve">05M072 </v>
          </cell>
        </row>
        <row r="560">
          <cell r="A560" t="str">
            <v xml:space="preserve">05M073 </v>
          </cell>
        </row>
        <row r="561">
          <cell r="A561" t="str">
            <v xml:space="preserve">05M074 </v>
          </cell>
        </row>
        <row r="562">
          <cell r="A562" t="str">
            <v xml:space="preserve">05M07T </v>
          </cell>
        </row>
        <row r="563">
          <cell r="A563" t="str">
            <v xml:space="preserve">05M081 </v>
          </cell>
        </row>
        <row r="564">
          <cell r="A564" t="str">
            <v xml:space="preserve">05M082 </v>
          </cell>
        </row>
        <row r="565">
          <cell r="A565" t="str">
            <v xml:space="preserve">05M083 </v>
          </cell>
        </row>
        <row r="566">
          <cell r="A566" t="str">
            <v xml:space="preserve">05M084 </v>
          </cell>
        </row>
        <row r="567">
          <cell r="A567" t="str">
            <v xml:space="preserve">05M08T </v>
          </cell>
        </row>
        <row r="568">
          <cell r="A568" t="str">
            <v xml:space="preserve">05M091 </v>
          </cell>
        </row>
        <row r="569">
          <cell r="A569" t="str">
            <v xml:space="preserve">05M092 </v>
          </cell>
        </row>
        <row r="570">
          <cell r="A570" t="str">
            <v xml:space="preserve">05M093 </v>
          </cell>
        </row>
        <row r="571">
          <cell r="A571" t="str">
            <v xml:space="preserve">05M094 </v>
          </cell>
        </row>
        <row r="572">
          <cell r="A572" t="str">
            <v xml:space="preserve">05M09T </v>
          </cell>
        </row>
        <row r="573">
          <cell r="A573" t="str">
            <v xml:space="preserve">05M101 </v>
          </cell>
        </row>
        <row r="574">
          <cell r="A574" t="str">
            <v xml:space="preserve">05M102 </v>
          </cell>
        </row>
        <row r="575">
          <cell r="A575" t="str">
            <v xml:space="preserve">05M103 </v>
          </cell>
        </row>
        <row r="576">
          <cell r="A576" t="str">
            <v xml:space="preserve">05M104 </v>
          </cell>
        </row>
        <row r="577">
          <cell r="A577" t="str">
            <v xml:space="preserve">05M10T </v>
          </cell>
        </row>
        <row r="578">
          <cell r="A578" t="str">
            <v xml:space="preserve">05M111 </v>
          </cell>
        </row>
        <row r="579">
          <cell r="A579" t="str">
            <v xml:space="preserve">05M112 </v>
          </cell>
        </row>
        <row r="580">
          <cell r="A580" t="str">
            <v xml:space="preserve">05M113 </v>
          </cell>
        </row>
        <row r="581">
          <cell r="A581" t="str">
            <v xml:space="preserve">05M11T </v>
          </cell>
        </row>
        <row r="582">
          <cell r="A582" t="str">
            <v xml:space="preserve">05M121 </v>
          </cell>
        </row>
        <row r="583">
          <cell r="A583" t="str">
            <v xml:space="preserve">05M122 </v>
          </cell>
        </row>
        <row r="584">
          <cell r="A584" t="str">
            <v xml:space="preserve">05M123 </v>
          </cell>
        </row>
        <row r="585">
          <cell r="A585" t="str">
            <v xml:space="preserve">05M124 </v>
          </cell>
        </row>
        <row r="586">
          <cell r="A586" t="str">
            <v xml:space="preserve">05M12T </v>
          </cell>
        </row>
        <row r="587">
          <cell r="A587" t="str">
            <v xml:space="preserve">05M131 </v>
          </cell>
        </row>
        <row r="588">
          <cell r="A588" t="str">
            <v xml:space="preserve">05M132 </v>
          </cell>
        </row>
        <row r="589">
          <cell r="A589" t="str">
            <v xml:space="preserve">05M13T </v>
          </cell>
        </row>
        <row r="590">
          <cell r="A590" t="str">
            <v xml:space="preserve">05M141 </v>
          </cell>
        </row>
        <row r="591">
          <cell r="A591" t="str">
            <v xml:space="preserve">05M142 </v>
          </cell>
        </row>
        <row r="592">
          <cell r="A592" t="str">
            <v xml:space="preserve">05M143 </v>
          </cell>
        </row>
        <row r="593">
          <cell r="A593" t="str">
            <v xml:space="preserve">05M144 </v>
          </cell>
        </row>
        <row r="594">
          <cell r="A594" t="str">
            <v xml:space="preserve">05M151 </v>
          </cell>
        </row>
        <row r="595">
          <cell r="A595" t="str">
            <v xml:space="preserve">05M152 </v>
          </cell>
        </row>
        <row r="596">
          <cell r="A596" t="str">
            <v xml:space="preserve">05M153 </v>
          </cell>
        </row>
        <row r="597">
          <cell r="A597" t="str">
            <v xml:space="preserve">05M154 </v>
          </cell>
        </row>
        <row r="598">
          <cell r="A598" t="str">
            <v xml:space="preserve">05M15T </v>
          </cell>
        </row>
        <row r="599">
          <cell r="A599" t="str">
            <v xml:space="preserve">05M161 </v>
          </cell>
        </row>
        <row r="600">
          <cell r="A600" t="str">
            <v xml:space="preserve">05M162 </v>
          </cell>
        </row>
        <row r="601">
          <cell r="A601" t="str">
            <v xml:space="preserve">05M163 </v>
          </cell>
        </row>
        <row r="602">
          <cell r="A602" t="str">
            <v xml:space="preserve">05M164 </v>
          </cell>
        </row>
        <row r="603">
          <cell r="A603" t="str">
            <v xml:space="preserve">05M16T </v>
          </cell>
        </row>
        <row r="604">
          <cell r="A604" t="str">
            <v xml:space="preserve">05M171 </v>
          </cell>
        </row>
        <row r="605">
          <cell r="A605" t="str">
            <v xml:space="preserve">05M172 </v>
          </cell>
        </row>
        <row r="606">
          <cell r="A606" t="str">
            <v xml:space="preserve">05M173 </v>
          </cell>
        </row>
        <row r="607">
          <cell r="A607" t="str">
            <v xml:space="preserve">05M174 </v>
          </cell>
        </row>
        <row r="608">
          <cell r="A608" t="str">
            <v xml:space="preserve">05M17T </v>
          </cell>
        </row>
        <row r="609">
          <cell r="A609" t="str">
            <v xml:space="preserve">05M181 </v>
          </cell>
        </row>
        <row r="610">
          <cell r="A610" t="str">
            <v xml:space="preserve">05M182 </v>
          </cell>
        </row>
        <row r="611">
          <cell r="A611" t="str">
            <v xml:space="preserve">05M183 </v>
          </cell>
        </row>
        <row r="612">
          <cell r="A612" t="str">
            <v xml:space="preserve">05M184 </v>
          </cell>
        </row>
        <row r="613">
          <cell r="A613" t="str">
            <v xml:space="preserve">05M18T </v>
          </cell>
        </row>
        <row r="614">
          <cell r="A614" t="str">
            <v xml:space="preserve">05M191 </v>
          </cell>
        </row>
        <row r="615">
          <cell r="A615" t="str">
            <v xml:space="preserve">05M20Z </v>
          </cell>
        </row>
        <row r="616">
          <cell r="A616" t="str">
            <v xml:space="preserve">05M21E </v>
          </cell>
        </row>
        <row r="617">
          <cell r="A617" t="str">
            <v xml:space="preserve">05M22E </v>
          </cell>
        </row>
        <row r="618">
          <cell r="A618" t="str">
            <v xml:space="preserve">05M23T </v>
          </cell>
        </row>
        <row r="619">
          <cell r="A619" t="str">
            <v xml:space="preserve">05M23Z </v>
          </cell>
        </row>
        <row r="620">
          <cell r="A620" t="str">
            <v xml:space="preserve">06C021 </v>
          </cell>
        </row>
        <row r="621">
          <cell r="A621" t="str">
            <v xml:space="preserve">06C022 </v>
          </cell>
        </row>
        <row r="622">
          <cell r="A622" t="str">
            <v xml:space="preserve">06C023 </v>
          </cell>
        </row>
        <row r="623">
          <cell r="A623" t="str">
            <v xml:space="preserve">06C024 </v>
          </cell>
        </row>
        <row r="624">
          <cell r="A624" t="str">
            <v xml:space="preserve">06C031 </v>
          </cell>
        </row>
        <row r="625">
          <cell r="A625" t="str">
            <v xml:space="preserve">06C032 </v>
          </cell>
        </row>
        <row r="626">
          <cell r="A626" t="str">
            <v xml:space="preserve">06C033 </v>
          </cell>
        </row>
        <row r="627">
          <cell r="A627" t="str">
            <v xml:space="preserve">06C034 </v>
          </cell>
        </row>
        <row r="628">
          <cell r="A628" t="str">
            <v xml:space="preserve">06C041 </v>
          </cell>
        </row>
        <row r="629">
          <cell r="A629" t="str">
            <v xml:space="preserve">06C042 </v>
          </cell>
        </row>
        <row r="630">
          <cell r="A630" t="str">
            <v xml:space="preserve">06C043 </v>
          </cell>
        </row>
        <row r="631">
          <cell r="A631" t="str">
            <v xml:space="preserve">06C044 </v>
          </cell>
        </row>
        <row r="632">
          <cell r="A632" t="str">
            <v xml:space="preserve">06C051 </v>
          </cell>
        </row>
        <row r="633">
          <cell r="A633" t="str">
            <v xml:space="preserve">06C052 </v>
          </cell>
        </row>
        <row r="634">
          <cell r="A634" t="str">
            <v xml:space="preserve">06C053 </v>
          </cell>
        </row>
        <row r="635">
          <cell r="A635" t="str">
            <v xml:space="preserve">06C054 </v>
          </cell>
        </row>
        <row r="636">
          <cell r="A636" t="str">
            <v xml:space="preserve">06C071 </v>
          </cell>
        </row>
        <row r="637">
          <cell r="A637" t="str">
            <v xml:space="preserve">06C072 </v>
          </cell>
        </row>
        <row r="638">
          <cell r="A638" t="str">
            <v xml:space="preserve">06C073 </v>
          </cell>
        </row>
        <row r="639">
          <cell r="A639" t="str">
            <v xml:space="preserve">06C074 </v>
          </cell>
        </row>
        <row r="640">
          <cell r="A640" t="str">
            <v xml:space="preserve">06C081 </v>
          </cell>
        </row>
        <row r="641">
          <cell r="A641" t="str">
            <v xml:space="preserve">06C082 </v>
          </cell>
        </row>
        <row r="642">
          <cell r="A642" t="str">
            <v xml:space="preserve">06C083 </v>
          </cell>
        </row>
        <row r="643">
          <cell r="A643" t="str">
            <v xml:space="preserve">06C084 </v>
          </cell>
        </row>
        <row r="644">
          <cell r="A644" t="str">
            <v xml:space="preserve">06C091 </v>
          </cell>
        </row>
        <row r="645">
          <cell r="A645" t="str">
            <v xml:space="preserve">06C092 </v>
          </cell>
        </row>
        <row r="646">
          <cell r="A646" t="str">
            <v xml:space="preserve">06C093 </v>
          </cell>
        </row>
        <row r="647">
          <cell r="A647" t="str">
            <v xml:space="preserve">06C101 </v>
          </cell>
        </row>
        <row r="648">
          <cell r="A648" t="str">
            <v xml:space="preserve">06C102 </v>
          </cell>
        </row>
        <row r="649">
          <cell r="A649" t="str">
            <v xml:space="preserve">06C10J </v>
          </cell>
        </row>
        <row r="650">
          <cell r="A650" t="str">
            <v xml:space="preserve">06C111 </v>
          </cell>
        </row>
        <row r="651">
          <cell r="A651" t="str">
            <v xml:space="preserve">06C112 </v>
          </cell>
        </row>
        <row r="652">
          <cell r="A652" t="str">
            <v xml:space="preserve">06C113 </v>
          </cell>
        </row>
        <row r="653">
          <cell r="A653" t="str">
            <v xml:space="preserve">06C114 </v>
          </cell>
        </row>
        <row r="654">
          <cell r="A654" t="str">
            <v xml:space="preserve">06C11J </v>
          </cell>
        </row>
        <row r="655">
          <cell r="A655" t="str">
            <v xml:space="preserve">06C121 </v>
          </cell>
        </row>
        <row r="656">
          <cell r="A656" t="str">
            <v xml:space="preserve">06C122 </v>
          </cell>
        </row>
        <row r="657">
          <cell r="A657" t="str">
            <v xml:space="preserve">06C123 </v>
          </cell>
        </row>
        <row r="658">
          <cell r="A658" t="str">
            <v xml:space="preserve">06C124 </v>
          </cell>
        </row>
        <row r="659">
          <cell r="A659" t="str">
            <v xml:space="preserve">06C12J </v>
          </cell>
        </row>
        <row r="660">
          <cell r="A660" t="str">
            <v xml:space="preserve">06C131 </v>
          </cell>
        </row>
        <row r="661">
          <cell r="A661" t="str">
            <v xml:space="preserve">06C132 </v>
          </cell>
        </row>
        <row r="662">
          <cell r="A662" t="str">
            <v xml:space="preserve">06C133 </v>
          </cell>
        </row>
        <row r="663">
          <cell r="A663" t="str">
            <v xml:space="preserve">06C134 </v>
          </cell>
        </row>
        <row r="664">
          <cell r="A664" t="str">
            <v xml:space="preserve">06C141 </v>
          </cell>
        </row>
        <row r="665">
          <cell r="A665" t="str">
            <v xml:space="preserve">06C142 </v>
          </cell>
        </row>
        <row r="666">
          <cell r="A666" t="str">
            <v xml:space="preserve">06C143 </v>
          </cell>
        </row>
        <row r="667">
          <cell r="A667" t="str">
            <v xml:space="preserve">06C144 </v>
          </cell>
        </row>
        <row r="668">
          <cell r="A668" t="str">
            <v xml:space="preserve">06C14J </v>
          </cell>
        </row>
        <row r="669">
          <cell r="A669" t="str">
            <v xml:space="preserve">06C151 </v>
          </cell>
        </row>
        <row r="670">
          <cell r="A670" t="str">
            <v xml:space="preserve">06C152 </v>
          </cell>
        </row>
        <row r="671">
          <cell r="A671" t="str">
            <v xml:space="preserve">06C153 </v>
          </cell>
        </row>
        <row r="672">
          <cell r="A672" t="str">
            <v xml:space="preserve">06C161 </v>
          </cell>
        </row>
        <row r="673">
          <cell r="A673" t="str">
            <v xml:space="preserve">06C162 </v>
          </cell>
        </row>
        <row r="674">
          <cell r="A674" t="str">
            <v xml:space="preserve">06C163 </v>
          </cell>
        </row>
        <row r="675">
          <cell r="A675" t="str">
            <v xml:space="preserve">06C164 </v>
          </cell>
        </row>
        <row r="676">
          <cell r="A676" t="str">
            <v xml:space="preserve">06C191 </v>
          </cell>
        </row>
        <row r="677">
          <cell r="A677" t="str">
            <v xml:space="preserve">06C192 </v>
          </cell>
        </row>
        <row r="678">
          <cell r="A678" t="str">
            <v xml:space="preserve">06C19J </v>
          </cell>
        </row>
        <row r="679">
          <cell r="A679" t="str">
            <v xml:space="preserve">06C201 </v>
          </cell>
        </row>
        <row r="680">
          <cell r="A680" t="str">
            <v xml:space="preserve">06C202 </v>
          </cell>
        </row>
        <row r="681">
          <cell r="A681" t="str">
            <v xml:space="preserve">06C203 </v>
          </cell>
        </row>
        <row r="682">
          <cell r="A682" t="str">
            <v xml:space="preserve">06C204 </v>
          </cell>
        </row>
        <row r="683">
          <cell r="A683" t="str">
            <v xml:space="preserve">06C211 </v>
          </cell>
        </row>
        <row r="684">
          <cell r="A684" t="str">
            <v xml:space="preserve">06C212 </v>
          </cell>
        </row>
        <row r="685">
          <cell r="A685" t="str">
            <v xml:space="preserve">06C213 </v>
          </cell>
        </row>
        <row r="686">
          <cell r="A686" t="str">
            <v xml:space="preserve">06C214 </v>
          </cell>
        </row>
        <row r="687">
          <cell r="A687" t="str">
            <v xml:space="preserve">06C221 </v>
          </cell>
        </row>
        <row r="688">
          <cell r="A688" t="str">
            <v xml:space="preserve">06C222 </v>
          </cell>
        </row>
        <row r="689">
          <cell r="A689" t="str">
            <v xml:space="preserve">06C223 </v>
          </cell>
        </row>
        <row r="690">
          <cell r="A690" t="str">
            <v xml:space="preserve">06C224 </v>
          </cell>
        </row>
        <row r="691">
          <cell r="A691" t="str">
            <v xml:space="preserve">06C231 </v>
          </cell>
        </row>
        <row r="692">
          <cell r="A692" t="str">
            <v xml:space="preserve">06C232 </v>
          </cell>
        </row>
        <row r="693">
          <cell r="A693" t="str">
            <v xml:space="preserve">06C233 </v>
          </cell>
        </row>
        <row r="694">
          <cell r="A694" t="str">
            <v xml:space="preserve">06C23J </v>
          </cell>
        </row>
        <row r="695">
          <cell r="A695" t="str">
            <v xml:space="preserve">06K02Z </v>
          </cell>
        </row>
        <row r="696">
          <cell r="A696" t="str">
            <v xml:space="preserve">06K03J </v>
          </cell>
        </row>
        <row r="697">
          <cell r="A697" t="str">
            <v xml:space="preserve">06K04J </v>
          </cell>
        </row>
        <row r="698">
          <cell r="A698" t="str">
            <v xml:space="preserve">06K05J </v>
          </cell>
        </row>
        <row r="699">
          <cell r="A699" t="str">
            <v xml:space="preserve">06K06J </v>
          </cell>
        </row>
        <row r="700">
          <cell r="A700" t="str">
            <v xml:space="preserve">06M021 </v>
          </cell>
        </row>
        <row r="701">
          <cell r="A701" t="str">
            <v xml:space="preserve">06M022 </v>
          </cell>
        </row>
        <row r="702">
          <cell r="A702" t="str">
            <v xml:space="preserve">06M023 </v>
          </cell>
        </row>
        <row r="703">
          <cell r="A703" t="str">
            <v xml:space="preserve">06M024 </v>
          </cell>
        </row>
        <row r="704">
          <cell r="A704" t="str">
            <v xml:space="preserve">06M02T </v>
          </cell>
        </row>
        <row r="705">
          <cell r="A705" t="str">
            <v xml:space="preserve">06M031 </v>
          </cell>
        </row>
        <row r="706">
          <cell r="A706" t="str">
            <v xml:space="preserve">06M032 </v>
          </cell>
        </row>
        <row r="707">
          <cell r="A707" t="str">
            <v xml:space="preserve">06M033 </v>
          </cell>
        </row>
        <row r="708">
          <cell r="A708" t="str">
            <v xml:space="preserve">06M034 </v>
          </cell>
        </row>
        <row r="709">
          <cell r="A709" t="str">
            <v xml:space="preserve">06M03T </v>
          </cell>
        </row>
        <row r="710">
          <cell r="A710" t="str">
            <v xml:space="preserve">06M041 </v>
          </cell>
        </row>
        <row r="711">
          <cell r="A711" t="str">
            <v xml:space="preserve">06M042 </v>
          </cell>
        </row>
        <row r="712">
          <cell r="A712" t="str">
            <v xml:space="preserve">06M043 </v>
          </cell>
        </row>
        <row r="713">
          <cell r="A713" t="str">
            <v xml:space="preserve">06M044 </v>
          </cell>
        </row>
        <row r="714">
          <cell r="A714" t="str">
            <v xml:space="preserve">06M04T </v>
          </cell>
        </row>
        <row r="715">
          <cell r="A715" t="str">
            <v xml:space="preserve">06M051 </v>
          </cell>
        </row>
        <row r="716">
          <cell r="A716" t="str">
            <v xml:space="preserve">06M052 </v>
          </cell>
        </row>
        <row r="717">
          <cell r="A717" t="str">
            <v xml:space="preserve">06M053 </v>
          </cell>
        </row>
        <row r="718">
          <cell r="A718" t="str">
            <v xml:space="preserve">06M054 </v>
          </cell>
        </row>
        <row r="719">
          <cell r="A719" t="str">
            <v xml:space="preserve">06M05T </v>
          </cell>
        </row>
        <row r="720">
          <cell r="A720" t="str">
            <v xml:space="preserve">06M061 </v>
          </cell>
        </row>
        <row r="721">
          <cell r="A721" t="str">
            <v xml:space="preserve">06M062 </v>
          </cell>
        </row>
        <row r="722">
          <cell r="A722" t="str">
            <v xml:space="preserve">06M063 </v>
          </cell>
        </row>
        <row r="723">
          <cell r="A723" t="str">
            <v xml:space="preserve">06M064 </v>
          </cell>
        </row>
        <row r="724">
          <cell r="A724" t="str">
            <v xml:space="preserve">06M06T </v>
          </cell>
        </row>
        <row r="725">
          <cell r="A725" t="str">
            <v xml:space="preserve">06M071 </v>
          </cell>
        </row>
        <row r="726">
          <cell r="A726" t="str">
            <v xml:space="preserve">06M072 </v>
          </cell>
        </row>
        <row r="727">
          <cell r="A727" t="str">
            <v xml:space="preserve">06M073 </v>
          </cell>
        </row>
        <row r="728">
          <cell r="A728" t="str">
            <v xml:space="preserve">06M074 </v>
          </cell>
        </row>
        <row r="729">
          <cell r="A729" t="str">
            <v xml:space="preserve">06M07T </v>
          </cell>
        </row>
        <row r="730">
          <cell r="A730" t="str">
            <v xml:space="preserve">06M081 </v>
          </cell>
        </row>
        <row r="731">
          <cell r="A731" t="str">
            <v xml:space="preserve">06M082 </v>
          </cell>
        </row>
        <row r="732">
          <cell r="A732" t="str">
            <v xml:space="preserve">06M083 </v>
          </cell>
        </row>
        <row r="733">
          <cell r="A733" t="str">
            <v xml:space="preserve">06M08T </v>
          </cell>
        </row>
        <row r="734">
          <cell r="A734" t="str">
            <v xml:space="preserve">06M091 </v>
          </cell>
        </row>
        <row r="735">
          <cell r="A735" t="str">
            <v xml:space="preserve">06M092 </v>
          </cell>
        </row>
        <row r="736">
          <cell r="A736" t="str">
            <v xml:space="preserve">06M093 </v>
          </cell>
        </row>
        <row r="737">
          <cell r="A737" t="str">
            <v xml:space="preserve">06M094 </v>
          </cell>
        </row>
        <row r="738">
          <cell r="A738" t="str">
            <v xml:space="preserve">06M09T </v>
          </cell>
        </row>
        <row r="739">
          <cell r="A739" t="str">
            <v xml:space="preserve">06M101 </v>
          </cell>
        </row>
        <row r="740">
          <cell r="A740" t="str">
            <v xml:space="preserve">06M111 </v>
          </cell>
        </row>
        <row r="741">
          <cell r="A741" t="str">
            <v xml:space="preserve">06M112 </v>
          </cell>
        </row>
        <row r="742">
          <cell r="A742" t="str">
            <v xml:space="preserve">06M113 </v>
          </cell>
        </row>
        <row r="743">
          <cell r="A743" t="str">
            <v xml:space="preserve">06M114 </v>
          </cell>
        </row>
        <row r="744">
          <cell r="A744" t="str">
            <v xml:space="preserve">06M11T </v>
          </cell>
        </row>
        <row r="745">
          <cell r="A745" t="str">
            <v xml:space="preserve">06M121 </v>
          </cell>
        </row>
        <row r="746">
          <cell r="A746" t="str">
            <v xml:space="preserve">06M122 </v>
          </cell>
        </row>
        <row r="747">
          <cell r="A747" t="str">
            <v xml:space="preserve">06M123 </v>
          </cell>
        </row>
        <row r="748">
          <cell r="A748" t="str">
            <v xml:space="preserve">06M12T </v>
          </cell>
        </row>
        <row r="749">
          <cell r="A749" t="str">
            <v xml:space="preserve">06M131 </v>
          </cell>
        </row>
        <row r="750">
          <cell r="A750" t="str">
            <v xml:space="preserve">06M132 </v>
          </cell>
        </row>
        <row r="751">
          <cell r="A751" t="str">
            <v xml:space="preserve">06M133 </v>
          </cell>
        </row>
        <row r="752">
          <cell r="A752" t="str">
            <v xml:space="preserve">06M134 </v>
          </cell>
        </row>
        <row r="753">
          <cell r="A753" t="str">
            <v xml:space="preserve">06M13T </v>
          </cell>
        </row>
        <row r="754">
          <cell r="A754" t="str">
            <v xml:space="preserve">06M141 </v>
          </cell>
        </row>
        <row r="755">
          <cell r="A755" t="str">
            <v xml:space="preserve">06M16Z </v>
          </cell>
        </row>
        <row r="756">
          <cell r="A756" t="str">
            <v xml:space="preserve">06M17T </v>
          </cell>
        </row>
        <row r="757">
          <cell r="A757" t="str">
            <v xml:space="preserve">06M17Z </v>
          </cell>
        </row>
        <row r="758">
          <cell r="A758" t="str">
            <v xml:space="preserve">06M18T </v>
          </cell>
        </row>
        <row r="759">
          <cell r="A759" t="str">
            <v xml:space="preserve">06M18Z </v>
          </cell>
        </row>
        <row r="760">
          <cell r="A760" t="str">
            <v xml:space="preserve">06M191 </v>
          </cell>
        </row>
        <row r="761">
          <cell r="A761" t="str">
            <v xml:space="preserve">06M192 </v>
          </cell>
        </row>
        <row r="762">
          <cell r="A762" t="str">
            <v xml:space="preserve">06M193 </v>
          </cell>
        </row>
        <row r="763">
          <cell r="A763" t="str">
            <v xml:space="preserve">06M194 </v>
          </cell>
        </row>
        <row r="764">
          <cell r="A764" t="str">
            <v xml:space="preserve">06M201 </v>
          </cell>
        </row>
        <row r="765">
          <cell r="A765" t="str">
            <v xml:space="preserve">06M202 </v>
          </cell>
        </row>
        <row r="766">
          <cell r="A766" t="str">
            <v xml:space="preserve">06M203 </v>
          </cell>
        </row>
        <row r="767">
          <cell r="A767" t="str">
            <v xml:space="preserve">06M20T </v>
          </cell>
        </row>
        <row r="768">
          <cell r="A768" t="str">
            <v xml:space="preserve">07C061 </v>
          </cell>
        </row>
        <row r="769">
          <cell r="A769" t="str">
            <v xml:space="preserve">07C062 </v>
          </cell>
        </row>
        <row r="770">
          <cell r="A770" t="str">
            <v xml:space="preserve">07C071 </v>
          </cell>
        </row>
        <row r="771">
          <cell r="A771" t="str">
            <v xml:space="preserve">07C091 </v>
          </cell>
        </row>
        <row r="772">
          <cell r="A772" t="str">
            <v xml:space="preserve">07C092 </v>
          </cell>
        </row>
        <row r="773">
          <cell r="A773" t="str">
            <v xml:space="preserve">07C093 </v>
          </cell>
        </row>
        <row r="774">
          <cell r="A774" t="str">
            <v xml:space="preserve">07C094 </v>
          </cell>
        </row>
        <row r="775">
          <cell r="A775" t="str">
            <v xml:space="preserve">07C101 </v>
          </cell>
        </row>
        <row r="776">
          <cell r="A776" t="str">
            <v xml:space="preserve">07C102 </v>
          </cell>
        </row>
        <row r="777">
          <cell r="A777" t="str">
            <v xml:space="preserve">07C103 </v>
          </cell>
        </row>
        <row r="778">
          <cell r="A778" t="str">
            <v xml:space="preserve">07C104 </v>
          </cell>
        </row>
        <row r="779">
          <cell r="A779" t="str">
            <v xml:space="preserve">07C111 </v>
          </cell>
        </row>
        <row r="780">
          <cell r="A780" t="str">
            <v xml:space="preserve">07C112 </v>
          </cell>
        </row>
        <row r="781">
          <cell r="A781" t="str">
            <v xml:space="preserve">07C113 </v>
          </cell>
        </row>
        <row r="782">
          <cell r="A782" t="str">
            <v xml:space="preserve">07C114 </v>
          </cell>
        </row>
        <row r="783">
          <cell r="A783" t="str">
            <v xml:space="preserve">07C121 </v>
          </cell>
        </row>
        <row r="784">
          <cell r="A784" t="str">
            <v xml:space="preserve">07C122 </v>
          </cell>
        </row>
        <row r="785">
          <cell r="A785" t="str">
            <v xml:space="preserve">07C123 </v>
          </cell>
        </row>
        <row r="786">
          <cell r="A786" t="str">
            <v xml:space="preserve">07C131 </v>
          </cell>
        </row>
        <row r="787">
          <cell r="A787" t="str">
            <v xml:space="preserve">07C132 </v>
          </cell>
        </row>
        <row r="788">
          <cell r="A788" t="str">
            <v xml:space="preserve">07C133 </v>
          </cell>
        </row>
        <row r="789">
          <cell r="A789" t="str">
            <v xml:space="preserve">07C134 </v>
          </cell>
        </row>
        <row r="790">
          <cell r="A790" t="str">
            <v xml:space="preserve">07C141 </v>
          </cell>
        </row>
        <row r="791">
          <cell r="A791" t="str">
            <v xml:space="preserve">07C142 </v>
          </cell>
        </row>
        <row r="792">
          <cell r="A792" t="str">
            <v xml:space="preserve">07C143 </v>
          </cell>
        </row>
        <row r="793">
          <cell r="A793" t="str">
            <v xml:space="preserve">07C144 </v>
          </cell>
        </row>
        <row r="794">
          <cell r="A794" t="str">
            <v xml:space="preserve">07K02Z </v>
          </cell>
        </row>
        <row r="795">
          <cell r="A795" t="str">
            <v xml:space="preserve">07K04J </v>
          </cell>
        </row>
        <row r="796">
          <cell r="A796" t="str">
            <v xml:space="preserve">07M021 </v>
          </cell>
        </row>
        <row r="797">
          <cell r="A797" t="str">
            <v xml:space="preserve">07M022 </v>
          </cell>
        </row>
        <row r="798">
          <cell r="A798" t="str">
            <v xml:space="preserve">07M023 </v>
          </cell>
        </row>
        <row r="799">
          <cell r="A799" t="str">
            <v xml:space="preserve">07M024 </v>
          </cell>
        </row>
        <row r="800">
          <cell r="A800" t="str">
            <v xml:space="preserve">07M02T </v>
          </cell>
        </row>
        <row r="801">
          <cell r="A801" t="str">
            <v xml:space="preserve">07M041 </v>
          </cell>
        </row>
        <row r="802">
          <cell r="A802" t="str">
            <v xml:space="preserve">07M042 </v>
          </cell>
        </row>
        <row r="803">
          <cell r="A803" t="str">
            <v xml:space="preserve">07M043 </v>
          </cell>
        </row>
        <row r="804">
          <cell r="A804" t="str">
            <v xml:space="preserve">07M044 </v>
          </cell>
        </row>
        <row r="805">
          <cell r="A805" t="str">
            <v xml:space="preserve">07M04T </v>
          </cell>
        </row>
        <row r="806">
          <cell r="A806" t="str">
            <v xml:space="preserve">07M061 </v>
          </cell>
        </row>
        <row r="807">
          <cell r="A807" t="str">
            <v xml:space="preserve">07M062 </v>
          </cell>
        </row>
        <row r="808">
          <cell r="A808" t="str">
            <v xml:space="preserve">07M063 </v>
          </cell>
        </row>
        <row r="809">
          <cell r="A809" t="str">
            <v xml:space="preserve">07M064 </v>
          </cell>
        </row>
        <row r="810">
          <cell r="A810" t="str">
            <v xml:space="preserve">07M06T </v>
          </cell>
        </row>
        <row r="811">
          <cell r="A811" t="str">
            <v xml:space="preserve">07M071 </v>
          </cell>
        </row>
        <row r="812">
          <cell r="A812" t="str">
            <v xml:space="preserve">07M072 </v>
          </cell>
        </row>
        <row r="813">
          <cell r="A813" t="str">
            <v xml:space="preserve">07M073 </v>
          </cell>
        </row>
        <row r="814">
          <cell r="A814" t="str">
            <v xml:space="preserve">07M074 </v>
          </cell>
        </row>
        <row r="815">
          <cell r="A815" t="str">
            <v xml:space="preserve">07M07T </v>
          </cell>
        </row>
        <row r="816">
          <cell r="A816" t="str">
            <v xml:space="preserve">07M081 </v>
          </cell>
        </row>
        <row r="817">
          <cell r="A817" t="str">
            <v xml:space="preserve">07M082 </v>
          </cell>
        </row>
        <row r="818">
          <cell r="A818" t="str">
            <v xml:space="preserve">07M083 </v>
          </cell>
        </row>
        <row r="819">
          <cell r="A819" t="str">
            <v xml:space="preserve">07M08T </v>
          </cell>
        </row>
        <row r="820">
          <cell r="A820" t="str">
            <v xml:space="preserve">07M091 </v>
          </cell>
        </row>
        <row r="821">
          <cell r="A821" t="str">
            <v xml:space="preserve">07M092 </v>
          </cell>
        </row>
        <row r="822">
          <cell r="A822" t="str">
            <v xml:space="preserve">07M09T </v>
          </cell>
        </row>
        <row r="823">
          <cell r="A823" t="str">
            <v xml:space="preserve">07M101 </v>
          </cell>
        </row>
        <row r="824">
          <cell r="A824" t="str">
            <v xml:space="preserve">07M102 </v>
          </cell>
        </row>
        <row r="825">
          <cell r="A825" t="str">
            <v xml:space="preserve">07M103 </v>
          </cell>
        </row>
        <row r="826">
          <cell r="A826" t="str">
            <v xml:space="preserve">07M104 </v>
          </cell>
        </row>
        <row r="827">
          <cell r="A827" t="str">
            <v xml:space="preserve">07M10T </v>
          </cell>
        </row>
        <row r="828">
          <cell r="A828" t="str">
            <v xml:space="preserve">07M111 </v>
          </cell>
        </row>
        <row r="829">
          <cell r="A829" t="str">
            <v xml:space="preserve">07M112 </v>
          </cell>
        </row>
        <row r="830">
          <cell r="A830" t="str">
            <v xml:space="preserve">07M113 </v>
          </cell>
        </row>
        <row r="831">
          <cell r="A831" t="str">
            <v xml:space="preserve">07M11T </v>
          </cell>
        </row>
        <row r="832">
          <cell r="A832" t="str">
            <v xml:space="preserve">07M121 </v>
          </cell>
        </row>
        <row r="833">
          <cell r="A833" t="str">
            <v xml:space="preserve">07M122 </v>
          </cell>
        </row>
        <row r="834">
          <cell r="A834" t="str">
            <v xml:space="preserve">07M13Z </v>
          </cell>
        </row>
        <row r="835">
          <cell r="A835" t="str">
            <v xml:space="preserve">07M14T </v>
          </cell>
        </row>
        <row r="836">
          <cell r="A836" t="str">
            <v xml:space="preserve">07M14Z </v>
          </cell>
        </row>
        <row r="837">
          <cell r="A837" t="str">
            <v xml:space="preserve">07M151 </v>
          </cell>
        </row>
        <row r="838">
          <cell r="A838" t="str">
            <v xml:space="preserve">07M152 </v>
          </cell>
        </row>
        <row r="839">
          <cell r="A839" t="str">
            <v xml:space="preserve">07M153 </v>
          </cell>
        </row>
        <row r="840">
          <cell r="A840" t="str">
            <v xml:space="preserve">07M154 </v>
          </cell>
        </row>
        <row r="841">
          <cell r="A841" t="str">
            <v xml:space="preserve">07M15T </v>
          </cell>
        </row>
        <row r="842">
          <cell r="A842" t="str">
            <v xml:space="preserve">08C021 </v>
          </cell>
        </row>
        <row r="843">
          <cell r="A843" t="str">
            <v xml:space="preserve">08C022 </v>
          </cell>
        </row>
        <row r="844">
          <cell r="A844" t="str">
            <v xml:space="preserve">08C041 </v>
          </cell>
        </row>
        <row r="845">
          <cell r="A845" t="str">
            <v xml:space="preserve">08C042 </v>
          </cell>
        </row>
        <row r="846">
          <cell r="A846" t="str">
            <v xml:space="preserve">08C043 </v>
          </cell>
        </row>
        <row r="847">
          <cell r="A847" t="str">
            <v xml:space="preserve">08C061 </v>
          </cell>
        </row>
        <row r="848">
          <cell r="A848" t="str">
            <v xml:space="preserve">08C062 </v>
          </cell>
        </row>
        <row r="849">
          <cell r="A849" t="str">
            <v xml:space="preserve">08C063 </v>
          </cell>
        </row>
        <row r="850">
          <cell r="A850" t="str">
            <v xml:space="preserve">08C121 </v>
          </cell>
        </row>
        <row r="851">
          <cell r="A851" t="str">
            <v xml:space="preserve">08C12J </v>
          </cell>
        </row>
        <row r="852">
          <cell r="A852" t="str">
            <v xml:space="preserve">08C131 </v>
          </cell>
        </row>
        <row r="853">
          <cell r="A853" t="str">
            <v xml:space="preserve">08C13J </v>
          </cell>
        </row>
        <row r="854">
          <cell r="A854" t="str">
            <v xml:space="preserve">08C141 </v>
          </cell>
        </row>
        <row r="855">
          <cell r="A855" t="str">
            <v xml:space="preserve">08C142 </v>
          </cell>
        </row>
        <row r="856">
          <cell r="A856" t="str">
            <v xml:space="preserve">08C14J </v>
          </cell>
        </row>
        <row r="857">
          <cell r="A857" t="str">
            <v xml:space="preserve">08C201 </v>
          </cell>
        </row>
        <row r="858">
          <cell r="A858" t="str">
            <v xml:space="preserve">08C20J </v>
          </cell>
        </row>
        <row r="859">
          <cell r="A859" t="str">
            <v xml:space="preserve">08C211 </v>
          </cell>
        </row>
        <row r="860">
          <cell r="A860" t="str">
            <v xml:space="preserve">08C212 </v>
          </cell>
        </row>
        <row r="861">
          <cell r="A861" t="str">
            <v xml:space="preserve">08C213 </v>
          </cell>
        </row>
        <row r="862">
          <cell r="A862" t="str">
            <v xml:space="preserve">08C21J </v>
          </cell>
        </row>
        <row r="863">
          <cell r="A863" t="str">
            <v xml:space="preserve">08C221 </v>
          </cell>
        </row>
        <row r="864">
          <cell r="A864" t="str">
            <v xml:space="preserve">08C222 </v>
          </cell>
        </row>
        <row r="865">
          <cell r="A865" t="str">
            <v xml:space="preserve">08C223 </v>
          </cell>
        </row>
        <row r="866">
          <cell r="A866" t="str">
            <v xml:space="preserve">08C224 </v>
          </cell>
        </row>
        <row r="867">
          <cell r="A867" t="str">
            <v xml:space="preserve">08C241 </v>
          </cell>
        </row>
        <row r="868">
          <cell r="A868" t="str">
            <v xml:space="preserve">08C242 </v>
          </cell>
        </row>
        <row r="869">
          <cell r="A869" t="str">
            <v xml:space="preserve">08C243 </v>
          </cell>
        </row>
        <row r="870">
          <cell r="A870" t="str">
            <v xml:space="preserve">08C244 </v>
          </cell>
        </row>
        <row r="871">
          <cell r="A871" t="str">
            <v xml:space="preserve">08C251 </v>
          </cell>
        </row>
        <row r="872">
          <cell r="A872" t="str">
            <v xml:space="preserve">08C252 </v>
          </cell>
        </row>
        <row r="873">
          <cell r="A873" t="str">
            <v xml:space="preserve">08C253 </v>
          </cell>
        </row>
        <row r="874">
          <cell r="A874" t="str">
            <v xml:space="preserve">08C271 </v>
          </cell>
        </row>
        <row r="875">
          <cell r="A875" t="str">
            <v xml:space="preserve">08C272 </v>
          </cell>
        </row>
        <row r="876">
          <cell r="A876" t="str">
            <v xml:space="preserve">08C273 </v>
          </cell>
        </row>
        <row r="877">
          <cell r="A877" t="str">
            <v xml:space="preserve">08C274 </v>
          </cell>
        </row>
        <row r="878">
          <cell r="A878" t="str">
            <v xml:space="preserve">08C281 </v>
          </cell>
        </row>
        <row r="879">
          <cell r="A879" t="str">
            <v xml:space="preserve">08C282 </v>
          </cell>
        </row>
        <row r="880">
          <cell r="A880" t="str">
            <v xml:space="preserve">08C283 </v>
          </cell>
        </row>
        <row r="881">
          <cell r="A881" t="str">
            <v xml:space="preserve">08C284 </v>
          </cell>
        </row>
        <row r="882">
          <cell r="A882" t="str">
            <v xml:space="preserve">08C291 </v>
          </cell>
        </row>
        <row r="883">
          <cell r="A883" t="str">
            <v xml:space="preserve">08C292 </v>
          </cell>
        </row>
        <row r="884">
          <cell r="A884" t="str">
            <v xml:space="preserve">08C293 </v>
          </cell>
        </row>
        <row r="885">
          <cell r="A885" t="str">
            <v xml:space="preserve">08C311 </v>
          </cell>
        </row>
        <row r="886">
          <cell r="A886" t="str">
            <v xml:space="preserve">08C312 </v>
          </cell>
        </row>
        <row r="887">
          <cell r="A887" t="str">
            <v xml:space="preserve">08C321 </v>
          </cell>
        </row>
        <row r="888">
          <cell r="A888" t="str">
            <v xml:space="preserve">08C322 </v>
          </cell>
        </row>
        <row r="889">
          <cell r="A889" t="str">
            <v xml:space="preserve">08C323 </v>
          </cell>
        </row>
        <row r="890">
          <cell r="A890" t="str">
            <v xml:space="preserve">08C324 </v>
          </cell>
        </row>
        <row r="891">
          <cell r="A891" t="str">
            <v xml:space="preserve">08C32J </v>
          </cell>
        </row>
        <row r="892">
          <cell r="A892" t="str">
            <v xml:space="preserve">08C331 </v>
          </cell>
        </row>
        <row r="893">
          <cell r="A893" t="str">
            <v xml:space="preserve">08C332 </v>
          </cell>
        </row>
        <row r="894">
          <cell r="A894" t="str">
            <v xml:space="preserve">08C341 </v>
          </cell>
        </row>
        <row r="895">
          <cell r="A895" t="str">
            <v xml:space="preserve">08C342 </v>
          </cell>
        </row>
        <row r="896">
          <cell r="A896" t="str">
            <v xml:space="preserve">08C351 </v>
          </cell>
        </row>
        <row r="897">
          <cell r="A897" t="str">
            <v xml:space="preserve">08C352 </v>
          </cell>
        </row>
        <row r="898">
          <cell r="A898" t="str">
            <v xml:space="preserve">08C353 </v>
          </cell>
        </row>
        <row r="899">
          <cell r="A899" t="str">
            <v xml:space="preserve">08C35J </v>
          </cell>
        </row>
        <row r="900">
          <cell r="A900" t="str">
            <v xml:space="preserve">08C361 </v>
          </cell>
        </row>
        <row r="901">
          <cell r="A901" t="str">
            <v xml:space="preserve">08C36J </v>
          </cell>
        </row>
        <row r="902">
          <cell r="A902" t="str">
            <v xml:space="preserve">08C371 </v>
          </cell>
        </row>
        <row r="903">
          <cell r="A903" t="str">
            <v xml:space="preserve">08C372 </v>
          </cell>
        </row>
        <row r="904">
          <cell r="A904" t="str">
            <v xml:space="preserve">08C373 </v>
          </cell>
        </row>
        <row r="905">
          <cell r="A905" t="str">
            <v xml:space="preserve">08C37J </v>
          </cell>
        </row>
        <row r="906">
          <cell r="A906" t="str">
            <v xml:space="preserve">08C381 </v>
          </cell>
        </row>
        <row r="907">
          <cell r="A907" t="str">
            <v xml:space="preserve">08C382 </v>
          </cell>
        </row>
        <row r="908">
          <cell r="A908" t="str">
            <v xml:space="preserve">08C38J </v>
          </cell>
        </row>
        <row r="909">
          <cell r="A909" t="str">
            <v xml:space="preserve">08C391 </v>
          </cell>
        </row>
        <row r="910">
          <cell r="A910" t="str">
            <v xml:space="preserve">08C392 </v>
          </cell>
        </row>
        <row r="911">
          <cell r="A911" t="str">
            <v xml:space="preserve">08C393 </v>
          </cell>
        </row>
        <row r="912">
          <cell r="A912" t="str">
            <v xml:space="preserve">08C394 </v>
          </cell>
        </row>
        <row r="913">
          <cell r="A913" t="str">
            <v xml:space="preserve">08C39J </v>
          </cell>
        </row>
        <row r="914">
          <cell r="A914" t="str">
            <v xml:space="preserve">08C401 </v>
          </cell>
        </row>
        <row r="915">
          <cell r="A915" t="str">
            <v xml:space="preserve">08C402 </v>
          </cell>
        </row>
        <row r="916">
          <cell r="A916" t="str">
            <v xml:space="preserve">08C40J </v>
          </cell>
        </row>
        <row r="917">
          <cell r="A917" t="str">
            <v xml:space="preserve">08C411 </v>
          </cell>
        </row>
        <row r="918">
          <cell r="A918" t="str">
            <v xml:space="preserve">08C412 </v>
          </cell>
        </row>
        <row r="919">
          <cell r="A919" t="str">
            <v xml:space="preserve">08C41J </v>
          </cell>
        </row>
        <row r="920">
          <cell r="A920" t="str">
            <v xml:space="preserve">08C421 </v>
          </cell>
        </row>
        <row r="921">
          <cell r="A921" t="str">
            <v xml:space="preserve">08C422 </v>
          </cell>
        </row>
        <row r="922">
          <cell r="A922" t="str">
            <v xml:space="preserve">08C423 </v>
          </cell>
        </row>
        <row r="923">
          <cell r="A923" t="str">
            <v xml:space="preserve">08C42J </v>
          </cell>
        </row>
        <row r="924">
          <cell r="A924" t="str">
            <v xml:space="preserve">08C431 </v>
          </cell>
        </row>
        <row r="925">
          <cell r="A925" t="str">
            <v xml:space="preserve">08C432 </v>
          </cell>
        </row>
        <row r="926">
          <cell r="A926" t="str">
            <v xml:space="preserve">08C43J </v>
          </cell>
        </row>
        <row r="927">
          <cell r="A927" t="str">
            <v xml:space="preserve">08C441 </v>
          </cell>
        </row>
        <row r="928">
          <cell r="A928" t="str">
            <v xml:space="preserve">08C442 </v>
          </cell>
        </row>
        <row r="929">
          <cell r="A929" t="str">
            <v xml:space="preserve">08C44J </v>
          </cell>
        </row>
        <row r="930">
          <cell r="A930" t="str">
            <v xml:space="preserve">08C451 </v>
          </cell>
        </row>
        <row r="931">
          <cell r="A931" t="str">
            <v xml:space="preserve">08C45J </v>
          </cell>
        </row>
        <row r="932">
          <cell r="A932" t="str">
            <v xml:space="preserve">08C461 </v>
          </cell>
        </row>
        <row r="933">
          <cell r="A933" t="str">
            <v xml:space="preserve">08C462 </v>
          </cell>
        </row>
        <row r="934">
          <cell r="A934" t="str">
            <v xml:space="preserve">08C463 </v>
          </cell>
        </row>
        <row r="935">
          <cell r="A935" t="str">
            <v xml:space="preserve">08C464 </v>
          </cell>
        </row>
        <row r="936">
          <cell r="A936" t="str">
            <v xml:space="preserve">08C46J </v>
          </cell>
        </row>
        <row r="937">
          <cell r="A937" t="str">
            <v xml:space="preserve">08C471 </v>
          </cell>
        </row>
        <row r="938">
          <cell r="A938" t="str">
            <v xml:space="preserve">08C472 </v>
          </cell>
        </row>
        <row r="939">
          <cell r="A939" t="str">
            <v xml:space="preserve">08C473 </v>
          </cell>
        </row>
        <row r="940">
          <cell r="A940" t="str">
            <v xml:space="preserve">08C474 </v>
          </cell>
        </row>
        <row r="941">
          <cell r="A941" t="str">
            <v xml:space="preserve">08C481 </v>
          </cell>
        </row>
        <row r="942">
          <cell r="A942" t="str">
            <v xml:space="preserve">08C482 </v>
          </cell>
        </row>
        <row r="943">
          <cell r="A943" t="str">
            <v xml:space="preserve">08C483 </v>
          </cell>
        </row>
        <row r="944">
          <cell r="A944" t="str">
            <v xml:space="preserve">08C484 </v>
          </cell>
        </row>
        <row r="945">
          <cell r="A945" t="str">
            <v xml:space="preserve">08C491 </v>
          </cell>
        </row>
        <row r="946">
          <cell r="A946" t="str">
            <v xml:space="preserve">08C492 </v>
          </cell>
        </row>
        <row r="947">
          <cell r="A947" t="str">
            <v xml:space="preserve">08C493 </v>
          </cell>
        </row>
        <row r="948">
          <cell r="A948" t="str">
            <v xml:space="preserve">08C494 </v>
          </cell>
        </row>
        <row r="949">
          <cell r="A949" t="str">
            <v xml:space="preserve">08C501 </v>
          </cell>
        </row>
        <row r="950">
          <cell r="A950" t="str">
            <v xml:space="preserve">08C502 </v>
          </cell>
        </row>
        <row r="951">
          <cell r="A951" t="str">
            <v xml:space="preserve">08C503 </v>
          </cell>
        </row>
        <row r="952">
          <cell r="A952" t="str">
            <v xml:space="preserve">08C511 </v>
          </cell>
        </row>
        <row r="953">
          <cell r="A953" t="str">
            <v xml:space="preserve">08C512 </v>
          </cell>
        </row>
        <row r="954">
          <cell r="A954" t="str">
            <v xml:space="preserve">08C513 </v>
          </cell>
        </row>
        <row r="955">
          <cell r="A955" t="str">
            <v xml:space="preserve">08C514 </v>
          </cell>
        </row>
        <row r="956">
          <cell r="A956" t="str">
            <v xml:space="preserve">08C521 </v>
          </cell>
        </row>
        <row r="957">
          <cell r="A957" t="str">
            <v xml:space="preserve">08C522 </v>
          </cell>
        </row>
        <row r="958">
          <cell r="A958" t="str">
            <v xml:space="preserve">08C523 </v>
          </cell>
        </row>
        <row r="959">
          <cell r="A959" t="str">
            <v xml:space="preserve">08C524 </v>
          </cell>
        </row>
        <row r="960">
          <cell r="A960" t="str">
            <v xml:space="preserve">08C531 </v>
          </cell>
        </row>
        <row r="961">
          <cell r="A961" t="str">
            <v xml:space="preserve">08C532 </v>
          </cell>
        </row>
        <row r="962">
          <cell r="A962" t="str">
            <v xml:space="preserve">08C533 </v>
          </cell>
        </row>
        <row r="963">
          <cell r="A963" t="str">
            <v xml:space="preserve">08C541 </v>
          </cell>
        </row>
        <row r="964">
          <cell r="A964" t="str">
            <v xml:space="preserve">08C54J </v>
          </cell>
        </row>
        <row r="965">
          <cell r="A965" t="str">
            <v xml:space="preserve">08C551 </v>
          </cell>
        </row>
        <row r="966">
          <cell r="A966" t="str">
            <v xml:space="preserve">08C552 </v>
          </cell>
        </row>
        <row r="967">
          <cell r="A967" t="str">
            <v xml:space="preserve">08C561 </v>
          </cell>
        </row>
        <row r="968">
          <cell r="A968" t="str">
            <v xml:space="preserve">08C562 </v>
          </cell>
        </row>
        <row r="969">
          <cell r="A969" t="str">
            <v xml:space="preserve">08C563 </v>
          </cell>
        </row>
        <row r="970">
          <cell r="A970" t="str">
            <v xml:space="preserve">08C564 </v>
          </cell>
        </row>
        <row r="971">
          <cell r="A971" t="str">
            <v xml:space="preserve">08K02J </v>
          </cell>
        </row>
        <row r="972">
          <cell r="A972" t="str">
            <v xml:space="preserve">08K031 </v>
          </cell>
        </row>
        <row r="973">
          <cell r="A973" t="str">
            <v xml:space="preserve">08K041 </v>
          </cell>
        </row>
        <row r="974">
          <cell r="A974" t="str">
            <v xml:space="preserve">08K042 </v>
          </cell>
        </row>
        <row r="975">
          <cell r="A975" t="str">
            <v xml:space="preserve">08M041 </v>
          </cell>
        </row>
        <row r="976">
          <cell r="A976" t="str">
            <v xml:space="preserve">08M042 </v>
          </cell>
        </row>
        <row r="977">
          <cell r="A977" t="str">
            <v xml:space="preserve">08M043 </v>
          </cell>
        </row>
        <row r="978">
          <cell r="A978" t="str">
            <v xml:space="preserve">08M04T </v>
          </cell>
        </row>
        <row r="979">
          <cell r="A979" t="str">
            <v xml:space="preserve">08M051 </v>
          </cell>
        </row>
        <row r="980">
          <cell r="A980" t="str">
            <v xml:space="preserve">08M052 </v>
          </cell>
        </row>
        <row r="981">
          <cell r="A981" t="str">
            <v xml:space="preserve">08M053 </v>
          </cell>
        </row>
        <row r="982">
          <cell r="A982" t="str">
            <v xml:space="preserve">08M05T </v>
          </cell>
        </row>
        <row r="983">
          <cell r="A983" t="str">
            <v xml:space="preserve">08M061 </v>
          </cell>
        </row>
        <row r="984">
          <cell r="A984" t="str">
            <v xml:space="preserve">08M06T </v>
          </cell>
        </row>
        <row r="985">
          <cell r="A985" t="str">
            <v xml:space="preserve">08M071 </v>
          </cell>
        </row>
        <row r="986">
          <cell r="A986" t="str">
            <v xml:space="preserve">08M072 </v>
          </cell>
        </row>
        <row r="987">
          <cell r="A987" t="str">
            <v xml:space="preserve">08M073 </v>
          </cell>
        </row>
        <row r="988">
          <cell r="A988" t="str">
            <v xml:space="preserve">08M07T </v>
          </cell>
        </row>
        <row r="989">
          <cell r="A989" t="str">
            <v xml:space="preserve">08M081 </v>
          </cell>
        </row>
        <row r="990">
          <cell r="A990" t="str">
            <v xml:space="preserve">08M08T </v>
          </cell>
        </row>
        <row r="991">
          <cell r="A991" t="str">
            <v xml:space="preserve">08M091 </v>
          </cell>
        </row>
        <row r="992">
          <cell r="A992" t="str">
            <v xml:space="preserve">08M092 </v>
          </cell>
        </row>
        <row r="993">
          <cell r="A993" t="str">
            <v xml:space="preserve">08M093 </v>
          </cell>
        </row>
        <row r="994">
          <cell r="A994" t="str">
            <v xml:space="preserve">08M09T </v>
          </cell>
        </row>
        <row r="995">
          <cell r="A995" t="str">
            <v xml:space="preserve">08M101 </v>
          </cell>
        </row>
        <row r="996">
          <cell r="A996" t="str">
            <v xml:space="preserve">08M102 </v>
          </cell>
        </row>
        <row r="997">
          <cell r="A997" t="str">
            <v xml:space="preserve">08M103 </v>
          </cell>
        </row>
        <row r="998">
          <cell r="A998" t="str">
            <v xml:space="preserve">08M104 </v>
          </cell>
        </row>
        <row r="999">
          <cell r="A999" t="str">
            <v xml:space="preserve">08M10T </v>
          </cell>
        </row>
        <row r="1000">
          <cell r="A1000" t="str">
            <v xml:space="preserve">08M141 </v>
          </cell>
        </row>
        <row r="1001">
          <cell r="A1001" t="str">
            <v xml:space="preserve">08M142 </v>
          </cell>
        </row>
        <row r="1002">
          <cell r="A1002" t="str">
            <v xml:space="preserve">08M143 </v>
          </cell>
        </row>
        <row r="1003">
          <cell r="A1003" t="str">
            <v xml:space="preserve">08M144 </v>
          </cell>
        </row>
        <row r="1004">
          <cell r="A1004" t="str">
            <v xml:space="preserve">08M14T </v>
          </cell>
        </row>
        <row r="1005">
          <cell r="A1005" t="str">
            <v xml:space="preserve">08M151 </v>
          </cell>
        </row>
        <row r="1006">
          <cell r="A1006" t="str">
            <v xml:space="preserve">08M152 </v>
          </cell>
        </row>
        <row r="1007">
          <cell r="A1007" t="str">
            <v xml:space="preserve">08M153 </v>
          </cell>
        </row>
        <row r="1008">
          <cell r="A1008" t="str">
            <v xml:space="preserve">08M154 </v>
          </cell>
        </row>
        <row r="1009">
          <cell r="A1009" t="str">
            <v xml:space="preserve">08M15T </v>
          </cell>
        </row>
        <row r="1010">
          <cell r="A1010" t="str">
            <v xml:space="preserve">08M181 </v>
          </cell>
        </row>
        <row r="1011">
          <cell r="A1011" t="str">
            <v xml:space="preserve">08M182 </v>
          </cell>
        </row>
        <row r="1012">
          <cell r="A1012" t="str">
            <v xml:space="preserve">08M183 </v>
          </cell>
        </row>
        <row r="1013">
          <cell r="A1013" t="str">
            <v xml:space="preserve">08M18T </v>
          </cell>
        </row>
        <row r="1014">
          <cell r="A1014" t="str">
            <v xml:space="preserve">08M191 </v>
          </cell>
        </row>
        <row r="1015">
          <cell r="A1015" t="str">
            <v xml:space="preserve">08M192 </v>
          </cell>
        </row>
        <row r="1016">
          <cell r="A1016" t="str">
            <v xml:space="preserve">08M193 </v>
          </cell>
        </row>
        <row r="1017">
          <cell r="A1017" t="str">
            <v xml:space="preserve">08M194 </v>
          </cell>
        </row>
        <row r="1018">
          <cell r="A1018" t="str">
            <v xml:space="preserve">08M19T </v>
          </cell>
        </row>
        <row r="1019">
          <cell r="A1019" t="str">
            <v xml:space="preserve">08M201 </v>
          </cell>
        </row>
        <row r="1020">
          <cell r="A1020" t="str">
            <v xml:space="preserve">08M211 </v>
          </cell>
        </row>
        <row r="1021">
          <cell r="A1021" t="str">
            <v xml:space="preserve">08M212 </v>
          </cell>
        </row>
        <row r="1022">
          <cell r="A1022" t="str">
            <v xml:space="preserve">08M213 </v>
          </cell>
        </row>
        <row r="1023">
          <cell r="A1023" t="str">
            <v xml:space="preserve">08M221 </v>
          </cell>
        </row>
        <row r="1024">
          <cell r="A1024" t="str">
            <v xml:space="preserve">08M222 </v>
          </cell>
        </row>
        <row r="1025">
          <cell r="A1025" t="str">
            <v xml:space="preserve">08M231 </v>
          </cell>
        </row>
        <row r="1026">
          <cell r="A1026" t="str">
            <v xml:space="preserve">08M241 </v>
          </cell>
        </row>
        <row r="1027">
          <cell r="A1027" t="str">
            <v xml:space="preserve">08M242 </v>
          </cell>
        </row>
        <row r="1028">
          <cell r="A1028" t="str">
            <v xml:space="preserve">08M243 </v>
          </cell>
        </row>
        <row r="1029">
          <cell r="A1029" t="str">
            <v xml:space="preserve">08M24T </v>
          </cell>
        </row>
        <row r="1030">
          <cell r="A1030" t="str">
            <v xml:space="preserve">08M251 </v>
          </cell>
        </row>
        <row r="1031">
          <cell r="A1031" t="str">
            <v xml:space="preserve">08M252 </v>
          </cell>
        </row>
        <row r="1032">
          <cell r="A1032" t="str">
            <v xml:space="preserve">08M253 </v>
          </cell>
        </row>
        <row r="1033">
          <cell r="A1033" t="str">
            <v xml:space="preserve">08M254 </v>
          </cell>
        </row>
        <row r="1034">
          <cell r="A1034" t="str">
            <v xml:space="preserve">08M25T </v>
          </cell>
        </row>
        <row r="1035">
          <cell r="A1035" t="str">
            <v xml:space="preserve">08M261 </v>
          </cell>
        </row>
        <row r="1036">
          <cell r="A1036" t="str">
            <v xml:space="preserve">08M262 </v>
          </cell>
        </row>
        <row r="1037">
          <cell r="A1037" t="str">
            <v xml:space="preserve">08M263 </v>
          </cell>
        </row>
        <row r="1038">
          <cell r="A1038" t="str">
            <v xml:space="preserve">08M264 </v>
          </cell>
        </row>
        <row r="1039">
          <cell r="A1039" t="str">
            <v xml:space="preserve">08M271 </v>
          </cell>
        </row>
        <row r="1040">
          <cell r="A1040" t="str">
            <v xml:space="preserve">08M272 </v>
          </cell>
        </row>
        <row r="1041">
          <cell r="A1041" t="str">
            <v xml:space="preserve">08M273 </v>
          </cell>
        </row>
        <row r="1042">
          <cell r="A1042" t="str">
            <v xml:space="preserve">08M27T </v>
          </cell>
        </row>
        <row r="1043">
          <cell r="A1043" t="str">
            <v xml:space="preserve">08M281 </v>
          </cell>
        </row>
        <row r="1044">
          <cell r="A1044" t="str">
            <v xml:space="preserve">08M282 </v>
          </cell>
        </row>
        <row r="1045">
          <cell r="A1045" t="str">
            <v xml:space="preserve">08M283 </v>
          </cell>
        </row>
        <row r="1046">
          <cell r="A1046" t="str">
            <v xml:space="preserve">08M28T </v>
          </cell>
        </row>
        <row r="1047">
          <cell r="A1047" t="str">
            <v xml:space="preserve">08M291 </v>
          </cell>
        </row>
        <row r="1048">
          <cell r="A1048" t="str">
            <v xml:space="preserve">08M292 </v>
          </cell>
        </row>
        <row r="1049">
          <cell r="A1049" t="str">
            <v xml:space="preserve">08M293 </v>
          </cell>
        </row>
        <row r="1050">
          <cell r="A1050" t="str">
            <v xml:space="preserve">08M29T </v>
          </cell>
        </row>
        <row r="1051">
          <cell r="A1051" t="str">
            <v xml:space="preserve">08M301 </v>
          </cell>
        </row>
        <row r="1052">
          <cell r="A1052" t="str">
            <v xml:space="preserve">08M302 </v>
          </cell>
        </row>
        <row r="1053">
          <cell r="A1053" t="str">
            <v xml:space="preserve">08M30T </v>
          </cell>
        </row>
        <row r="1054">
          <cell r="A1054" t="str">
            <v xml:space="preserve">08M311 </v>
          </cell>
        </row>
        <row r="1055">
          <cell r="A1055" t="str">
            <v xml:space="preserve">08M312 </v>
          </cell>
        </row>
        <row r="1056">
          <cell r="A1056" t="str">
            <v xml:space="preserve">08M313 </v>
          </cell>
        </row>
        <row r="1057">
          <cell r="A1057" t="str">
            <v xml:space="preserve">08M314 </v>
          </cell>
        </row>
        <row r="1058">
          <cell r="A1058" t="str">
            <v xml:space="preserve">08M31T </v>
          </cell>
        </row>
        <row r="1059">
          <cell r="A1059" t="str">
            <v xml:space="preserve">08M321 </v>
          </cell>
        </row>
        <row r="1060">
          <cell r="A1060" t="str">
            <v xml:space="preserve">08M322 </v>
          </cell>
        </row>
        <row r="1061">
          <cell r="A1061" t="str">
            <v xml:space="preserve">08M323 </v>
          </cell>
        </row>
        <row r="1062">
          <cell r="A1062" t="str">
            <v xml:space="preserve">08M324 </v>
          </cell>
        </row>
        <row r="1063">
          <cell r="A1063" t="str">
            <v xml:space="preserve">08M32T </v>
          </cell>
        </row>
        <row r="1064">
          <cell r="A1064" t="str">
            <v xml:space="preserve">08M331 </v>
          </cell>
        </row>
        <row r="1065">
          <cell r="A1065" t="str">
            <v xml:space="preserve">08M33T </v>
          </cell>
        </row>
        <row r="1066">
          <cell r="A1066" t="str">
            <v xml:space="preserve">08M341 </v>
          </cell>
        </row>
        <row r="1067">
          <cell r="A1067" t="str">
            <v xml:space="preserve">08M342 </v>
          </cell>
        </row>
        <row r="1068">
          <cell r="A1068" t="str">
            <v xml:space="preserve">08M34T </v>
          </cell>
        </row>
        <row r="1069">
          <cell r="A1069" t="str">
            <v xml:space="preserve">08M35Z </v>
          </cell>
        </row>
        <row r="1070">
          <cell r="A1070" t="str">
            <v xml:space="preserve">08M36T </v>
          </cell>
        </row>
        <row r="1071">
          <cell r="A1071" t="str">
            <v xml:space="preserve">08M36Z </v>
          </cell>
        </row>
        <row r="1072">
          <cell r="A1072" t="str">
            <v xml:space="preserve">08M371 </v>
          </cell>
        </row>
        <row r="1073">
          <cell r="A1073" t="str">
            <v xml:space="preserve">08M372 </v>
          </cell>
        </row>
        <row r="1074">
          <cell r="A1074" t="str">
            <v xml:space="preserve">08M373 </v>
          </cell>
        </row>
        <row r="1075">
          <cell r="A1075" t="str">
            <v xml:space="preserve">08M37T </v>
          </cell>
        </row>
        <row r="1076">
          <cell r="A1076" t="str">
            <v xml:space="preserve">08M381 </v>
          </cell>
        </row>
        <row r="1077">
          <cell r="A1077" t="str">
            <v xml:space="preserve">08M38T </v>
          </cell>
        </row>
        <row r="1078">
          <cell r="A1078" t="str">
            <v xml:space="preserve">09C021 </v>
          </cell>
        </row>
        <row r="1079">
          <cell r="A1079" t="str">
            <v xml:space="preserve">09C022 </v>
          </cell>
        </row>
        <row r="1080">
          <cell r="A1080" t="str">
            <v xml:space="preserve">09C023 </v>
          </cell>
        </row>
        <row r="1081">
          <cell r="A1081" t="str">
            <v xml:space="preserve">09C024 </v>
          </cell>
        </row>
        <row r="1082">
          <cell r="A1082" t="str">
            <v xml:space="preserve">09C02J </v>
          </cell>
        </row>
        <row r="1083">
          <cell r="A1083" t="str">
            <v xml:space="preserve">09C031 </v>
          </cell>
        </row>
        <row r="1084">
          <cell r="A1084" t="str">
            <v xml:space="preserve">09C032 </v>
          </cell>
        </row>
        <row r="1085">
          <cell r="A1085" t="str">
            <v xml:space="preserve">09C033 </v>
          </cell>
        </row>
        <row r="1086">
          <cell r="A1086" t="str">
            <v xml:space="preserve">09C034 </v>
          </cell>
        </row>
        <row r="1087">
          <cell r="A1087" t="str">
            <v xml:space="preserve">09C03J </v>
          </cell>
        </row>
        <row r="1088">
          <cell r="A1088" t="str">
            <v xml:space="preserve">09C041 </v>
          </cell>
        </row>
        <row r="1089">
          <cell r="A1089" t="str">
            <v xml:space="preserve">09C042 </v>
          </cell>
        </row>
        <row r="1090">
          <cell r="A1090" t="str">
            <v xml:space="preserve">09C043 </v>
          </cell>
        </row>
        <row r="1091">
          <cell r="A1091" t="str">
            <v xml:space="preserve">09C051 </v>
          </cell>
        </row>
        <row r="1092">
          <cell r="A1092" t="str">
            <v xml:space="preserve">09C052 </v>
          </cell>
        </row>
        <row r="1093">
          <cell r="A1093" t="str">
            <v xml:space="preserve">09C053 </v>
          </cell>
        </row>
        <row r="1094">
          <cell r="A1094" t="str">
            <v xml:space="preserve">09C05J </v>
          </cell>
        </row>
        <row r="1095">
          <cell r="A1095" t="str">
            <v xml:space="preserve">09C061 </v>
          </cell>
        </row>
        <row r="1096">
          <cell r="A1096" t="str">
            <v xml:space="preserve">09C062 </v>
          </cell>
        </row>
        <row r="1097">
          <cell r="A1097" t="str">
            <v xml:space="preserve">09C063 </v>
          </cell>
        </row>
        <row r="1098">
          <cell r="A1098" t="str">
            <v xml:space="preserve">09C06T </v>
          </cell>
        </row>
        <row r="1099">
          <cell r="A1099" t="str">
            <v xml:space="preserve">09C071 </v>
          </cell>
        </row>
        <row r="1100">
          <cell r="A1100" t="str">
            <v xml:space="preserve">09C07J </v>
          </cell>
        </row>
        <row r="1101">
          <cell r="A1101" t="str">
            <v xml:space="preserve">09C081 </v>
          </cell>
        </row>
        <row r="1102">
          <cell r="A1102" t="str">
            <v xml:space="preserve">09C08J </v>
          </cell>
        </row>
        <row r="1103">
          <cell r="A1103" t="str">
            <v xml:space="preserve">09C091 </v>
          </cell>
        </row>
        <row r="1104">
          <cell r="A1104" t="str">
            <v xml:space="preserve">09C092 </v>
          </cell>
        </row>
        <row r="1105">
          <cell r="A1105" t="str">
            <v xml:space="preserve">09C09J </v>
          </cell>
        </row>
        <row r="1106">
          <cell r="A1106" t="str">
            <v xml:space="preserve">09C101 </v>
          </cell>
        </row>
        <row r="1107">
          <cell r="A1107" t="str">
            <v xml:space="preserve">09C102 </v>
          </cell>
        </row>
        <row r="1108">
          <cell r="A1108" t="str">
            <v xml:space="preserve">09C103 </v>
          </cell>
        </row>
        <row r="1109">
          <cell r="A1109" t="str">
            <v xml:space="preserve">09C104 </v>
          </cell>
        </row>
        <row r="1110">
          <cell r="A1110" t="str">
            <v xml:space="preserve">09C10J </v>
          </cell>
        </row>
        <row r="1111">
          <cell r="A1111" t="str">
            <v xml:space="preserve">09C111 </v>
          </cell>
        </row>
        <row r="1112">
          <cell r="A1112" t="str">
            <v xml:space="preserve">09C112 </v>
          </cell>
        </row>
        <row r="1113">
          <cell r="A1113" t="str">
            <v xml:space="preserve">09K02J </v>
          </cell>
        </row>
        <row r="1114">
          <cell r="A1114" t="str">
            <v xml:space="preserve">09M021 </v>
          </cell>
        </row>
        <row r="1115">
          <cell r="A1115" t="str">
            <v xml:space="preserve">09M022 </v>
          </cell>
        </row>
        <row r="1116">
          <cell r="A1116" t="str">
            <v xml:space="preserve">09M02T </v>
          </cell>
        </row>
        <row r="1117">
          <cell r="A1117" t="str">
            <v xml:space="preserve">09M031 </v>
          </cell>
        </row>
        <row r="1118">
          <cell r="A1118" t="str">
            <v xml:space="preserve">09M032 </v>
          </cell>
        </row>
        <row r="1119">
          <cell r="A1119" t="str">
            <v xml:space="preserve">09M033 </v>
          </cell>
        </row>
        <row r="1120">
          <cell r="A1120" t="str">
            <v xml:space="preserve">09M034 </v>
          </cell>
        </row>
        <row r="1121">
          <cell r="A1121" t="str">
            <v xml:space="preserve">09M03T </v>
          </cell>
        </row>
        <row r="1122">
          <cell r="A1122" t="str">
            <v xml:space="preserve">09M041 </v>
          </cell>
        </row>
        <row r="1123">
          <cell r="A1123" t="str">
            <v xml:space="preserve">09M042 </v>
          </cell>
        </row>
        <row r="1124">
          <cell r="A1124" t="str">
            <v xml:space="preserve">09M04T </v>
          </cell>
        </row>
        <row r="1125">
          <cell r="A1125" t="str">
            <v xml:space="preserve">09M051 </v>
          </cell>
        </row>
        <row r="1126">
          <cell r="A1126" t="str">
            <v xml:space="preserve">09M052 </v>
          </cell>
        </row>
        <row r="1127">
          <cell r="A1127" t="str">
            <v xml:space="preserve">09M053 </v>
          </cell>
        </row>
        <row r="1128">
          <cell r="A1128" t="str">
            <v xml:space="preserve">09M054 </v>
          </cell>
        </row>
        <row r="1129">
          <cell r="A1129" t="str">
            <v xml:space="preserve">09M05T </v>
          </cell>
        </row>
        <row r="1130">
          <cell r="A1130" t="str">
            <v xml:space="preserve">09M061 </v>
          </cell>
        </row>
        <row r="1131">
          <cell r="A1131" t="str">
            <v xml:space="preserve">09M062 </v>
          </cell>
        </row>
        <row r="1132">
          <cell r="A1132" t="str">
            <v xml:space="preserve">09M063 </v>
          </cell>
        </row>
        <row r="1133">
          <cell r="A1133" t="str">
            <v xml:space="preserve">09M064 </v>
          </cell>
        </row>
        <row r="1134">
          <cell r="A1134" t="str">
            <v xml:space="preserve">09M06T </v>
          </cell>
        </row>
        <row r="1135">
          <cell r="A1135" t="str">
            <v xml:space="preserve">09M071 </v>
          </cell>
        </row>
        <row r="1136">
          <cell r="A1136" t="str">
            <v xml:space="preserve">09M072 </v>
          </cell>
        </row>
        <row r="1137">
          <cell r="A1137" t="str">
            <v xml:space="preserve">09M073 </v>
          </cell>
        </row>
        <row r="1138">
          <cell r="A1138" t="str">
            <v xml:space="preserve">09M074 </v>
          </cell>
        </row>
        <row r="1139">
          <cell r="A1139" t="str">
            <v xml:space="preserve">09M07T </v>
          </cell>
        </row>
        <row r="1140">
          <cell r="A1140" t="str">
            <v xml:space="preserve">09M081 </v>
          </cell>
        </row>
        <row r="1141">
          <cell r="A1141" t="str">
            <v xml:space="preserve">09M082 </v>
          </cell>
        </row>
        <row r="1142">
          <cell r="A1142" t="str">
            <v xml:space="preserve">09M083 </v>
          </cell>
        </row>
        <row r="1143">
          <cell r="A1143" t="str">
            <v xml:space="preserve">09M084 </v>
          </cell>
        </row>
        <row r="1144">
          <cell r="A1144" t="str">
            <v xml:space="preserve">09M08T </v>
          </cell>
        </row>
        <row r="1145">
          <cell r="A1145" t="str">
            <v xml:space="preserve">09M091 </v>
          </cell>
        </row>
        <row r="1146">
          <cell r="A1146" t="str">
            <v xml:space="preserve">09M092 </v>
          </cell>
        </row>
        <row r="1147">
          <cell r="A1147" t="str">
            <v xml:space="preserve">09M093 </v>
          </cell>
        </row>
        <row r="1148">
          <cell r="A1148" t="str">
            <v xml:space="preserve">09M09T </v>
          </cell>
        </row>
        <row r="1149">
          <cell r="A1149" t="str">
            <v xml:space="preserve">09M101 </v>
          </cell>
        </row>
        <row r="1150">
          <cell r="A1150" t="str">
            <v xml:space="preserve">09M102 </v>
          </cell>
        </row>
        <row r="1151">
          <cell r="A1151" t="str">
            <v xml:space="preserve">09M103 </v>
          </cell>
        </row>
        <row r="1152">
          <cell r="A1152" t="str">
            <v xml:space="preserve">09M104 </v>
          </cell>
        </row>
        <row r="1153">
          <cell r="A1153" t="str">
            <v xml:space="preserve">09M10T </v>
          </cell>
        </row>
        <row r="1154">
          <cell r="A1154" t="str">
            <v xml:space="preserve">09M111 </v>
          </cell>
        </row>
        <row r="1155">
          <cell r="A1155" t="str">
            <v xml:space="preserve">09M112 </v>
          </cell>
        </row>
        <row r="1156">
          <cell r="A1156" t="str">
            <v xml:space="preserve">09M113 </v>
          </cell>
        </row>
        <row r="1157">
          <cell r="A1157" t="str">
            <v xml:space="preserve">09M11T </v>
          </cell>
        </row>
        <row r="1158">
          <cell r="A1158" t="str">
            <v xml:space="preserve">09M12Z </v>
          </cell>
        </row>
        <row r="1159">
          <cell r="A1159" t="str">
            <v xml:space="preserve">09M13Z </v>
          </cell>
        </row>
        <row r="1160">
          <cell r="A1160" t="str">
            <v xml:space="preserve">09M14T </v>
          </cell>
        </row>
        <row r="1161">
          <cell r="A1161" t="str">
            <v xml:space="preserve">09M14Z </v>
          </cell>
        </row>
        <row r="1162">
          <cell r="A1162" t="str">
            <v xml:space="preserve">09M15Z </v>
          </cell>
        </row>
        <row r="1163">
          <cell r="A1163" t="str">
            <v xml:space="preserve">10C021 </v>
          </cell>
        </row>
        <row r="1164">
          <cell r="A1164" t="str">
            <v xml:space="preserve">10C022 </v>
          </cell>
        </row>
        <row r="1165">
          <cell r="A1165" t="str">
            <v xml:space="preserve">10C031 </v>
          </cell>
        </row>
        <row r="1166">
          <cell r="A1166" t="str">
            <v xml:space="preserve">10C032 </v>
          </cell>
        </row>
        <row r="1167">
          <cell r="A1167" t="str">
            <v xml:space="preserve">10C033 </v>
          </cell>
        </row>
        <row r="1168">
          <cell r="A1168" t="str">
            <v xml:space="preserve">10C051 </v>
          </cell>
        </row>
        <row r="1169">
          <cell r="A1169" t="str">
            <v xml:space="preserve">10C052 </v>
          </cell>
        </row>
        <row r="1170">
          <cell r="A1170" t="str">
            <v xml:space="preserve">10C071 </v>
          </cell>
        </row>
        <row r="1171">
          <cell r="A1171" t="str">
            <v xml:space="preserve">10C081 </v>
          </cell>
        </row>
        <row r="1172">
          <cell r="A1172" t="str">
            <v xml:space="preserve">10C082 </v>
          </cell>
        </row>
        <row r="1173">
          <cell r="A1173" t="str">
            <v xml:space="preserve">10C083 </v>
          </cell>
        </row>
        <row r="1174">
          <cell r="A1174" t="str">
            <v xml:space="preserve">10C084 </v>
          </cell>
        </row>
        <row r="1175">
          <cell r="A1175" t="str">
            <v xml:space="preserve">10C08J </v>
          </cell>
        </row>
        <row r="1176">
          <cell r="A1176" t="str">
            <v xml:space="preserve">10C091 </v>
          </cell>
        </row>
        <row r="1177">
          <cell r="A1177" t="str">
            <v xml:space="preserve">10C092 </v>
          </cell>
        </row>
        <row r="1178">
          <cell r="A1178" t="str">
            <v xml:space="preserve">10C101 </v>
          </cell>
        </row>
        <row r="1179">
          <cell r="A1179" t="str">
            <v xml:space="preserve">10C102 </v>
          </cell>
        </row>
        <row r="1180">
          <cell r="A1180" t="str">
            <v xml:space="preserve">10C111 </v>
          </cell>
        </row>
        <row r="1181">
          <cell r="A1181" t="str">
            <v xml:space="preserve">10C112 </v>
          </cell>
        </row>
        <row r="1182">
          <cell r="A1182" t="str">
            <v xml:space="preserve">10C121 </v>
          </cell>
        </row>
        <row r="1183">
          <cell r="A1183" t="str">
            <v xml:space="preserve">10C122 </v>
          </cell>
        </row>
        <row r="1184">
          <cell r="A1184" t="str">
            <v xml:space="preserve">10C123 </v>
          </cell>
        </row>
        <row r="1185">
          <cell r="A1185" t="str">
            <v xml:space="preserve">10C131 </v>
          </cell>
        </row>
        <row r="1186">
          <cell r="A1186" t="str">
            <v xml:space="preserve">10C132 </v>
          </cell>
        </row>
        <row r="1187">
          <cell r="A1187" t="str">
            <v xml:space="preserve">10C133 </v>
          </cell>
        </row>
        <row r="1188">
          <cell r="A1188" t="str">
            <v xml:space="preserve">10M021 </v>
          </cell>
        </row>
        <row r="1189">
          <cell r="A1189" t="str">
            <v xml:space="preserve">10M022 </v>
          </cell>
        </row>
        <row r="1190">
          <cell r="A1190" t="str">
            <v xml:space="preserve">10M023 </v>
          </cell>
        </row>
        <row r="1191">
          <cell r="A1191" t="str">
            <v xml:space="preserve">10M024 </v>
          </cell>
        </row>
        <row r="1192">
          <cell r="A1192" t="str">
            <v xml:space="preserve">10M02T </v>
          </cell>
        </row>
        <row r="1193">
          <cell r="A1193" t="str">
            <v xml:space="preserve">10M031 </v>
          </cell>
        </row>
        <row r="1194">
          <cell r="A1194" t="str">
            <v xml:space="preserve">10M032 </v>
          </cell>
        </row>
        <row r="1195">
          <cell r="A1195" t="str">
            <v xml:space="preserve">10M033 </v>
          </cell>
        </row>
        <row r="1196">
          <cell r="A1196" t="str">
            <v xml:space="preserve">10M03T </v>
          </cell>
        </row>
        <row r="1197">
          <cell r="A1197" t="str">
            <v xml:space="preserve">10M071 </v>
          </cell>
        </row>
        <row r="1198">
          <cell r="A1198" t="str">
            <v xml:space="preserve">10M072 </v>
          </cell>
        </row>
        <row r="1199">
          <cell r="A1199" t="str">
            <v xml:space="preserve">10M073 </v>
          </cell>
        </row>
        <row r="1200">
          <cell r="A1200" t="str">
            <v xml:space="preserve">10M074 </v>
          </cell>
        </row>
        <row r="1201">
          <cell r="A1201" t="str">
            <v xml:space="preserve">10M07T </v>
          </cell>
        </row>
        <row r="1202">
          <cell r="A1202" t="str">
            <v xml:space="preserve">10M081 </v>
          </cell>
        </row>
        <row r="1203">
          <cell r="A1203" t="str">
            <v xml:space="preserve">10M082 </v>
          </cell>
        </row>
        <row r="1204">
          <cell r="A1204" t="str">
            <v xml:space="preserve">10M083 </v>
          </cell>
        </row>
        <row r="1205">
          <cell r="A1205" t="str">
            <v xml:space="preserve">10M084 </v>
          </cell>
        </row>
        <row r="1206">
          <cell r="A1206" t="str">
            <v xml:space="preserve">10M08T </v>
          </cell>
        </row>
        <row r="1207">
          <cell r="A1207" t="str">
            <v xml:space="preserve">10M091 </v>
          </cell>
        </row>
        <row r="1208">
          <cell r="A1208" t="str">
            <v xml:space="preserve">10M092 </v>
          </cell>
        </row>
        <row r="1209">
          <cell r="A1209" t="str">
            <v xml:space="preserve">10M093 </v>
          </cell>
        </row>
        <row r="1210">
          <cell r="A1210" t="str">
            <v xml:space="preserve">10M09T </v>
          </cell>
        </row>
        <row r="1211">
          <cell r="A1211" t="str">
            <v xml:space="preserve">10M101 </v>
          </cell>
        </row>
        <row r="1212">
          <cell r="A1212" t="str">
            <v xml:space="preserve">10M102 </v>
          </cell>
        </row>
        <row r="1213">
          <cell r="A1213" t="str">
            <v xml:space="preserve">10M103 </v>
          </cell>
        </row>
        <row r="1214">
          <cell r="A1214" t="str">
            <v xml:space="preserve">10M10T </v>
          </cell>
        </row>
        <row r="1215">
          <cell r="A1215" t="str">
            <v xml:space="preserve">10M111 </v>
          </cell>
        </row>
        <row r="1216">
          <cell r="A1216" t="str">
            <v xml:space="preserve">10M112 </v>
          </cell>
        </row>
        <row r="1217">
          <cell r="A1217" t="str">
            <v xml:space="preserve">10M11T </v>
          </cell>
        </row>
        <row r="1218">
          <cell r="A1218" t="str">
            <v xml:space="preserve">10M121 </v>
          </cell>
        </row>
        <row r="1219">
          <cell r="A1219" t="str">
            <v xml:space="preserve">10M122 </v>
          </cell>
        </row>
        <row r="1220">
          <cell r="A1220" t="str">
            <v xml:space="preserve">10M123 </v>
          </cell>
        </row>
        <row r="1221">
          <cell r="A1221" t="str">
            <v xml:space="preserve">10M12T </v>
          </cell>
        </row>
        <row r="1222">
          <cell r="A1222" t="str">
            <v xml:space="preserve">10M13Z </v>
          </cell>
        </row>
        <row r="1223">
          <cell r="A1223" t="str">
            <v xml:space="preserve">10M14T </v>
          </cell>
        </row>
        <row r="1224">
          <cell r="A1224" t="str">
            <v xml:space="preserve">10M14Z </v>
          </cell>
        </row>
        <row r="1225">
          <cell r="A1225" t="str">
            <v xml:space="preserve">10M151 </v>
          </cell>
        </row>
        <row r="1226">
          <cell r="A1226" t="str">
            <v xml:space="preserve">10M152 </v>
          </cell>
        </row>
        <row r="1227">
          <cell r="A1227" t="str">
            <v xml:space="preserve">10M153 </v>
          </cell>
        </row>
        <row r="1228">
          <cell r="A1228" t="str">
            <v xml:space="preserve">10M15T </v>
          </cell>
        </row>
        <row r="1229">
          <cell r="A1229" t="str">
            <v xml:space="preserve">10M161 </v>
          </cell>
        </row>
        <row r="1230">
          <cell r="A1230" t="str">
            <v xml:space="preserve">10M162 </v>
          </cell>
        </row>
        <row r="1231">
          <cell r="A1231" t="str">
            <v xml:space="preserve">10M163 </v>
          </cell>
        </row>
        <row r="1232">
          <cell r="A1232" t="str">
            <v xml:space="preserve">10M164 </v>
          </cell>
        </row>
        <row r="1233">
          <cell r="A1233" t="str">
            <v xml:space="preserve">10M16T </v>
          </cell>
        </row>
        <row r="1234">
          <cell r="A1234" t="str">
            <v xml:space="preserve">10M171 </v>
          </cell>
        </row>
        <row r="1235">
          <cell r="A1235" t="str">
            <v xml:space="preserve">10M172 </v>
          </cell>
        </row>
        <row r="1236">
          <cell r="A1236" t="str">
            <v xml:space="preserve">10M173 </v>
          </cell>
        </row>
        <row r="1237">
          <cell r="A1237" t="str">
            <v xml:space="preserve">10M174 </v>
          </cell>
        </row>
        <row r="1238">
          <cell r="A1238" t="str">
            <v xml:space="preserve">10M17T </v>
          </cell>
        </row>
        <row r="1239">
          <cell r="A1239" t="str">
            <v xml:space="preserve">10M181 </v>
          </cell>
        </row>
        <row r="1240">
          <cell r="A1240" t="str">
            <v xml:space="preserve">10M182 </v>
          </cell>
        </row>
        <row r="1241">
          <cell r="A1241" t="str">
            <v xml:space="preserve">10M183 </v>
          </cell>
        </row>
        <row r="1242">
          <cell r="A1242" t="str">
            <v xml:space="preserve">10M184 </v>
          </cell>
        </row>
        <row r="1243">
          <cell r="A1243" t="str">
            <v xml:space="preserve">10M18T </v>
          </cell>
        </row>
        <row r="1244">
          <cell r="A1244" t="str">
            <v xml:space="preserve">11C021 </v>
          </cell>
        </row>
        <row r="1245">
          <cell r="A1245" t="str">
            <v xml:space="preserve">11C022 </v>
          </cell>
        </row>
        <row r="1246">
          <cell r="A1246" t="str">
            <v xml:space="preserve">11C023 </v>
          </cell>
        </row>
        <row r="1247">
          <cell r="A1247" t="str">
            <v xml:space="preserve">11C024 </v>
          </cell>
        </row>
        <row r="1248">
          <cell r="A1248" t="str">
            <v xml:space="preserve">11C031 </v>
          </cell>
        </row>
        <row r="1249">
          <cell r="A1249" t="str">
            <v xml:space="preserve">11C032 </v>
          </cell>
        </row>
        <row r="1250">
          <cell r="A1250" t="str">
            <v xml:space="preserve">11C033 </v>
          </cell>
        </row>
        <row r="1251">
          <cell r="A1251" t="str">
            <v xml:space="preserve">11C034 </v>
          </cell>
        </row>
        <row r="1252">
          <cell r="A1252" t="str">
            <v xml:space="preserve">11C041 </v>
          </cell>
        </row>
        <row r="1253">
          <cell r="A1253" t="str">
            <v xml:space="preserve">11C042 </v>
          </cell>
        </row>
        <row r="1254">
          <cell r="A1254" t="str">
            <v xml:space="preserve">11C043 </v>
          </cell>
        </row>
        <row r="1255">
          <cell r="A1255" t="str">
            <v xml:space="preserve">11C04J </v>
          </cell>
        </row>
        <row r="1256">
          <cell r="A1256" t="str">
            <v xml:space="preserve">11C051 </v>
          </cell>
        </row>
        <row r="1257">
          <cell r="A1257" t="str">
            <v xml:space="preserve">11C052 </v>
          </cell>
        </row>
        <row r="1258">
          <cell r="A1258" t="str">
            <v xml:space="preserve">11C053 </v>
          </cell>
        </row>
        <row r="1259">
          <cell r="A1259" t="str">
            <v xml:space="preserve">11C054 </v>
          </cell>
        </row>
        <row r="1260">
          <cell r="A1260" t="str">
            <v xml:space="preserve">11C05J </v>
          </cell>
        </row>
        <row r="1261">
          <cell r="A1261" t="str">
            <v xml:space="preserve">11C061 </v>
          </cell>
        </row>
        <row r="1262">
          <cell r="A1262" t="str">
            <v xml:space="preserve">11C071 </v>
          </cell>
        </row>
        <row r="1263">
          <cell r="A1263" t="str">
            <v xml:space="preserve">11C072 </v>
          </cell>
        </row>
        <row r="1264">
          <cell r="A1264" t="str">
            <v xml:space="preserve">11C07J </v>
          </cell>
        </row>
        <row r="1265">
          <cell r="A1265" t="str">
            <v xml:space="preserve">11C081 </v>
          </cell>
        </row>
        <row r="1266">
          <cell r="A1266" t="str">
            <v xml:space="preserve">11C082 </v>
          </cell>
        </row>
        <row r="1267">
          <cell r="A1267" t="str">
            <v xml:space="preserve">11C083 </v>
          </cell>
        </row>
        <row r="1268">
          <cell r="A1268" t="str">
            <v xml:space="preserve">11C084 </v>
          </cell>
        </row>
        <row r="1269">
          <cell r="A1269" t="str">
            <v xml:space="preserve">11C08T </v>
          </cell>
        </row>
        <row r="1270">
          <cell r="A1270" t="str">
            <v xml:space="preserve">11C091 </v>
          </cell>
        </row>
        <row r="1271">
          <cell r="A1271" t="str">
            <v xml:space="preserve">11C092 </v>
          </cell>
        </row>
        <row r="1272">
          <cell r="A1272" t="str">
            <v xml:space="preserve">11C093 </v>
          </cell>
        </row>
        <row r="1273">
          <cell r="A1273" t="str">
            <v xml:space="preserve">11C094 </v>
          </cell>
        </row>
        <row r="1274">
          <cell r="A1274" t="str">
            <v xml:space="preserve">11C09J </v>
          </cell>
        </row>
        <row r="1275">
          <cell r="A1275" t="str">
            <v xml:space="preserve">11K021 </v>
          </cell>
        </row>
        <row r="1276">
          <cell r="A1276" t="str">
            <v xml:space="preserve">11K022 </v>
          </cell>
        </row>
        <row r="1277">
          <cell r="A1277" t="str">
            <v xml:space="preserve">11K023 </v>
          </cell>
        </row>
        <row r="1278">
          <cell r="A1278" t="str">
            <v xml:space="preserve">11K024 </v>
          </cell>
        </row>
        <row r="1279">
          <cell r="A1279" t="str">
            <v xml:space="preserve">11K02J </v>
          </cell>
        </row>
        <row r="1280">
          <cell r="A1280" t="str">
            <v xml:space="preserve">11K03Z </v>
          </cell>
        </row>
        <row r="1281">
          <cell r="A1281" t="str">
            <v xml:space="preserve">11K04Z </v>
          </cell>
        </row>
        <row r="1282">
          <cell r="A1282" t="str">
            <v xml:space="preserve">11K05Z </v>
          </cell>
        </row>
        <row r="1283">
          <cell r="A1283" t="str">
            <v xml:space="preserve">11K06Z </v>
          </cell>
        </row>
        <row r="1284">
          <cell r="A1284" t="str">
            <v xml:space="preserve">11K07Z </v>
          </cell>
        </row>
        <row r="1285">
          <cell r="A1285" t="str">
            <v xml:space="preserve">11K08J </v>
          </cell>
        </row>
        <row r="1286">
          <cell r="A1286" t="str">
            <v xml:space="preserve">11M021 </v>
          </cell>
        </row>
        <row r="1287">
          <cell r="A1287" t="str">
            <v xml:space="preserve">11M022 </v>
          </cell>
        </row>
        <row r="1288">
          <cell r="A1288" t="str">
            <v xml:space="preserve">11M023 </v>
          </cell>
        </row>
        <row r="1289">
          <cell r="A1289" t="str">
            <v xml:space="preserve">11M02T </v>
          </cell>
        </row>
        <row r="1290">
          <cell r="A1290" t="str">
            <v xml:space="preserve">11M031 </v>
          </cell>
        </row>
        <row r="1291">
          <cell r="A1291" t="str">
            <v xml:space="preserve">11M032 </v>
          </cell>
        </row>
        <row r="1292">
          <cell r="A1292" t="str">
            <v xml:space="preserve">11M033 </v>
          </cell>
        </row>
        <row r="1293">
          <cell r="A1293" t="str">
            <v xml:space="preserve">11M034 </v>
          </cell>
        </row>
        <row r="1294">
          <cell r="A1294" t="str">
            <v xml:space="preserve">11M03T </v>
          </cell>
        </row>
        <row r="1295">
          <cell r="A1295" t="str">
            <v xml:space="preserve">11M041 </v>
          </cell>
        </row>
        <row r="1296">
          <cell r="A1296" t="str">
            <v xml:space="preserve">11M042 </v>
          </cell>
        </row>
        <row r="1297">
          <cell r="A1297" t="str">
            <v xml:space="preserve">11M043 </v>
          </cell>
        </row>
        <row r="1298">
          <cell r="A1298" t="str">
            <v xml:space="preserve">11M044 </v>
          </cell>
        </row>
        <row r="1299">
          <cell r="A1299" t="str">
            <v xml:space="preserve">11M04T </v>
          </cell>
        </row>
        <row r="1300">
          <cell r="A1300" t="str">
            <v xml:space="preserve">11M061 </v>
          </cell>
        </row>
        <row r="1301">
          <cell r="A1301" t="str">
            <v xml:space="preserve">11M062 </v>
          </cell>
        </row>
        <row r="1302">
          <cell r="A1302" t="str">
            <v xml:space="preserve">11M063 </v>
          </cell>
        </row>
        <row r="1303">
          <cell r="A1303" t="str">
            <v xml:space="preserve">11M064 </v>
          </cell>
        </row>
        <row r="1304">
          <cell r="A1304" t="str">
            <v xml:space="preserve">11M06T </v>
          </cell>
        </row>
        <row r="1305">
          <cell r="A1305" t="str">
            <v xml:space="preserve">11M071 </v>
          </cell>
        </row>
        <row r="1306">
          <cell r="A1306" t="str">
            <v xml:space="preserve">11M072 </v>
          </cell>
        </row>
        <row r="1307">
          <cell r="A1307" t="str">
            <v xml:space="preserve">11M073 </v>
          </cell>
        </row>
        <row r="1308">
          <cell r="A1308" t="str">
            <v xml:space="preserve">11M074 </v>
          </cell>
        </row>
        <row r="1309">
          <cell r="A1309" t="str">
            <v xml:space="preserve">11M07T </v>
          </cell>
        </row>
        <row r="1310">
          <cell r="A1310" t="str">
            <v xml:space="preserve">11M081 </v>
          </cell>
        </row>
        <row r="1311">
          <cell r="A1311" t="str">
            <v xml:space="preserve">11M082 </v>
          </cell>
        </row>
        <row r="1312">
          <cell r="A1312" t="str">
            <v xml:space="preserve">11M083 </v>
          </cell>
        </row>
        <row r="1313">
          <cell r="A1313" t="str">
            <v xml:space="preserve">11M08T </v>
          </cell>
        </row>
        <row r="1314">
          <cell r="A1314" t="str">
            <v xml:space="preserve">11M101 </v>
          </cell>
        </row>
        <row r="1315">
          <cell r="A1315" t="str">
            <v xml:space="preserve">11M102 </v>
          </cell>
        </row>
        <row r="1316">
          <cell r="A1316" t="str">
            <v xml:space="preserve">11M10T </v>
          </cell>
        </row>
        <row r="1317">
          <cell r="A1317" t="str">
            <v xml:space="preserve">11M111 </v>
          </cell>
        </row>
        <row r="1318">
          <cell r="A1318" t="str">
            <v xml:space="preserve">11M121 </v>
          </cell>
        </row>
        <row r="1319">
          <cell r="A1319" t="str">
            <v xml:space="preserve">11M122 </v>
          </cell>
        </row>
        <row r="1320">
          <cell r="A1320" t="str">
            <v xml:space="preserve">11M123 </v>
          </cell>
        </row>
        <row r="1321">
          <cell r="A1321" t="str">
            <v xml:space="preserve">11M124 </v>
          </cell>
        </row>
        <row r="1322">
          <cell r="A1322" t="str">
            <v xml:space="preserve">11M12T </v>
          </cell>
        </row>
        <row r="1323">
          <cell r="A1323" t="str">
            <v xml:space="preserve">11M151 </v>
          </cell>
        </row>
        <row r="1324">
          <cell r="A1324" t="str">
            <v xml:space="preserve">11M152 </v>
          </cell>
        </row>
        <row r="1325">
          <cell r="A1325" t="str">
            <v xml:space="preserve">11M153 </v>
          </cell>
        </row>
        <row r="1326">
          <cell r="A1326" t="str">
            <v xml:space="preserve">11M15T </v>
          </cell>
        </row>
        <row r="1327">
          <cell r="A1327" t="str">
            <v xml:space="preserve">11M161 </v>
          </cell>
        </row>
        <row r="1328">
          <cell r="A1328" t="str">
            <v xml:space="preserve">11M162 </v>
          </cell>
        </row>
        <row r="1329">
          <cell r="A1329" t="str">
            <v xml:space="preserve">11M163 </v>
          </cell>
        </row>
        <row r="1330">
          <cell r="A1330" t="str">
            <v xml:space="preserve">11M164 </v>
          </cell>
        </row>
        <row r="1331">
          <cell r="A1331" t="str">
            <v xml:space="preserve">11M16T </v>
          </cell>
        </row>
        <row r="1332">
          <cell r="A1332" t="str">
            <v xml:space="preserve">11M171 </v>
          </cell>
        </row>
        <row r="1333">
          <cell r="A1333" t="str">
            <v xml:space="preserve">11M172 </v>
          </cell>
        </row>
        <row r="1334">
          <cell r="A1334" t="str">
            <v xml:space="preserve">11M173 </v>
          </cell>
        </row>
        <row r="1335">
          <cell r="A1335" t="str">
            <v xml:space="preserve">11M18Z </v>
          </cell>
        </row>
        <row r="1336">
          <cell r="A1336" t="str">
            <v xml:space="preserve">11M19T </v>
          </cell>
        </row>
        <row r="1337">
          <cell r="A1337" t="str">
            <v xml:space="preserve">11M19Z </v>
          </cell>
        </row>
        <row r="1338">
          <cell r="A1338" t="str">
            <v xml:space="preserve">12C031 </v>
          </cell>
        </row>
        <row r="1339">
          <cell r="A1339" t="str">
            <v xml:space="preserve">12C032 </v>
          </cell>
        </row>
        <row r="1340">
          <cell r="A1340" t="str">
            <v xml:space="preserve">12C03J </v>
          </cell>
        </row>
        <row r="1341">
          <cell r="A1341" t="str">
            <v xml:space="preserve">12C041 </v>
          </cell>
        </row>
        <row r="1342">
          <cell r="A1342" t="str">
            <v xml:space="preserve">12C042 </v>
          </cell>
        </row>
        <row r="1343">
          <cell r="A1343" t="str">
            <v xml:space="preserve">12C043 </v>
          </cell>
        </row>
        <row r="1344">
          <cell r="A1344" t="str">
            <v xml:space="preserve">12C044 </v>
          </cell>
        </row>
        <row r="1345">
          <cell r="A1345" t="str">
            <v xml:space="preserve">12C051 </v>
          </cell>
        </row>
        <row r="1346">
          <cell r="A1346" t="str">
            <v xml:space="preserve">12C061 </v>
          </cell>
        </row>
        <row r="1347">
          <cell r="A1347" t="str">
            <v xml:space="preserve">12C06J </v>
          </cell>
        </row>
        <row r="1348">
          <cell r="A1348" t="str">
            <v xml:space="preserve">12C071 </v>
          </cell>
        </row>
        <row r="1349">
          <cell r="A1349" t="str">
            <v xml:space="preserve">12C072 </v>
          </cell>
        </row>
        <row r="1350">
          <cell r="A1350" t="str">
            <v xml:space="preserve">12C07J </v>
          </cell>
        </row>
        <row r="1351">
          <cell r="A1351" t="str">
            <v xml:space="preserve">12C081 </v>
          </cell>
        </row>
        <row r="1352">
          <cell r="A1352" t="str">
            <v xml:space="preserve">12C08J </v>
          </cell>
        </row>
        <row r="1353">
          <cell r="A1353" t="str">
            <v xml:space="preserve">12C091 </v>
          </cell>
        </row>
        <row r="1354">
          <cell r="A1354" t="str">
            <v xml:space="preserve">12C101 </v>
          </cell>
        </row>
        <row r="1355">
          <cell r="A1355" t="str">
            <v xml:space="preserve">12C111 </v>
          </cell>
        </row>
        <row r="1356">
          <cell r="A1356" t="str">
            <v xml:space="preserve">12C112 </v>
          </cell>
        </row>
        <row r="1357">
          <cell r="A1357" t="str">
            <v xml:space="preserve">12C113 </v>
          </cell>
        </row>
        <row r="1358">
          <cell r="A1358" t="str">
            <v xml:space="preserve">12C121 </v>
          </cell>
        </row>
        <row r="1359">
          <cell r="A1359" t="str">
            <v xml:space="preserve">12C122 </v>
          </cell>
        </row>
        <row r="1360">
          <cell r="A1360" t="str">
            <v xml:space="preserve">12C123 </v>
          </cell>
        </row>
        <row r="1361">
          <cell r="A1361" t="str">
            <v xml:space="preserve">12C131 </v>
          </cell>
        </row>
        <row r="1362">
          <cell r="A1362" t="str">
            <v xml:space="preserve">12K02Z </v>
          </cell>
        </row>
        <row r="1363">
          <cell r="A1363" t="str">
            <v xml:space="preserve">12K03Z </v>
          </cell>
        </row>
        <row r="1364">
          <cell r="A1364" t="str">
            <v xml:space="preserve">12K06J </v>
          </cell>
        </row>
        <row r="1365">
          <cell r="A1365" t="str">
            <v xml:space="preserve">12M031 </v>
          </cell>
        </row>
        <row r="1366">
          <cell r="A1366" t="str">
            <v xml:space="preserve">12M032 </v>
          </cell>
        </row>
        <row r="1367">
          <cell r="A1367" t="str">
            <v xml:space="preserve">12M033 </v>
          </cell>
        </row>
        <row r="1368">
          <cell r="A1368" t="str">
            <v xml:space="preserve">12M03T </v>
          </cell>
        </row>
        <row r="1369">
          <cell r="A1369" t="str">
            <v xml:space="preserve">12M041 </v>
          </cell>
        </row>
        <row r="1370">
          <cell r="A1370" t="str">
            <v xml:space="preserve">12M042 </v>
          </cell>
        </row>
        <row r="1371">
          <cell r="A1371" t="str">
            <v xml:space="preserve">12M043 </v>
          </cell>
        </row>
        <row r="1372">
          <cell r="A1372" t="str">
            <v xml:space="preserve">12M04T </v>
          </cell>
        </row>
        <row r="1373">
          <cell r="A1373" t="str">
            <v xml:space="preserve">12M051 </v>
          </cell>
        </row>
        <row r="1374">
          <cell r="A1374" t="str">
            <v xml:space="preserve">12M05T </v>
          </cell>
        </row>
        <row r="1375">
          <cell r="A1375" t="str">
            <v xml:space="preserve">12M061 </v>
          </cell>
        </row>
        <row r="1376">
          <cell r="A1376" t="str">
            <v xml:space="preserve">12M062 </v>
          </cell>
        </row>
        <row r="1377">
          <cell r="A1377" t="str">
            <v xml:space="preserve">12M063 </v>
          </cell>
        </row>
        <row r="1378">
          <cell r="A1378" t="str">
            <v xml:space="preserve">12M064 </v>
          </cell>
        </row>
        <row r="1379">
          <cell r="A1379" t="str">
            <v xml:space="preserve">12M06T </v>
          </cell>
        </row>
        <row r="1380">
          <cell r="A1380" t="str">
            <v xml:space="preserve">12M071 </v>
          </cell>
        </row>
        <row r="1381">
          <cell r="A1381" t="str">
            <v xml:space="preserve">12M072 </v>
          </cell>
        </row>
        <row r="1382">
          <cell r="A1382" t="str">
            <v xml:space="preserve">12M073 </v>
          </cell>
        </row>
        <row r="1383">
          <cell r="A1383" t="str">
            <v xml:space="preserve">12M07T </v>
          </cell>
        </row>
        <row r="1384">
          <cell r="A1384" t="str">
            <v xml:space="preserve">12M08Z </v>
          </cell>
        </row>
        <row r="1385">
          <cell r="A1385" t="str">
            <v xml:space="preserve">13C031 </v>
          </cell>
        </row>
        <row r="1386">
          <cell r="A1386" t="str">
            <v xml:space="preserve">13C032 </v>
          </cell>
        </row>
        <row r="1387">
          <cell r="A1387" t="str">
            <v xml:space="preserve">13C033 </v>
          </cell>
        </row>
        <row r="1388">
          <cell r="A1388" t="str">
            <v xml:space="preserve">13C041 </v>
          </cell>
        </row>
        <row r="1389">
          <cell r="A1389" t="str">
            <v xml:space="preserve">13C042 </v>
          </cell>
        </row>
        <row r="1390">
          <cell r="A1390" t="str">
            <v xml:space="preserve">13C043 </v>
          </cell>
        </row>
        <row r="1391">
          <cell r="A1391" t="str">
            <v xml:space="preserve">13C051 </v>
          </cell>
        </row>
        <row r="1392">
          <cell r="A1392" t="str">
            <v xml:space="preserve">13C052 </v>
          </cell>
        </row>
        <row r="1393">
          <cell r="A1393" t="str">
            <v xml:space="preserve">13C053 </v>
          </cell>
        </row>
        <row r="1394">
          <cell r="A1394" t="str">
            <v xml:space="preserve">13C061 </v>
          </cell>
        </row>
        <row r="1395">
          <cell r="A1395" t="str">
            <v xml:space="preserve">13C06J </v>
          </cell>
        </row>
        <row r="1396">
          <cell r="A1396" t="str">
            <v xml:space="preserve">13C071 </v>
          </cell>
        </row>
        <row r="1397">
          <cell r="A1397" t="str">
            <v xml:space="preserve">13C072 </v>
          </cell>
        </row>
        <row r="1398">
          <cell r="A1398" t="str">
            <v xml:space="preserve">13C073 </v>
          </cell>
        </row>
        <row r="1399">
          <cell r="A1399" t="str">
            <v xml:space="preserve">13C07J </v>
          </cell>
        </row>
        <row r="1400">
          <cell r="A1400" t="str">
            <v xml:space="preserve">13C081 </v>
          </cell>
        </row>
        <row r="1401">
          <cell r="A1401" t="str">
            <v xml:space="preserve">13C082 </v>
          </cell>
        </row>
        <row r="1402">
          <cell r="A1402" t="str">
            <v xml:space="preserve">13C083 </v>
          </cell>
        </row>
        <row r="1403">
          <cell r="A1403" t="str">
            <v xml:space="preserve">13C08J </v>
          </cell>
        </row>
        <row r="1404">
          <cell r="A1404" t="str">
            <v xml:space="preserve">13C091 </v>
          </cell>
        </row>
        <row r="1405">
          <cell r="A1405" t="str">
            <v xml:space="preserve">13C092 </v>
          </cell>
        </row>
        <row r="1406">
          <cell r="A1406" t="str">
            <v xml:space="preserve">13C09T </v>
          </cell>
        </row>
        <row r="1407">
          <cell r="A1407" t="str">
            <v xml:space="preserve">13C101 </v>
          </cell>
        </row>
        <row r="1408">
          <cell r="A1408" t="str">
            <v xml:space="preserve">13C10T </v>
          </cell>
        </row>
        <row r="1409">
          <cell r="A1409" t="str">
            <v xml:space="preserve">13C111 </v>
          </cell>
        </row>
        <row r="1410">
          <cell r="A1410" t="str">
            <v xml:space="preserve">13C11J </v>
          </cell>
        </row>
        <row r="1411">
          <cell r="A1411" t="str">
            <v xml:space="preserve">13C121 </v>
          </cell>
        </row>
        <row r="1412">
          <cell r="A1412" t="str">
            <v xml:space="preserve">13C12J </v>
          </cell>
        </row>
        <row r="1413">
          <cell r="A1413" t="str">
            <v xml:space="preserve">13C131 </v>
          </cell>
        </row>
        <row r="1414">
          <cell r="A1414" t="str">
            <v xml:space="preserve">13C132 </v>
          </cell>
        </row>
        <row r="1415">
          <cell r="A1415" t="str">
            <v xml:space="preserve">13C133 </v>
          </cell>
        </row>
        <row r="1416">
          <cell r="A1416" t="str">
            <v xml:space="preserve">13C13T </v>
          </cell>
        </row>
        <row r="1417">
          <cell r="A1417" t="str">
            <v xml:space="preserve">13C141 </v>
          </cell>
        </row>
        <row r="1418">
          <cell r="A1418" t="str">
            <v xml:space="preserve">13C142 </v>
          </cell>
        </row>
        <row r="1419">
          <cell r="A1419" t="str">
            <v xml:space="preserve">13C143 </v>
          </cell>
        </row>
        <row r="1420">
          <cell r="A1420" t="str">
            <v xml:space="preserve">13C144 </v>
          </cell>
        </row>
        <row r="1421">
          <cell r="A1421" t="str">
            <v xml:space="preserve">13C151 </v>
          </cell>
        </row>
        <row r="1422">
          <cell r="A1422" t="str">
            <v xml:space="preserve">13C152 </v>
          </cell>
        </row>
        <row r="1423">
          <cell r="A1423" t="str">
            <v xml:space="preserve">13C153 </v>
          </cell>
        </row>
        <row r="1424">
          <cell r="A1424" t="str">
            <v xml:space="preserve">13C16J </v>
          </cell>
        </row>
        <row r="1425">
          <cell r="A1425" t="str">
            <v xml:space="preserve">13C171 </v>
          </cell>
        </row>
        <row r="1426">
          <cell r="A1426" t="str">
            <v xml:space="preserve">13C172 </v>
          </cell>
        </row>
        <row r="1427">
          <cell r="A1427" t="str">
            <v xml:space="preserve">13K02Z </v>
          </cell>
        </row>
        <row r="1428">
          <cell r="A1428" t="str">
            <v xml:space="preserve">13K03Z </v>
          </cell>
        </row>
        <row r="1429">
          <cell r="A1429" t="str">
            <v xml:space="preserve">13K04Z </v>
          </cell>
        </row>
        <row r="1430">
          <cell r="A1430" t="str">
            <v xml:space="preserve">13K05Z </v>
          </cell>
        </row>
        <row r="1431">
          <cell r="A1431" t="str">
            <v xml:space="preserve">13K06J </v>
          </cell>
        </row>
        <row r="1432">
          <cell r="A1432" t="str">
            <v xml:space="preserve">13M031 </v>
          </cell>
        </row>
        <row r="1433">
          <cell r="A1433" t="str">
            <v xml:space="preserve">13M032 </v>
          </cell>
        </row>
        <row r="1434">
          <cell r="A1434" t="str">
            <v xml:space="preserve">13M033 </v>
          </cell>
        </row>
        <row r="1435">
          <cell r="A1435" t="str">
            <v xml:space="preserve">13M03T </v>
          </cell>
        </row>
        <row r="1436">
          <cell r="A1436" t="str">
            <v xml:space="preserve">13M041 </v>
          </cell>
        </row>
        <row r="1437">
          <cell r="A1437" t="str">
            <v xml:space="preserve">13M042 </v>
          </cell>
        </row>
        <row r="1438">
          <cell r="A1438" t="str">
            <v xml:space="preserve">13M043 </v>
          </cell>
        </row>
        <row r="1439">
          <cell r="A1439" t="str">
            <v xml:space="preserve">13M04T </v>
          </cell>
        </row>
        <row r="1440">
          <cell r="A1440" t="str">
            <v xml:space="preserve">13M051 </v>
          </cell>
        </row>
        <row r="1441">
          <cell r="A1441" t="str">
            <v xml:space="preserve">13M061 </v>
          </cell>
        </row>
        <row r="1442">
          <cell r="A1442" t="str">
            <v xml:space="preserve">13M06T </v>
          </cell>
        </row>
        <row r="1443">
          <cell r="A1443" t="str">
            <v xml:space="preserve">13M071 </v>
          </cell>
        </row>
        <row r="1444">
          <cell r="A1444" t="str">
            <v xml:space="preserve">13M081 </v>
          </cell>
        </row>
        <row r="1445">
          <cell r="A1445" t="str">
            <v xml:space="preserve">13M09Z </v>
          </cell>
        </row>
        <row r="1446">
          <cell r="A1446" t="str">
            <v xml:space="preserve">13M10Z </v>
          </cell>
        </row>
        <row r="1447">
          <cell r="A1447" t="str">
            <v xml:space="preserve">14C02A </v>
          </cell>
        </row>
        <row r="1448">
          <cell r="A1448" t="str">
            <v xml:space="preserve">14C02B </v>
          </cell>
        </row>
        <row r="1449">
          <cell r="A1449" t="str">
            <v xml:space="preserve">14C02C </v>
          </cell>
        </row>
        <row r="1450">
          <cell r="A1450" t="str">
            <v xml:space="preserve">14C03Z </v>
          </cell>
        </row>
        <row r="1451">
          <cell r="A1451" t="str">
            <v xml:space="preserve">14C04T </v>
          </cell>
        </row>
        <row r="1452">
          <cell r="A1452" t="str">
            <v xml:space="preserve">14C04Z </v>
          </cell>
        </row>
        <row r="1453">
          <cell r="A1453" t="str">
            <v xml:space="preserve">14C05J </v>
          </cell>
        </row>
        <row r="1454">
          <cell r="A1454" t="str">
            <v xml:space="preserve">14C05Z </v>
          </cell>
        </row>
        <row r="1455">
          <cell r="A1455" t="str">
            <v xml:space="preserve">14M02T </v>
          </cell>
        </row>
        <row r="1456">
          <cell r="A1456" t="str">
            <v xml:space="preserve">14M02Z </v>
          </cell>
        </row>
        <row r="1457">
          <cell r="A1457" t="str">
            <v xml:space="preserve">14Z02A </v>
          </cell>
        </row>
        <row r="1458">
          <cell r="A1458" t="str">
            <v xml:space="preserve">14Z02B </v>
          </cell>
        </row>
        <row r="1459">
          <cell r="A1459" t="str">
            <v xml:space="preserve">14Z02C </v>
          </cell>
        </row>
        <row r="1460">
          <cell r="A1460" t="str">
            <v xml:space="preserve">14Z02T </v>
          </cell>
        </row>
        <row r="1461">
          <cell r="A1461" t="str">
            <v xml:space="preserve">14Z03A </v>
          </cell>
        </row>
        <row r="1462">
          <cell r="A1462" t="str">
            <v xml:space="preserve">14Z03B </v>
          </cell>
        </row>
        <row r="1463">
          <cell r="A1463" t="str">
            <v xml:space="preserve">14Z03T </v>
          </cell>
        </row>
        <row r="1464">
          <cell r="A1464" t="str">
            <v xml:space="preserve">14Z04T </v>
          </cell>
        </row>
        <row r="1465">
          <cell r="A1465" t="str">
            <v xml:space="preserve">14Z04Z </v>
          </cell>
        </row>
        <row r="1466">
          <cell r="A1466" t="str">
            <v xml:space="preserve">14Z05Z </v>
          </cell>
        </row>
        <row r="1467">
          <cell r="A1467" t="str">
            <v xml:space="preserve">14Z06T </v>
          </cell>
        </row>
        <row r="1468">
          <cell r="A1468" t="str">
            <v xml:space="preserve">14Z06Z </v>
          </cell>
        </row>
        <row r="1469">
          <cell r="A1469" t="str">
            <v xml:space="preserve">14Z07Z </v>
          </cell>
        </row>
        <row r="1470">
          <cell r="A1470" t="str">
            <v xml:space="preserve">15Z02T </v>
          </cell>
        </row>
        <row r="1471">
          <cell r="A1471" t="str">
            <v xml:space="preserve">15Z02Z </v>
          </cell>
        </row>
        <row r="1472">
          <cell r="A1472" t="str">
            <v xml:space="preserve">15Z03Z </v>
          </cell>
        </row>
        <row r="1473">
          <cell r="A1473" t="str">
            <v xml:space="preserve">15Z04E </v>
          </cell>
        </row>
        <row r="1474">
          <cell r="A1474" t="str">
            <v xml:space="preserve">15Z05A </v>
          </cell>
        </row>
        <row r="1475">
          <cell r="A1475" t="str">
            <v xml:space="preserve">15Z05B </v>
          </cell>
        </row>
        <row r="1476">
          <cell r="A1476" t="str">
            <v xml:space="preserve">15Z05C </v>
          </cell>
        </row>
        <row r="1477">
          <cell r="A1477" t="str">
            <v xml:space="preserve">15Z05D </v>
          </cell>
        </row>
        <row r="1478">
          <cell r="A1478" t="str">
            <v xml:space="preserve">15Z06A </v>
          </cell>
        </row>
        <row r="1479">
          <cell r="A1479" t="str">
            <v xml:space="preserve">15Z06B </v>
          </cell>
        </row>
        <row r="1480">
          <cell r="A1480" t="str">
            <v xml:space="preserve">15Z06C </v>
          </cell>
        </row>
        <row r="1481">
          <cell r="A1481" t="str">
            <v xml:space="preserve">15Z06D </v>
          </cell>
        </row>
        <row r="1482">
          <cell r="A1482" t="str">
            <v xml:space="preserve">15Z07A </v>
          </cell>
        </row>
        <row r="1483">
          <cell r="A1483" t="str">
            <v xml:space="preserve">15Z07B </v>
          </cell>
        </row>
        <row r="1484">
          <cell r="A1484" t="str">
            <v xml:space="preserve">15Z07C </v>
          </cell>
        </row>
        <row r="1485">
          <cell r="A1485" t="str">
            <v xml:space="preserve">15Z08E </v>
          </cell>
        </row>
        <row r="1486">
          <cell r="A1486" t="str">
            <v xml:space="preserve">15Z08Z </v>
          </cell>
        </row>
        <row r="1487">
          <cell r="A1487" t="str">
            <v xml:space="preserve">15Z09E </v>
          </cell>
        </row>
        <row r="1488">
          <cell r="A1488" t="str">
            <v xml:space="preserve">15Z09Z </v>
          </cell>
        </row>
        <row r="1489">
          <cell r="A1489" t="str">
            <v xml:space="preserve">16C021 </v>
          </cell>
        </row>
        <row r="1490">
          <cell r="A1490" t="str">
            <v xml:space="preserve">16C022 </v>
          </cell>
        </row>
        <row r="1491">
          <cell r="A1491" t="str">
            <v xml:space="preserve">16C023 </v>
          </cell>
        </row>
        <row r="1492">
          <cell r="A1492" t="str">
            <v xml:space="preserve">16C031 </v>
          </cell>
        </row>
        <row r="1493">
          <cell r="A1493" t="str">
            <v xml:space="preserve">16C032 </v>
          </cell>
        </row>
        <row r="1494">
          <cell r="A1494" t="str">
            <v xml:space="preserve">16C033 </v>
          </cell>
        </row>
        <row r="1495">
          <cell r="A1495" t="str">
            <v xml:space="preserve">16C03J </v>
          </cell>
        </row>
        <row r="1496">
          <cell r="A1496" t="str">
            <v xml:space="preserve">16M061 </v>
          </cell>
        </row>
        <row r="1497">
          <cell r="A1497" t="str">
            <v xml:space="preserve">16M062 </v>
          </cell>
        </row>
        <row r="1498">
          <cell r="A1498" t="str">
            <v xml:space="preserve">16M071 </v>
          </cell>
        </row>
        <row r="1499">
          <cell r="A1499" t="str">
            <v xml:space="preserve">16M081 </v>
          </cell>
        </row>
        <row r="1500">
          <cell r="A1500" t="str">
            <v xml:space="preserve">16M082 </v>
          </cell>
        </row>
        <row r="1501">
          <cell r="A1501" t="str">
            <v xml:space="preserve">16M083 </v>
          </cell>
        </row>
        <row r="1502">
          <cell r="A1502" t="str">
            <v xml:space="preserve">16M091 </v>
          </cell>
        </row>
        <row r="1503">
          <cell r="A1503" t="str">
            <v xml:space="preserve">16M092 </v>
          </cell>
        </row>
        <row r="1504">
          <cell r="A1504" t="str">
            <v xml:space="preserve">16M093 </v>
          </cell>
        </row>
        <row r="1505">
          <cell r="A1505" t="str">
            <v xml:space="preserve">16M094 </v>
          </cell>
        </row>
        <row r="1506">
          <cell r="A1506" t="str">
            <v xml:space="preserve">16M09T </v>
          </cell>
        </row>
        <row r="1507">
          <cell r="A1507" t="str">
            <v xml:space="preserve">16M101 </v>
          </cell>
        </row>
        <row r="1508">
          <cell r="A1508" t="str">
            <v xml:space="preserve">16M102 </v>
          </cell>
        </row>
        <row r="1509">
          <cell r="A1509" t="str">
            <v xml:space="preserve">16M103 </v>
          </cell>
        </row>
        <row r="1510">
          <cell r="A1510" t="str">
            <v xml:space="preserve">16M104 </v>
          </cell>
        </row>
        <row r="1511">
          <cell r="A1511" t="str">
            <v xml:space="preserve">16M10T </v>
          </cell>
        </row>
        <row r="1512">
          <cell r="A1512" t="str">
            <v xml:space="preserve">16M111 </v>
          </cell>
        </row>
        <row r="1513">
          <cell r="A1513" t="str">
            <v xml:space="preserve">16M112 </v>
          </cell>
        </row>
        <row r="1514">
          <cell r="A1514" t="str">
            <v xml:space="preserve">16M113 </v>
          </cell>
        </row>
        <row r="1515">
          <cell r="A1515" t="str">
            <v xml:space="preserve">16M114 </v>
          </cell>
        </row>
        <row r="1516">
          <cell r="A1516" t="str">
            <v xml:space="preserve">16M11T </v>
          </cell>
        </row>
        <row r="1517">
          <cell r="A1517" t="str">
            <v xml:space="preserve">16M121 </v>
          </cell>
        </row>
        <row r="1518">
          <cell r="A1518" t="str">
            <v xml:space="preserve">16M122 </v>
          </cell>
        </row>
        <row r="1519">
          <cell r="A1519" t="str">
            <v xml:space="preserve">16M123 </v>
          </cell>
        </row>
        <row r="1520">
          <cell r="A1520" t="str">
            <v xml:space="preserve">16M12T </v>
          </cell>
        </row>
        <row r="1521">
          <cell r="A1521" t="str">
            <v xml:space="preserve">16M131 </v>
          </cell>
        </row>
        <row r="1522">
          <cell r="A1522" t="str">
            <v xml:space="preserve">16M132 </v>
          </cell>
        </row>
        <row r="1523">
          <cell r="A1523" t="str">
            <v xml:space="preserve">16M133 </v>
          </cell>
        </row>
        <row r="1524">
          <cell r="A1524" t="str">
            <v xml:space="preserve">16M134 </v>
          </cell>
        </row>
        <row r="1525">
          <cell r="A1525" t="str">
            <v xml:space="preserve">16M13T </v>
          </cell>
        </row>
        <row r="1526">
          <cell r="A1526" t="str">
            <v xml:space="preserve">16M14Z </v>
          </cell>
        </row>
        <row r="1527">
          <cell r="A1527" t="str">
            <v xml:space="preserve">16M15T </v>
          </cell>
        </row>
        <row r="1528">
          <cell r="A1528" t="str">
            <v xml:space="preserve">16M15Z </v>
          </cell>
        </row>
        <row r="1529">
          <cell r="A1529" t="str">
            <v xml:space="preserve">16M161 </v>
          </cell>
        </row>
        <row r="1530">
          <cell r="A1530" t="str">
            <v xml:space="preserve">16M162 </v>
          </cell>
        </row>
        <row r="1531">
          <cell r="A1531" t="str">
            <v xml:space="preserve">16M163 </v>
          </cell>
        </row>
        <row r="1532">
          <cell r="A1532" t="str">
            <v xml:space="preserve">16M164 </v>
          </cell>
        </row>
        <row r="1533">
          <cell r="A1533" t="str">
            <v xml:space="preserve">16M16T </v>
          </cell>
        </row>
        <row r="1534">
          <cell r="A1534" t="str">
            <v xml:space="preserve">16M171 </v>
          </cell>
        </row>
        <row r="1535">
          <cell r="A1535" t="str">
            <v xml:space="preserve">16M172 </v>
          </cell>
        </row>
        <row r="1536">
          <cell r="A1536" t="str">
            <v xml:space="preserve">16M17T </v>
          </cell>
        </row>
        <row r="1537">
          <cell r="A1537" t="str">
            <v xml:space="preserve">17C021 </v>
          </cell>
        </row>
        <row r="1538">
          <cell r="A1538" t="str">
            <v xml:space="preserve">17C022 </v>
          </cell>
        </row>
        <row r="1539">
          <cell r="A1539" t="str">
            <v xml:space="preserve">17C023 </v>
          </cell>
        </row>
        <row r="1540">
          <cell r="A1540" t="str">
            <v xml:space="preserve">17C024 </v>
          </cell>
        </row>
        <row r="1541">
          <cell r="A1541" t="str">
            <v xml:space="preserve">17C031 </v>
          </cell>
        </row>
        <row r="1542">
          <cell r="A1542" t="str">
            <v xml:space="preserve">17C032 </v>
          </cell>
        </row>
        <row r="1543">
          <cell r="A1543" t="str">
            <v xml:space="preserve">17C033 </v>
          </cell>
        </row>
        <row r="1544">
          <cell r="A1544" t="str">
            <v xml:space="preserve">17C034 </v>
          </cell>
        </row>
        <row r="1545">
          <cell r="A1545" t="str">
            <v xml:space="preserve">17C03J </v>
          </cell>
        </row>
        <row r="1546">
          <cell r="A1546" t="str">
            <v xml:space="preserve">17C041 </v>
          </cell>
        </row>
        <row r="1547">
          <cell r="A1547" t="str">
            <v xml:space="preserve">17C042 </v>
          </cell>
        </row>
        <row r="1548">
          <cell r="A1548" t="str">
            <v xml:space="preserve">17C043 </v>
          </cell>
        </row>
        <row r="1549">
          <cell r="A1549" t="str">
            <v xml:space="preserve">17C044 </v>
          </cell>
        </row>
        <row r="1550">
          <cell r="A1550" t="str">
            <v xml:space="preserve">17C051 </v>
          </cell>
        </row>
        <row r="1551">
          <cell r="A1551" t="str">
            <v xml:space="preserve">17C052 </v>
          </cell>
        </row>
        <row r="1552">
          <cell r="A1552" t="str">
            <v xml:space="preserve">17C053 </v>
          </cell>
        </row>
        <row r="1553">
          <cell r="A1553" t="str">
            <v xml:space="preserve">17C05J </v>
          </cell>
        </row>
        <row r="1554">
          <cell r="A1554" t="str">
            <v xml:space="preserve">17K041 </v>
          </cell>
        </row>
        <row r="1555">
          <cell r="A1555" t="str">
            <v xml:space="preserve">17K042 </v>
          </cell>
        </row>
        <row r="1556">
          <cell r="A1556" t="str">
            <v xml:space="preserve">17K043 </v>
          </cell>
        </row>
        <row r="1557">
          <cell r="A1557" t="str">
            <v xml:space="preserve">17K051 </v>
          </cell>
        </row>
        <row r="1558">
          <cell r="A1558" t="str">
            <v xml:space="preserve">17K061 </v>
          </cell>
        </row>
        <row r="1559">
          <cell r="A1559" t="str">
            <v xml:space="preserve">17K062 </v>
          </cell>
        </row>
        <row r="1560">
          <cell r="A1560" t="str">
            <v xml:space="preserve">17K07J </v>
          </cell>
        </row>
        <row r="1561">
          <cell r="A1561" t="str">
            <v xml:space="preserve">17M051 </v>
          </cell>
        </row>
        <row r="1562">
          <cell r="A1562" t="str">
            <v xml:space="preserve">17M052 </v>
          </cell>
        </row>
        <row r="1563">
          <cell r="A1563" t="str">
            <v xml:space="preserve">17M053 </v>
          </cell>
        </row>
        <row r="1564">
          <cell r="A1564" t="str">
            <v xml:space="preserve">17M054 </v>
          </cell>
        </row>
        <row r="1565">
          <cell r="A1565" t="str">
            <v xml:space="preserve">17M061 </v>
          </cell>
        </row>
        <row r="1566">
          <cell r="A1566" t="str">
            <v xml:space="preserve">17M062 </v>
          </cell>
        </row>
        <row r="1567">
          <cell r="A1567" t="str">
            <v xml:space="preserve">17M063 </v>
          </cell>
        </row>
        <row r="1568">
          <cell r="A1568" t="str">
            <v xml:space="preserve">17M064 </v>
          </cell>
        </row>
        <row r="1569">
          <cell r="A1569" t="str">
            <v xml:space="preserve">17M06T </v>
          </cell>
        </row>
        <row r="1570">
          <cell r="A1570" t="str">
            <v xml:space="preserve">17M071 </v>
          </cell>
        </row>
        <row r="1571">
          <cell r="A1571" t="str">
            <v xml:space="preserve">17M072 </v>
          </cell>
        </row>
        <row r="1572">
          <cell r="A1572" t="str">
            <v xml:space="preserve">17M073 </v>
          </cell>
        </row>
        <row r="1573">
          <cell r="A1573" t="str">
            <v xml:space="preserve">17M074 </v>
          </cell>
        </row>
        <row r="1574">
          <cell r="A1574" t="str">
            <v xml:space="preserve">17M07T </v>
          </cell>
        </row>
        <row r="1575">
          <cell r="A1575" t="str">
            <v xml:space="preserve">17M081 </v>
          </cell>
        </row>
        <row r="1576">
          <cell r="A1576" t="str">
            <v xml:space="preserve">17M082 </v>
          </cell>
        </row>
        <row r="1577">
          <cell r="A1577" t="str">
            <v xml:space="preserve">17M083 </v>
          </cell>
        </row>
        <row r="1578">
          <cell r="A1578" t="str">
            <v xml:space="preserve">17M084 </v>
          </cell>
        </row>
        <row r="1579">
          <cell r="A1579" t="str">
            <v xml:space="preserve">17M08T </v>
          </cell>
        </row>
        <row r="1580">
          <cell r="A1580" t="str">
            <v xml:space="preserve">17M091 </v>
          </cell>
        </row>
        <row r="1581">
          <cell r="A1581" t="str">
            <v xml:space="preserve">17M092 </v>
          </cell>
        </row>
        <row r="1582">
          <cell r="A1582" t="str">
            <v xml:space="preserve">17M093 </v>
          </cell>
        </row>
        <row r="1583">
          <cell r="A1583" t="str">
            <v xml:space="preserve">17M094 </v>
          </cell>
        </row>
        <row r="1584">
          <cell r="A1584" t="str">
            <v xml:space="preserve">17M09T </v>
          </cell>
        </row>
        <row r="1585">
          <cell r="A1585" t="str">
            <v xml:space="preserve">17M111 </v>
          </cell>
        </row>
        <row r="1586">
          <cell r="A1586" t="str">
            <v xml:space="preserve">17M112 </v>
          </cell>
        </row>
        <row r="1587">
          <cell r="A1587" t="str">
            <v xml:space="preserve">17M113 </v>
          </cell>
        </row>
        <row r="1588">
          <cell r="A1588" t="str">
            <v xml:space="preserve">17M11T </v>
          </cell>
        </row>
        <row r="1589">
          <cell r="A1589" t="str">
            <v xml:space="preserve">17M121 </v>
          </cell>
        </row>
        <row r="1590">
          <cell r="A1590" t="str">
            <v xml:space="preserve">17M122 </v>
          </cell>
        </row>
        <row r="1591">
          <cell r="A1591" t="str">
            <v xml:space="preserve">17M123 </v>
          </cell>
        </row>
        <row r="1592">
          <cell r="A1592" t="str">
            <v xml:space="preserve">17M124 </v>
          </cell>
        </row>
        <row r="1593">
          <cell r="A1593" t="str">
            <v xml:space="preserve">17M12T </v>
          </cell>
        </row>
        <row r="1594">
          <cell r="A1594" t="str">
            <v xml:space="preserve">17M131 </v>
          </cell>
        </row>
        <row r="1595">
          <cell r="A1595" t="str">
            <v xml:space="preserve">17M132 </v>
          </cell>
        </row>
        <row r="1596">
          <cell r="A1596" t="str">
            <v xml:space="preserve">17M133 </v>
          </cell>
        </row>
        <row r="1597">
          <cell r="A1597" t="str">
            <v xml:space="preserve">17M13T </v>
          </cell>
        </row>
        <row r="1598">
          <cell r="A1598" t="str">
            <v xml:space="preserve">17M14Z </v>
          </cell>
        </row>
        <row r="1599">
          <cell r="A1599" t="str">
            <v xml:space="preserve">18C021 </v>
          </cell>
        </row>
        <row r="1600">
          <cell r="A1600" t="str">
            <v xml:space="preserve">18C022 </v>
          </cell>
        </row>
        <row r="1601">
          <cell r="A1601" t="str">
            <v xml:space="preserve">18C023 </v>
          </cell>
        </row>
        <row r="1602">
          <cell r="A1602" t="str">
            <v xml:space="preserve">18C024 </v>
          </cell>
        </row>
        <row r="1603">
          <cell r="A1603" t="str">
            <v xml:space="preserve">18C02J </v>
          </cell>
        </row>
        <row r="1604">
          <cell r="A1604" t="str">
            <v xml:space="preserve">18M021 </v>
          </cell>
        </row>
        <row r="1605">
          <cell r="A1605" t="str">
            <v xml:space="preserve">18M022 </v>
          </cell>
        </row>
        <row r="1606">
          <cell r="A1606" t="str">
            <v xml:space="preserve">18M023 </v>
          </cell>
        </row>
        <row r="1607">
          <cell r="A1607" t="str">
            <v xml:space="preserve">18M031 </v>
          </cell>
        </row>
        <row r="1608">
          <cell r="A1608" t="str">
            <v xml:space="preserve">18M032 </v>
          </cell>
        </row>
        <row r="1609">
          <cell r="A1609" t="str">
            <v xml:space="preserve">18M033 </v>
          </cell>
        </row>
        <row r="1610">
          <cell r="A1610" t="str">
            <v xml:space="preserve">18M03T </v>
          </cell>
        </row>
        <row r="1611">
          <cell r="A1611" t="str">
            <v xml:space="preserve">18M041 </v>
          </cell>
        </row>
        <row r="1612">
          <cell r="A1612" t="str">
            <v xml:space="preserve">18M042 </v>
          </cell>
        </row>
        <row r="1613">
          <cell r="A1613" t="str">
            <v xml:space="preserve">18M043 </v>
          </cell>
        </row>
        <row r="1614">
          <cell r="A1614" t="str">
            <v xml:space="preserve">18M04T </v>
          </cell>
        </row>
        <row r="1615">
          <cell r="A1615" t="str">
            <v xml:space="preserve">18M061 </v>
          </cell>
        </row>
        <row r="1616">
          <cell r="A1616" t="str">
            <v xml:space="preserve">18M062 </v>
          </cell>
        </row>
        <row r="1617">
          <cell r="A1617" t="str">
            <v xml:space="preserve">18M063 </v>
          </cell>
        </row>
        <row r="1618">
          <cell r="A1618" t="str">
            <v xml:space="preserve">18M064 </v>
          </cell>
        </row>
        <row r="1619">
          <cell r="A1619" t="str">
            <v xml:space="preserve">18M071 </v>
          </cell>
        </row>
        <row r="1620">
          <cell r="A1620" t="str">
            <v xml:space="preserve">18M072 </v>
          </cell>
        </row>
        <row r="1621">
          <cell r="A1621" t="str">
            <v xml:space="preserve">18M073 </v>
          </cell>
        </row>
        <row r="1622">
          <cell r="A1622" t="str">
            <v xml:space="preserve">18M074 </v>
          </cell>
        </row>
        <row r="1623">
          <cell r="A1623" t="str">
            <v xml:space="preserve">18M07T </v>
          </cell>
        </row>
        <row r="1624">
          <cell r="A1624" t="str">
            <v xml:space="preserve">18M091 </v>
          </cell>
        </row>
        <row r="1625">
          <cell r="A1625" t="str">
            <v xml:space="preserve">18M092 </v>
          </cell>
        </row>
        <row r="1626">
          <cell r="A1626" t="str">
            <v xml:space="preserve">18M09T </v>
          </cell>
        </row>
        <row r="1627">
          <cell r="A1627" t="str">
            <v xml:space="preserve">18M101 </v>
          </cell>
        </row>
        <row r="1628">
          <cell r="A1628" t="str">
            <v xml:space="preserve">18M102 </v>
          </cell>
        </row>
        <row r="1629">
          <cell r="A1629" t="str">
            <v xml:space="preserve">18M103 </v>
          </cell>
        </row>
        <row r="1630">
          <cell r="A1630" t="str">
            <v xml:space="preserve">18M10T </v>
          </cell>
        </row>
        <row r="1631">
          <cell r="A1631" t="str">
            <v xml:space="preserve">18M111 </v>
          </cell>
        </row>
        <row r="1632">
          <cell r="A1632" t="str">
            <v xml:space="preserve">18M112 </v>
          </cell>
        </row>
        <row r="1633">
          <cell r="A1633" t="str">
            <v xml:space="preserve">18M113 </v>
          </cell>
        </row>
        <row r="1634">
          <cell r="A1634" t="str">
            <v xml:space="preserve">18M114 </v>
          </cell>
        </row>
        <row r="1635">
          <cell r="A1635" t="str">
            <v xml:space="preserve">18M11T </v>
          </cell>
        </row>
        <row r="1636">
          <cell r="A1636" t="str">
            <v xml:space="preserve">18M12Z </v>
          </cell>
        </row>
        <row r="1637">
          <cell r="A1637" t="str">
            <v xml:space="preserve">18M13E </v>
          </cell>
        </row>
        <row r="1638">
          <cell r="A1638" t="str">
            <v xml:space="preserve">18M14T </v>
          </cell>
        </row>
        <row r="1639">
          <cell r="A1639" t="str">
            <v xml:space="preserve">18M14Z </v>
          </cell>
        </row>
        <row r="1640">
          <cell r="A1640" t="str">
            <v xml:space="preserve">19C021 </v>
          </cell>
        </row>
        <row r="1641">
          <cell r="A1641" t="str">
            <v xml:space="preserve">19C023 </v>
          </cell>
        </row>
        <row r="1642">
          <cell r="A1642" t="str">
            <v xml:space="preserve">19M021 </v>
          </cell>
        </row>
        <row r="1643">
          <cell r="A1643" t="str">
            <v xml:space="preserve">19M022 </v>
          </cell>
        </row>
        <row r="1644">
          <cell r="A1644" t="str">
            <v xml:space="preserve">19M023 </v>
          </cell>
        </row>
        <row r="1645">
          <cell r="A1645" t="str">
            <v xml:space="preserve">19M024 </v>
          </cell>
        </row>
        <row r="1646">
          <cell r="A1646" t="str">
            <v xml:space="preserve">19M02T </v>
          </cell>
        </row>
        <row r="1647">
          <cell r="A1647" t="str">
            <v xml:space="preserve">19M061 </v>
          </cell>
        </row>
        <row r="1648">
          <cell r="A1648" t="str">
            <v xml:space="preserve">19M062 </v>
          </cell>
        </row>
        <row r="1649">
          <cell r="A1649" t="str">
            <v xml:space="preserve">19M063 </v>
          </cell>
        </row>
        <row r="1650">
          <cell r="A1650" t="str">
            <v xml:space="preserve">19M064 </v>
          </cell>
        </row>
        <row r="1651">
          <cell r="A1651" t="str">
            <v xml:space="preserve">19M06T </v>
          </cell>
        </row>
        <row r="1652">
          <cell r="A1652" t="str">
            <v xml:space="preserve">19M071 </v>
          </cell>
        </row>
        <row r="1653">
          <cell r="A1653" t="str">
            <v xml:space="preserve">19M072 </v>
          </cell>
        </row>
        <row r="1654">
          <cell r="A1654" t="str">
            <v xml:space="preserve">19M073 </v>
          </cell>
        </row>
        <row r="1655">
          <cell r="A1655" t="str">
            <v xml:space="preserve">19M074 </v>
          </cell>
        </row>
        <row r="1656">
          <cell r="A1656" t="str">
            <v xml:space="preserve">19M07T </v>
          </cell>
        </row>
        <row r="1657">
          <cell r="A1657" t="str">
            <v xml:space="preserve">19M101 </v>
          </cell>
        </row>
        <row r="1658">
          <cell r="A1658" t="str">
            <v xml:space="preserve">19M102 </v>
          </cell>
        </row>
        <row r="1659">
          <cell r="A1659" t="str">
            <v xml:space="preserve">19M103 </v>
          </cell>
        </row>
        <row r="1660">
          <cell r="A1660" t="str">
            <v xml:space="preserve">19M10T </v>
          </cell>
        </row>
        <row r="1661">
          <cell r="A1661" t="str">
            <v xml:space="preserve">19M111 </v>
          </cell>
        </row>
        <row r="1662">
          <cell r="A1662" t="str">
            <v xml:space="preserve">19M112 </v>
          </cell>
        </row>
        <row r="1663">
          <cell r="A1663" t="str">
            <v xml:space="preserve">19M113 </v>
          </cell>
        </row>
        <row r="1664">
          <cell r="A1664" t="str">
            <v xml:space="preserve">19M114 </v>
          </cell>
        </row>
        <row r="1665">
          <cell r="A1665" t="str">
            <v xml:space="preserve">19M11T </v>
          </cell>
        </row>
        <row r="1666">
          <cell r="A1666" t="str">
            <v xml:space="preserve">19M121 </v>
          </cell>
        </row>
        <row r="1667">
          <cell r="A1667" t="str">
            <v xml:space="preserve">19M122 </v>
          </cell>
        </row>
        <row r="1668">
          <cell r="A1668" t="str">
            <v xml:space="preserve">19M12T </v>
          </cell>
        </row>
        <row r="1669">
          <cell r="A1669" t="str">
            <v xml:space="preserve">19M131 </v>
          </cell>
        </row>
        <row r="1670">
          <cell r="A1670" t="str">
            <v xml:space="preserve">19M13T </v>
          </cell>
        </row>
        <row r="1671">
          <cell r="A1671" t="str">
            <v xml:space="preserve">19M141 </v>
          </cell>
        </row>
        <row r="1672">
          <cell r="A1672" t="str">
            <v xml:space="preserve">19M142 </v>
          </cell>
        </row>
        <row r="1673">
          <cell r="A1673" t="str">
            <v xml:space="preserve">19M143 </v>
          </cell>
        </row>
        <row r="1674">
          <cell r="A1674" t="str">
            <v xml:space="preserve">19M14T </v>
          </cell>
        </row>
        <row r="1675">
          <cell r="A1675" t="str">
            <v xml:space="preserve">19M151 </v>
          </cell>
        </row>
        <row r="1676">
          <cell r="A1676" t="str">
            <v xml:space="preserve">19M152 </v>
          </cell>
        </row>
        <row r="1677">
          <cell r="A1677" t="str">
            <v xml:space="preserve">19M153 </v>
          </cell>
        </row>
        <row r="1678">
          <cell r="A1678" t="str">
            <v xml:space="preserve">19M15T </v>
          </cell>
        </row>
        <row r="1679">
          <cell r="A1679" t="str">
            <v xml:space="preserve">19M161 </v>
          </cell>
        </row>
        <row r="1680">
          <cell r="A1680" t="str">
            <v xml:space="preserve">19M162 </v>
          </cell>
        </row>
        <row r="1681">
          <cell r="A1681" t="str">
            <v xml:space="preserve">19M163 </v>
          </cell>
        </row>
        <row r="1682">
          <cell r="A1682" t="str">
            <v xml:space="preserve">19M16T </v>
          </cell>
        </row>
        <row r="1683">
          <cell r="A1683" t="str">
            <v xml:space="preserve">19M171 </v>
          </cell>
        </row>
        <row r="1684">
          <cell r="A1684" t="str">
            <v xml:space="preserve">19M181 </v>
          </cell>
        </row>
        <row r="1685">
          <cell r="A1685" t="str">
            <v xml:space="preserve">19M18T </v>
          </cell>
        </row>
        <row r="1686">
          <cell r="A1686" t="str">
            <v xml:space="preserve">19M191 </v>
          </cell>
        </row>
        <row r="1687">
          <cell r="A1687" t="str">
            <v xml:space="preserve">19M192 </v>
          </cell>
        </row>
        <row r="1688">
          <cell r="A1688" t="str">
            <v xml:space="preserve">19M193 </v>
          </cell>
        </row>
        <row r="1689">
          <cell r="A1689" t="str">
            <v xml:space="preserve">19M19T </v>
          </cell>
        </row>
        <row r="1690">
          <cell r="A1690" t="str">
            <v xml:space="preserve">19M201 </v>
          </cell>
        </row>
        <row r="1691">
          <cell r="A1691" t="str">
            <v xml:space="preserve">19M202 </v>
          </cell>
        </row>
        <row r="1692">
          <cell r="A1692" t="str">
            <v xml:space="preserve">19M203 </v>
          </cell>
        </row>
        <row r="1693">
          <cell r="A1693" t="str">
            <v xml:space="preserve">19M20T </v>
          </cell>
        </row>
        <row r="1694">
          <cell r="A1694" t="str">
            <v xml:space="preserve">19M21Z </v>
          </cell>
        </row>
        <row r="1695">
          <cell r="A1695" t="str">
            <v xml:space="preserve">19M22T </v>
          </cell>
        </row>
        <row r="1696">
          <cell r="A1696" t="str">
            <v xml:space="preserve">19M22Z </v>
          </cell>
        </row>
        <row r="1697">
          <cell r="A1697" t="str">
            <v xml:space="preserve">20Z021 </v>
          </cell>
        </row>
        <row r="1698">
          <cell r="A1698" t="str">
            <v xml:space="preserve">20Z022 </v>
          </cell>
        </row>
        <row r="1699">
          <cell r="A1699" t="str">
            <v xml:space="preserve">20Z023 </v>
          </cell>
        </row>
        <row r="1700">
          <cell r="A1700" t="str">
            <v xml:space="preserve">20Z02T </v>
          </cell>
        </row>
        <row r="1701">
          <cell r="A1701" t="str">
            <v xml:space="preserve">20Z031 </v>
          </cell>
        </row>
        <row r="1702">
          <cell r="A1702" t="str">
            <v xml:space="preserve">20Z041 </v>
          </cell>
        </row>
        <row r="1703">
          <cell r="A1703" t="str">
            <v xml:space="preserve">20Z042 </v>
          </cell>
        </row>
        <row r="1704">
          <cell r="A1704" t="str">
            <v xml:space="preserve">20Z043 </v>
          </cell>
        </row>
        <row r="1705">
          <cell r="A1705" t="str">
            <v xml:space="preserve">20Z044 </v>
          </cell>
        </row>
        <row r="1706">
          <cell r="A1706" t="str">
            <v xml:space="preserve">20Z04T </v>
          </cell>
        </row>
        <row r="1707">
          <cell r="A1707" t="str">
            <v xml:space="preserve">20Z051 </v>
          </cell>
        </row>
        <row r="1708">
          <cell r="A1708" t="str">
            <v xml:space="preserve">20Z052 </v>
          </cell>
        </row>
        <row r="1709">
          <cell r="A1709" t="str">
            <v xml:space="preserve">20Z053 </v>
          </cell>
        </row>
        <row r="1710">
          <cell r="A1710" t="str">
            <v xml:space="preserve">20Z061 </v>
          </cell>
        </row>
        <row r="1711">
          <cell r="A1711" t="str">
            <v xml:space="preserve">20Z062 </v>
          </cell>
        </row>
        <row r="1712">
          <cell r="A1712" t="str">
            <v xml:space="preserve">20Z063 </v>
          </cell>
        </row>
        <row r="1713">
          <cell r="A1713" t="str">
            <v xml:space="preserve">20Z06T </v>
          </cell>
        </row>
        <row r="1714">
          <cell r="A1714" t="str">
            <v xml:space="preserve">21C021 </v>
          </cell>
        </row>
        <row r="1715">
          <cell r="A1715" t="str">
            <v xml:space="preserve">21C022 </v>
          </cell>
        </row>
        <row r="1716">
          <cell r="A1716" t="str">
            <v xml:space="preserve">21C023 </v>
          </cell>
        </row>
        <row r="1717">
          <cell r="A1717" t="str">
            <v xml:space="preserve">21C02J </v>
          </cell>
        </row>
        <row r="1718">
          <cell r="A1718" t="str">
            <v xml:space="preserve">21C031 </v>
          </cell>
        </row>
        <row r="1719">
          <cell r="A1719" t="str">
            <v xml:space="preserve">21C041 </v>
          </cell>
        </row>
        <row r="1720">
          <cell r="A1720" t="str">
            <v xml:space="preserve">21C04J </v>
          </cell>
        </row>
        <row r="1721">
          <cell r="A1721" t="str">
            <v xml:space="preserve">21C051 </v>
          </cell>
        </row>
        <row r="1722">
          <cell r="A1722" t="str">
            <v xml:space="preserve">21C052 </v>
          </cell>
        </row>
        <row r="1723">
          <cell r="A1723" t="str">
            <v xml:space="preserve">21C053 </v>
          </cell>
        </row>
        <row r="1724">
          <cell r="A1724" t="str">
            <v xml:space="preserve">21C054 </v>
          </cell>
        </row>
        <row r="1725">
          <cell r="A1725" t="str">
            <v xml:space="preserve">21C05J </v>
          </cell>
        </row>
        <row r="1726">
          <cell r="A1726" t="str">
            <v xml:space="preserve">21K02J </v>
          </cell>
        </row>
        <row r="1727">
          <cell r="A1727" t="str">
            <v xml:space="preserve">21M021 </v>
          </cell>
        </row>
        <row r="1728">
          <cell r="A1728" t="str">
            <v xml:space="preserve">21M022 </v>
          </cell>
        </row>
        <row r="1729">
          <cell r="A1729" t="str">
            <v xml:space="preserve">21M02T </v>
          </cell>
        </row>
        <row r="1730">
          <cell r="A1730" t="str">
            <v xml:space="preserve">21M041 </v>
          </cell>
        </row>
        <row r="1731">
          <cell r="A1731" t="str">
            <v xml:space="preserve">21M051 </v>
          </cell>
        </row>
        <row r="1732">
          <cell r="A1732" t="str">
            <v xml:space="preserve">21M052 </v>
          </cell>
        </row>
        <row r="1733">
          <cell r="A1733" t="str">
            <v xml:space="preserve">21M061 </v>
          </cell>
        </row>
        <row r="1734">
          <cell r="A1734" t="str">
            <v xml:space="preserve">21M071 </v>
          </cell>
        </row>
        <row r="1735">
          <cell r="A1735" t="str">
            <v xml:space="preserve">21M072 </v>
          </cell>
        </row>
        <row r="1736">
          <cell r="A1736" t="str">
            <v xml:space="preserve">21M073 </v>
          </cell>
        </row>
        <row r="1737">
          <cell r="A1737" t="str">
            <v xml:space="preserve">21M07T </v>
          </cell>
        </row>
        <row r="1738">
          <cell r="A1738" t="str">
            <v xml:space="preserve">21M101 </v>
          </cell>
        </row>
        <row r="1739">
          <cell r="A1739" t="str">
            <v xml:space="preserve">21M102 </v>
          </cell>
        </row>
        <row r="1740">
          <cell r="A1740" t="str">
            <v xml:space="preserve">21M103 </v>
          </cell>
        </row>
        <row r="1741">
          <cell r="A1741" t="str">
            <v xml:space="preserve">21M104 </v>
          </cell>
        </row>
        <row r="1742">
          <cell r="A1742" t="str">
            <v xml:space="preserve">21M10T </v>
          </cell>
        </row>
        <row r="1743">
          <cell r="A1743" t="str">
            <v xml:space="preserve">21M111 </v>
          </cell>
        </row>
        <row r="1744">
          <cell r="A1744" t="str">
            <v xml:space="preserve">21M112 </v>
          </cell>
        </row>
        <row r="1745">
          <cell r="A1745" t="str">
            <v xml:space="preserve">21M11T </v>
          </cell>
        </row>
        <row r="1746">
          <cell r="A1746" t="str">
            <v xml:space="preserve">21M121 </v>
          </cell>
        </row>
        <row r="1747">
          <cell r="A1747" t="str">
            <v xml:space="preserve">21M131 </v>
          </cell>
        </row>
        <row r="1748">
          <cell r="A1748" t="str">
            <v xml:space="preserve">21M141 </v>
          </cell>
        </row>
        <row r="1749">
          <cell r="A1749" t="str">
            <v xml:space="preserve">21M142 </v>
          </cell>
        </row>
        <row r="1750">
          <cell r="A1750" t="str">
            <v xml:space="preserve">21M143 </v>
          </cell>
        </row>
        <row r="1751">
          <cell r="A1751" t="str">
            <v xml:space="preserve">21M14T </v>
          </cell>
        </row>
        <row r="1752">
          <cell r="A1752" t="str">
            <v xml:space="preserve">21M151 </v>
          </cell>
        </row>
        <row r="1753">
          <cell r="A1753" t="str">
            <v xml:space="preserve">21M152 </v>
          </cell>
        </row>
        <row r="1754">
          <cell r="A1754" t="str">
            <v xml:space="preserve">21M153 </v>
          </cell>
        </row>
        <row r="1755">
          <cell r="A1755" t="str">
            <v xml:space="preserve">21M154 </v>
          </cell>
        </row>
        <row r="1756">
          <cell r="A1756" t="str">
            <v xml:space="preserve">21M15T </v>
          </cell>
        </row>
        <row r="1757">
          <cell r="A1757" t="str">
            <v xml:space="preserve">21M161 </v>
          </cell>
        </row>
        <row r="1758">
          <cell r="A1758" t="str">
            <v xml:space="preserve">21M162 </v>
          </cell>
        </row>
        <row r="1759">
          <cell r="A1759" t="str">
            <v xml:space="preserve">21M163 </v>
          </cell>
        </row>
        <row r="1760">
          <cell r="A1760" t="str">
            <v xml:space="preserve">21M164 </v>
          </cell>
        </row>
        <row r="1761">
          <cell r="A1761" t="str">
            <v xml:space="preserve">21M16T </v>
          </cell>
        </row>
        <row r="1762">
          <cell r="A1762" t="str">
            <v xml:space="preserve">22C021 </v>
          </cell>
        </row>
        <row r="1763">
          <cell r="A1763" t="str">
            <v xml:space="preserve">22C022 </v>
          </cell>
        </row>
        <row r="1764">
          <cell r="A1764" t="str">
            <v xml:space="preserve">22C023 </v>
          </cell>
        </row>
        <row r="1765">
          <cell r="A1765" t="str">
            <v xml:space="preserve">22C024 </v>
          </cell>
        </row>
        <row r="1766">
          <cell r="A1766" t="str">
            <v xml:space="preserve">22C031 </v>
          </cell>
        </row>
        <row r="1767">
          <cell r="A1767" t="str">
            <v xml:space="preserve">22K02J </v>
          </cell>
        </row>
        <row r="1768">
          <cell r="A1768" t="str">
            <v xml:space="preserve">22M021 </v>
          </cell>
        </row>
        <row r="1769">
          <cell r="A1769" t="str">
            <v xml:space="preserve">22M022 </v>
          </cell>
        </row>
        <row r="1770">
          <cell r="A1770" t="str">
            <v xml:space="preserve">22M023 </v>
          </cell>
        </row>
        <row r="1771">
          <cell r="A1771" t="str">
            <v xml:space="preserve">22M02T </v>
          </cell>
        </row>
        <row r="1772">
          <cell r="A1772" t="str">
            <v xml:space="preserve">22Z021 </v>
          </cell>
        </row>
        <row r="1773">
          <cell r="A1773" t="str">
            <v xml:space="preserve">22Z023 </v>
          </cell>
        </row>
        <row r="1774">
          <cell r="A1774" t="str">
            <v xml:space="preserve">22Z024 </v>
          </cell>
        </row>
        <row r="1775">
          <cell r="A1775" t="str">
            <v xml:space="preserve">22Z03Z </v>
          </cell>
        </row>
        <row r="1776">
          <cell r="A1776" t="str">
            <v xml:space="preserve">23C021 </v>
          </cell>
        </row>
        <row r="1777">
          <cell r="A1777" t="str">
            <v xml:space="preserve">23C022 </v>
          </cell>
        </row>
        <row r="1778">
          <cell r="A1778" t="str">
            <v xml:space="preserve">23C023 </v>
          </cell>
        </row>
        <row r="1779">
          <cell r="A1779" t="str">
            <v xml:space="preserve">23C024 </v>
          </cell>
        </row>
        <row r="1780">
          <cell r="A1780" t="str">
            <v xml:space="preserve">23C02J </v>
          </cell>
        </row>
        <row r="1781">
          <cell r="A1781" t="str">
            <v xml:space="preserve">23K02Z </v>
          </cell>
        </row>
        <row r="1782">
          <cell r="A1782" t="str">
            <v xml:space="preserve">23K03J </v>
          </cell>
        </row>
        <row r="1783">
          <cell r="A1783" t="str">
            <v xml:space="preserve">23M02T </v>
          </cell>
        </row>
        <row r="1784">
          <cell r="A1784" t="str">
            <v xml:space="preserve">23M02Z </v>
          </cell>
        </row>
        <row r="1785">
          <cell r="A1785" t="str">
            <v xml:space="preserve">23M061 </v>
          </cell>
        </row>
        <row r="1786">
          <cell r="A1786" t="str">
            <v xml:space="preserve">23M062 </v>
          </cell>
        </row>
        <row r="1787">
          <cell r="A1787" t="str">
            <v xml:space="preserve">23M063 </v>
          </cell>
        </row>
        <row r="1788">
          <cell r="A1788" t="str">
            <v xml:space="preserve">23M064 </v>
          </cell>
        </row>
        <row r="1789">
          <cell r="A1789" t="str">
            <v xml:space="preserve">23M06T </v>
          </cell>
        </row>
        <row r="1790">
          <cell r="A1790" t="str">
            <v xml:space="preserve">23M07J </v>
          </cell>
        </row>
        <row r="1791">
          <cell r="A1791" t="str">
            <v xml:space="preserve">23M08J </v>
          </cell>
        </row>
        <row r="1792">
          <cell r="A1792" t="str">
            <v xml:space="preserve">23M091 </v>
          </cell>
        </row>
        <row r="1793">
          <cell r="A1793" t="str">
            <v xml:space="preserve">23M092 </v>
          </cell>
        </row>
        <row r="1794">
          <cell r="A1794" t="str">
            <v xml:space="preserve">23M093 </v>
          </cell>
        </row>
        <row r="1795">
          <cell r="A1795" t="str">
            <v xml:space="preserve">23M101 </v>
          </cell>
        </row>
        <row r="1796">
          <cell r="A1796" t="str">
            <v xml:space="preserve">23M102 </v>
          </cell>
        </row>
        <row r="1797">
          <cell r="A1797" t="str">
            <v xml:space="preserve">23M103 </v>
          </cell>
        </row>
        <row r="1798">
          <cell r="A1798" t="str">
            <v xml:space="preserve">23M104 </v>
          </cell>
        </row>
        <row r="1799">
          <cell r="A1799" t="str">
            <v xml:space="preserve">23M10T </v>
          </cell>
        </row>
        <row r="1800">
          <cell r="A1800" t="str">
            <v xml:space="preserve">23M111 </v>
          </cell>
        </row>
        <row r="1801">
          <cell r="A1801" t="str">
            <v xml:space="preserve">23M112 </v>
          </cell>
        </row>
        <row r="1802">
          <cell r="A1802" t="str">
            <v xml:space="preserve">23M11T </v>
          </cell>
        </row>
        <row r="1803">
          <cell r="A1803" t="str">
            <v xml:space="preserve">23M13Z </v>
          </cell>
        </row>
        <row r="1804">
          <cell r="A1804" t="str">
            <v xml:space="preserve">23M14Z </v>
          </cell>
        </row>
        <row r="1805">
          <cell r="A1805" t="str">
            <v xml:space="preserve">23M15Z </v>
          </cell>
        </row>
        <row r="1806">
          <cell r="A1806" t="str">
            <v xml:space="preserve">23M16Z </v>
          </cell>
        </row>
        <row r="1807">
          <cell r="A1807" t="str">
            <v xml:space="preserve">23M18Z </v>
          </cell>
        </row>
        <row r="1808">
          <cell r="A1808" t="str">
            <v xml:space="preserve">23M19Z </v>
          </cell>
        </row>
        <row r="1809">
          <cell r="A1809" t="str">
            <v xml:space="preserve">23M20T </v>
          </cell>
        </row>
        <row r="1810">
          <cell r="A1810" t="str">
            <v xml:space="preserve">23M20Z </v>
          </cell>
        </row>
        <row r="1811">
          <cell r="A1811" t="str">
            <v xml:space="preserve">23Z02T </v>
          </cell>
        </row>
        <row r="1812">
          <cell r="A1812" t="str">
            <v xml:space="preserve">23Z02Z </v>
          </cell>
        </row>
        <row r="1813">
          <cell r="A1813" t="str">
            <v xml:space="preserve">25C021 </v>
          </cell>
        </row>
        <row r="1814">
          <cell r="A1814" t="str">
            <v xml:space="preserve">25M02A </v>
          </cell>
        </row>
        <row r="1815">
          <cell r="A1815" t="str">
            <v xml:space="preserve">25M02B </v>
          </cell>
        </row>
        <row r="1816">
          <cell r="A1816" t="str">
            <v xml:space="preserve">25M02C </v>
          </cell>
        </row>
        <row r="1817">
          <cell r="A1817" t="str">
            <v xml:space="preserve">25M02T </v>
          </cell>
        </row>
        <row r="1818">
          <cell r="A1818" t="str">
            <v xml:space="preserve">25Z02E </v>
          </cell>
        </row>
        <row r="1819">
          <cell r="A1819" t="str">
            <v xml:space="preserve">26C021 </v>
          </cell>
        </row>
        <row r="1820">
          <cell r="A1820" t="str">
            <v xml:space="preserve">26C022 </v>
          </cell>
        </row>
        <row r="1821">
          <cell r="A1821" t="str">
            <v xml:space="preserve">26C023 </v>
          </cell>
        </row>
        <row r="1822">
          <cell r="A1822" t="str">
            <v xml:space="preserve">26C024 </v>
          </cell>
        </row>
        <row r="1823">
          <cell r="A1823" t="str">
            <v xml:space="preserve">26M021 </v>
          </cell>
        </row>
        <row r="1824">
          <cell r="A1824" t="str">
            <v xml:space="preserve">26M022 </v>
          </cell>
        </row>
        <row r="1825">
          <cell r="A1825" t="str">
            <v xml:space="preserve">26M023 </v>
          </cell>
        </row>
        <row r="1826">
          <cell r="A1826" t="str">
            <v xml:space="preserve">26M024 </v>
          </cell>
        </row>
        <row r="1827">
          <cell r="A1827" t="str">
            <v xml:space="preserve">27C021 </v>
          </cell>
        </row>
        <row r="1828">
          <cell r="A1828" t="str">
            <v xml:space="preserve">27C022 </v>
          </cell>
        </row>
        <row r="1829">
          <cell r="A1829" t="str">
            <v xml:space="preserve">27C023 </v>
          </cell>
        </row>
        <row r="1830">
          <cell r="A1830" t="str">
            <v xml:space="preserve">27C024 </v>
          </cell>
        </row>
        <row r="1831">
          <cell r="A1831" t="str">
            <v xml:space="preserve">27C044 </v>
          </cell>
        </row>
        <row r="1832">
          <cell r="A1832" t="str">
            <v xml:space="preserve">27C053 </v>
          </cell>
        </row>
        <row r="1833">
          <cell r="A1833" t="str">
            <v xml:space="preserve">27C054 </v>
          </cell>
        </row>
        <row r="1834">
          <cell r="A1834" t="str">
            <v xml:space="preserve">27C061 </v>
          </cell>
        </row>
        <row r="1835">
          <cell r="A1835" t="str">
            <v xml:space="preserve">27C062 </v>
          </cell>
        </row>
        <row r="1836">
          <cell r="A1836" t="str">
            <v xml:space="preserve">27C063 </v>
          </cell>
        </row>
        <row r="1837">
          <cell r="A1837" t="str">
            <v xml:space="preserve">27C064 </v>
          </cell>
        </row>
        <row r="1838">
          <cell r="A1838" t="str">
            <v xml:space="preserve">27Z021 </v>
          </cell>
        </row>
        <row r="1839">
          <cell r="A1839" t="str">
            <v xml:space="preserve">27Z022 </v>
          </cell>
        </row>
        <row r="1840">
          <cell r="A1840" t="str">
            <v xml:space="preserve">27Z023 </v>
          </cell>
        </row>
        <row r="1841">
          <cell r="A1841" t="str">
            <v xml:space="preserve">27Z024 </v>
          </cell>
        </row>
        <row r="1842">
          <cell r="A1842" t="str">
            <v xml:space="preserve">27Z03Z </v>
          </cell>
        </row>
        <row r="1843">
          <cell r="A1843" t="str">
            <v xml:space="preserve">27Z04J </v>
          </cell>
        </row>
        <row r="1844">
          <cell r="A1844" t="str">
            <v xml:space="preserve">28Z01Z </v>
          </cell>
        </row>
        <row r="1845">
          <cell r="A1845" t="str">
            <v xml:space="preserve">28Z02Z </v>
          </cell>
        </row>
        <row r="1846">
          <cell r="A1846" t="str">
            <v xml:space="preserve">28Z03Z </v>
          </cell>
        </row>
        <row r="1847">
          <cell r="A1847" t="str">
            <v xml:space="preserve">28Z04Z </v>
          </cell>
        </row>
        <row r="1848">
          <cell r="A1848" t="str">
            <v xml:space="preserve">28Z07Z </v>
          </cell>
        </row>
        <row r="1849">
          <cell r="A1849" t="str">
            <v xml:space="preserve">28Z10Z </v>
          </cell>
        </row>
        <row r="1850">
          <cell r="A1850" t="str">
            <v xml:space="preserve">28Z14Z </v>
          </cell>
        </row>
        <row r="1851">
          <cell r="A1851" t="str">
            <v xml:space="preserve">28Z15Z </v>
          </cell>
        </row>
        <row r="1852">
          <cell r="A1852" t="str">
            <v xml:space="preserve">28Z16Z </v>
          </cell>
        </row>
        <row r="1853">
          <cell r="A1853" t="str">
            <v xml:space="preserve">28Z17Z </v>
          </cell>
        </row>
        <row r="1854">
          <cell r="A1854" t="str">
            <v xml:space="preserve">28Z18Z </v>
          </cell>
        </row>
      </sheetData>
      <sheetData sheetId="5"/>
      <sheetData sheetId="6">
        <row r="2">
          <cell r="B2" t="e">
            <v>#N/A</v>
          </cell>
        </row>
        <row r="3">
          <cell r="B3" t="e">
            <v>#N/A</v>
          </cell>
        </row>
        <row r="4">
          <cell r="B4" t="e">
            <v>#N/A</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7E5FD-FEBF-4A80-ABAB-311849B6AF36}">
  <dimension ref="A3:N12"/>
  <sheetViews>
    <sheetView workbookViewId="0">
      <selection activeCell="A10" sqref="A10"/>
    </sheetView>
  </sheetViews>
  <sheetFormatPr baseColWidth="10" defaultRowHeight="12.75" x14ac:dyDescent="0.2"/>
  <cols>
    <col min="1" max="16384" width="11.42578125" style="23"/>
  </cols>
  <sheetData>
    <row r="3" spans="1:14" x14ac:dyDescent="0.2">
      <c r="A3" s="22" t="s">
        <v>6418</v>
      </c>
    </row>
    <row r="5" spans="1:14" x14ac:dyDescent="0.2">
      <c r="A5" s="23" t="s">
        <v>6401</v>
      </c>
    </row>
    <row r="6" spans="1:14" x14ac:dyDescent="0.2">
      <c r="A6" s="22" t="s">
        <v>6419</v>
      </c>
    </row>
    <row r="7" spans="1:14" x14ac:dyDescent="0.2">
      <c r="A7" s="23" t="s">
        <v>6402</v>
      </c>
    </row>
    <row r="9" spans="1:14" x14ac:dyDescent="0.2">
      <c r="A9" s="22" t="s">
        <v>6420</v>
      </c>
    </row>
    <row r="10" spans="1:14" x14ac:dyDescent="0.2">
      <c r="A10" s="23" t="s">
        <v>6403</v>
      </c>
    </row>
    <row r="12" spans="1:14" x14ac:dyDescent="0.2">
      <c r="A12" s="24" t="s">
        <v>6404</v>
      </c>
      <c r="B12" s="24"/>
      <c r="C12" s="24"/>
      <c r="D12" s="24"/>
      <c r="E12" s="24"/>
      <c r="F12" s="24"/>
      <c r="G12" s="24"/>
      <c r="H12" s="24"/>
      <c r="I12" s="24"/>
      <c r="J12" s="24"/>
      <c r="K12" s="24"/>
      <c r="L12" s="24"/>
      <c r="M12" s="24"/>
      <c r="N12" s="2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B71DD-6E3B-42B3-A680-3918A352BBFB}">
  <dimension ref="A5:K26"/>
  <sheetViews>
    <sheetView workbookViewId="0">
      <selection activeCell="C9" sqref="C9"/>
    </sheetView>
  </sheetViews>
  <sheetFormatPr baseColWidth="10" defaultRowHeight="12.75" x14ac:dyDescent="0.2"/>
  <cols>
    <col min="1" max="1" width="4.85546875" style="35" customWidth="1"/>
    <col min="2" max="2" width="16" style="35" customWidth="1"/>
    <col min="3" max="3" width="14.5703125" style="35" customWidth="1"/>
    <col min="4" max="4" width="35.5703125" style="35" customWidth="1"/>
    <col min="5" max="5" width="21.140625" style="35" customWidth="1"/>
    <col min="6" max="6" width="20.85546875" style="35" customWidth="1"/>
    <col min="7" max="7" width="13" style="35" customWidth="1"/>
    <col min="8" max="256" width="11.42578125" style="35"/>
    <col min="257" max="257" width="4.85546875" style="35" customWidth="1"/>
    <col min="258" max="258" width="16" style="35" customWidth="1"/>
    <col min="259" max="259" width="14.5703125" style="35" customWidth="1"/>
    <col min="260" max="260" width="55.7109375" style="35" customWidth="1"/>
    <col min="261" max="261" width="19" style="35" customWidth="1"/>
    <col min="262" max="262" width="16.7109375" style="35" customWidth="1"/>
    <col min="263" max="263" width="13" style="35" customWidth="1"/>
    <col min="264" max="512" width="11.42578125" style="35"/>
    <col min="513" max="513" width="4.85546875" style="35" customWidth="1"/>
    <col min="514" max="514" width="16" style="35" customWidth="1"/>
    <col min="515" max="515" width="14.5703125" style="35" customWidth="1"/>
    <col min="516" max="516" width="55.7109375" style="35" customWidth="1"/>
    <col min="517" max="517" width="19" style="35" customWidth="1"/>
    <col min="518" max="518" width="16.7109375" style="35" customWidth="1"/>
    <col min="519" max="519" width="13" style="35" customWidth="1"/>
    <col min="520" max="768" width="11.42578125" style="35"/>
    <col min="769" max="769" width="4.85546875" style="35" customWidth="1"/>
    <col min="770" max="770" width="16" style="35" customWidth="1"/>
    <col min="771" max="771" width="14.5703125" style="35" customWidth="1"/>
    <col min="772" max="772" width="55.7109375" style="35" customWidth="1"/>
    <col min="773" max="773" width="19" style="35" customWidth="1"/>
    <col min="774" max="774" width="16.7109375" style="35" customWidth="1"/>
    <col min="775" max="775" width="13" style="35" customWidth="1"/>
    <col min="776" max="1024" width="11.42578125" style="35"/>
    <col min="1025" max="1025" width="4.85546875" style="35" customWidth="1"/>
    <col min="1026" max="1026" width="16" style="35" customWidth="1"/>
    <col min="1027" max="1027" width="14.5703125" style="35" customWidth="1"/>
    <col min="1028" max="1028" width="55.7109375" style="35" customWidth="1"/>
    <col min="1029" max="1029" width="19" style="35" customWidth="1"/>
    <col min="1030" max="1030" width="16.7109375" style="35" customWidth="1"/>
    <col min="1031" max="1031" width="13" style="35" customWidth="1"/>
    <col min="1032" max="1280" width="11.42578125" style="35"/>
    <col min="1281" max="1281" width="4.85546875" style="35" customWidth="1"/>
    <col min="1282" max="1282" width="16" style="35" customWidth="1"/>
    <col min="1283" max="1283" width="14.5703125" style="35" customWidth="1"/>
    <col min="1284" max="1284" width="55.7109375" style="35" customWidth="1"/>
    <col min="1285" max="1285" width="19" style="35" customWidth="1"/>
    <col min="1286" max="1286" width="16.7109375" style="35" customWidth="1"/>
    <col min="1287" max="1287" width="13" style="35" customWidth="1"/>
    <col min="1288" max="1536" width="11.42578125" style="35"/>
    <col min="1537" max="1537" width="4.85546875" style="35" customWidth="1"/>
    <col min="1538" max="1538" width="16" style="35" customWidth="1"/>
    <col min="1539" max="1539" width="14.5703125" style="35" customWidth="1"/>
    <col min="1540" max="1540" width="55.7109375" style="35" customWidth="1"/>
    <col min="1541" max="1541" width="19" style="35" customWidth="1"/>
    <col min="1542" max="1542" width="16.7109375" style="35" customWidth="1"/>
    <col min="1543" max="1543" width="13" style="35" customWidth="1"/>
    <col min="1544" max="1792" width="11.42578125" style="35"/>
    <col min="1793" max="1793" width="4.85546875" style="35" customWidth="1"/>
    <col min="1794" max="1794" width="16" style="35" customWidth="1"/>
    <col min="1795" max="1795" width="14.5703125" style="35" customWidth="1"/>
    <col min="1796" max="1796" width="55.7109375" style="35" customWidth="1"/>
    <col min="1797" max="1797" width="19" style="35" customWidth="1"/>
    <col min="1798" max="1798" width="16.7109375" style="35" customWidth="1"/>
    <col min="1799" max="1799" width="13" style="35" customWidth="1"/>
    <col min="1800" max="2048" width="11.42578125" style="35"/>
    <col min="2049" max="2049" width="4.85546875" style="35" customWidth="1"/>
    <col min="2050" max="2050" width="16" style="35" customWidth="1"/>
    <col min="2051" max="2051" width="14.5703125" style="35" customWidth="1"/>
    <col min="2052" max="2052" width="55.7109375" style="35" customWidth="1"/>
    <col min="2053" max="2053" width="19" style="35" customWidth="1"/>
    <col min="2054" max="2054" width="16.7109375" style="35" customWidth="1"/>
    <col min="2055" max="2055" width="13" style="35" customWidth="1"/>
    <col min="2056" max="2304" width="11.42578125" style="35"/>
    <col min="2305" max="2305" width="4.85546875" style="35" customWidth="1"/>
    <col min="2306" max="2306" width="16" style="35" customWidth="1"/>
    <col min="2307" max="2307" width="14.5703125" style="35" customWidth="1"/>
    <col min="2308" max="2308" width="55.7109375" style="35" customWidth="1"/>
    <col min="2309" max="2309" width="19" style="35" customWidth="1"/>
    <col min="2310" max="2310" width="16.7109375" style="35" customWidth="1"/>
    <col min="2311" max="2311" width="13" style="35" customWidth="1"/>
    <col min="2312" max="2560" width="11.42578125" style="35"/>
    <col min="2561" max="2561" width="4.85546875" style="35" customWidth="1"/>
    <col min="2562" max="2562" width="16" style="35" customWidth="1"/>
    <col min="2563" max="2563" width="14.5703125" style="35" customWidth="1"/>
    <col min="2564" max="2564" width="55.7109375" style="35" customWidth="1"/>
    <col min="2565" max="2565" width="19" style="35" customWidth="1"/>
    <col min="2566" max="2566" width="16.7109375" style="35" customWidth="1"/>
    <col min="2567" max="2567" width="13" style="35" customWidth="1"/>
    <col min="2568" max="2816" width="11.42578125" style="35"/>
    <col min="2817" max="2817" width="4.85546875" style="35" customWidth="1"/>
    <col min="2818" max="2818" width="16" style="35" customWidth="1"/>
    <col min="2819" max="2819" width="14.5703125" style="35" customWidth="1"/>
    <col min="2820" max="2820" width="55.7109375" style="35" customWidth="1"/>
    <col min="2821" max="2821" width="19" style="35" customWidth="1"/>
    <col min="2822" max="2822" width="16.7109375" style="35" customWidth="1"/>
    <col min="2823" max="2823" width="13" style="35" customWidth="1"/>
    <col min="2824" max="3072" width="11.42578125" style="35"/>
    <col min="3073" max="3073" width="4.85546875" style="35" customWidth="1"/>
    <col min="3074" max="3074" width="16" style="35" customWidth="1"/>
    <col min="3075" max="3075" width="14.5703125" style="35" customWidth="1"/>
    <col min="3076" max="3076" width="55.7109375" style="35" customWidth="1"/>
    <col min="3077" max="3077" width="19" style="35" customWidth="1"/>
    <col min="3078" max="3078" width="16.7109375" style="35" customWidth="1"/>
    <col min="3079" max="3079" width="13" style="35" customWidth="1"/>
    <col min="3080" max="3328" width="11.42578125" style="35"/>
    <col min="3329" max="3329" width="4.85546875" style="35" customWidth="1"/>
    <col min="3330" max="3330" width="16" style="35" customWidth="1"/>
    <col min="3331" max="3331" width="14.5703125" style="35" customWidth="1"/>
    <col min="3332" max="3332" width="55.7109375" style="35" customWidth="1"/>
    <col min="3333" max="3333" width="19" style="35" customWidth="1"/>
    <col min="3334" max="3334" width="16.7109375" style="35" customWidth="1"/>
    <col min="3335" max="3335" width="13" style="35" customWidth="1"/>
    <col min="3336" max="3584" width="11.42578125" style="35"/>
    <col min="3585" max="3585" width="4.85546875" style="35" customWidth="1"/>
    <col min="3586" max="3586" width="16" style="35" customWidth="1"/>
    <col min="3587" max="3587" width="14.5703125" style="35" customWidth="1"/>
    <col min="3588" max="3588" width="55.7109375" style="35" customWidth="1"/>
    <col min="3589" max="3589" width="19" style="35" customWidth="1"/>
    <col min="3590" max="3590" width="16.7109375" style="35" customWidth="1"/>
    <col min="3591" max="3591" width="13" style="35" customWidth="1"/>
    <col min="3592" max="3840" width="11.42578125" style="35"/>
    <col min="3841" max="3841" width="4.85546875" style="35" customWidth="1"/>
    <col min="3842" max="3842" width="16" style="35" customWidth="1"/>
    <col min="3843" max="3843" width="14.5703125" style="35" customWidth="1"/>
    <col min="3844" max="3844" width="55.7109375" style="35" customWidth="1"/>
    <col min="3845" max="3845" width="19" style="35" customWidth="1"/>
    <col min="3846" max="3846" width="16.7109375" style="35" customWidth="1"/>
    <col min="3847" max="3847" width="13" style="35" customWidth="1"/>
    <col min="3848" max="4096" width="11.42578125" style="35"/>
    <col min="4097" max="4097" width="4.85546875" style="35" customWidth="1"/>
    <col min="4098" max="4098" width="16" style="35" customWidth="1"/>
    <col min="4099" max="4099" width="14.5703125" style="35" customWidth="1"/>
    <col min="4100" max="4100" width="55.7109375" style="35" customWidth="1"/>
    <col min="4101" max="4101" width="19" style="35" customWidth="1"/>
    <col min="4102" max="4102" width="16.7109375" style="35" customWidth="1"/>
    <col min="4103" max="4103" width="13" style="35" customWidth="1"/>
    <col min="4104" max="4352" width="11.42578125" style="35"/>
    <col min="4353" max="4353" width="4.85546875" style="35" customWidth="1"/>
    <col min="4354" max="4354" width="16" style="35" customWidth="1"/>
    <col min="4355" max="4355" width="14.5703125" style="35" customWidth="1"/>
    <col min="4356" max="4356" width="55.7109375" style="35" customWidth="1"/>
    <col min="4357" max="4357" width="19" style="35" customWidth="1"/>
    <col min="4358" max="4358" width="16.7109375" style="35" customWidth="1"/>
    <col min="4359" max="4359" width="13" style="35" customWidth="1"/>
    <col min="4360" max="4608" width="11.42578125" style="35"/>
    <col min="4609" max="4609" width="4.85546875" style="35" customWidth="1"/>
    <col min="4610" max="4610" width="16" style="35" customWidth="1"/>
    <col min="4611" max="4611" width="14.5703125" style="35" customWidth="1"/>
    <col min="4612" max="4612" width="55.7109375" style="35" customWidth="1"/>
    <col min="4613" max="4613" width="19" style="35" customWidth="1"/>
    <col min="4614" max="4614" width="16.7109375" style="35" customWidth="1"/>
    <col min="4615" max="4615" width="13" style="35" customWidth="1"/>
    <col min="4616" max="4864" width="11.42578125" style="35"/>
    <col min="4865" max="4865" width="4.85546875" style="35" customWidth="1"/>
    <col min="4866" max="4866" width="16" style="35" customWidth="1"/>
    <col min="4867" max="4867" width="14.5703125" style="35" customWidth="1"/>
    <col min="4868" max="4868" width="55.7109375" style="35" customWidth="1"/>
    <col min="4869" max="4869" width="19" style="35" customWidth="1"/>
    <col min="4870" max="4870" width="16.7109375" style="35" customWidth="1"/>
    <col min="4871" max="4871" width="13" style="35" customWidth="1"/>
    <col min="4872" max="5120" width="11.42578125" style="35"/>
    <col min="5121" max="5121" width="4.85546875" style="35" customWidth="1"/>
    <col min="5122" max="5122" width="16" style="35" customWidth="1"/>
    <col min="5123" max="5123" width="14.5703125" style="35" customWidth="1"/>
    <col min="5124" max="5124" width="55.7109375" style="35" customWidth="1"/>
    <col min="5125" max="5125" width="19" style="35" customWidth="1"/>
    <col min="5126" max="5126" width="16.7109375" style="35" customWidth="1"/>
    <col min="5127" max="5127" width="13" style="35" customWidth="1"/>
    <col min="5128" max="5376" width="11.42578125" style="35"/>
    <col min="5377" max="5377" width="4.85546875" style="35" customWidth="1"/>
    <col min="5378" max="5378" width="16" style="35" customWidth="1"/>
    <col min="5379" max="5379" width="14.5703125" style="35" customWidth="1"/>
    <col min="5380" max="5380" width="55.7109375" style="35" customWidth="1"/>
    <col min="5381" max="5381" width="19" style="35" customWidth="1"/>
    <col min="5382" max="5382" width="16.7109375" style="35" customWidth="1"/>
    <col min="5383" max="5383" width="13" style="35" customWidth="1"/>
    <col min="5384" max="5632" width="11.42578125" style="35"/>
    <col min="5633" max="5633" width="4.85546875" style="35" customWidth="1"/>
    <col min="5634" max="5634" width="16" style="35" customWidth="1"/>
    <col min="5635" max="5635" width="14.5703125" style="35" customWidth="1"/>
    <col min="5636" max="5636" width="55.7109375" style="35" customWidth="1"/>
    <col min="5637" max="5637" width="19" style="35" customWidth="1"/>
    <col min="5638" max="5638" width="16.7109375" style="35" customWidth="1"/>
    <col min="5639" max="5639" width="13" style="35" customWidth="1"/>
    <col min="5640" max="5888" width="11.42578125" style="35"/>
    <col min="5889" max="5889" width="4.85546875" style="35" customWidth="1"/>
    <col min="5890" max="5890" width="16" style="35" customWidth="1"/>
    <col min="5891" max="5891" width="14.5703125" style="35" customWidth="1"/>
    <col min="5892" max="5892" width="55.7109375" style="35" customWidth="1"/>
    <col min="5893" max="5893" width="19" style="35" customWidth="1"/>
    <col min="5894" max="5894" width="16.7109375" style="35" customWidth="1"/>
    <col min="5895" max="5895" width="13" style="35" customWidth="1"/>
    <col min="5896" max="6144" width="11.42578125" style="35"/>
    <col min="6145" max="6145" width="4.85546875" style="35" customWidth="1"/>
    <col min="6146" max="6146" width="16" style="35" customWidth="1"/>
    <col min="6147" max="6147" width="14.5703125" style="35" customWidth="1"/>
    <col min="6148" max="6148" width="55.7109375" style="35" customWidth="1"/>
    <col min="6149" max="6149" width="19" style="35" customWidth="1"/>
    <col min="6150" max="6150" width="16.7109375" style="35" customWidth="1"/>
    <col min="6151" max="6151" width="13" style="35" customWidth="1"/>
    <col min="6152" max="6400" width="11.42578125" style="35"/>
    <col min="6401" max="6401" width="4.85546875" style="35" customWidth="1"/>
    <col min="6402" max="6402" width="16" style="35" customWidth="1"/>
    <col min="6403" max="6403" width="14.5703125" style="35" customWidth="1"/>
    <col min="6404" max="6404" width="55.7109375" style="35" customWidth="1"/>
    <col min="6405" max="6405" width="19" style="35" customWidth="1"/>
    <col min="6406" max="6406" width="16.7109375" style="35" customWidth="1"/>
    <col min="6407" max="6407" width="13" style="35" customWidth="1"/>
    <col min="6408" max="6656" width="11.42578125" style="35"/>
    <col min="6657" max="6657" width="4.85546875" style="35" customWidth="1"/>
    <col min="6658" max="6658" width="16" style="35" customWidth="1"/>
    <col min="6659" max="6659" width="14.5703125" style="35" customWidth="1"/>
    <col min="6660" max="6660" width="55.7109375" style="35" customWidth="1"/>
    <col min="6661" max="6661" width="19" style="35" customWidth="1"/>
    <col min="6662" max="6662" width="16.7109375" style="35" customWidth="1"/>
    <col min="6663" max="6663" width="13" style="35" customWidth="1"/>
    <col min="6664" max="6912" width="11.42578125" style="35"/>
    <col min="6913" max="6913" width="4.85546875" style="35" customWidth="1"/>
    <col min="6914" max="6914" width="16" style="35" customWidth="1"/>
    <col min="6915" max="6915" width="14.5703125" style="35" customWidth="1"/>
    <col min="6916" max="6916" width="55.7109375" style="35" customWidth="1"/>
    <col min="6917" max="6917" width="19" style="35" customWidth="1"/>
    <col min="6918" max="6918" width="16.7109375" style="35" customWidth="1"/>
    <col min="6919" max="6919" width="13" style="35" customWidth="1"/>
    <col min="6920" max="7168" width="11.42578125" style="35"/>
    <col min="7169" max="7169" width="4.85546875" style="35" customWidth="1"/>
    <col min="7170" max="7170" width="16" style="35" customWidth="1"/>
    <col min="7171" max="7171" width="14.5703125" style="35" customWidth="1"/>
    <col min="7172" max="7172" width="55.7109375" style="35" customWidth="1"/>
    <col min="7173" max="7173" width="19" style="35" customWidth="1"/>
    <col min="7174" max="7174" width="16.7109375" style="35" customWidth="1"/>
    <col min="7175" max="7175" width="13" style="35" customWidth="1"/>
    <col min="7176" max="7424" width="11.42578125" style="35"/>
    <col min="7425" max="7425" width="4.85546875" style="35" customWidth="1"/>
    <col min="7426" max="7426" width="16" style="35" customWidth="1"/>
    <col min="7427" max="7427" width="14.5703125" style="35" customWidth="1"/>
    <col min="7428" max="7428" width="55.7109375" style="35" customWidth="1"/>
    <col min="7429" max="7429" width="19" style="35" customWidth="1"/>
    <col min="7430" max="7430" width="16.7109375" style="35" customWidth="1"/>
    <col min="7431" max="7431" width="13" style="35" customWidth="1"/>
    <col min="7432" max="7680" width="11.42578125" style="35"/>
    <col min="7681" max="7681" width="4.85546875" style="35" customWidth="1"/>
    <col min="7682" max="7682" width="16" style="35" customWidth="1"/>
    <col min="7683" max="7683" width="14.5703125" style="35" customWidth="1"/>
    <col min="7684" max="7684" width="55.7109375" style="35" customWidth="1"/>
    <col min="7685" max="7685" width="19" style="35" customWidth="1"/>
    <col min="7686" max="7686" width="16.7109375" style="35" customWidth="1"/>
    <col min="7687" max="7687" width="13" style="35" customWidth="1"/>
    <col min="7688" max="7936" width="11.42578125" style="35"/>
    <col min="7937" max="7937" width="4.85546875" style="35" customWidth="1"/>
    <col min="7938" max="7938" width="16" style="35" customWidth="1"/>
    <col min="7939" max="7939" width="14.5703125" style="35" customWidth="1"/>
    <col min="7940" max="7940" width="55.7109375" style="35" customWidth="1"/>
    <col min="7941" max="7941" width="19" style="35" customWidth="1"/>
    <col min="7942" max="7942" width="16.7109375" style="35" customWidth="1"/>
    <col min="7943" max="7943" width="13" style="35" customWidth="1"/>
    <col min="7944" max="8192" width="11.42578125" style="35"/>
    <col min="8193" max="8193" width="4.85546875" style="35" customWidth="1"/>
    <col min="8194" max="8194" width="16" style="35" customWidth="1"/>
    <col min="8195" max="8195" width="14.5703125" style="35" customWidth="1"/>
    <col min="8196" max="8196" width="55.7109375" style="35" customWidth="1"/>
    <col min="8197" max="8197" width="19" style="35" customWidth="1"/>
    <col min="8198" max="8198" width="16.7109375" style="35" customWidth="1"/>
    <col min="8199" max="8199" width="13" style="35" customWidth="1"/>
    <col min="8200" max="8448" width="11.42578125" style="35"/>
    <col min="8449" max="8449" width="4.85546875" style="35" customWidth="1"/>
    <col min="8450" max="8450" width="16" style="35" customWidth="1"/>
    <col min="8451" max="8451" width="14.5703125" style="35" customWidth="1"/>
    <col min="8452" max="8452" width="55.7109375" style="35" customWidth="1"/>
    <col min="8453" max="8453" width="19" style="35" customWidth="1"/>
    <col min="8454" max="8454" width="16.7109375" style="35" customWidth="1"/>
    <col min="8455" max="8455" width="13" style="35" customWidth="1"/>
    <col min="8456" max="8704" width="11.42578125" style="35"/>
    <col min="8705" max="8705" width="4.85546875" style="35" customWidth="1"/>
    <col min="8706" max="8706" width="16" style="35" customWidth="1"/>
    <col min="8707" max="8707" width="14.5703125" style="35" customWidth="1"/>
    <col min="8708" max="8708" width="55.7109375" style="35" customWidth="1"/>
    <col min="8709" max="8709" width="19" style="35" customWidth="1"/>
    <col min="8710" max="8710" width="16.7109375" style="35" customWidth="1"/>
    <col min="8711" max="8711" width="13" style="35" customWidth="1"/>
    <col min="8712" max="8960" width="11.42578125" style="35"/>
    <col min="8961" max="8961" width="4.85546875" style="35" customWidth="1"/>
    <col min="8962" max="8962" width="16" style="35" customWidth="1"/>
    <col min="8963" max="8963" width="14.5703125" style="35" customWidth="1"/>
    <col min="8964" max="8964" width="55.7109375" style="35" customWidth="1"/>
    <col min="8965" max="8965" width="19" style="35" customWidth="1"/>
    <col min="8966" max="8966" width="16.7109375" style="35" customWidth="1"/>
    <col min="8967" max="8967" width="13" style="35" customWidth="1"/>
    <col min="8968" max="9216" width="11.42578125" style="35"/>
    <col min="9217" max="9217" width="4.85546875" style="35" customWidth="1"/>
    <col min="9218" max="9218" width="16" style="35" customWidth="1"/>
    <col min="9219" max="9219" width="14.5703125" style="35" customWidth="1"/>
    <col min="9220" max="9220" width="55.7109375" style="35" customWidth="1"/>
    <col min="9221" max="9221" width="19" style="35" customWidth="1"/>
    <col min="9222" max="9222" width="16.7109375" style="35" customWidth="1"/>
    <col min="9223" max="9223" width="13" style="35" customWidth="1"/>
    <col min="9224" max="9472" width="11.42578125" style="35"/>
    <col min="9473" max="9473" width="4.85546875" style="35" customWidth="1"/>
    <col min="9474" max="9474" width="16" style="35" customWidth="1"/>
    <col min="9475" max="9475" width="14.5703125" style="35" customWidth="1"/>
    <col min="9476" max="9476" width="55.7109375" style="35" customWidth="1"/>
    <col min="9477" max="9477" width="19" style="35" customWidth="1"/>
    <col min="9478" max="9478" width="16.7109375" style="35" customWidth="1"/>
    <col min="9479" max="9479" width="13" style="35" customWidth="1"/>
    <col min="9480" max="9728" width="11.42578125" style="35"/>
    <col min="9729" max="9729" width="4.85546875" style="35" customWidth="1"/>
    <col min="9730" max="9730" width="16" style="35" customWidth="1"/>
    <col min="9731" max="9731" width="14.5703125" style="35" customWidth="1"/>
    <col min="9732" max="9732" width="55.7109375" style="35" customWidth="1"/>
    <col min="9733" max="9733" width="19" style="35" customWidth="1"/>
    <col min="9734" max="9734" width="16.7109375" style="35" customWidth="1"/>
    <col min="9735" max="9735" width="13" style="35" customWidth="1"/>
    <col min="9736" max="9984" width="11.42578125" style="35"/>
    <col min="9985" max="9985" width="4.85546875" style="35" customWidth="1"/>
    <col min="9986" max="9986" width="16" style="35" customWidth="1"/>
    <col min="9987" max="9987" width="14.5703125" style="35" customWidth="1"/>
    <col min="9988" max="9988" width="55.7109375" style="35" customWidth="1"/>
    <col min="9989" max="9989" width="19" style="35" customWidth="1"/>
    <col min="9990" max="9990" width="16.7109375" style="35" customWidth="1"/>
    <col min="9991" max="9991" width="13" style="35" customWidth="1"/>
    <col min="9992" max="10240" width="11.42578125" style="35"/>
    <col min="10241" max="10241" width="4.85546875" style="35" customWidth="1"/>
    <col min="10242" max="10242" width="16" style="35" customWidth="1"/>
    <col min="10243" max="10243" width="14.5703125" style="35" customWidth="1"/>
    <col min="10244" max="10244" width="55.7109375" style="35" customWidth="1"/>
    <col min="10245" max="10245" width="19" style="35" customWidth="1"/>
    <col min="10246" max="10246" width="16.7109375" style="35" customWidth="1"/>
    <col min="10247" max="10247" width="13" style="35" customWidth="1"/>
    <col min="10248" max="10496" width="11.42578125" style="35"/>
    <col min="10497" max="10497" width="4.85546875" style="35" customWidth="1"/>
    <col min="10498" max="10498" width="16" style="35" customWidth="1"/>
    <col min="10499" max="10499" width="14.5703125" style="35" customWidth="1"/>
    <col min="10500" max="10500" width="55.7109375" style="35" customWidth="1"/>
    <col min="10501" max="10501" width="19" style="35" customWidth="1"/>
    <col min="10502" max="10502" width="16.7109375" style="35" customWidth="1"/>
    <col min="10503" max="10503" width="13" style="35" customWidth="1"/>
    <col min="10504" max="10752" width="11.42578125" style="35"/>
    <col min="10753" max="10753" width="4.85546875" style="35" customWidth="1"/>
    <col min="10754" max="10754" width="16" style="35" customWidth="1"/>
    <col min="10755" max="10755" width="14.5703125" style="35" customWidth="1"/>
    <col min="10756" max="10756" width="55.7109375" style="35" customWidth="1"/>
    <col min="10757" max="10757" width="19" style="35" customWidth="1"/>
    <col min="10758" max="10758" width="16.7109375" style="35" customWidth="1"/>
    <col min="10759" max="10759" width="13" style="35" customWidth="1"/>
    <col min="10760" max="11008" width="11.42578125" style="35"/>
    <col min="11009" max="11009" width="4.85546875" style="35" customWidth="1"/>
    <col min="11010" max="11010" width="16" style="35" customWidth="1"/>
    <col min="11011" max="11011" width="14.5703125" style="35" customWidth="1"/>
    <col min="11012" max="11012" width="55.7109375" style="35" customWidth="1"/>
    <col min="11013" max="11013" width="19" style="35" customWidth="1"/>
    <col min="11014" max="11014" width="16.7109375" style="35" customWidth="1"/>
    <col min="11015" max="11015" width="13" style="35" customWidth="1"/>
    <col min="11016" max="11264" width="11.42578125" style="35"/>
    <col min="11265" max="11265" width="4.85546875" style="35" customWidth="1"/>
    <col min="11266" max="11266" width="16" style="35" customWidth="1"/>
    <col min="11267" max="11267" width="14.5703125" style="35" customWidth="1"/>
    <col min="11268" max="11268" width="55.7109375" style="35" customWidth="1"/>
    <col min="11269" max="11269" width="19" style="35" customWidth="1"/>
    <col min="11270" max="11270" width="16.7109375" style="35" customWidth="1"/>
    <col min="11271" max="11271" width="13" style="35" customWidth="1"/>
    <col min="11272" max="11520" width="11.42578125" style="35"/>
    <col min="11521" max="11521" width="4.85546875" style="35" customWidth="1"/>
    <col min="11522" max="11522" width="16" style="35" customWidth="1"/>
    <col min="11523" max="11523" width="14.5703125" style="35" customWidth="1"/>
    <col min="11524" max="11524" width="55.7109375" style="35" customWidth="1"/>
    <col min="11525" max="11525" width="19" style="35" customWidth="1"/>
    <col min="11526" max="11526" width="16.7109375" style="35" customWidth="1"/>
    <col min="11527" max="11527" width="13" style="35" customWidth="1"/>
    <col min="11528" max="11776" width="11.42578125" style="35"/>
    <col min="11777" max="11777" width="4.85546875" style="35" customWidth="1"/>
    <col min="11778" max="11778" width="16" style="35" customWidth="1"/>
    <col min="11779" max="11779" width="14.5703125" style="35" customWidth="1"/>
    <col min="11780" max="11780" width="55.7109375" style="35" customWidth="1"/>
    <col min="11781" max="11781" width="19" style="35" customWidth="1"/>
    <col min="11782" max="11782" width="16.7109375" style="35" customWidth="1"/>
    <col min="11783" max="11783" width="13" style="35" customWidth="1"/>
    <col min="11784" max="12032" width="11.42578125" style="35"/>
    <col min="12033" max="12033" width="4.85546875" style="35" customWidth="1"/>
    <col min="12034" max="12034" width="16" style="35" customWidth="1"/>
    <col min="12035" max="12035" width="14.5703125" style="35" customWidth="1"/>
    <col min="12036" max="12036" width="55.7109375" style="35" customWidth="1"/>
    <col min="12037" max="12037" width="19" style="35" customWidth="1"/>
    <col min="12038" max="12038" width="16.7109375" style="35" customWidth="1"/>
    <col min="12039" max="12039" width="13" style="35" customWidth="1"/>
    <col min="12040" max="12288" width="11.42578125" style="35"/>
    <col min="12289" max="12289" width="4.85546875" style="35" customWidth="1"/>
    <col min="12290" max="12290" width="16" style="35" customWidth="1"/>
    <col min="12291" max="12291" width="14.5703125" style="35" customWidth="1"/>
    <col min="12292" max="12292" width="55.7109375" style="35" customWidth="1"/>
    <col min="12293" max="12293" width="19" style="35" customWidth="1"/>
    <col min="12294" max="12294" width="16.7109375" style="35" customWidth="1"/>
    <col min="12295" max="12295" width="13" style="35" customWidth="1"/>
    <col min="12296" max="12544" width="11.42578125" style="35"/>
    <col min="12545" max="12545" width="4.85546875" style="35" customWidth="1"/>
    <col min="12546" max="12546" width="16" style="35" customWidth="1"/>
    <col min="12547" max="12547" width="14.5703125" style="35" customWidth="1"/>
    <col min="12548" max="12548" width="55.7109375" style="35" customWidth="1"/>
    <col min="12549" max="12549" width="19" style="35" customWidth="1"/>
    <col min="12550" max="12550" width="16.7109375" style="35" customWidth="1"/>
    <col min="12551" max="12551" width="13" style="35" customWidth="1"/>
    <col min="12552" max="12800" width="11.42578125" style="35"/>
    <col min="12801" max="12801" width="4.85546875" style="35" customWidth="1"/>
    <col min="12802" max="12802" width="16" style="35" customWidth="1"/>
    <col min="12803" max="12803" width="14.5703125" style="35" customWidth="1"/>
    <col min="12804" max="12804" width="55.7109375" style="35" customWidth="1"/>
    <col min="12805" max="12805" width="19" style="35" customWidth="1"/>
    <col min="12806" max="12806" width="16.7109375" style="35" customWidth="1"/>
    <col min="12807" max="12807" width="13" style="35" customWidth="1"/>
    <col min="12808" max="13056" width="11.42578125" style="35"/>
    <col min="13057" max="13057" width="4.85546875" style="35" customWidth="1"/>
    <col min="13058" max="13058" width="16" style="35" customWidth="1"/>
    <col min="13059" max="13059" width="14.5703125" style="35" customWidth="1"/>
    <col min="13060" max="13060" width="55.7109375" style="35" customWidth="1"/>
    <col min="13061" max="13061" width="19" style="35" customWidth="1"/>
    <col min="13062" max="13062" width="16.7109375" style="35" customWidth="1"/>
    <col min="13063" max="13063" width="13" style="35" customWidth="1"/>
    <col min="13064" max="13312" width="11.42578125" style="35"/>
    <col min="13313" max="13313" width="4.85546875" style="35" customWidth="1"/>
    <col min="13314" max="13314" width="16" style="35" customWidth="1"/>
    <col min="13315" max="13315" width="14.5703125" style="35" customWidth="1"/>
    <col min="13316" max="13316" width="55.7109375" style="35" customWidth="1"/>
    <col min="13317" max="13317" width="19" style="35" customWidth="1"/>
    <col min="13318" max="13318" width="16.7109375" style="35" customWidth="1"/>
    <col min="13319" max="13319" width="13" style="35" customWidth="1"/>
    <col min="13320" max="13568" width="11.42578125" style="35"/>
    <col min="13569" max="13569" width="4.85546875" style="35" customWidth="1"/>
    <col min="13570" max="13570" width="16" style="35" customWidth="1"/>
    <col min="13571" max="13571" width="14.5703125" style="35" customWidth="1"/>
    <col min="13572" max="13572" width="55.7109375" style="35" customWidth="1"/>
    <col min="13573" max="13573" width="19" style="35" customWidth="1"/>
    <col min="13574" max="13574" width="16.7109375" style="35" customWidth="1"/>
    <col min="13575" max="13575" width="13" style="35" customWidth="1"/>
    <col min="13576" max="13824" width="11.42578125" style="35"/>
    <col min="13825" max="13825" width="4.85546875" style="35" customWidth="1"/>
    <col min="13826" max="13826" width="16" style="35" customWidth="1"/>
    <col min="13827" max="13827" width="14.5703125" style="35" customWidth="1"/>
    <col min="13828" max="13828" width="55.7109375" style="35" customWidth="1"/>
    <col min="13829" max="13829" width="19" style="35" customWidth="1"/>
    <col min="13830" max="13830" width="16.7109375" style="35" customWidth="1"/>
    <col min="13831" max="13831" width="13" style="35" customWidth="1"/>
    <col min="13832" max="14080" width="11.42578125" style="35"/>
    <col min="14081" max="14081" width="4.85546875" style="35" customWidth="1"/>
    <col min="14082" max="14082" width="16" style="35" customWidth="1"/>
    <col min="14083" max="14083" width="14.5703125" style="35" customWidth="1"/>
    <col min="14084" max="14084" width="55.7109375" style="35" customWidth="1"/>
    <col min="14085" max="14085" width="19" style="35" customWidth="1"/>
    <col min="14086" max="14086" width="16.7109375" style="35" customWidth="1"/>
    <col min="14087" max="14087" width="13" style="35" customWidth="1"/>
    <col min="14088" max="14336" width="11.42578125" style="35"/>
    <col min="14337" max="14337" width="4.85546875" style="35" customWidth="1"/>
    <col min="14338" max="14338" width="16" style="35" customWidth="1"/>
    <col min="14339" max="14339" width="14.5703125" style="35" customWidth="1"/>
    <col min="14340" max="14340" width="55.7109375" style="35" customWidth="1"/>
    <col min="14341" max="14341" width="19" style="35" customWidth="1"/>
    <col min="14342" max="14342" width="16.7109375" style="35" customWidth="1"/>
    <col min="14343" max="14343" width="13" style="35" customWidth="1"/>
    <col min="14344" max="14592" width="11.42578125" style="35"/>
    <col min="14593" max="14593" width="4.85546875" style="35" customWidth="1"/>
    <col min="14594" max="14594" width="16" style="35" customWidth="1"/>
    <col min="14595" max="14595" width="14.5703125" style="35" customWidth="1"/>
    <col min="14596" max="14596" width="55.7109375" style="35" customWidth="1"/>
    <col min="14597" max="14597" width="19" style="35" customWidth="1"/>
    <col min="14598" max="14598" width="16.7109375" style="35" customWidth="1"/>
    <col min="14599" max="14599" width="13" style="35" customWidth="1"/>
    <col min="14600" max="14848" width="11.42578125" style="35"/>
    <col min="14849" max="14849" width="4.85546875" style="35" customWidth="1"/>
    <col min="14850" max="14850" width="16" style="35" customWidth="1"/>
    <col min="14851" max="14851" width="14.5703125" style="35" customWidth="1"/>
    <col min="14852" max="14852" width="55.7109375" style="35" customWidth="1"/>
    <col min="14853" max="14853" width="19" style="35" customWidth="1"/>
    <col min="14854" max="14854" width="16.7109375" style="35" customWidth="1"/>
    <col min="14855" max="14855" width="13" style="35" customWidth="1"/>
    <col min="14856" max="15104" width="11.42578125" style="35"/>
    <col min="15105" max="15105" width="4.85546875" style="35" customWidth="1"/>
    <col min="15106" max="15106" width="16" style="35" customWidth="1"/>
    <col min="15107" max="15107" width="14.5703125" style="35" customWidth="1"/>
    <col min="15108" max="15108" width="55.7109375" style="35" customWidth="1"/>
    <col min="15109" max="15109" width="19" style="35" customWidth="1"/>
    <col min="15110" max="15110" width="16.7109375" style="35" customWidth="1"/>
    <col min="15111" max="15111" width="13" style="35" customWidth="1"/>
    <col min="15112" max="15360" width="11.42578125" style="35"/>
    <col min="15361" max="15361" width="4.85546875" style="35" customWidth="1"/>
    <col min="15362" max="15362" width="16" style="35" customWidth="1"/>
    <col min="15363" max="15363" width="14.5703125" style="35" customWidth="1"/>
    <col min="15364" max="15364" width="55.7109375" style="35" customWidth="1"/>
    <col min="15365" max="15365" width="19" style="35" customWidth="1"/>
    <col min="15366" max="15366" width="16.7109375" style="35" customWidth="1"/>
    <col min="15367" max="15367" width="13" style="35" customWidth="1"/>
    <col min="15368" max="15616" width="11.42578125" style="35"/>
    <col min="15617" max="15617" width="4.85546875" style="35" customWidth="1"/>
    <col min="15618" max="15618" width="16" style="35" customWidth="1"/>
    <col min="15619" max="15619" width="14.5703125" style="35" customWidth="1"/>
    <col min="15620" max="15620" width="55.7109375" style="35" customWidth="1"/>
    <col min="15621" max="15621" width="19" style="35" customWidth="1"/>
    <col min="15622" max="15622" width="16.7109375" style="35" customWidth="1"/>
    <col min="15623" max="15623" width="13" style="35" customWidth="1"/>
    <col min="15624" max="15872" width="11.42578125" style="35"/>
    <col min="15873" max="15873" width="4.85546875" style="35" customWidth="1"/>
    <col min="15874" max="15874" width="16" style="35" customWidth="1"/>
    <col min="15875" max="15875" width="14.5703125" style="35" customWidth="1"/>
    <col min="15876" max="15876" width="55.7109375" style="35" customWidth="1"/>
    <col min="15877" max="15877" width="19" style="35" customWidth="1"/>
    <col min="15878" max="15878" width="16.7109375" style="35" customWidth="1"/>
    <col min="15879" max="15879" width="13" style="35" customWidth="1"/>
    <col min="15880" max="16128" width="11.42578125" style="35"/>
    <col min="16129" max="16129" width="4.85546875" style="35" customWidth="1"/>
    <col min="16130" max="16130" width="16" style="35" customWidth="1"/>
    <col min="16131" max="16131" width="14.5703125" style="35" customWidth="1"/>
    <col min="16132" max="16132" width="55.7109375" style="35" customWidth="1"/>
    <col min="16133" max="16133" width="19" style="35" customWidth="1"/>
    <col min="16134" max="16134" width="16.7109375" style="35" customWidth="1"/>
    <col min="16135" max="16135" width="13" style="35" customWidth="1"/>
    <col min="16136" max="16384" width="11.42578125" style="35"/>
  </cols>
  <sheetData>
    <row r="5" spans="1:11" s="25" customFormat="1" ht="36" customHeight="1" x14ac:dyDescent="0.2">
      <c r="A5" s="78" t="s">
        <v>6405</v>
      </c>
      <c r="B5" s="78"/>
      <c r="C5" s="78"/>
      <c r="D5" s="78"/>
      <c r="E5" s="78"/>
      <c r="F5" s="78"/>
      <c r="G5" s="78"/>
    </row>
    <row r="6" spans="1:11" s="25" customFormat="1" ht="36" customHeight="1" x14ac:dyDescent="0.2"/>
    <row r="7" spans="1:11" s="25" customFormat="1" ht="36" customHeight="1" x14ac:dyDescent="0.2">
      <c r="C7" s="26" t="s">
        <v>6379</v>
      </c>
      <c r="D7" s="27" t="s">
        <v>1514</v>
      </c>
    </row>
    <row r="8" spans="1:11" s="25" customFormat="1" ht="36" customHeight="1" x14ac:dyDescent="0.2">
      <c r="C8" s="28" t="s">
        <v>6406</v>
      </c>
      <c r="D8" s="29" t="str">
        <f>IF(ISNA(VLOOKUP($D$7,'Liste GHM'!$A$2:$F$4471,2,FALSE)),"",VLOOKUP($D$7,'Liste GHM'!$A$2:$F$4471,2,FALSE))</f>
        <v>Chirurgie de remplacement valvulaire avec circulation extracorporelle, sans cathétérisme cardiaque, ni coronarographie, niveau 4</v>
      </c>
    </row>
    <row r="9" spans="1:11" s="25" customFormat="1" ht="36" customHeight="1" x14ac:dyDescent="0.2">
      <c r="C9" s="30" t="s">
        <v>6378</v>
      </c>
      <c r="D9" s="31" t="str">
        <f>IF(D7&lt;&gt;"",IF(VLOOKUP(Synthèse!D7,'Liste GHM'!$A$1:$U$7471,7,FALSE)=1,IF(ISNA(VLOOKUP(Synthèse!D7,'Liste GHM'!$A$1:$E$7471,3,FALSE)),"",VLOOKUP(Synthèse!D7,'Liste GHM'!$A$1:$E$7471,3,FALSE)),"Veuillez sélectionner le GHS"),"")</f>
        <v>Veuillez sélectionner le GHS</v>
      </c>
      <c r="E9" s="32">
        <v>1437</v>
      </c>
      <c r="F9" s="33"/>
    </row>
    <row r="10" spans="1:11" s="34" customFormat="1" ht="10.5" customHeight="1" x14ac:dyDescent="0.2">
      <c r="C10" s="34" t="s">
        <v>6407</v>
      </c>
      <c r="D10" s="34" t="str">
        <f>IF(VLOOKUP(D7,'Liste GHM'!A:G,7,FALSE)=1,TRIM(CONCATENATE(D9,D7)),TRIM(CONCATENATE(E9,D7)))</f>
        <v>143705C034</v>
      </c>
    </row>
    <row r="11" spans="1:11" ht="10.5" customHeight="1" x14ac:dyDescent="0.2"/>
    <row r="12" spans="1:11" ht="10.5" customHeight="1" x14ac:dyDescent="0.2"/>
    <row r="13" spans="1:11" ht="10.5" customHeight="1" thickBot="1" x14ac:dyDescent="0.25"/>
    <row r="14" spans="1:11" s="36" customFormat="1" ht="36" customHeight="1" thickBot="1" x14ac:dyDescent="0.3">
      <c r="B14" s="79" t="s">
        <v>6408</v>
      </c>
      <c r="C14" s="37"/>
      <c r="D14" s="37"/>
      <c r="E14" s="37"/>
      <c r="F14" s="37"/>
      <c r="G14" s="38"/>
      <c r="H14" s="39"/>
      <c r="I14" s="39"/>
      <c r="J14" s="40" t="s">
        <v>6409</v>
      </c>
    </row>
    <row r="15" spans="1:11" s="36" customFormat="1" ht="36" customHeight="1" x14ac:dyDescent="0.25">
      <c r="B15" s="80"/>
      <c r="C15" s="82" t="s">
        <v>6410</v>
      </c>
      <c r="D15" s="83"/>
      <c r="E15" s="41" t="s">
        <v>6411</v>
      </c>
      <c r="F15" s="42" t="s">
        <v>6412</v>
      </c>
      <c r="G15" s="43"/>
      <c r="H15" s="39"/>
      <c r="I15" s="39"/>
      <c r="J15" s="39"/>
      <c r="K15" s="40" t="s">
        <v>6409</v>
      </c>
    </row>
    <row r="16" spans="1:11" s="36" customFormat="1" ht="36" customHeight="1" x14ac:dyDescent="0.25">
      <c r="B16" s="80"/>
      <c r="C16" s="74" t="s">
        <v>6482</v>
      </c>
      <c r="D16" s="75"/>
      <c r="E16" s="44">
        <f>IF(ISNA(VLOOKUP($D$10,'Secteur Ex DG'!$A$1:$M$2200,5,FALSE)),"",VLOOKUP($D$10,'Secteur Ex DG'!$A$1:$M$2200,5,FALSE))</f>
        <v>1610.12</v>
      </c>
      <c r="F16" s="45">
        <f>IF(ISNA(VLOOKUP($D$10,'Secteur Ex OQN'!$A$1:$M$2001,5,FALSE)),"",VLOOKUP($D$10,'Secteur Ex OQN'!$A$1:$M$2001,5,FALSE))</f>
        <v>548.44000000000005</v>
      </c>
      <c r="G16" s="43"/>
      <c r="H16" s="39"/>
      <c r="I16" s="39"/>
      <c r="J16" s="39"/>
      <c r="K16" s="40" t="s">
        <v>6409</v>
      </c>
    </row>
    <row r="17" spans="2:11" s="36" customFormat="1" ht="36" customHeight="1" x14ac:dyDescent="0.25">
      <c r="B17" s="80"/>
      <c r="C17" s="84" t="s">
        <v>6483</v>
      </c>
      <c r="D17" s="85"/>
      <c r="E17" s="46">
        <f>IF(ISNA(VLOOKUP($D$10,'Secteur Ex DG'!$A$1:$M$2200,6,FALSE)),"",VLOOKUP($D$10,'Secteur Ex DG'!$A$1:$M$2200,6,FALSE))</f>
        <v>37724398.856594101</v>
      </c>
      <c r="F17" s="47">
        <f>IF(ISNA(VLOOKUP($D$10,'Secteur Ex OQN'!$A$1:$M$2001,6,FALSE)),"",VLOOKUP($D$10,'Secteur Ex OQN'!$A$1:$M$2001,6,FALSE))</f>
        <v>8998992.2080390193</v>
      </c>
      <c r="G17" s="43"/>
      <c r="H17" s="39"/>
      <c r="I17" s="39"/>
      <c r="J17" s="39"/>
      <c r="K17" s="40" t="s">
        <v>6409</v>
      </c>
    </row>
    <row r="18" spans="2:11" s="36" customFormat="1" ht="36" customHeight="1" x14ac:dyDescent="0.25">
      <c r="B18" s="80"/>
      <c r="C18" s="74" t="s">
        <v>6413</v>
      </c>
      <c r="D18" s="86"/>
      <c r="E18" s="44">
        <f>IF(ISNA(VLOOKUP($D$10,'Secteur Ex DG'!$A$1:$M$2200,7,FALSE)),"",VLOOKUP($D$10,'Secteur Ex DG'!$A$1:$M$2200,7,FALSE))</f>
        <v>39082489.0621498</v>
      </c>
      <c r="F18" s="45">
        <f>IF(ISNA(VLOOKUP($D$10,'Secteur Ex OQN'!$A$1:$M$2001,7,FALSE)),"",VLOOKUP($D$10,'Secteur Ex OQN'!$A$1:$M$2001,7,FALSE))</f>
        <v>9046909.0044785198</v>
      </c>
      <c r="G18" s="43"/>
      <c r="H18" s="39"/>
      <c r="I18" s="39"/>
      <c r="J18" s="39"/>
      <c r="K18" s="40" t="s">
        <v>6409</v>
      </c>
    </row>
    <row r="19" spans="2:11" s="36" customFormat="1" ht="36" customHeight="1" x14ac:dyDescent="0.25">
      <c r="B19" s="80"/>
      <c r="C19" s="84" t="s">
        <v>6414</v>
      </c>
      <c r="D19" s="85"/>
      <c r="E19" s="48">
        <f>IF(ISNA(VLOOKUP($D$10,'Secteur Ex DG'!$A$1:$M$2200,8,FALSE)),"",VLOOKUP($D$10,'Secteur Ex DG'!$A$1:$M$2200,8,FALSE))</f>
        <v>-3.4749327336753601E-2</v>
      </c>
      <c r="F19" s="49">
        <f>IF(ISNA(VLOOKUP($D$10,'Secteur Ex OQN'!$A$1:$M$2001,8,FALSE)),"",VLOOKUP($D$10,'Secteur Ex OQN'!$A$1:$M$2001,8,FALSE))</f>
        <v>-5.2964826346519897E-3</v>
      </c>
      <c r="G19" s="43"/>
      <c r="H19" s="39"/>
      <c r="I19" s="39"/>
      <c r="J19" s="39"/>
      <c r="K19" s="40" t="s">
        <v>6409</v>
      </c>
    </row>
    <row r="20" spans="2:11" s="36" customFormat="1" ht="36" customHeight="1" x14ac:dyDescent="0.25">
      <c r="B20" s="80"/>
      <c r="C20" s="74" t="s">
        <v>6415</v>
      </c>
      <c r="D20" s="86"/>
      <c r="E20" s="50">
        <f>IF(ISNA(VLOOKUP($D$10,'Secteur Ex DG'!$A$1:$M$2200,9,FALSE)),"",VLOOKUP($D$10,'Secteur Ex DG'!$A$1:$M$2200,9,FALSE))</f>
        <v>-1358090.20555574</v>
      </c>
      <c r="F20" s="51">
        <f>IF(ISNA(VLOOKUP($D$10,'Secteur Ex OQN'!$A$1:$M$2001,9,FALSE)),"",VLOOKUP($D$10,'Secteur Ex OQN'!$A$1:$M$2001,9,FALSE))</f>
        <v>-47916.7964394968</v>
      </c>
      <c r="G20" s="43"/>
      <c r="H20" s="39"/>
      <c r="I20" s="39"/>
      <c r="J20" s="39"/>
      <c r="K20" s="40"/>
    </row>
    <row r="21" spans="2:11" s="36" customFormat="1" ht="36" customHeight="1" x14ac:dyDescent="0.25">
      <c r="B21" s="80"/>
      <c r="C21" s="84" t="s">
        <v>6484</v>
      </c>
      <c r="D21" s="87"/>
      <c r="E21" s="52">
        <f>IF(ISNA(VLOOKUP($D$10,'Secteur Ex DG'!$A$1:$M$2200,10,FALSE)),"",VLOOKUP($D$10,'Secteur Ex DG'!$A$1:$M$2200,10,FALSE))</f>
        <v>23429.557335226</v>
      </c>
      <c r="F21" s="53">
        <f>IF(ISNA(VLOOKUP($D$10,'Secteur Ex OQN'!$A$1:$M$2001,10,FALSE)),"",VLOOKUP($D$10,'Secteur Ex OQN'!$A$1:$M$2001,10,FALSE))</f>
        <v>16408.344044998601</v>
      </c>
      <c r="G21" s="43"/>
      <c r="H21" s="39"/>
      <c r="I21" s="39"/>
      <c r="J21" s="39"/>
      <c r="K21" s="40"/>
    </row>
    <row r="22" spans="2:11" s="36" customFormat="1" ht="36" customHeight="1" x14ac:dyDescent="0.25">
      <c r="B22" s="80"/>
      <c r="C22" s="74" t="s">
        <v>6416</v>
      </c>
      <c r="D22" s="75"/>
      <c r="E22" s="44">
        <f>IF(ISNA(VLOOKUP($D$10,'Secteur Ex DG'!$A$1:$M$2200,11,FALSE)),"",VLOOKUP($D$10,'Secteur Ex DG'!$A$1:$M$2200,11,FALSE))</f>
        <v>24273.0287569559</v>
      </c>
      <c r="F22" s="45">
        <f>IF(ISNA(VLOOKUP($D$10,'Secteur Ex OQN'!$A$1:$M$2001,11,FALSE)),"",VLOOKUP($D$10,'Secteur Ex OQN'!$A$1:$M$2001,11,FALSE))</f>
        <v>16495.7133040597</v>
      </c>
      <c r="G22" s="43"/>
      <c r="H22" s="39"/>
      <c r="I22" s="39"/>
      <c r="J22" s="39"/>
      <c r="K22" s="40" t="s">
        <v>6409</v>
      </c>
    </row>
    <row r="23" spans="2:11" s="36" customFormat="1" ht="36" customHeight="1" x14ac:dyDescent="0.25">
      <c r="B23" s="80"/>
      <c r="C23" s="74" t="s">
        <v>7</v>
      </c>
      <c r="D23" s="75"/>
      <c r="E23" s="54" t="str">
        <f>IF(ISNA(VLOOKUP($D$10,'Secteur Ex DG'!$A$1:$M$2200,13,FALSE)),"",VLOOKUP($D$10,'Secteur Ex DG'!$A$1:$M$2200,12,FALSE))</f>
        <v>BON</v>
      </c>
      <c r="F23" s="55" t="str">
        <f>IF(ISNA(VLOOKUP($D$10,'Secteur Ex OQN'!$A$1:$M$2001,13,FALSE)),"",VLOOKUP($D$10,'Secteur Ex OQN'!$A$1:$M$2001,12,FALSE))</f>
        <v>MAUVAIS</v>
      </c>
      <c r="G23" s="43"/>
      <c r="H23" s="39"/>
      <c r="I23" s="39"/>
      <c r="J23" s="40"/>
    </row>
    <row r="24" spans="2:11" s="36" customFormat="1" ht="36" customHeight="1" thickBot="1" x14ac:dyDescent="0.3">
      <c r="B24" s="80"/>
      <c r="C24" s="76" t="s">
        <v>6417</v>
      </c>
      <c r="D24" s="77"/>
      <c r="E24" s="56" t="str">
        <f>IF(ISNA(VLOOKUP($D$10,'Secteur Ex DG'!$A$1:$M$2200,13,FALSE)),"",VLOOKUP($D$10,'Secteur Ex DG'!$A$1:$M$2200,13,FALSE))</f>
        <v>2016 2017 2018</v>
      </c>
      <c r="F24" s="57" t="str">
        <f>IF(ISNA(VLOOKUP($D$10,'Secteur Ex OQN'!$A$1:$M$2001,13,FALSE)),"",VLOOKUP($D$10,'Secteur Ex OQN'!$A$1:$M$2001,13,FALSE))</f>
        <v>2016 2017 2018</v>
      </c>
      <c r="G24" s="58"/>
      <c r="H24" s="39"/>
      <c r="I24" s="39"/>
      <c r="J24" s="40" t="s">
        <v>6409</v>
      </c>
    </row>
    <row r="25" spans="2:11" ht="36" customHeight="1" x14ac:dyDescent="0.2">
      <c r="B25" s="80"/>
      <c r="C25" s="59"/>
      <c r="D25" s="59"/>
      <c r="E25" s="59"/>
      <c r="F25" s="59"/>
      <c r="G25" s="58"/>
    </row>
    <row r="26" spans="2:11" ht="36" customHeight="1" thickBot="1" x14ac:dyDescent="0.25">
      <c r="B26" s="81"/>
      <c r="C26" s="60"/>
      <c r="D26" s="60"/>
      <c r="E26" s="61"/>
      <c r="F26" s="62"/>
      <c r="G26" s="63"/>
    </row>
  </sheetData>
  <mergeCells count="12">
    <mergeCell ref="C23:D23"/>
    <mergeCell ref="C24:D24"/>
    <mergeCell ref="A5:G5"/>
    <mergeCell ref="B14:B26"/>
    <mergeCell ref="C15:D15"/>
    <mergeCell ref="C16:D16"/>
    <mergeCell ref="C17:D17"/>
    <mergeCell ref="C18:D18"/>
    <mergeCell ref="C19:D19"/>
    <mergeCell ref="C20:D20"/>
    <mergeCell ref="C21:D21"/>
    <mergeCell ref="C22:D22"/>
  </mergeCells>
  <dataValidations count="2">
    <dataValidation type="list" allowBlank="1" showInputMessage="1" showErrorMessage="1" sqref="WVL98304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xr:uid="{3EFD32F3-4F2A-4A57-AF56-E131AE243DD0}">
      <formula1>ListeGHM</formula1>
    </dataValidation>
    <dataValidation type="list" allowBlank="1" showInputMessage="1" showErrorMessage="1" promptTitle="Saisir le Numéro de GHS" sqref="WVM98304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xr:uid="{4576733D-404E-47AC-8C83-21B7A0FD4073}">
      <formula1>ListeGHS</formula1>
    </dataValidation>
  </dataValidations>
  <pageMargins left="0.7" right="0.7" top="0.75" bottom="0.75" header="0.3" footer="0.3"/>
  <pageSetup paperSize="9" orientation="portrait" horizontalDpi="90" verticalDpi="90" r:id="rId1"/>
  <extLst>
    <ext xmlns:x14="http://schemas.microsoft.com/office/spreadsheetml/2009/9/main" uri="{CCE6A557-97BC-4b89-ADB6-D9C93CAAB3DF}">
      <x14:dataValidations xmlns:xm="http://schemas.microsoft.com/office/excel/2006/main" count="2">
        <x14:dataValidation type="list" allowBlank="1" showInputMessage="1" showErrorMessage="1" xr:uid="{13FE93CE-9296-4C9B-8ECD-CA15622DA8FA}">
          <x14:formula1>
            <xm:f>'Choix GHS'!$B$2:$B$5</xm:f>
          </x14:formula1>
          <xm:sqref>E9</xm:sqref>
        </x14:dataValidation>
        <x14:dataValidation type="list" allowBlank="1" showInputMessage="1" showErrorMessage="1" xr:uid="{7B12170D-C2DF-42CA-845D-C31021F9C193}">
          <x14:formula1>
            <xm:f>'Liste GHM'!$A$2:$A$2124</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69"/>
  <sheetViews>
    <sheetView topLeftCell="B1" workbookViewId="0">
      <pane xSplit="2" ySplit="3" topLeftCell="D4" activePane="bottomRight" state="frozenSplit"/>
      <selection activeCell="B1" sqref="B1"/>
      <selection pane="topRight" activeCell="D1" sqref="D1"/>
      <selection pane="bottomLeft" activeCell="B4" sqref="B4"/>
      <selection pane="bottomRight" activeCell="A2" sqref="A2:M2166"/>
    </sheetView>
  </sheetViews>
  <sheetFormatPr baseColWidth="10" defaultRowHeight="15" x14ac:dyDescent="0.25"/>
  <cols>
    <col min="1" max="1" width="12.28515625" style="7" bestFit="1" customWidth="1"/>
    <col min="2" max="2" width="6" style="7" bestFit="1" customWidth="1"/>
    <col min="3" max="3" width="7.85546875" style="7" bestFit="1" customWidth="1"/>
    <col min="4" max="4" width="58.85546875" style="7" customWidth="1"/>
    <col min="5" max="5" width="10.7109375" style="7" customWidth="1"/>
    <col min="6" max="7" width="12" style="7" customWidth="1"/>
    <col min="8" max="8" width="8.7109375" style="8" customWidth="1"/>
    <col min="9" max="9" width="12.28515625" style="7" customWidth="1"/>
    <col min="10" max="10" width="8.85546875" style="7" customWidth="1"/>
    <col min="11" max="11" width="9.140625" style="7" customWidth="1"/>
    <col min="12" max="12" width="9.28515625" style="7" bestFit="1" customWidth="1"/>
    <col min="13" max="13" width="13.28515625" style="7" bestFit="1" customWidth="1"/>
  </cols>
  <sheetData>
    <row r="1" spans="1:13" ht="43.5" customHeight="1" x14ac:dyDescent="0.25">
      <c r="A1" s="1" t="s">
        <v>0</v>
      </c>
      <c r="B1" s="1" t="s">
        <v>6434</v>
      </c>
      <c r="C1" s="1" t="s">
        <v>6435</v>
      </c>
      <c r="D1" s="1" t="s">
        <v>1</v>
      </c>
      <c r="E1" s="2" t="s">
        <v>6436</v>
      </c>
      <c r="F1" s="2" t="s">
        <v>2</v>
      </c>
      <c r="G1" s="2" t="s">
        <v>3</v>
      </c>
      <c r="H1" s="3" t="s">
        <v>4</v>
      </c>
      <c r="I1" s="2" t="s">
        <v>5</v>
      </c>
      <c r="J1" s="2" t="s">
        <v>6437</v>
      </c>
      <c r="K1" s="2" t="s">
        <v>6</v>
      </c>
      <c r="L1" s="2" t="s">
        <v>7</v>
      </c>
      <c r="M1" s="2" t="s">
        <v>8</v>
      </c>
    </row>
    <row r="2" spans="1:13" x14ac:dyDescent="0.25">
      <c r="A2" s="4" t="s">
        <v>9</v>
      </c>
      <c r="B2" s="9">
        <v>22</v>
      </c>
      <c r="C2" s="9" t="s">
        <v>10</v>
      </c>
      <c r="D2" s="9" t="s">
        <v>11</v>
      </c>
      <c r="E2" s="10">
        <v>654.46</v>
      </c>
      <c r="F2" s="10">
        <v>2278876.3400758398</v>
      </c>
      <c r="G2" s="10">
        <v>1891668.2503122599</v>
      </c>
      <c r="H2" s="16">
        <v>0.20469132983527399</v>
      </c>
      <c r="I2" s="10">
        <v>387208.08976358199</v>
      </c>
      <c r="J2" s="10">
        <v>3482.0712344159201</v>
      </c>
      <c r="K2" s="10">
        <v>2890.4260769371099</v>
      </c>
      <c r="L2" s="10" t="s">
        <v>25</v>
      </c>
      <c r="M2" s="10" t="s">
        <v>6438</v>
      </c>
    </row>
    <row r="3" spans="1:13" x14ac:dyDescent="0.25">
      <c r="A3" s="4" t="s">
        <v>13</v>
      </c>
      <c r="B3" s="9">
        <v>23</v>
      </c>
      <c r="C3" s="9" t="s">
        <v>14</v>
      </c>
      <c r="D3" s="9" t="s">
        <v>15</v>
      </c>
      <c r="E3" s="10">
        <v>1660.65</v>
      </c>
      <c r="F3" s="10">
        <v>10241660.99329</v>
      </c>
      <c r="G3" s="10">
        <v>8237950.2954317797</v>
      </c>
      <c r="H3" s="16">
        <v>0.243229277429521</v>
      </c>
      <c r="I3" s="10">
        <v>2003710.6978581899</v>
      </c>
      <c r="J3" s="10">
        <v>6167.2604060397898</v>
      </c>
      <c r="K3" s="10">
        <v>4960.6782256536799</v>
      </c>
      <c r="L3" s="10" t="s">
        <v>12</v>
      </c>
      <c r="M3" s="10" t="s">
        <v>6439</v>
      </c>
    </row>
    <row r="4" spans="1:13" x14ac:dyDescent="0.25">
      <c r="A4" s="4" t="s">
        <v>16</v>
      </c>
      <c r="B4" s="9">
        <v>24</v>
      </c>
      <c r="C4" s="9" t="s">
        <v>17</v>
      </c>
      <c r="D4" s="9" t="s">
        <v>18</v>
      </c>
      <c r="E4" s="10">
        <v>1480.33</v>
      </c>
      <c r="F4" s="10">
        <v>16409826.5034812</v>
      </c>
      <c r="G4" s="10">
        <v>12398614.7634649</v>
      </c>
      <c r="H4" s="16">
        <v>0.32352095911844903</v>
      </c>
      <c r="I4" s="10">
        <v>4011211.74001631</v>
      </c>
      <c r="J4" s="10">
        <v>11085.248899557</v>
      </c>
      <c r="K4" s="10">
        <v>8375.5748809149809</v>
      </c>
      <c r="L4" s="10" t="s">
        <v>12</v>
      </c>
      <c r="M4" s="10" t="s">
        <v>6439</v>
      </c>
    </row>
    <row r="5" spans="1:13" x14ac:dyDescent="0.25">
      <c r="A5" s="4" t="s">
        <v>19</v>
      </c>
      <c r="B5" s="9">
        <v>25</v>
      </c>
      <c r="C5" s="9" t="s">
        <v>20</v>
      </c>
      <c r="D5" s="9" t="s">
        <v>21</v>
      </c>
      <c r="E5" s="10">
        <v>1226.4100000000001</v>
      </c>
      <c r="F5" s="10">
        <v>18784436.308886599</v>
      </c>
      <c r="G5" s="10">
        <v>20959339.662672698</v>
      </c>
      <c r="H5" s="16">
        <v>-0.103767742151696</v>
      </c>
      <c r="I5" s="10">
        <v>-2174903.3537860401</v>
      </c>
      <c r="J5" s="10">
        <v>15316.603997754901</v>
      </c>
      <c r="K5" s="10">
        <v>17089.994098770101</v>
      </c>
      <c r="L5" s="10" t="s">
        <v>12</v>
      </c>
      <c r="M5" s="10" t="s">
        <v>6439</v>
      </c>
    </row>
    <row r="6" spans="1:13" x14ac:dyDescent="0.25">
      <c r="A6" s="4" t="s">
        <v>22</v>
      </c>
      <c r="B6" s="9">
        <v>26</v>
      </c>
      <c r="C6" s="9" t="s">
        <v>23</v>
      </c>
      <c r="D6" s="9" t="s">
        <v>24</v>
      </c>
      <c r="E6" s="10">
        <v>5388.4</v>
      </c>
      <c r="F6" s="10">
        <v>29269102.641925901</v>
      </c>
      <c r="G6" s="10">
        <v>27429222.370142099</v>
      </c>
      <c r="H6" s="16">
        <v>6.7077376345402506E-2</v>
      </c>
      <c r="I6" s="10">
        <v>1839880.27178375</v>
      </c>
      <c r="J6" s="10">
        <v>5431.8726601450999</v>
      </c>
      <c r="K6" s="10">
        <v>5090.4206016892003</v>
      </c>
      <c r="L6" s="10" t="s">
        <v>25</v>
      </c>
      <c r="M6" s="10" t="s">
        <v>6439</v>
      </c>
    </row>
    <row r="7" spans="1:13" x14ac:dyDescent="0.25">
      <c r="A7" s="4" t="s">
        <v>26</v>
      </c>
      <c r="B7" s="9">
        <v>27</v>
      </c>
      <c r="C7" s="9" t="s">
        <v>27</v>
      </c>
      <c r="D7" s="9" t="s">
        <v>28</v>
      </c>
      <c r="E7" s="10">
        <v>7584.25</v>
      </c>
      <c r="F7" s="10">
        <v>68667530.092008293</v>
      </c>
      <c r="G7" s="10">
        <v>51493594.619243398</v>
      </c>
      <c r="H7" s="16">
        <v>0.33351595668846201</v>
      </c>
      <c r="I7" s="10">
        <v>17173935.472764801</v>
      </c>
      <c r="J7" s="10">
        <v>9053.9644779652899</v>
      </c>
      <c r="K7" s="10">
        <v>6789.5434115757598</v>
      </c>
      <c r="L7" s="10" t="s">
        <v>25</v>
      </c>
      <c r="M7" s="10" t="s">
        <v>6439</v>
      </c>
    </row>
    <row r="8" spans="1:13" x14ac:dyDescent="0.25">
      <c r="A8" s="4" t="s">
        <v>29</v>
      </c>
      <c r="B8" s="9">
        <v>28</v>
      </c>
      <c r="C8" s="9" t="s">
        <v>30</v>
      </c>
      <c r="D8" s="9" t="s">
        <v>31</v>
      </c>
      <c r="E8" s="10">
        <v>5081.38</v>
      </c>
      <c r="F8" s="10">
        <v>66404078.052974299</v>
      </c>
      <c r="G8" s="10">
        <v>49323381.235726297</v>
      </c>
      <c r="H8" s="16">
        <v>0.34630020062119998</v>
      </c>
      <c r="I8" s="10">
        <v>17080696.817248002</v>
      </c>
      <c r="J8" s="10">
        <v>13068.118907260299</v>
      </c>
      <c r="K8" s="10">
        <v>9706.6901581315105</v>
      </c>
      <c r="L8" s="10" t="s">
        <v>25</v>
      </c>
      <c r="M8" s="10" t="s">
        <v>6439</v>
      </c>
    </row>
    <row r="9" spans="1:13" x14ac:dyDescent="0.25">
      <c r="A9" s="4" t="s">
        <v>32</v>
      </c>
      <c r="B9" s="9">
        <v>29</v>
      </c>
      <c r="C9" s="9" t="s">
        <v>33</v>
      </c>
      <c r="D9" s="9" t="s">
        <v>34</v>
      </c>
      <c r="E9" s="10">
        <v>4051.24</v>
      </c>
      <c r="F9" s="10">
        <v>71004881.532081798</v>
      </c>
      <c r="G9" s="10">
        <v>76325530.751900107</v>
      </c>
      <c r="H9" s="16">
        <v>-6.9709953765187002E-2</v>
      </c>
      <c r="I9" s="10">
        <v>-5320649.2198183099</v>
      </c>
      <c r="J9" s="10">
        <v>17526.703313573598</v>
      </c>
      <c r="K9" s="10">
        <v>18840.041753117599</v>
      </c>
      <c r="L9" s="10" t="s">
        <v>25</v>
      </c>
      <c r="M9" s="10" t="s">
        <v>6439</v>
      </c>
    </row>
    <row r="10" spans="1:13" x14ac:dyDescent="0.25">
      <c r="A10" s="4" t="s">
        <v>35</v>
      </c>
      <c r="B10" s="9">
        <v>30</v>
      </c>
      <c r="C10" s="9" t="s">
        <v>36</v>
      </c>
      <c r="D10" s="9" t="s">
        <v>37</v>
      </c>
      <c r="E10" s="10">
        <v>3110.47</v>
      </c>
      <c r="F10" s="10">
        <v>14432449.375134099</v>
      </c>
      <c r="G10" s="10">
        <v>12688203.613545399</v>
      </c>
      <c r="H10" s="16">
        <v>0.137469874752532</v>
      </c>
      <c r="I10" s="10">
        <v>1744245.7615887099</v>
      </c>
      <c r="J10" s="10">
        <v>4639.9577475860997</v>
      </c>
      <c r="K10" s="10">
        <v>4079.1917663714498</v>
      </c>
      <c r="L10" s="10" t="s">
        <v>12</v>
      </c>
      <c r="M10" s="10" t="s">
        <v>6439</v>
      </c>
    </row>
    <row r="11" spans="1:13" x14ac:dyDescent="0.25">
      <c r="A11" s="4" t="s">
        <v>38</v>
      </c>
      <c r="B11" s="9">
        <v>31</v>
      </c>
      <c r="C11" s="9" t="s">
        <v>39</v>
      </c>
      <c r="D11" s="9" t="s">
        <v>40</v>
      </c>
      <c r="E11" s="10">
        <v>2562.2199999999998</v>
      </c>
      <c r="F11" s="10">
        <v>18628717.588087399</v>
      </c>
      <c r="G11" s="10">
        <v>15712974.5109095</v>
      </c>
      <c r="H11" s="16">
        <v>0.185562770126912</v>
      </c>
      <c r="I11" s="10">
        <v>2915743.0771779302</v>
      </c>
      <c r="J11" s="10">
        <v>7270.5378882716705</v>
      </c>
      <c r="K11" s="10">
        <v>6132.5625867058698</v>
      </c>
      <c r="L11" s="10" t="s">
        <v>25</v>
      </c>
      <c r="M11" s="10" t="s">
        <v>6439</v>
      </c>
    </row>
    <row r="12" spans="1:13" x14ac:dyDescent="0.25">
      <c r="A12" s="4" t="s">
        <v>41</v>
      </c>
      <c r="B12" s="9">
        <v>32</v>
      </c>
      <c r="C12" s="9" t="s">
        <v>42</v>
      </c>
      <c r="D12" s="9" t="s">
        <v>43</v>
      </c>
      <c r="E12" s="10">
        <v>1540.04</v>
      </c>
      <c r="F12" s="10">
        <v>17875658.016723</v>
      </c>
      <c r="G12" s="10">
        <v>14025853.4717662</v>
      </c>
      <c r="H12" s="16">
        <v>0.27447916468729899</v>
      </c>
      <c r="I12" s="10">
        <v>3849804.5449568299</v>
      </c>
      <c r="J12" s="10">
        <v>11607.2686532318</v>
      </c>
      <c r="K12" s="10">
        <v>9107.4605021728003</v>
      </c>
      <c r="L12" s="10" t="s">
        <v>12</v>
      </c>
      <c r="M12" s="10" t="s">
        <v>6439</v>
      </c>
    </row>
    <row r="13" spans="1:13" x14ac:dyDescent="0.25">
      <c r="A13" s="4" t="s">
        <v>44</v>
      </c>
      <c r="B13" s="9">
        <v>33</v>
      </c>
      <c r="C13" s="9" t="s">
        <v>45</v>
      </c>
      <c r="D13" s="9" t="s">
        <v>46</v>
      </c>
      <c r="E13" s="10">
        <v>598.47</v>
      </c>
      <c r="F13" s="10">
        <v>9462471.4411702007</v>
      </c>
      <c r="G13" s="10">
        <v>9823710.55229141</v>
      </c>
      <c r="H13" s="16">
        <v>-3.6772165588383303E-2</v>
      </c>
      <c r="I13" s="10">
        <v>-361239.11112120701</v>
      </c>
      <c r="J13" s="10">
        <v>15811.104050612699</v>
      </c>
      <c r="K13" s="10">
        <v>16414.708426974499</v>
      </c>
      <c r="L13" s="10" t="s">
        <v>12</v>
      </c>
      <c r="M13" s="10" t="s">
        <v>6439</v>
      </c>
    </row>
    <row r="14" spans="1:13" x14ac:dyDescent="0.25">
      <c r="A14" s="4" t="s">
        <v>47</v>
      </c>
      <c r="B14" s="9">
        <v>34</v>
      </c>
      <c r="C14" s="9" t="s">
        <v>48</v>
      </c>
      <c r="D14" s="9" t="s">
        <v>49</v>
      </c>
      <c r="E14" s="10">
        <v>4585.3599999999997</v>
      </c>
      <c r="F14" s="10">
        <v>21828146.056250501</v>
      </c>
      <c r="G14" s="10">
        <v>22088705.478722502</v>
      </c>
      <c r="H14" s="16">
        <v>-1.17960476553479E-2</v>
      </c>
      <c r="I14" s="10">
        <v>-260559.42247195501</v>
      </c>
      <c r="J14" s="10">
        <v>4760.3996319265098</v>
      </c>
      <c r="K14" s="10">
        <v>4817.2238338369298</v>
      </c>
      <c r="L14" s="10" t="s">
        <v>25</v>
      </c>
      <c r="M14" s="10" t="s">
        <v>6439</v>
      </c>
    </row>
    <row r="15" spans="1:13" x14ac:dyDescent="0.25">
      <c r="A15" s="4" t="s">
        <v>50</v>
      </c>
      <c r="B15" s="9">
        <v>35</v>
      </c>
      <c r="C15" s="9" t="s">
        <v>51</v>
      </c>
      <c r="D15" s="9" t="s">
        <v>52</v>
      </c>
      <c r="E15" s="10">
        <v>3260.52</v>
      </c>
      <c r="F15" s="10">
        <v>21191106.479307499</v>
      </c>
      <c r="G15" s="10">
        <v>19639973.552092802</v>
      </c>
      <c r="H15" s="16">
        <v>7.8978361304843106E-2</v>
      </c>
      <c r="I15" s="10">
        <v>1551132.9272147501</v>
      </c>
      <c r="J15" s="10">
        <v>6499.3027122384001</v>
      </c>
      <c r="K15" s="10">
        <v>6023.5709494475695</v>
      </c>
      <c r="L15" s="10" t="s">
        <v>25</v>
      </c>
      <c r="M15" s="10" t="s">
        <v>6439</v>
      </c>
    </row>
    <row r="16" spans="1:13" x14ac:dyDescent="0.25">
      <c r="A16" s="4" t="s">
        <v>53</v>
      </c>
      <c r="B16" s="9">
        <v>36</v>
      </c>
      <c r="C16" s="9" t="s">
        <v>54</v>
      </c>
      <c r="D16" s="9" t="s">
        <v>55</v>
      </c>
      <c r="E16" s="10">
        <v>1045.1199999999999</v>
      </c>
      <c r="F16" s="10">
        <v>9958276.6917432006</v>
      </c>
      <c r="G16" s="10">
        <v>9673584.1215896308</v>
      </c>
      <c r="H16" s="16">
        <v>2.9429895535635998E-2</v>
      </c>
      <c r="I16" s="10">
        <v>284692.57015356998</v>
      </c>
      <c r="J16" s="10">
        <v>9528.3572142368303</v>
      </c>
      <c r="K16" s="10">
        <v>9255.9554133397396</v>
      </c>
      <c r="L16" s="10" t="s">
        <v>25</v>
      </c>
      <c r="M16" s="10" t="s">
        <v>6439</v>
      </c>
    </row>
    <row r="17" spans="1:13" x14ac:dyDescent="0.25">
      <c r="A17" s="4" t="s">
        <v>56</v>
      </c>
      <c r="B17" s="9">
        <v>37</v>
      </c>
      <c r="C17" s="9" t="s">
        <v>57</v>
      </c>
      <c r="D17" s="9" t="s">
        <v>58</v>
      </c>
      <c r="E17" s="10">
        <v>196.02</v>
      </c>
      <c r="F17" s="10">
        <v>2651230.2908768398</v>
      </c>
      <c r="G17" s="10">
        <v>2890396.3870028299</v>
      </c>
      <c r="H17" s="16">
        <v>-8.2745085484276101E-2</v>
      </c>
      <c r="I17" s="10">
        <v>-239166.09612599199</v>
      </c>
      <c r="J17" s="10">
        <v>13525.3050243691</v>
      </c>
      <c r="K17" s="10">
        <v>14745.415707595301</v>
      </c>
      <c r="L17" s="10" t="s">
        <v>80</v>
      </c>
      <c r="M17" s="10" t="s">
        <v>6440</v>
      </c>
    </row>
    <row r="18" spans="1:13" x14ac:dyDescent="0.25">
      <c r="A18" s="4" t="s">
        <v>59</v>
      </c>
      <c r="B18" s="9">
        <v>38</v>
      </c>
      <c r="C18" s="9" t="s">
        <v>60</v>
      </c>
      <c r="D18" s="9" t="s">
        <v>61</v>
      </c>
      <c r="E18" s="10">
        <v>3663.74</v>
      </c>
      <c r="F18" s="10">
        <v>8696413.6581484098</v>
      </c>
      <c r="G18" s="10">
        <v>10444922.328988601</v>
      </c>
      <c r="H18" s="16">
        <v>-0.167402745158514</v>
      </c>
      <c r="I18" s="10">
        <v>-1748508.67084014</v>
      </c>
      <c r="J18" s="10">
        <v>2373.6437788020999</v>
      </c>
      <c r="K18" s="10">
        <v>2850.8907097634001</v>
      </c>
      <c r="L18" s="10" t="s">
        <v>25</v>
      </c>
      <c r="M18" s="10" t="s">
        <v>6439</v>
      </c>
    </row>
    <row r="19" spans="1:13" x14ac:dyDescent="0.25">
      <c r="A19" s="4" t="s">
        <v>62</v>
      </c>
      <c r="B19" s="9">
        <v>39</v>
      </c>
      <c r="C19" s="9" t="s">
        <v>63</v>
      </c>
      <c r="D19" s="9" t="s">
        <v>64</v>
      </c>
      <c r="E19" s="10">
        <v>641.35</v>
      </c>
      <c r="F19" s="10">
        <v>3061616.3699704199</v>
      </c>
      <c r="G19" s="10">
        <v>3183623.1402321798</v>
      </c>
      <c r="H19" s="16">
        <v>-3.8323245210758201E-2</v>
      </c>
      <c r="I19" s="10">
        <v>-122006.77026176199</v>
      </c>
      <c r="J19" s="10">
        <v>4773.7060418966603</v>
      </c>
      <c r="K19" s="10">
        <v>4963.9403449476604</v>
      </c>
      <c r="L19" s="10" t="s">
        <v>12</v>
      </c>
      <c r="M19" s="10" t="s">
        <v>6439</v>
      </c>
    </row>
    <row r="20" spans="1:13" x14ac:dyDescent="0.25">
      <c r="A20" s="4" t="s">
        <v>65</v>
      </c>
      <c r="B20" s="9">
        <v>40</v>
      </c>
      <c r="C20" s="9" t="s">
        <v>66</v>
      </c>
      <c r="D20" s="9" t="s">
        <v>67</v>
      </c>
      <c r="E20" s="10">
        <v>269.02</v>
      </c>
      <c r="F20" s="10">
        <v>2417873.28249506</v>
      </c>
      <c r="G20" s="10">
        <v>2636417.8197162901</v>
      </c>
      <c r="H20" s="16">
        <v>-8.2894500100422E-2</v>
      </c>
      <c r="I20" s="10">
        <v>-218544.537221226</v>
      </c>
      <c r="J20" s="10">
        <v>8987.7082837523594</v>
      </c>
      <c r="K20" s="10">
        <v>9800.0811081565898</v>
      </c>
      <c r="L20" s="10" t="s">
        <v>25</v>
      </c>
      <c r="M20" s="10" t="s">
        <v>6441</v>
      </c>
    </row>
    <row r="21" spans="1:13" x14ac:dyDescent="0.25">
      <c r="A21" s="4" t="s">
        <v>68</v>
      </c>
      <c r="B21" s="9">
        <v>41</v>
      </c>
      <c r="C21" s="9" t="s">
        <v>69</v>
      </c>
      <c r="D21" s="9" t="s">
        <v>70</v>
      </c>
      <c r="E21" s="10">
        <v>145.21</v>
      </c>
      <c r="F21" s="10">
        <v>2198919.3899496901</v>
      </c>
      <c r="G21" s="10">
        <v>2883265.7887895601</v>
      </c>
      <c r="H21" s="16">
        <v>-0.237351132004786</v>
      </c>
      <c r="I21" s="10">
        <v>-684346.39883987396</v>
      </c>
      <c r="J21" s="10">
        <v>15143.030025133899</v>
      </c>
      <c r="K21" s="10">
        <v>19855.834920388199</v>
      </c>
      <c r="L21" s="10" t="s">
        <v>25</v>
      </c>
      <c r="M21" s="10" t="s">
        <v>6440</v>
      </c>
    </row>
    <row r="22" spans="1:13" x14ac:dyDescent="0.25">
      <c r="A22" s="4" t="s">
        <v>71</v>
      </c>
      <c r="B22" s="9">
        <v>42</v>
      </c>
      <c r="C22" s="9" t="s">
        <v>72</v>
      </c>
      <c r="D22" s="9" t="s">
        <v>73</v>
      </c>
      <c r="E22" s="10">
        <v>2916.47</v>
      </c>
      <c r="F22" s="10">
        <v>6891012.9934043204</v>
      </c>
      <c r="G22" s="10">
        <v>5513209.0059675602</v>
      </c>
      <c r="H22" s="16">
        <v>0.24990962358680899</v>
      </c>
      <c r="I22" s="10">
        <v>1377803.98743676</v>
      </c>
      <c r="J22" s="10">
        <v>2362.7923460225302</v>
      </c>
      <c r="K22" s="10">
        <v>1890.37055274615</v>
      </c>
      <c r="L22" s="10" t="s">
        <v>25</v>
      </c>
      <c r="M22" s="10" t="s">
        <v>6439</v>
      </c>
    </row>
    <row r="23" spans="1:13" x14ac:dyDescent="0.25">
      <c r="A23" s="4" t="s">
        <v>74</v>
      </c>
      <c r="B23" s="9">
        <v>43</v>
      </c>
      <c r="C23" s="9" t="s">
        <v>75</v>
      </c>
      <c r="D23" s="9" t="s">
        <v>76</v>
      </c>
      <c r="E23" s="10">
        <v>1302.75</v>
      </c>
      <c r="F23" s="10">
        <v>8837859.4602935892</v>
      </c>
      <c r="G23" s="10">
        <v>7032416.84673924</v>
      </c>
      <c r="H23" s="16">
        <v>0.25673145561493399</v>
      </c>
      <c r="I23" s="10">
        <v>1805442.6135543501</v>
      </c>
      <c r="J23" s="10">
        <v>6784.0026561455297</v>
      </c>
      <c r="K23" s="10">
        <v>5398.1322945609199</v>
      </c>
      <c r="L23" s="10" t="s">
        <v>25</v>
      </c>
      <c r="M23" s="10" t="s">
        <v>6439</v>
      </c>
    </row>
    <row r="24" spans="1:13" x14ac:dyDescent="0.25">
      <c r="A24" s="4" t="s">
        <v>77</v>
      </c>
      <c r="B24" s="9">
        <v>44</v>
      </c>
      <c r="C24" s="9" t="s">
        <v>78</v>
      </c>
      <c r="D24" s="9" t="s">
        <v>79</v>
      </c>
      <c r="E24" s="10">
        <v>267.75</v>
      </c>
      <c r="F24" s="10">
        <v>3174220.3265884202</v>
      </c>
      <c r="G24" s="10">
        <v>3346312.58416626</v>
      </c>
      <c r="H24" s="16">
        <v>-5.1427430417627297E-2</v>
      </c>
      <c r="I24" s="10">
        <v>-172092.257577841</v>
      </c>
      <c r="J24" s="10">
        <v>11855.1646184441</v>
      </c>
      <c r="K24" s="10">
        <v>12497.899474010301</v>
      </c>
      <c r="L24" s="10" t="s">
        <v>25</v>
      </c>
      <c r="M24" s="10" t="s">
        <v>6441</v>
      </c>
    </row>
    <row r="25" spans="1:13" x14ac:dyDescent="0.25">
      <c r="A25" s="4" t="s">
        <v>81</v>
      </c>
      <c r="B25" s="9">
        <v>47</v>
      </c>
      <c r="C25" s="9" t="s">
        <v>82</v>
      </c>
      <c r="D25" s="9" t="s">
        <v>83</v>
      </c>
      <c r="E25" s="10">
        <v>2742.63</v>
      </c>
      <c r="F25" s="10">
        <v>5542182.4966455</v>
      </c>
      <c r="G25" s="10">
        <v>6312934.6917521097</v>
      </c>
      <c r="H25" s="16">
        <v>-0.122090950206344</v>
      </c>
      <c r="I25" s="10">
        <v>-770752.19510660705</v>
      </c>
      <c r="J25" s="10">
        <v>2020.7547123182901</v>
      </c>
      <c r="K25" s="10">
        <v>2301.7813893059201</v>
      </c>
      <c r="L25" s="10" t="s">
        <v>12</v>
      </c>
      <c r="M25" s="10" t="s">
        <v>6441</v>
      </c>
    </row>
    <row r="26" spans="1:13" x14ac:dyDescent="0.25">
      <c r="A26" s="4" t="s">
        <v>84</v>
      </c>
      <c r="B26" s="9">
        <v>48</v>
      </c>
      <c r="C26" s="9" t="s">
        <v>85</v>
      </c>
      <c r="D26" s="9" t="s">
        <v>86</v>
      </c>
      <c r="E26" s="10">
        <v>352.51</v>
      </c>
      <c r="F26" s="10">
        <v>1500155.1431563599</v>
      </c>
      <c r="G26" s="10">
        <v>1319165.6573167001</v>
      </c>
      <c r="H26" s="16">
        <v>0.13719996790077599</v>
      </c>
      <c r="I26" s="10">
        <v>180989.48583965801</v>
      </c>
      <c r="J26" s="10">
        <v>4255.6385440309796</v>
      </c>
      <c r="K26" s="10">
        <v>3742.2077595435699</v>
      </c>
      <c r="L26" s="10" t="s">
        <v>25</v>
      </c>
      <c r="M26" s="10" t="s">
        <v>6438</v>
      </c>
    </row>
    <row r="27" spans="1:13" x14ac:dyDescent="0.25">
      <c r="A27" s="4" t="s">
        <v>87</v>
      </c>
      <c r="B27" s="9">
        <v>51</v>
      </c>
      <c r="C27" s="9" t="s">
        <v>88</v>
      </c>
      <c r="D27" s="9" t="s">
        <v>89</v>
      </c>
      <c r="E27" s="10">
        <v>136.55000000000001</v>
      </c>
      <c r="F27" s="10">
        <v>938590.61056933994</v>
      </c>
      <c r="G27" s="10">
        <v>759999.27801113599</v>
      </c>
      <c r="H27" s="16">
        <v>0.23498881870725599</v>
      </c>
      <c r="I27" s="10">
        <v>178591.33255820401</v>
      </c>
      <c r="J27" s="10">
        <v>6873.6038855316001</v>
      </c>
      <c r="K27" s="10">
        <v>5565.7215526264099</v>
      </c>
      <c r="L27" s="10" t="s">
        <v>80</v>
      </c>
      <c r="M27" s="10" t="s">
        <v>6442</v>
      </c>
    </row>
    <row r="28" spans="1:13" x14ac:dyDescent="0.25">
      <c r="A28" s="4" t="s">
        <v>90</v>
      </c>
      <c r="B28" s="9">
        <v>52</v>
      </c>
      <c r="C28" s="9" t="s">
        <v>91</v>
      </c>
      <c r="D28" s="9" t="s">
        <v>92</v>
      </c>
      <c r="E28" s="10">
        <v>293.57</v>
      </c>
      <c r="F28" s="10">
        <v>2756424.7143827998</v>
      </c>
      <c r="G28" s="10">
        <v>2221258.5039409199</v>
      </c>
      <c r="H28" s="16">
        <v>0.24092927927677099</v>
      </c>
      <c r="I28" s="10">
        <v>535166.21044188295</v>
      </c>
      <c r="J28" s="10">
        <v>9389.3269556930209</v>
      </c>
      <c r="K28" s="10">
        <v>7566.3674896648799</v>
      </c>
      <c r="L28" s="10" t="s">
        <v>80</v>
      </c>
      <c r="M28" s="10" t="s">
        <v>6440</v>
      </c>
    </row>
    <row r="29" spans="1:13" x14ac:dyDescent="0.25">
      <c r="A29" s="4" t="s">
        <v>93</v>
      </c>
      <c r="B29" s="9">
        <v>53</v>
      </c>
      <c r="C29" s="9" t="s">
        <v>94</v>
      </c>
      <c r="D29" s="9" t="s">
        <v>95</v>
      </c>
      <c r="E29" s="10">
        <v>267.73</v>
      </c>
      <c r="F29" s="10">
        <v>3085543.6286587999</v>
      </c>
      <c r="G29" s="10">
        <v>2791572.6537828399</v>
      </c>
      <c r="H29" s="16">
        <v>0.105306582107975</v>
      </c>
      <c r="I29" s="10">
        <v>293970.97487595998</v>
      </c>
      <c r="J29" s="10">
        <v>11524.833334548999</v>
      </c>
      <c r="K29" s="10">
        <v>10426.8205049223</v>
      </c>
      <c r="L29" s="10" t="s">
        <v>80</v>
      </c>
      <c r="M29" s="10" t="s">
        <v>6440</v>
      </c>
    </row>
    <row r="30" spans="1:13" x14ac:dyDescent="0.25">
      <c r="A30" s="4" t="s">
        <v>96</v>
      </c>
      <c r="B30" s="9">
        <v>54</v>
      </c>
      <c r="C30" s="9" t="s">
        <v>97</v>
      </c>
      <c r="D30" s="9" t="s">
        <v>98</v>
      </c>
      <c r="E30" s="10">
        <v>187.41</v>
      </c>
      <c r="F30" s="10">
        <v>2637877.10157779</v>
      </c>
      <c r="G30" s="10">
        <v>2929874.0385023602</v>
      </c>
      <c r="H30" s="16">
        <v>-9.9661942147462296E-2</v>
      </c>
      <c r="I30" s="10">
        <v>-291996.93692457402</v>
      </c>
      <c r="J30" s="10">
        <v>14075.4340834416</v>
      </c>
      <c r="K30" s="10">
        <v>15633.4989515093</v>
      </c>
      <c r="L30" s="10" t="s">
        <v>80</v>
      </c>
      <c r="M30" s="10" t="s">
        <v>6439</v>
      </c>
    </row>
    <row r="31" spans="1:13" x14ac:dyDescent="0.25">
      <c r="A31" s="4" t="s">
        <v>99</v>
      </c>
      <c r="B31" s="9">
        <v>55</v>
      </c>
      <c r="C31" s="9" t="s">
        <v>100</v>
      </c>
      <c r="D31" s="9" t="s">
        <v>101</v>
      </c>
      <c r="E31" s="10">
        <v>459.43</v>
      </c>
      <c r="F31" s="10">
        <v>2218171.3342895</v>
      </c>
      <c r="G31" s="10">
        <v>2129768.2386357998</v>
      </c>
      <c r="H31" s="16">
        <v>4.1508317219682803E-2</v>
      </c>
      <c r="I31" s="10">
        <v>88403.095653700206</v>
      </c>
      <c r="J31" s="10">
        <v>4828.0942347898499</v>
      </c>
      <c r="K31" s="10">
        <v>4635.67515973228</v>
      </c>
      <c r="L31" s="10" t="s">
        <v>80</v>
      </c>
      <c r="M31" s="10" t="s">
        <v>6439</v>
      </c>
    </row>
    <row r="32" spans="1:13" x14ac:dyDescent="0.25">
      <c r="A32" s="4" t="s">
        <v>102</v>
      </c>
      <c r="B32" s="9">
        <v>56</v>
      </c>
      <c r="C32" s="9" t="s">
        <v>103</v>
      </c>
      <c r="D32" s="9" t="s">
        <v>104</v>
      </c>
      <c r="E32" s="10">
        <v>630.98</v>
      </c>
      <c r="F32" s="10">
        <v>4896434.7248158399</v>
      </c>
      <c r="G32" s="10">
        <v>4364607.9655540204</v>
      </c>
      <c r="H32" s="16">
        <v>0.121849834729502</v>
      </c>
      <c r="I32" s="10">
        <v>531826.75926182303</v>
      </c>
      <c r="J32" s="10">
        <v>7760.0474259340099</v>
      </c>
      <c r="K32" s="10">
        <v>6917.1890797711803</v>
      </c>
      <c r="L32" s="10" t="s">
        <v>80</v>
      </c>
      <c r="M32" s="10" t="s">
        <v>6442</v>
      </c>
    </row>
    <row r="33" spans="1:13" x14ac:dyDescent="0.25">
      <c r="A33" s="4" t="s">
        <v>105</v>
      </c>
      <c r="B33" s="9">
        <v>57</v>
      </c>
      <c r="C33" s="9" t="s">
        <v>106</v>
      </c>
      <c r="D33" s="9" t="s">
        <v>107</v>
      </c>
      <c r="E33" s="10">
        <v>304.5</v>
      </c>
      <c r="F33" s="10">
        <v>2713404.62025346</v>
      </c>
      <c r="G33" s="10">
        <v>2885991.1844473402</v>
      </c>
      <c r="H33" s="16">
        <v>-5.9801486963631099E-2</v>
      </c>
      <c r="I33" s="10">
        <v>-172586.56419388199</v>
      </c>
      <c r="J33" s="10">
        <v>8911.0168152823007</v>
      </c>
      <c r="K33" s="10">
        <v>9477.8035614034197</v>
      </c>
      <c r="L33" s="10" t="s">
        <v>25</v>
      </c>
      <c r="M33" s="10" t="s">
        <v>6440</v>
      </c>
    </row>
    <row r="34" spans="1:13" x14ac:dyDescent="0.25">
      <c r="A34" s="4" t="s">
        <v>108</v>
      </c>
      <c r="B34" s="9">
        <v>58</v>
      </c>
      <c r="C34" s="9" t="s">
        <v>109</v>
      </c>
      <c r="D34" s="9" t="s">
        <v>110</v>
      </c>
      <c r="E34" s="10">
        <v>306.93</v>
      </c>
      <c r="F34" s="10">
        <v>3724885.40883392</v>
      </c>
      <c r="G34" s="10">
        <v>4386795.2833720101</v>
      </c>
      <c r="H34" s="16">
        <v>-0.150886884794245</v>
      </c>
      <c r="I34" s="10">
        <v>-661909.87453809101</v>
      </c>
      <c r="J34" s="10">
        <v>12135.944380913999</v>
      </c>
      <c r="K34" s="10">
        <v>14292.4943256508</v>
      </c>
      <c r="L34" s="10" t="s">
        <v>25</v>
      </c>
      <c r="M34" s="10" t="s">
        <v>6440</v>
      </c>
    </row>
    <row r="35" spans="1:13" x14ac:dyDescent="0.25">
      <c r="A35" s="4" t="s">
        <v>111</v>
      </c>
      <c r="B35" s="9">
        <v>66</v>
      </c>
      <c r="C35" s="9" t="s">
        <v>27</v>
      </c>
      <c r="D35" s="9" t="s">
        <v>28</v>
      </c>
      <c r="E35" s="10">
        <v>118.26</v>
      </c>
      <c r="F35" s="10">
        <v>1846002.01262877</v>
      </c>
      <c r="G35" s="10">
        <v>2520353.6982142599</v>
      </c>
      <c r="H35" s="16">
        <v>-0.26756232113900702</v>
      </c>
      <c r="I35" s="10">
        <v>-674351.685585486</v>
      </c>
      <c r="J35" s="10">
        <v>15609.6906192184</v>
      </c>
      <c r="K35" s="10">
        <v>21311.9710655696</v>
      </c>
      <c r="L35" s="10" t="s">
        <v>80</v>
      </c>
      <c r="M35" s="10" t="s">
        <v>6439</v>
      </c>
    </row>
    <row r="36" spans="1:13" x14ac:dyDescent="0.25">
      <c r="A36" s="4" t="s">
        <v>112</v>
      </c>
      <c r="B36" s="9">
        <v>70</v>
      </c>
      <c r="C36" s="9" t="s">
        <v>103</v>
      </c>
      <c r="D36" s="9" t="s">
        <v>104</v>
      </c>
      <c r="E36" s="10">
        <v>61.15</v>
      </c>
      <c r="F36" s="10">
        <v>865084.63875173999</v>
      </c>
      <c r="G36" s="10">
        <v>844541.90804954898</v>
      </c>
      <c r="H36" s="16">
        <v>2.4324110510553401E-2</v>
      </c>
      <c r="I36" s="10">
        <v>20542.7307021909</v>
      </c>
      <c r="J36" s="10">
        <v>14146.9278618437</v>
      </c>
      <c r="K36" s="10">
        <v>13810.9878667138</v>
      </c>
      <c r="L36" s="10" t="s">
        <v>12</v>
      </c>
      <c r="M36" s="10" t="s">
        <v>6442</v>
      </c>
    </row>
    <row r="37" spans="1:13" x14ac:dyDescent="0.25">
      <c r="A37" s="4" t="s">
        <v>113</v>
      </c>
      <c r="B37" s="9">
        <v>73</v>
      </c>
      <c r="C37" s="9" t="s">
        <v>114</v>
      </c>
      <c r="D37" s="9" t="s">
        <v>115</v>
      </c>
      <c r="E37" s="10">
        <v>1343.68</v>
      </c>
      <c r="F37" s="10">
        <v>2586203.9323655702</v>
      </c>
      <c r="G37" s="10">
        <v>1752142.5658806299</v>
      </c>
      <c r="H37" s="16">
        <v>0.47602368821269098</v>
      </c>
      <c r="I37" s="10">
        <v>834061.36648494401</v>
      </c>
      <c r="J37" s="10">
        <v>1924.7171442349099</v>
      </c>
      <c r="K37" s="10">
        <v>1303.9879777034901</v>
      </c>
      <c r="L37" s="10" t="s">
        <v>12</v>
      </c>
      <c r="M37" s="10" t="s">
        <v>6440</v>
      </c>
    </row>
    <row r="38" spans="1:13" x14ac:dyDescent="0.25">
      <c r="A38" s="4" t="s">
        <v>116</v>
      </c>
      <c r="B38" s="9">
        <v>74</v>
      </c>
      <c r="C38" s="9" t="s">
        <v>117</v>
      </c>
      <c r="D38" s="9" t="s">
        <v>118</v>
      </c>
      <c r="E38" s="10">
        <v>822.49</v>
      </c>
      <c r="F38" s="10">
        <v>1046326.21631114</v>
      </c>
      <c r="G38" s="10">
        <v>1441398.7410426701</v>
      </c>
      <c r="H38" s="16">
        <v>-0.27408968350128099</v>
      </c>
      <c r="I38" s="10">
        <v>-395072.52473153098</v>
      </c>
      <c r="J38" s="10">
        <v>1272.1446051759201</v>
      </c>
      <c r="K38" s="10">
        <v>1752.4817822012101</v>
      </c>
      <c r="L38" s="10" t="s">
        <v>25</v>
      </c>
      <c r="M38" s="10" t="s">
        <v>6439</v>
      </c>
    </row>
    <row r="39" spans="1:13" x14ac:dyDescent="0.25">
      <c r="A39" s="4" t="s">
        <v>119</v>
      </c>
      <c r="B39" s="9">
        <v>75</v>
      </c>
      <c r="C39" s="9" t="s">
        <v>120</v>
      </c>
      <c r="D39" s="9" t="s">
        <v>121</v>
      </c>
      <c r="E39" s="10">
        <v>62.98</v>
      </c>
      <c r="F39" s="10">
        <v>199704.58891381</v>
      </c>
      <c r="G39" s="10">
        <v>262797.40884857299</v>
      </c>
      <c r="H39" s="16">
        <v>-0.24008159064885601</v>
      </c>
      <c r="I39" s="10">
        <v>-63092.819934763102</v>
      </c>
      <c r="J39" s="10">
        <v>3170.9207512513499</v>
      </c>
      <c r="K39" s="10">
        <v>4172.7121125527601</v>
      </c>
      <c r="L39" s="10" t="s">
        <v>80</v>
      </c>
      <c r="M39" s="10" t="s">
        <v>6442</v>
      </c>
    </row>
    <row r="40" spans="1:13" x14ac:dyDescent="0.25">
      <c r="A40" s="4" t="s">
        <v>122</v>
      </c>
      <c r="B40" s="9">
        <v>78</v>
      </c>
      <c r="C40" s="9" t="s">
        <v>123</v>
      </c>
      <c r="D40" s="9" t="s">
        <v>124</v>
      </c>
      <c r="E40" s="10">
        <v>5141.3900000000003</v>
      </c>
      <c r="F40" s="10">
        <v>6467091.0142066795</v>
      </c>
      <c r="G40" s="10">
        <v>7320273.3662139503</v>
      </c>
      <c r="H40" s="16">
        <v>-0.116550613525589</v>
      </c>
      <c r="I40" s="10">
        <v>-853182.35200726695</v>
      </c>
      <c r="J40" s="10">
        <v>1257.84875572689</v>
      </c>
      <c r="K40" s="10">
        <v>1423.7926642822199</v>
      </c>
      <c r="L40" s="10" t="s">
        <v>25</v>
      </c>
      <c r="M40" s="10" t="s">
        <v>6439</v>
      </c>
    </row>
    <row r="41" spans="1:13" x14ac:dyDescent="0.25">
      <c r="A41" s="4" t="s">
        <v>125</v>
      </c>
      <c r="B41" s="9">
        <v>79</v>
      </c>
      <c r="C41" s="9" t="s">
        <v>126</v>
      </c>
      <c r="D41" s="9" t="s">
        <v>127</v>
      </c>
      <c r="E41" s="10">
        <v>1685.28</v>
      </c>
      <c r="F41" s="10">
        <v>1590840.3255571199</v>
      </c>
      <c r="G41" s="10">
        <v>2019586.0628398501</v>
      </c>
      <c r="H41" s="16">
        <v>-0.212293868120601</v>
      </c>
      <c r="I41" s="10">
        <v>-428745.73728272598</v>
      </c>
      <c r="J41" s="10">
        <v>943.96202741213403</v>
      </c>
      <c r="K41" s="10">
        <v>1198.36826096545</v>
      </c>
      <c r="L41" s="10" t="s">
        <v>12</v>
      </c>
      <c r="M41" s="10" t="s">
        <v>6439</v>
      </c>
    </row>
    <row r="42" spans="1:13" x14ac:dyDescent="0.25">
      <c r="A42" s="4" t="s">
        <v>128</v>
      </c>
      <c r="B42" s="9">
        <v>83</v>
      </c>
      <c r="C42" s="9" t="s">
        <v>129</v>
      </c>
      <c r="D42" s="9" t="s">
        <v>130</v>
      </c>
      <c r="E42" s="10">
        <v>39387.85</v>
      </c>
      <c r="F42" s="10">
        <v>36893651.972119398</v>
      </c>
      <c r="G42" s="10">
        <v>38626214.688384697</v>
      </c>
      <c r="H42" s="16">
        <v>-4.4854582056323901E-2</v>
      </c>
      <c r="I42" s="10">
        <v>-1732562.7162653401</v>
      </c>
      <c r="J42" s="10">
        <v>936.675953932987</v>
      </c>
      <c r="K42" s="10">
        <v>980.66319152694905</v>
      </c>
      <c r="L42" s="10" t="s">
        <v>12</v>
      </c>
      <c r="M42" s="10" t="s">
        <v>6439</v>
      </c>
    </row>
    <row r="43" spans="1:13" x14ac:dyDescent="0.25">
      <c r="A43" s="4" t="s">
        <v>131</v>
      </c>
      <c r="B43" s="9">
        <v>84</v>
      </c>
      <c r="C43" s="9" t="s">
        <v>132</v>
      </c>
      <c r="D43" s="9" t="s">
        <v>133</v>
      </c>
      <c r="E43" s="10">
        <v>2026.83</v>
      </c>
      <c r="F43" s="10">
        <v>3564880.0995390401</v>
      </c>
      <c r="G43" s="10">
        <v>4167448.1359270699</v>
      </c>
      <c r="H43" s="16">
        <v>-0.14458921064748501</v>
      </c>
      <c r="I43" s="10">
        <v>-602568.03638802795</v>
      </c>
      <c r="J43" s="10">
        <v>1758.84514218708</v>
      </c>
      <c r="K43" s="10">
        <v>2056.1409372897901</v>
      </c>
      <c r="L43" s="10" t="s">
        <v>12</v>
      </c>
      <c r="M43" s="10" t="s">
        <v>6439</v>
      </c>
    </row>
    <row r="44" spans="1:13" x14ac:dyDescent="0.25">
      <c r="A44" s="4" t="s">
        <v>134</v>
      </c>
      <c r="B44" s="9">
        <v>84</v>
      </c>
      <c r="C44" s="9" t="s">
        <v>135</v>
      </c>
      <c r="D44" s="9" t="s">
        <v>136</v>
      </c>
      <c r="E44" s="10">
        <v>3493.97</v>
      </c>
      <c r="F44" s="10">
        <v>6094875.90162462</v>
      </c>
      <c r="G44" s="10">
        <v>7184094.7506624097</v>
      </c>
      <c r="H44" s="16">
        <v>-0.151615323411117</v>
      </c>
      <c r="I44" s="10">
        <v>-1089218.84903779</v>
      </c>
      <c r="J44" s="10">
        <v>1744.39846410376</v>
      </c>
      <c r="K44" s="10">
        <v>2056.1409372897901</v>
      </c>
      <c r="L44" s="10" t="s">
        <v>12</v>
      </c>
      <c r="M44" s="10" t="s">
        <v>6439</v>
      </c>
    </row>
    <row r="45" spans="1:13" x14ac:dyDescent="0.25">
      <c r="A45" s="4" t="s">
        <v>137</v>
      </c>
      <c r="B45" s="9">
        <v>85</v>
      </c>
      <c r="C45" s="9" t="s">
        <v>138</v>
      </c>
      <c r="D45" s="9" t="s">
        <v>139</v>
      </c>
      <c r="E45" s="10">
        <v>613.01</v>
      </c>
      <c r="F45" s="10">
        <v>3262320.70050928</v>
      </c>
      <c r="G45" s="10">
        <v>2762120.1671591401</v>
      </c>
      <c r="H45" s="16">
        <v>0.181092965938768</v>
      </c>
      <c r="I45" s="10">
        <v>500200.53335013601</v>
      </c>
      <c r="J45" s="10">
        <v>5321.8066597759898</v>
      </c>
      <c r="K45" s="10">
        <v>4505.8321514480103</v>
      </c>
      <c r="L45" s="10" t="s">
        <v>12</v>
      </c>
      <c r="M45" s="10" t="s">
        <v>6439</v>
      </c>
    </row>
    <row r="46" spans="1:13" x14ac:dyDescent="0.25">
      <c r="A46" s="4" t="s">
        <v>140</v>
      </c>
      <c r="B46" s="9">
        <v>85</v>
      </c>
      <c r="C46" s="9" t="s">
        <v>141</v>
      </c>
      <c r="D46" s="9" t="s">
        <v>142</v>
      </c>
      <c r="E46" s="10">
        <v>838.21</v>
      </c>
      <c r="F46" s="10">
        <v>4502994.8747718399</v>
      </c>
      <c r="G46" s="10">
        <v>3776833.5676652398</v>
      </c>
      <c r="H46" s="16">
        <v>0.19226722440817101</v>
      </c>
      <c r="I46" s="10">
        <v>726161.30710660398</v>
      </c>
      <c r="J46" s="10">
        <v>5372.15599285601</v>
      </c>
      <c r="K46" s="10">
        <v>4505.8321514480103</v>
      </c>
      <c r="L46" s="10" t="s">
        <v>12</v>
      </c>
      <c r="M46" s="10" t="s">
        <v>6439</v>
      </c>
    </row>
    <row r="47" spans="1:13" x14ac:dyDescent="0.25">
      <c r="A47" s="4" t="s">
        <v>143</v>
      </c>
      <c r="B47" s="9">
        <v>86</v>
      </c>
      <c r="C47" s="9" t="s">
        <v>144</v>
      </c>
      <c r="D47" s="9" t="s">
        <v>145</v>
      </c>
      <c r="E47" s="10">
        <v>241.86</v>
      </c>
      <c r="F47" s="10">
        <v>2361258.41192326</v>
      </c>
      <c r="G47" s="10">
        <v>2431066.8969723498</v>
      </c>
      <c r="H47" s="16">
        <v>-2.8715164167644198E-2</v>
      </c>
      <c r="I47" s="10">
        <v>-69808.485049086201</v>
      </c>
      <c r="J47" s="10">
        <v>9762.9141318252696</v>
      </c>
      <c r="K47" s="10">
        <v>10051.545923146999</v>
      </c>
      <c r="L47" s="10" t="s">
        <v>12</v>
      </c>
      <c r="M47" s="10" t="s">
        <v>6439</v>
      </c>
    </row>
    <row r="48" spans="1:13" x14ac:dyDescent="0.25">
      <c r="A48" s="4" t="s">
        <v>146</v>
      </c>
      <c r="B48" s="9">
        <v>86</v>
      </c>
      <c r="C48" s="9" t="s">
        <v>147</v>
      </c>
      <c r="D48" s="9" t="s">
        <v>148</v>
      </c>
      <c r="E48" s="10">
        <v>346.22</v>
      </c>
      <c r="F48" s="10">
        <v>3428625.46384252</v>
      </c>
      <c r="G48" s="10">
        <v>3480046.2295119702</v>
      </c>
      <c r="H48" s="16">
        <v>-1.47758858009949E-2</v>
      </c>
      <c r="I48" s="10">
        <v>-51420.765669451597</v>
      </c>
      <c r="J48" s="10">
        <v>9903.0254284631701</v>
      </c>
      <c r="K48" s="10">
        <v>10051.545923146999</v>
      </c>
      <c r="L48" s="10" t="s">
        <v>12</v>
      </c>
      <c r="M48" s="10" t="s">
        <v>6439</v>
      </c>
    </row>
    <row r="49" spans="1:13" x14ac:dyDescent="0.25">
      <c r="A49" s="4" t="s">
        <v>149</v>
      </c>
      <c r="B49" s="9">
        <v>87</v>
      </c>
      <c r="C49" s="9" t="s">
        <v>150</v>
      </c>
      <c r="D49" s="9" t="s">
        <v>151</v>
      </c>
      <c r="E49" s="10">
        <v>158.62</v>
      </c>
      <c r="F49" s="10">
        <v>2201905.1139313001</v>
      </c>
      <c r="G49" s="10">
        <v>2797939.00045679</v>
      </c>
      <c r="H49" s="16">
        <v>-0.21302604754005899</v>
      </c>
      <c r="I49" s="10">
        <v>-596033.886525493</v>
      </c>
      <c r="J49" s="10">
        <v>13881.636073202</v>
      </c>
      <c r="K49" s="10">
        <v>17639.257347476901</v>
      </c>
      <c r="L49" s="10" t="s">
        <v>25</v>
      </c>
      <c r="M49" s="10" t="s">
        <v>6443</v>
      </c>
    </row>
    <row r="50" spans="1:13" x14ac:dyDescent="0.25">
      <c r="A50" s="4" t="s">
        <v>152</v>
      </c>
      <c r="B50" s="9">
        <v>87</v>
      </c>
      <c r="C50" s="9" t="s">
        <v>153</v>
      </c>
      <c r="D50" s="9" t="s">
        <v>154</v>
      </c>
      <c r="E50" s="10">
        <v>239.95</v>
      </c>
      <c r="F50" s="10">
        <v>3472877.0813539</v>
      </c>
      <c r="G50" s="10">
        <v>4232539.8005270902</v>
      </c>
      <c r="H50" s="16">
        <v>-0.17948152999733</v>
      </c>
      <c r="I50" s="10">
        <v>-759662.71917319496</v>
      </c>
      <c r="J50" s="10">
        <v>14473.3364507352</v>
      </c>
      <c r="K50" s="10">
        <v>17639.257347476901</v>
      </c>
      <c r="L50" s="10" t="s">
        <v>25</v>
      </c>
      <c r="M50" s="10" t="s">
        <v>6443</v>
      </c>
    </row>
    <row r="51" spans="1:13" x14ac:dyDescent="0.25">
      <c r="A51" s="4" t="s">
        <v>155</v>
      </c>
      <c r="B51" s="9">
        <v>88</v>
      </c>
      <c r="C51" s="9" t="s">
        <v>156</v>
      </c>
      <c r="D51" s="9" t="s">
        <v>157</v>
      </c>
      <c r="E51" s="10">
        <v>1076.5999999999999</v>
      </c>
      <c r="F51" s="10">
        <v>1867578.37267518</v>
      </c>
      <c r="G51" s="10">
        <v>1622694.00283941</v>
      </c>
      <c r="H51" s="16">
        <v>0.150912229543752</v>
      </c>
      <c r="I51" s="10">
        <v>244884.36983577101</v>
      </c>
      <c r="J51" s="10">
        <v>1734.7003275823699</v>
      </c>
      <c r="K51" s="10">
        <v>1507.23946018894</v>
      </c>
      <c r="L51" s="10" t="s">
        <v>12</v>
      </c>
      <c r="M51" s="10" t="s">
        <v>6439</v>
      </c>
    </row>
    <row r="52" spans="1:13" x14ac:dyDescent="0.25">
      <c r="A52" s="4" t="s">
        <v>158</v>
      </c>
      <c r="B52" s="9">
        <v>88</v>
      </c>
      <c r="C52" s="9" t="s">
        <v>159</v>
      </c>
      <c r="D52" s="9" t="s">
        <v>160</v>
      </c>
      <c r="E52" s="10">
        <v>3206.15</v>
      </c>
      <c r="F52" s="10">
        <v>5562012.3355288804</v>
      </c>
      <c r="G52" s="10">
        <v>4832435.7952847602</v>
      </c>
      <c r="H52" s="16">
        <v>0.150974906062074</v>
      </c>
      <c r="I52" s="10">
        <v>729576.54024412204</v>
      </c>
      <c r="J52" s="10">
        <v>1734.7947961040099</v>
      </c>
      <c r="K52" s="10">
        <v>1507.23946018894</v>
      </c>
      <c r="L52" s="10" t="s">
        <v>12</v>
      </c>
      <c r="M52" s="10" t="s">
        <v>6439</v>
      </c>
    </row>
    <row r="53" spans="1:13" x14ac:dyDescent="0.25">
      <c r="A53" s="4" t="s">
        <v>161</v>
      </c>
      <c r="B53" s="9">
        <v>89</v>
      </c>
      <c r="C53" s="9" t="s">
        <v>162</v>
      </c>
      <c r="D53" s="9" t="s">
        <v>163</v>
      </c>
      <c r="E53" s="10">
        <v>8549.48</v>
      </c>
      <c r="F53" s="10">
        <v>20844967.7485222</v>
      </c>
      <c r="G53" s="10">
        <v>20118448.387398198</v>
      </c>
      <c r="H53" s="16">
        <v>3.6112097073005299E-2</v>
      </c>
      <c r="I53" s="10">
        <v>726519.36112397199</v>
      </c>
      <c r="J53" s="10">
        <v>2438.1562093276002</v>
      </c>
      <c r="K53" s="10">
        <v>2353.1780163703702</v>
      </c>
      <c r="L53" s="10" t="s">
        <v>25</v>
      </c>
      <c r="M53" s="10" t="s">
        <v>6439</v>
      </c>
    </row>
    <row r="54" spans="1:13" x14ac:dyDescent="0.25">
      <c r="A54" s="4" t="s">
        <v>164</v>
      </c>
      <c r="B54" s="9">
        <v>89</v>
      </c>
      <c r="C54" s="9" t="s">
        <v>165</v>
      </c>
      <c r="D54" s="9" t="s">
        <v>166</v>
      </c>
      <c r="E54" s="10">
        <v>15391.15</v>
      </c>
      <c r="F54" s="10">
        <v>37349645.665527701</v>
      </c>
      <c r="G54" s="10">
        <v>36218115.826658897</v>
      </c>
      <c r="H54" s="16">
        <v>3.12420956486077E-2</v>
      </c>
      <c r="I54" s="10">
        <v>1131529.8388688299</v>
      </c>
      <c r="J54" s="10">
        <v>2426.6962290360202</v>
      </c>
      <c r="K54" s="10">
        <v>2353.1780163703702</v>
      </c>
      <c r="L54" s="10" t="s">
        <v>25</v>
      </c>
      <c r="M54" s="10" t="s">
        <v>6439</v>
      </c>
    </row>
    <row r="55" spans="1:13" x14ac:dyDescent="0.25">
      <c r="A55" s="4" t="s">
        <v>167</v>
      </c>
      <c r="B55" s="9">
        <v>189</v>
      </c>
      <c r="C55" s="9" t="s">
        <v>168</v>
      </c>
      <c r="D55" s="9" t="s">
        <v>169</v>
      </c>
      <c r="E55" s="10">
        <v>2480.23</v>
      </c>
      <c r="F55" s="10">
        <v>17559322.187957399</v>
      </c>
      <c r="G55" s="10">
        <v>14631816.591096301</v>
      </c>
      <c r="H55" s="16">
        <v>0.200078068135606</v>
      </c>
      <c r="I55" s="10">
        <v>2927505.59686107</v>
      </c>
      <c r="J55" s="10">
        <v>7079.7152634866097</v>
      </c>
      <c r="K55" s="10">
        <v>5899.3789249772499</v>
      </c>
      <c r="L55" s="10" t="s">
        <v>25</v>
      </c>
      <c r="M55" s="10" t="s">
        <v>6439</v>
      </c>
    </row>
    <row r="56" spans="1:13" x14ac:dyDescent="0.25">
      <c r="A56" s="4" t="s">
        <v>170</v>
      </c>
      <c r="B56" s="9">
        <v>190</v>
      </c>
      <c r="C56" s="9" t="s">
        <v>171</v>
      </c>
      <c r="D56" s="9" t="s">
        <v>172</v>
      </c>
      <c r="E56" s="10">
        <v>1285.02</v>
      </c>
      <c r="F56" s="10">
        <v>10375559.297538601</v>
      </c>
      <c r="G56" s="10">
        <v>8337739.8531703399</v>
      </c>
      <c r="H56" s="16">
        <v>0.24440909410160999</v>
      </c>
      <c r="I56" s="10">
        <v>2037819.44436825</v>
      </c>
      <c r="J56" s="10">
        <v>8074.2395429943399</v>
      </c>
      <c r="K56" s="10">
        <v>6488.4125174474602</v>
      </c>
      <c r="L56" s="10" t="s">
        <v>25</v>
      </c>
      <c r="M56" s="10" t="s">
        <v>6439</v>
      </c>
    </row>
    <row r="57" spans="1:13" x14ac:dyDescent="0.25">
      <c r="A57" s="4" t="s">
        <v>173</v>
      </c>
      <c r="B57" s="9">
        <v>191</v>
      </c>
      <c r="C57" s="9" t="s">
        <v>174</v>
      </c>
      <c r="D57" s="9" t="s">
        <v>175</v>
      </c>
      <c r="E57" s="10">
        <v>279.54000000000002</v>
      </c>
      <c r="F57" s="10">
        <v>2809686.2220640201</v>
      </c>
      <c r="G57" s="10">
        <v>2632346.47675284</v>
      </c>
      <c r="H57" s="16">
        <v>6.7369454164689202E-2</v>
      </c>
      <c r="I57" s="10">
        <v>177339.74531118199</v>
      </c>
      <c r="J57" s="10">
        <v>10051.106181813</v>
      </c>
      <c r="K57" s="10">
        <v>9416.7077225185603</v>
      </c>
      <c r="L57" s="10" t="s">
        <v>80</v>
      </c>
      <c r="M57" s="10" t="s">
        <v>6440</v>
      </c>
    </row>
    <row r="58" spans="1:13" x14ac:dyDescent="0.25">
      <c r="A58" s="4" t="s">
        <v>176</v>
      </c>
      <c r="B58" s="9">
        <v>192</v>
      </c>
      <c r="C58" s="9" t="s">
        <v>177</v>
      </c>
      <c r="D58" s="9" t="s">
        <v>178</v>
      </c>
      <c r="E58" s="10">
        <v>80.790000000000006</v>
      </c>
      <c r="F58" s="10">
        <v>1275687.91771839</v>
      </c>
      <c r="G58" s="10">
        <v>1177589.7629889201</v>
      </c>
      <c r="H58" s="16">
        <v>8.3304184371028905E-2</v>
      </c>
      <c r="I58" s="10">
        <v>98098.154729465707</v>
      </c>
      <c r="J58" s="10">
        <v>15790.171032533601</v>
      </c>
      <c r="K58" s="10">
        <v>14575.934682373099</v>
      </c>
      <c r="L58" s="10" t="s">
        <v>80</v>
      </c>
      <c r="M58" s="10" t="s">
        <v>6442</v>
      </c>
    </row>
    <row r="59" spans="1:13" x14ac:dyDescent="0.25">
      <c r="A59" s="4" t="s">
        <v>179</v>
      </c>
      <c r="B59" s="9">
        <v>193</v>
      </c>
      <c r="C59" s="9" t="s">
        <v>180</v>
      </c>
      <c r="D59" s="9" t="s">
        <v>181</v>
      </c>
      <c r="E59" s="10">
        <v>2471.96</v>
      </c>
      <c r="F59" s="10">
        <v>10326873.663051501</v>
      </c>
      <c r="G59" s="10">
        <v>11010363.3262701</v>
      </c>
      <c r="H59" s="16">
        <v>-6.2076939966896102E-2</v>
      </c>
      <c r="I59" s="10">
        <v>-683489.66321858403</v>
      </c>
      <c r="J59" s="10">
        <v>4177.6054883782599</v>
      </c>
      <c r="K59" s="10">
        <v>4454.1025446488202</v>
      </c>
      <c r="L59" s="10" t="s">
        <v>25</v>
      </c>
      <c r="M59" s="10" t="s">
        <v>6439</v>
      </c>
    </row>
    <row r="60" spans="1:13" x14ac:dyDescent="0.25">
      <c r="A60" s="4" t="s">
        <v>182</v>
      </c>
      <c r="B60" s="9">
        <v>194</v>
      </c>
      <c r="C60" s="9" t="s">
        <v>183</v>
      </c>
      <c r="D60" s="9" t="s">
        <v>184</v>
      </c>
      <c r="E60" s="10">
        <v>1395.68</v>
      </c>
      <c r="F60" s="10">
        <v>10964086.4429198</v>
      </c>
      <c r="G60" s="10">
        <v>8962621.3834479693</v>
      </c>
      <c r="H60" s="16">
        <v>0.223312463379089</v>
      </c>
      <c r="I60" s="10">
        <v>2001465.0594718701</v>
      </c>
      <c r="J60" s="10">
        <v>7855.7308573024202</v>
      </c>
      <c r="K60" s="10">
        <v>6421.6879108735302</v>
      </c>
      <c r="L60" s="10" t="s">
        <v>25</v>
      </c>
      <c r="M60" s="10" t="s">
        <v>6443</v>
      </c>
    </row>
    <row r="61" spans="1:13" x14ac:dyDescent="0.25">
      <c r="A61" s="4" t="s">
        <v>185</v>
      </c>
      <c r="B61" s="9">
        <v>195</v>
      </c>
      <c r="C61" s="9" t="s">
        <v>186</v>
      </c>
      <c r="D61" s="9" t="s">
        <v>187</v>
      </c>
      <c r="E61" s="10">
        <v>2342.77</v>
      </c>
      <c r="F61" s="10">
        <v>24568921.058118898</v>
      </c>
      <c r="G61" s="10">
        <v>20892987.166905001</v>
      </c>
      <c r="H61" s="16">
        <v>0.175941040017324</v>
      </c>
      <c r="I61" s="10">
        <v>3675933.8912138799</v>
      </c>
      <c r="J61" s="10">
        <v>10487.124667858499</v>
      </c>
      <c r="K61" s="10">
        <v>8918.0701336046604</v>
      </c>
      <c r="L61" s="10" t="s">
        <v>25</v>
      </c>
      <c r="M61" s="10" t="s">
        <v>6439</v>
      </c>
    </row>
    <row r="62" spans="1:13" x14ac:dyDescent="0.25">
      <c r="A62" s="4" t="s">
        <v>188</v>
      </c>
      <c r="B62" s="9">
        <v>196</v>
      </c>
      <c r="C62" s="9" t="s">
        <v>189</v>
      </c>
      <c r="D62" s="9" t="s">
        <v>190</v>
      </c>
      <c r="E62" s="10">
        <v>1072.72</v>
      </c>
      <c r="F62" s="10">
        <v>17435062.5947312</v>
      </c>
      <c r="G62" s="10">
        <v>15418043.2824688</v>
      </c>
      <c r="H62" s="16">
        <v>0.130822003500007</v>
      </c>
      <c r="I62" s="10">
        <v>2017019.31226239</v>
      </c>
      <c r="J62" s="10">
        <v>16253.1346434589</v>
      </c>
      <c r="K62" s="10">
        <v>14372.8496555194</v>
      </c>
      <c r="L62" s="10" t="s">
        <v>25</v>
      </c>
      <c r="M62" s="10" t="s">
        <v>6439</v>
      </c>
    </row>
    <row r="63" spans="1:13" x14ac:dyDescent="0.25">
      <c r="A63" s="4" t="s">
        <v>191</v>
      </c>
      <c r="B63" s="9">
        <v>197</v>
      </c>
      <c r="C63" s="9" t="s">
        <v>192</v>
      </c>
      <c r="D63" s="9" t="s">
        <v>193</v>
      </c>
      <c r="E63" s="10">
        <v>19089.79</v>
      </c>
      <c r="F63" s="10">
        <v>7029681.5764363296</v>
      </c>
      <c r="G63" s="10">
        <v>9134926.0885911807</v>
      </c>
      <c r="H63" s="16">
        <v>-0.23046103402896101</v>
      </c>
      <c r="I63" s="10">
        <v>-2105244.5121548502</v>
      </c>
      <c r="J63" s="10">
        <v>368.24300196263698</v>
      </c>
      <c r="K63" s="10">
        <v>478.52417908165501</v>
      </c>
      <c r="L63" s="10" t="s">
        <v>12</v>
      </c>
      <c r="M63" s="10" t="s">
        <v>6440</v>
      </c>
    </row>
    <row r="64" spans="1:13" x14ac:dyDescent="0.25">
      <c r="A64" s="4" t="s">
        <v>194</v>
      </c>
      <c r="B64" s="9">
        <v>198</v>
      </c>
      <c r="C64" s="9" t="s">
        <v>195</v>
      </c>
      <c r="D64" s="9" t="s">
        <v>6444</v>
      </c>
      <c r="E64" s="10">
        <v>2173.4699999999998</v>
      </c>
      <c r="F64" s="10">
        <v>558645.30910296994</v>
      </c>
      <c r="G64" s="10">
        <v>586618.81866579701</v>
      </c>
      <c r="H64" s="16">
        <v>-4.7686007800517502E-2</v>
      </c>
      <c r="I64" s="10">
        <v>-27973.509562827501</v>
      </c>
      <c r="J64" s="10">
        <v>257.02922474336901</v>
      </c>
      <c r="K64" s="10">
        <v>269.89966213741002</v>
      </c>
      <c r="L64" s="10" t="s">
        <v>25</v>
      </c>
      <c r="M64" s="10" t="s">
        <v>6443</v>
      </c>
    </row>
    <row r="65" spans="1:13" x14ac:dyDescent="0.25">
      <c r="A65" s="4" t="s">
        <v>197</v>
      </c>
      <c r="B65" s="9">
        <v>199</v>
      </c>
      <c r="C65" s="9" t="s">
        <v>198</v>
      </c>
      <c r="D65" s="9" t="s">
        <v>199</v>
      </c>
      <c r="E65" s="10">
        <v>7371.51</v>
      </c>
      <c r="F65" s="10">
        <v>6572234.6756744999</v>
      </c>
      <c r="G65" s="10">
        <v>9632217.4226046205</v>
      </c>
      <c r="H65" s="16">
        <v>-0.31768206765651302</v>
      </c>
      <c r="I65" s="10">
        <v>-3059982.74693012</v>
      </c>
      <c r="J65" s="10">
        <v>891.57237467961102</v>
      </c>
      <c r="K65" s="10">
        <v>1306.6817277063501</v>
      </c>
      <c r="L65" s="10" t="s">
        <v>25</v>
      </c>
      <c r="M65" s="10" t="s">
        <v>6442</v>
      </c>
    </row>
    <row r="66" spans="1:13" x14ac:dyDescent="0.25">
      <c r="A66" s="4" t="s">
        <v>200</v>
      </c>
      <c r="B66" s="9">
        <v>200</v>
      </c>
      <c r="C66" s="9" t="s">
        <v>201</v>
      </c>
      <c r="D66" s="9" t="s">
        <v>202</v>
      </c>
      <c r="E66" s="10">
        <v>305.89</v>
      </c>
      <c r="F66" s="10">
        <v>2775989.5900042802</v>
      </c>
      <c r="G66" s="10">
        <v>2482164.2971671298</v>
      </c>
      <c r="H66" s="16">
        <v>0.118374635060417</v>
      </c>
      <c r="I66" s="10">
        <v>293825.29283715499</v>
      </c>
      <c r="J66" s="10">
        <v>9075.1237046136903</v>
      </c>
      <c r="K66" s="10">
        <v>8114.5650304590699</v>
      </c>
      <c r="L66" s="10" t="s">
        <v>25</v>
      </c>
      <c r="M66" s="10" t="s">
        <v>6440</v>
      </c>
    </row>
    <row r="67" spans="1:13" x14ac:dyDescent="0.25">
      <c r="A67" s="4" t="s">
        <v>203</v>
      </c>
      <c r="B67" s="9">
        <v>201</v>
      </c>
      <c r="C67" s="9" t="s">
        <v>204</v>
      </c>
      <c r="D67" s="9" t="s">
        <v>205</v>
      </c>
      <c r="E67" s="10">
        <v>546.91</v>
      </c>
      <c r="F67" s="10">
        <v>5188259.7909601601</v>
      </c>
      <c r="G67" s="10">
        <v>5557732.9344848702</v>
      </c>
      <c r="H67" s="16">
        <v>-6.6479110795732099E-2</v>
      </c>
      <c r="I67" s="10">
        <v>-369473.14352470898</v>
      </c>
      <c r="J67" s="10">
        <v>9486.4964819808793</v>
      </c>
      <c r="K67" s="10">
        <v>10162.061279707599</v>
      </c>
      <c r="L67" s="10" t="s">
        <v>25</v>
      </c>
      <c r="M67" s="10" t="s">
        <v>6439</v>
      </c>
    </row>
    <row r="68" spans="1:13" x14ac:dyDescent="0.25">
      <c r="A68" s="4" t="s">
        <v>206</v>
      </c>
      <c r="B68" s="9">
        <v>202</v>
      </c>
      <c r="C68" s="9" t="s">
        <v>207</v>
      </c>
      <c r="D68" s="9" t="s">
        <v>208</v>
      </c>
      <c r="E68" s="10">
        <v>287.44</v>
      </c>
      <c r="F68" s="10">
        <v>4220740.1462281998</v>
      </c>
      <c r="G68" s="10">
        <v>3772407.5675633401</v>
      </c>
      <c r="H68" s="16">
        <v>0.118845212410186</v>
      </c>
      <c r="I68" s="10">
        <v>448332.57866485702</v>
      </c>
      <c r="J68" s="10">
        <v>14683.8997572648</v>
      </c>
      <c r="K68" s="10">
        <v>13124.1565807241</v>
      </c>
      <c r="L68" s="10" t="s">
        <v>80</v>
      </c>
      <c r="M68" s="10" t="s">
        <v>6439</v>
      </c>
    </row>
    <row r="69" spans="1:13" x14ac:dyDescent="0.25">
      <c r="A69" s="4" t="s">
        <v>209</v>
      </c>
      <c r="B69" s="9">
        <v>203</v>
      </c>
      <c r="C69" s="9" t="s">
        <v>210</v>
      </c>
      <c r="D69" s="9" t="s">
        <v>211</v>
      </c>
      <c r="E69" s="10">
        <v>262.08</v>
      </c>
      <c r="F69" s="10">
        <v>6151987.1215296304</v>
      </c>
      <c r="G69" s="10">
        <v>4719550.93409748</v>
      </c>
      <c r="H69" s="16">
        <v>0.30351111947604797</v>
      </c>
      <c r="I69" s="10">
        <v>1432436.1874321499</v>
      </c>
      <c r="J69" s="10">
        <v>23473.6993342858</v>
      </c>
      <c r="K69" s="10">
        <v>18008.054540970199</v>
      </c>
      <c r="L69" s="10" t="s">
        <v>80</v>
      </c>
      <c r="M69" s="10" t="s">
        <v>6439</v>
      </c>
    </row>
    <row r="70" spans="1:13" x14ac:dyDescent="0.25">
      <c r="A70" s="4" t="s">
        <v>212</v>
      </c>
      <c r="B70" s="9">
        <v>204</v>
      </c>
      <c r="C70" s="9" t="s">
        <v>213</v>
      </c>
      <c r="D70" s="9" t="s">
        <v>214</v>
      </c>
      <c r="E70" s="10">
        <v>2338.2600000000002</v>
      </c>
      <c r="F70" s="10">
        <v>3953585.1134430799</v>
      </c>
      <c r="G70" s="10">
        <v>4311277.9891387699</v>
      </c>
      <c r="H70" s="16">
        <v>-8.2966785393289902E-2</v>
      </c>
      <c r="I70" s="10">
        <v>-357692.87569569098</v>
      </c>
      <c r="J70" s="10">
        <v>1690.8235668587199</v>
      </c>
      <c r="K70" s="10">
        <v>1843.79752001008</v>
      </c>
      <c r="L70" s="10" t="s">
        <v>12</v>
      </c>
      <c r="M70" s="10" t="s">
        <v>6439</v>
      </c>
    </row>
    <row r="71" spans="1:13" x14ac:dyDescent="0.25">
      <c r="A71" s="4" t="s">
        <v>215</v>
      </c>
      <c r="B71" s="9">
        <v>205</v>
      </c>
      <c r="C71" s="9" t="s">
        <v>216</v>
      </c>
      <c r="D71" s="9" t="s">
        <v>217</v>
      </c>
      <c r="E71" s="10">
        <v>1769.11</v>
      </c>
      <c r="F71" s="10">
        <v>5893280.8463107096</v>
      </c>
      <c r="G71" s="10">
        <v>5570341.8904125001</v>
      </c>
      <c r="H71" s="16">
        <v>5.7974710036028401E-2</v>
      </c>
      <c r="I71" s="10">
        <v>322938.95589820802</v>
      </c>
      <c r="J71" s="10">
        <v>3331.2122176183002</v>
      </c>
      <c r="K71" s="10">
        <v>3148.6690428591201</v>
      </c>
      <c r="L71" s="10" t="s">
        <v>12</v>
      </c>
      <c r="M71" s="10" t="s">
        <v>6439</v>
      </c>
    </row>
    <row r="72" spans="1:13" x14ac:dyDescent="0.25">
      <c r="A72" s="4" t="s">
        <v>218</v>
      </c>
      <c r="B72" s="9">
        <v>206</v>
      </c>
      <c r="C72" s="9" t="s">
        <v>219</v>
      </c>
      <c r="D72" s="9" t="s">
        <v>220</v>
      </c>
      <c r="E72" s="10">
        <v>548.34</v>
      </c>
      <c r="F72" s="10">
        <v>3287469.9441828602</v>
      </c>
      <c r="G72" s="10">
        <v>3496509.85650778</v>
      </c>
      <c r="H72" s="16">
        <v>-5.9785306177773202E-2</v>
      </c>
      <c r="I72" s="10">
        <v>-209039.91232491899</v>
      </c>
      <c r="J72" s="10">
        <v>5995.3130250991298</v>
      </c>
      <c r="K72" s="10">
        <v>6376.5361937990601</v>
      </c>
      <c r="L72" s="10" t="s">
        <v>25</v>
      </c>
      <c r="M72" s="10" t="s">
        <v>6439</v>
      </c>
    </row>
    <row r="73" spans="1:13" x14ac:dyDescent="0.25">
      <c r="A73" s="4" t="s">
        <v>221</v>
      </c>
      <c r="B73" s="9">
        <v>208</v>
      </c>
      <c r="C73" s="9" t="s">
        <v>222</v>
      </c>
      <c r="D73" s="9" t="s">
        <v>223</v>
      </c>
      <c r="E73" s="10">
        <v>2585.71</v>
      </c>
      <c r="F73" s="10">
        <v>6667881.5468115602</v>
      </c>
      <c r="G73" s="10">
        <v>5578704.1340170996</v>
      </c>
      <c r="H73" s="16">
        <v>0.19523842573995201</v>
      </c>
      <c r="I73" s="10">
        <v>1089177.4127944601</v>
      </c>
      <c r="J73" s="10">
        <v>2578.7429939210401</v>
      </c>
      <c r="K73" s="10">
        <v>2157.5134620731301</v>
      </c>
      <c r="L73" s="10" t="s">
        <v>12</v>
      </c>
      <c r="M73" s="10" t="s">
        <v>6439</v>
      </c>
    </row>
    <row r="74" spans="1:13" x14ac:dyDescent="0.25">
      <c r="A74" s="4" t="s">
        <v>224</v>
      </c>
      <c r="B74" s="9">
        <v>209</v>
      </c>
      <c r="C74" s="9" t="s">
        <v>225</v>
      </c>
      <c r="D74" s="9" t="s">
        <v>226</v>
      </c>
      <c r="E74" s="10">
        <v>2862.93</v>
      </c>
      <c r="F74" s="10">
        <v>14895356.4257177</v>
      </c>
      <c r="G74" s="10">
        <v>14453138.203799499</v>
      </c>
      <c r="H74" s="16">
        <v>3.0596692267282202E-2</v>
      </c>
      <c r="I74" s="10">
        <v>442218.22191815497</v>
      </c>
      <c r="J74" s="10">
        <v>5202.8364038651698</v>
      </c>
      <c r="K74" s="10">
        <v>5048.3728920370204</v>
      </c>
      <c r="L74" s="10" t="s">
        <v>12</v>
      </c>
      <c r="M74" s="10" t="s">
        <v>6439</v>
      </c>
    </row>
    <row r="75" spans="1:13" x14ac:dyDescent="0.25">
      <c r="A75" s="4" t="s">
        <v>227</v>
      </c>
      <c r="B75" s="9">
        <v>210</v>
      </c>
      <c r="C75" s="9" t="s">
        <v>228</v>
      </c>
      <c r="D75" s="9" t="s">
        <v>229</v>
      </c>
      <c r="E75" s="10">
        <v>2796.63</v>
      </c>
      <c r="F75" s="10">
        <v>21900456.109312601</v>
      </c>
      <c r="G75" s="10">
        <v>20659124.271456201</v>
      </c>
      <c r="H75" s="16">
        <v>6.0086372565726798E-2</v>
      </c>
      <c r="I75" s="10">
        <v>1241331.83785637</v>
      </c>
      <c r="J75" s="10">
        <v>7831.0166555148699</v>
      </c>
      <c r="K75" s="10">
        <v>7387.1496306112003</v>
      </c>
      <c r="L75" s="10" t="s">
        <v>12</v>
      </c>
      <c r="M75" s="10" t="s">
        <v>6439</v>
      </c>
    </row>
    <row r="76" spans="1:13" x14ac:dyDescent="0.25">
      <c r="A76" s="4" t="s">
        <v>230</v>
      </c>
      <c r="B76" s="9">
        <v>211</v>
      </c>
      <c r="C76" s="9" t="s">
        <v>231</v>
      </c>
      <c r="D76" s="9" t="s">
        <v>232</v>
      </c>
      <c r="E76" s="10">
        <v>1821.98</v>
      </c>
      <c r="F76" s="10">
        <v>24088434.423360001</v>
      </c>
      <c r="G76" s="10">
        <v>24789816.853610501</v>
      </c>
      <c r="H76" s="16">
        <v>-2.82931670851925E-2</v>
      </c>
      <c r="I76" s="10">
        <v>-701382.43025052198</v>
      </c>
      <c r="J76" s="10">
        <v>13221.0202216051</v>
      </c>
      <c r="K76" s="10">
        <v>13605.976384817901</v>
      </c>
      <c r="L76" s="10" t="s">
        <v>12</v>
      </c>
      <c r="M76" s="10" t="s">
        <v>6439</v>
      </c>
    </row>
    <row r="77" spans="1:13" x14ac:dyDescent="0.25">
      <c r="A77" s="4" t="s">
        <v>233</v>
      </c>
      <c r="B77" s="9">
        <v>212</v>
      </c>
      <c r="C77" s="9" t="s">
        <v>234</v>
      </c>
      <c r="D77" s="9" t="s">
        <v>235</v>
      </c>
      <c r="E77" s="10">
        <v>753.12</v>
      </c>
      <c r="F77" s="10">
        <v>616097.78870271996</v>
      </c>
      <c r="G77" s="10">
        <v>596287.19402184605</v>
      </c>
      <c r="H77" s="16">
        <v>3.32232435636515E-2</v>
      </c>
      <c r="I77" s="10">
        <v>19810.594680874001</v>
      </c>
      <c r="J77" s="10">
        <v>818.06058623157003</v>
      </c>
      <c r="K77" s="10">
        <v>791.755887536974</v>
      </c>
      <c r="L77" s="10" t="s">
        <v>12</v>
      </c>
      <c r="M77" s="10" t="s">
        <v>6443</v>
      </c>
    </row>
    <row r="78" spans="1:13" x14ac:dyDescent="0.25">
      <c r="A78" s="4" t="s">
        <v>236</v>
      </c>
      <c r="B78" s="9">
        <v>213</v>
      </c>
      <c r="C78" s="9" t="s">
        <v>237</v>
      </c>
      <c r="D78" s="9" t="s">
        <v>238</v>
      </c>
      <c r="E78" s="10">
        <v>1279.8399999999999</v>
      </c>
      <c r="F78" s="10">
        <v>1921990.6552900199</v>
      </c>
      <c r="G78" s="10">
        <v>1652510.79041925</v>
      </c>
      <c r="H78" s="16">
        <v>0.163072983506756</v>
      </c>
      <c r="I78" s="10">
        <v>269479.86487077398</v>
      </c>
      <c r="J78" s="10">
        <v>1501.7429173099899</v>
      </c>
      <c r="K78" s="10">
        <v>1291.1854531966901</v>
      </c>
      <c r="L78" s="10" t="s">
        <v>12</v>
      </c>
      <c r="M78" s="10" t="s">
        <v>6438</v>
      </c>
    </row>
    <row r="79" spans="1:13" x14ac:dyDescent="0.25">
      <c r="A79" s="4" t="s">
        <v>239</v>
      </c>
      <c r="B79" s="9">
        <v>214</v>
      </c>
      <c r="C79" s="9" t="s">
        <v>240</v>
      </c>
      <c r="D79" s="9" t="s">
        <v>241</v>
      </c>
      <c r="E79" s="10">
        <v>2103.4499999999998</v>
      </c>
      <c r="F79" s="10">
        <v>7667158.22404778</v>
      </c>
      <c r="G79" s="10">
        <v>7487491.3628412904</v>
      </c>
      <c r="H79" s="16">
        <v>2.39956017977048E-2</v>
      </c>
      <c r="I79" s="10">
        <v>179666.86120649299</v>
      </c>
      <c r="J79" s="10">
        <v>3645.0394466461198</v>
      </c>
      <c r="K79" s="10">
        <v>3559.6241236260798</v>
      </c>
      <c r="L79" s="10" t="s">
        <v>12</v>
      </c>
      <c r="M79" s="10" t="s">
        <v>6439</v>
      </c>
    </row>
    <row r="80" spans="1:13" x14ac:dyDescent="0.25">
      <c r="A80" s="4" t="s">
        <v>242</v>
      </c>
      <c r="B80" s="9">
        <v>215</v>
      </c>
      <c r="C80" s="9" t="s">
        <v>243</v>
      </c>
      <c r="D80" s="9" t="s">
        <v>244</v>
      </c>
      <c r="E80" s="10">
        <v>3653</v>
      </c>
      <c r="F80" s="10">
        <v>18096450.029414199</v>
      </c>
      <c r="G80" s="10">
        <v>18111348.947338</v>
      </c>
      <c r="H80" s="16">
        <v>-8.22628837153894E-4</v>
      </c>
      <c r="I80" s="10">
        <v>-14898.9179238379</v>
      </c>
      <c r="J80" s="10">
        <v>4953.8598492784504</v>
      </c>
      <c r="K80" s="10">
        <v>4957.9383923728501</v>
      </c>
      <c r="L80" s="10" t="s">
        <v>12</v>
      </c>
      <c r="M80" s="10" t="s">
        <v>6439</v>
      </c>
    </row>
    <row r="81" spans="1:13" x14ac:dyDescent="0.25">
      <c r="A81" s="4" t="s">
        <v>245</v>
      </c>
      <c r="B81" s="9">
        <v>216</v>
      </c>
      <c r="C81" s="9" t="s">
        <v>246</v>
      </c>
      <c r="D81" s="9" t="s">
        <v>247</v>
      </c>
      <c r="E81" s="10">
        <v>705.22</v>
      </c>
      <c r="F81" s="10">
        <v>4701571.9284341903</v>
      </c>
      <c r="G81" s="10">
        <v>5421781.2094184998</v>
      </c>
      <c r="H81" s="16">
        <v>-0.13283628629890001</v>
      </c>
      <c r="I81" s="10">
        <v>-720209.28098430997</v>
      </c>
      <c r="J81" s="10">
        <v>6666.8159275604603</v>
      </c>
      <c r="K81" s="10">
        <v>7688.0706863368896</v>
      </c>
      <c r="L81" s="10" t="s">
        <v>25</v>
      </c>
      <c r="M81" s="10" t="s">
        <v>6440</v>
      </c>
    </row>
    <row r="82" spans="1:13" x14ac:dyDescent="0.25">
      <c r="A82" s="4" t="s">
        <v>248</v>
      </c>
      <c r="B82" s="9">
        <v>217</v>
      </c>
      <c r="C82" s="9" t="s">
        <v>249</v>
      </c>
      <c r="D82" s="9" t="s">
        <v>250</v>
      </c>
      <c r="E82" s="10">
        <v>3173.48</v>
      </c>
      <c r="F82" s="10">
        <v>2008203.58670844</v>
      </c>
      <c r="G82" s="10">
        <v>2289301.6346989302</v>
      </c>
      <c r="H82" s="16">
        <v>-0.122787684999604</v>
      </c>
      <c r="I82" s="10">
        <v>-281098.04799049202</v>
      </c>
      <c r="J82" s="10">
        <v>632.80801728967594</v>
      </c>
      <c r="K82" s="10">
        <v>721.38524102843905</v>
      </c>
      <c r="L82" s="10" t="s">
        <v>12</v>
      </c>
      <c r="M82" s="10" t="s">
        <v>6439</v>
      </c>
    </row>
    <row r="83" spans="1:13" x14ac:dyDescent="0.25">
      <c r="A83" s="4" t="s">
        <v>251</v>
      </c>
      <c r="B83" s="9">
        <v>218</v>
      </c>
      <c r="C83" s="9" t="s">
        <v>252</v>
      </c>
      <c r="D83" s="9" t="s">
        <v>253</v>
      </c>
      <c r="E83" s="10">
        <v>6537.17</v>
      </c>
      <c r="F83" s="10">
        <v>9519019.7610384598</v>
      </c>
      <c r="G83" s="10">
        <v>9671558.8309140503</v>
      </c>
      <c r="H83" s="16">
        <v>-1.57719218320851E-2</v>
      </c>
      <c r="I83" s="10">
        <v>-152539.06987558899</v>
      </c>
      <c r="J83" s="10">
        <v>1456.1377111255299</v>
      </c>
      <c r="K83" s="10">
        <v>1479.47182510384</v>
      </c>
      <c r="L83" s="10" t="s">
        <v>12</v>
      </c>
      <c r="M83" s="10" t="s">
        <v>6439</v>
      </c>
    </row>
    <row r="84" spans="1:13" x14ac:dyDescent="0.25">
      <c r="A84" s="4" t="s">
        <v>254</v>
      </c>
      <c r="B84" s="9">
        <v>219</v>
      </c>
      <c r="C84" s="9" t="s">
        <v>255</v>
      </c>
      <c r="D84" s="9" t="s">
        <v>256</v>
      </c>
      <c r="E84" s="10">
        <v>5933.36</v>
      </c>
      <c r="F84" s="10">
        <v>22815681.901923899</v>
      </c>
      <c r="G84" s="10">
        <v>22174751.004105501</v>
      </c>
      <c r="H84" s="16">
        <v>2.8903634484995801E-2</v>
      </c>
      <c r="I84" s="10">
        <v>640930.89781845699</v>
      </c>
      <c r="J84" s="10">
        <v>3845.3223640439701</v>
      </c>
      <c r="K84" s="10">
        <v>3737.3007881041199</v>
      </c>
      <c r="L84" s="10" t="s">
        <v>12</v>
      </c>
      <c r="M84" s="10" t="s">
        <v>6439</v>
      </c>
    </row>
    <row r="85" spans="1:13" x14ac:dyDescent="0.25">
      <c r="A85" s="4" t="s">
        <v>257</v>
      </c>
      <c r="B85" s="9">
        <v>220</v>
      </c>
      <c r="C85" s="9" t="s">
        <v>258</v>
      </c>
      <c r="D85" s="9" t="s">
        <v>259</v>
      </c>
      <c r="E85" s="10">
        <v>5006.4399999999996</v>
      </c>
      <c r="F85" s="10">
        <v>29330783.484903801</v>
      </c>
      <c r="G85" s="10">
        <v>29550924.327849399</v>
      </c>
      <c r="H85" s="16">
        <v>-7.44954169633505E-3</v>
      </c>
      <c r="I85" s="10">
        <v>-220140.842945557</v>
      </c>
      <c r="J85" s="10">
        <v>5858.6108062622998</v>
      </c>
      <c r="K85" s="10">
        <v>5902.5823395165799</v>
      </c>
      <c r="L85" s="10" t="s">
        <v>12</v>
      </c>
      <c r="M85" s="10" t="s">
        <v>6439</v>
      </c>
    </row>
    <row r="86" spans="1:13" x14ac:dyDescent="0.25">
      <c r="A86" s="4" t="s">
        <v>260</v>
      </c>
      <c r="B86" s="9">
        <v>221</v>
      </c>
      <c r="C86" s="9" t="s">
        <v>261</v>
      </c>
      <c r="D86" s="9" t="s">
        <v>262</v>
      </c>
      <c r="E86" s="10">
        <v>1373.75</v>
      </c>
      <c r="F86" s="10">
        <v>13439378.558196999</v>
      </c>
      <c r="G86" s="10">
        <v>14621642.493017601</v>
      </c>
      <c r="H86" s="16">
        <v>-8.0857122268251896E-2</v>
      </c>
      <c r="I86" s="10">
        <v>-1182263.9348205901</v>
      </c>
      <c r="J86" s="10">
        <v>9782.9871215264902</v>
      </c>
      <c r="K86" s="10">
        <v>10643.597811113799</v>
      </c>
      <c r="L86" s="10" t="s">
        <v>12</v>
      </c>
      <c r="M86" s="10" t="s">
        <v>6439</v>
      </c>
    </row>
    <row r="87" spans="1:13" x14ac:dyDescent="0.25">
      <c r="A87" s="4" t="s">
        <v>263</v>
      </c>
      <c r="B87" s="9">
        <v>222</v>
      </c>
      <c r="C87" s="9" t="s">
        <v>264</v>
      </c>
      <c r="D87" s="9" t="s">
        <v>265</v>
      </c>
      <c r="E87" s="10">
        <v>6078.67</v>
      </c>
      <c r="F87" s="10">
        <v>3527435.0725436402</v>
      </c>
      <c r="G87" s="10">
        <v>3717696.6303017801</v>
      </c>
      <c r="H87" s="16">
        <v>-5.1177268259970897E-2</v>
      </c>
      <c r="I87" s="10">
        <v>-190261.55775814501</v>
      </c>
      <c r="J87" s="10">
        <v>580.29718220328505</v>
      </c>
      <c r="K87" s="10">
        <v>611.59704841713506</v>
      </c>
      <c r="L87" s="10" t="s">
        <v>25</v>
      </c>
      <c r="M87" s="10" t="s">
        <v>6440</v>
      </c>
    </row>
    <row r="88" spans="1:13" x14ac:dyDescent="0.25">
      <c r="A88" s="4" t="s">
        <v>266</v>
      </c>
      <c r="B88" s="9">
        <v>223</v>
      </c>
      <c r="C88" s="9" t="s">
        <v>267</v>
      </c>
      <c r="D88" s="9" t="s">
        <v>268</v>
      </c>
      <c r="E88" s="10">
        <v>740.47</v>
      </c>
      <c r="F88" s="10">
        <v>1176426.04954295</v>
      </c>
      <c r="G88" s="10">
        <v>1124629.58803837</v>
      </c>
      <c r="H88" s="16">
        <v>4.6056463439601202E-2</v>
      </c>
      <c r="I88" s="10">
        <v>51796.461504582803</v>
      </c>
      <c r="J88" s="10">
        <v>1588.75585714877</v>
      </c>
      <c r="K88" s="10">
        <v>1518.80506710382</v>
      </c>
      <c r="L88" s="10" t="s">
        <v>12</v>
      </c>
      <c r="M88" s="10" t="s">
        <v>6439</v>
      </c>
    </row>
    <row r="89" spans="1:13" x14ac:dyDescent="0.25">
      <c r="A89" s="4" t="s">
        <v>269</v>
      </c>
      <c r="B89" s="9">
        <v>224</v>
      </c>
      <c r="C89" s="9" t="s">
        <v>270</v>
      </c>
      <c r="D89" s="9" t="s">
        <v>271</v>
      </c>
      <c r="E89" s="10">
        <v>447.3</v>
      </c>
      <c r="F89" s="10">
        <v>2054642.27951634</v>
      </c>
      <c r="G89" s="10">
        <v>1667994.03048558</v>
      </c>
      <c r="H89" s="16">
        <v>0.231804336205086</v>
      </c>
      <c r="I89" s="10">
        <v>386648.249030757</v>
      </c>
      <c r="J89" s="10">
        <v>4593.4323262158296</v>
      </c>
      <c r="K89" s="10">
        <v>3729.0275664779401</v>
      </c>
      <c r="L89" s="10" t="s">
        <v>12</v>
      </c>
      <c r="M89" s="10" t="s">
        <v>6441</v>
      </c>
    </row>
    <row r="90" spans="1:13" x14ac:dyDescent="0.25">
      <c r="A90" s="4" t="s">
        <v>272</v>
      </c>
      <c r="B90" s="9">
        <v>225</v>
      </c>
      <c r="C90" s="9" t="s">
        <v>273</v>
      </c>
      <c r="D90" s="9" t="s">
        <v>274</v>
      </c>
      <c r="E90" s="10">
        <v>499.89</v>
      </c>
      <c r="F90" s="10">
        <v>3624399.17319615</v>
      </c>
      <c r="G90" s="10">
        <v>3608840.8145152698</v>
      </c>
      <c r="H90" s="16">
        <v>4.3111789853131901E-3</v>
      </c>
      <c r="I90" s="10">
        <v>15558.3586808788</v>
      </c>
      <c r="J90" s="10">
        <v>7250.3934329475496</v>
      </c>
      <c r="K90" s="10">
        <v>7219.2698684015904</v>
      </c>
      <c r="L90" s="10" t="s">
        <v>25</v>
      </c>
      <c r="M90" s="10" t="s">
        <v>6443</v>
      </c>
    </row>
    <row r="91" spans="1:13" x14ac:dyDescent="0.25">
      <c r="A91" s="4" t="s">
        <v>275</v>
      </c>
      <c r="B91" s="9">
        <v>226</v>
      </c>
      <c r="C91" s="9" t="s">
        <v>276</v>
      </c>
      <c r="D91" s="9" t="s">
        <v>277</v>
      </c>
      <c r="E91" s="10">
        <v>323.18</v>
      </c>
      <c r="F91" s="10">
        <v>4117127.3867997201</v>
      </c>
      <c r="G91" s="10">
        <v>4398916.5598329799</v>
      </c>
      <c r="H91" s="16">
        <v>-6.4058767471588896E-2</v>
      </c>
      <c r="I91" s="10">
        <v>-281789.17303326301</v>
      </c>
      <c r="J91" s="10">
        <v>12739.425047341199</v>
      </c>
      <c r="K91" s="10">
        <v>13611.351444498399</v>
      </c>
      <c r="L91" s="10" t="s">
        <v>25</v>
      </c>
      <c r="M91" s="10" t="s">
        <v>6443</v>
      </c>
    </row>
    <row r="92" spans="1:13" x14ac:dyDescent="0.25">
      <c r="A92" s="4" t="s">
        <v>278</v>
      </c>
      <c r="B92" s="9">
        <v>227</v>
      </c>
      <c r="C92" s="9" t="s">
        <v>279</v>
      </c>
      <c r="D92" s="9" t="s">
        <v>280</v>
      </c>
      <c r="E92" s="10">
        <v>816.03</v>
      </c>
      <c r="F92" s="10">
        <v>449977.54848300002</v>
      </c>
      <c r="G92" s="10">
        <v>450142.756511905</v>
      </c>
      <c r="H92" s="16">
        <v>-3.67012523282306E-4</v>
      </c>
      <c r="I92" s="10">
        <v>-165.20802890468599</v>
      </c>
      <c r="J92" s="10">
        <v>551.42280122422005</v>
      </c>
      <c r="K92" s="10">
        <v>551.62525460081702</v>
      </c>
      <c r="L92" s="10" t="s">
        <v>12</v>
      </c>
      <c r="M92" s="10" t="s">
        <v>6443</v>
      </c>
    </row>
    <row r="93" spans="1:13" x14ac:dyDescent="0.25">
      <c r="A93" s="4" t="s">
        <v>281</v>
      </c>
      <c r="B93" s="9">
        <v>228</v>
      </c>
      <c r="C93" s="9" t="s">
        <v>282</v>
      </c>
      <c r="D93" s="9" t="s">
        <v>283</v>
      </c>
      <c r="E93" s="10">
        <v>1913.17</v>
      </c>
      <c r="F93" s="10">
        <v>3330994.4476609998</v>
      </c>
      <c r="G93" s="10">
        <v>3120491.4190720902</v>
      </c>
      <c r="H93" s="16">
        <v>6.7458294325803497E-2</v>
      </c>
      <c r="I93" s="10">
        <v>210503.02858890899</v>
      </c>
      <c r="J93" s="10">
        <v>1741.0864939660401</v>
      </c>
      <c r="K93" s="10">
        <v>1631.0580968090101</v>
      </c>
      <c r="L93" s="10" t="s">
        <v>12</v>
      </c>
      <c r="M93" s="10" t="s">
        <v>6439</v>
      </c>
    </row>
    <row r="94" spans="1:13" x14ac:dyDescent="0.25">
      <c r="A94" s="4" t="s">
        <v>284</v>
      </c>
      <c r="B94" s="9">
        <v>229</v>
      </c>
      <c r="C94" s="9" t="s">
        <v>285</v>
      </c>
      <c r="D94" s="9" t="s">
        <v>286</v>
      </c>
      <c r="E94" s="10">
        <v>1873.68</v>
      </c>
      <c r="F94" s="10">
        <v>7257117.5002229102</v>
      </c>
      <c r="G94" s="10">
        <v>6610112.7424744498</v>
      </c>
      <c r="H94" s="16">
        <v>9.7881047261268297E-2</v>
      </c>
      <c r="I94" s="10">
        <v>647004.75774845504</v>
      </c>
      <c r="J94" s="10">
        <v>3873.1893921176002</v>
      </c>
      <c r="K94" s="10">
        <v>3527.8770881230798</v>
      </c>
      <c r="L94" s="10" t="s">
        <v>12</v>
      </c>
      <c r="M94" s="10" t="s">
        <v>6443</v>
      </c>
    </row>
    <row r="95" spans="1:13" x14ac:dyDescent="0.25">
      <c r="A95" s="4" t="s">
        <v>287</v>
      </c>
      <c r="B95" s="9">
        <v>230</v>
      </c>
      <c r="C95" s="9" t="s">
        <v>288</v>
      </c>
      <c r="D95" s="9" t="s">
        <v>289</v>
      </c>
      <c r="E95" s="10">
        <v>1343.55</v>
      </c>
      <c r="F95" s="10">
        <v>8570204.5748985708</v>
      </c>
      <c r="G95" s="10">
        <v>7872973.2269534199</v>
      </c>
      <c r="H95" s="16">
        <v>8.8560106562811394E-2</v>
      </c>
      <c r="I95" s="10">
        <v>697231.34794515604</v>
      </c>
      <c r="J95" s="10">
        <v>6378.7760596171101</v>
      </c>
      <c r="K95" s="10">
        <v>5859.8289806508201</v>
      </c>
      <c r="L95" s="10" t="s">
        <v>12</v>
      </c>
      <c r="M95" s="10" t="s">
        <v>6440</v>
      </c>
    </row>
    <row r="96" spans="1:13" x14ac:dyDescent="0.25">
      <c r="A96" s="4" t="s">
        <v>290</v>
      </c>
      <c r="B96" s="9">
        <v>231</v>
      </c>
      <c r="C96" s="9" t="s">
        <v>291</v>
      </c>
      <c r="D96" s="9" t="s">
        <v>292</v>
      </c>
      <c r="E96" s="10">
        <v>339.21</v>
      </c>
      <c r="F96" s="10">
        <v>3929572.2008208898</v>
      </c>
      <c r="G96" s="10">
        <v>4015202.2930963901</v>
      </c>
      <c r="H96" s="16">
        <v>-2.1326470255989501E-2</v>
      </c>
      <c r="I96" s="10">
        <v>-85630.0922755012</v>
      </c>
      <c r="J96" s="10">
        <v>11584.482181601001</v>
      </c>
      <c r="K96" s="10">
        <v>11836.921945391899</v>
      </c>
      <c r="L96" s="10" t="s">
        <v>25</v>
      </c>
      <c r="M96" s="10" t="s">
        <v>6441</v>
      </c>
    </row>
    <row r="97" spans="1:13" x14ac:dyDescent="0.25">
      <c r="A97" s="4" t="s">
        <v>293</v>
      </c>
      <c r="B97" s="9">
        <v>232</v>
      </c>
      <c r="C97" s="9" t="s">
        <v>294</v>
      </c>
      <c r="D97" s="9" t="s">
        <v>295</v>
      </c>
      <c r="E97" s="10">
        <v>1257.32</v>
      </c>
      <c r="F97" s="10">
        <v>1037140.58229126</v>
      </c>
      <c r="G97" s="10">
        <v>939416.37535299303</v>
      </c>
      <c r="H97" s="16">
        <v>0.104026509971733</v>
      </c>
      <c r="I97" s="10">
        <v>97724.206938267103</v>
      </c>
      <c r="J97" s="10">
        <v>824.88195709227602</v>
      </c>
      <c r="K97" s="10">
        <v>747.157744530424</v>
      </c>
      <c r="L97" s="10" t="s">
        <v>12</v>
      </c>
      <c r="M97" s="10" t="s">
        <v>6439</v>
      </c>
    </row>
    <row r="98" spans="1:13" x14ac:dyDescent="0.25">
      <c r="A98" s="4" t="s">
        <v>296</v>
      </c>
      <c r="B98" s="9">
        <v>233</v>
      </c>
      <c r="C98" s="9" t="s">
        <v>297</v>
      </c>
      <c r="D98" s="9" t="s">
        <v>298</v>
      </c>
      <c r="E98" s="10">
        <v>10021.11</v>
      </c>
      <c r="F98" s="10">
        <v>20228700.126870599</v>
      </c>
      <c r="G98" s="10">
        <v>19817374.853030201</v>
      </c>
      <c r="H98" s="16">
        <v>2.0755790153381502E-2</v>
      </c>
      <c r="I98" s="10">
        <v>411325.27384039399</v>
      </c>
      <c r="J98" s="10">
        <v>2018.60872965875</v>
      </c>
      <c r="K98" s="10">
        <v>1977.5628501264</v>
      </c>
      <c r="L98" s="10" t="s">
        <v>12</v>
      </c>
      <c r="M98" s="10" t="s">
        <v>6439</v>
      </c>
    </row>
    <row r="99" spans="1:13" x14ac:dyDescent="0.25">
      <c r="A99" s="4" t="s">
        <v>299</v>
      </c>
      <c r="B99" s="9">
        <v>234</v>
      </c>
      <c r="C99" s="9" t="s">
        <v>300</v>
      </c>
      <c r="D99" s="9" t="s">
        <v>301</v>
      </c>
      <c r="E99" s="10">
        <v>9526.8700000000008</v>
      </c>
      <c r="F99" s="10">
        <v>30872277.382014699</v>
      </c>
      <c r="G99" s="10">
        <v>29601814.1601917</v>
      </c>
      <c r="H99" s="16">
        <v>4.2918424355609802E-2</v>
      </c>
      <c r="I99" s="10">
        <v>1270463.2218230099</v>
      </c>
      <c r="J99" s="10">
        <v>3240.54777508402</v>
      </c>
      <c r="K99" s="10">
        <v>3107.1919906739299</v>
      </c>
      <c r="L99" s="10" t="s">
        <v>12</v>
      </c>
      <c r="M99" s="10" t="s">
        <v>6439</v>
      </c>
    </row>
    <row r="100" spans="1:13" x14ac:dyDescent="0.25">
      <c r="A100" s="4" t="s">
        <v>302</v>
      </c>
      <c r="B100" s="9">
        <v>235</v>
      </c>
      <c r="C100" s="9" t="s">
        <v>303</v>
      </c>
      <c r="D100" s="9" t="s">
        <v>304</v>
      </c>
      <c r="E100" s="10">
        <v>3560.83</v>
      </c>
      <c r="F100" s="10">
        <v>18930469.402716901</v>
      </c>
      <c r="G100" s="10">
        <v>18101099.330444802</v>
      </c>
      <c r="H100" s="16">
        <v>4.5818768083171403E-2</v>
      </c>
      <c r="I100" s="10">
        <v>829370.07227210002</v>
      </c>
      <c r="J100" s="10">
        <v>5316.3081087041201</v>
      </c>
      <c r="K100" s="10">
        <v>5083.3932904532903</v>
      </c>
      <c r="L100" s="10" t="s">
        <v>12</v>
      </c>
      <c r="M100" s="10" t="s">
        <v>6439</v>
      </c>
    </row>
    <row r="101" spans="1:13" x14ac:dyDescent="0.25">
      <c r="A101" s="4" t="s">
        <v>305</v>
      </c>
      <c r="B101" s="9">
        <v>236</v>
      </c>
      <c r="C101" s="9" t="s">
        <v>306</v>
      </c>
      <c r="D101" s="9" t="s">
        <v>307</v>
      </c>
      <c r="E101" s="10">
        <v>758.5</v>
      </c>
      <c r="F101" s="10">
        <v>6867254.2702709502</v>
      </c>
      <c r="G101" s="10">
        <v>6618095.4449899001</v>
      </c>
      <c r="H101" s="16">
        <v>3.7648116040646301E-2</v>
      </c>
      <c r="I101" s="10">
        <v>249158.825281053</v>
      </c>
      <c r="J101" s="10">
        <v>9053.7300860526702</v>
      </c>
      <c r="K101" s="10">
        <v>8725.2411931310507</v>
      </c>
      <c r="L101" s="10" t="s">
        <v>12</v>
      </c>
      <c r="M101" s="10" t="s">
        <v>6439</v>
      </c>
    </row>
    <row r="102" spans="1:13" x14ac:dyDescent="0.25">
      <c r="A102" s="4" t="s">
        <v>308</v>
      </c>
      <c r="B102" s="9">
        <v>237</v>
      </c>
      <c r="C102" s="9" t="s">
        <v>309</v>
      </c>
      <c r="D102" s="9" t="s">
        <v>310</v>
      </c>
      <c r="E102" s="10">
        <v>11935.74</v>
      </c>
      <c r="F102" s="10">
        <v>7548524.4366802797</v>
      </c>
      <c r="G102" s="10">
        <v>8338923.0748988697</v>
      </c>
      <c r="H102" s="16">
        <v>-9.4784258245261904E-2</v>
      </c>
      <c r="I102" s="10">
        <v>-790398.63821858796</v>
      </c>
      <c r="J102" s="10">
        <v>632.43036767559295</v>
      </c>
      <c r="K102" s="10">
        <v>698.65153521263596</v>
      </c>
      <c r="L102" s="10" t="s">
        <v>12</v>
      </c>
      <c r="M102" s="10" t="s">
        <v>6441</v>
      </c>
    </row>
    <row r="103" spans="1:13" x14ac:dyDescent="0.25">
      <c r="A103" s="4" t="s">
        <v>311</v>
      </c>
      <c r="B103" s="9">
        <v>238</v>
      </c>
      <c r="C103" s="9" t="s">
        <v>312</v>
      </c>
      <c r="D103" s="9" t="s">
        <v>313</v>
      </c>
      <c r="E103" s="10">
        <v>3300.83</v>
      </c>
      <c r="F103" s="10">
        <v>5934195.9803962801</v>
      </c>
      <c r="G103" s="10">
        <v>6124008.37236882</v>
      </c>
      <c r="H103" s="16">
        <v>-3.09947962888097E-2</v>
      </c>
      <c r="I103" s="10">
        <v>-189812.39197253701</v>
      </c>
      <c r="J103" s="10">
        <v>1797.7890349991601</v>
      </c>
      <c r="K103" s="10">
        <v>1855.29347841871</v>
      </c>
      <c r="L103" s="10" t="s">
        <v>12</v>
      </c>
      <c r="M103" s="10" t="s">
        <v>6439</v>
      </c>
    </row>
    <row r="104" spans="1:13" x14ac:dyDescent="0.25">
      <c r="A104" s="4" t="s">
        <v>314</v>
      </c>
      <c r="B104" s="9">
        <v>239</v>
      </c>
      <c r="C104" s="9" t="s">
        <v>315</v>
      </c>
      <c r="D104" s="9" t="s">
        <v>316</v>
      </c>
      <c r="E104" s="10">
        <v>3849.26</v>
      </c>
      <c r="F104" s="10">
        <v>13421924.396333599</v>
      </c>
      <c r="G104" s="10">
        <v>12860327.4051973</v>
      </c>
      <c r="H104" s="16">
        <v>4.3668949743019603E-2</v>
      </c>
      <c r="I104" s="10">
        <v>561596.99113633705</v>
      </c>
      <c r="J104" s="10">
        <v>3486.88433525758</v>
      </c>
      <c r="K104" s="10">
        <v>3340.9869442950699</v>
      </c>
      <c r="L104" s="10" t="s">
        <v>12</v>
      </c>
      <c r="M104" s="10" t="s">
        <v>6439</v>
      </c>
    </row>
    <row r="105" spans="1:13" x14ac:dyDescent="0.25">
      <c r="A105" s="4" t="s">
        <v>317</v>
      </c>
      <c r="B105" s="9">
        <v>240</v>
      </c>
      <c r="C105" s="9" t="s">
        <v>318</v>
      </c>
      <c r="D105" s="9" t="s">
        <v>319</v>
      </c>
      <c r="E105" s="10">
        <v>2503.65</v>
      </c>
      <c r="F105" s="10">
        <v>14594159.296636799</v>
      </c>
      <c r="G105" s="10">
        <v>14276199.764828499</v>
      </c>
      <c r="H105" s="16">
        <v>2.2272000745723299E-2</v>
      </c>
      <c r="I105" s="10">
        <v>317959.53180835402</v>
      </c>
      <c r="J105" s="10">
        <v>5829.1531550483696</v>
      </c>
      <c r="K105" s="10">
        <v>5702.1547599818196</v>
      </c>
      <c r="L105" s="10" t="s">
        <v>12</v>
      </c>
      <c r="M105" s="10" t="s">
        <v>6440</v>
      </c>
    </row>
    <row r="106" spans="1:13" x14ac:dyDescent="0.25">
      <c r="A106" s="4" t="s">
        <v>320</v>
      </c>
      <c r="B106" s="9">
        <v>241</v>
      </c>
      <c r="C106" s="9" t="s">
        <v>321</v>
      </c>
      <c r="D106" s="9" t="s">
        <v>322</v>
      </c>
      <c r="E106" s="10">
        <v>838.35</v>
      </c>
      <c r="F106" s="10">
        <v>7239706.5451678196</v>
      </c>
      <c r="G106" s="10">
        <v>8170108.45474484</v>
      </c>
      <c r="H106" s="16">
        <v>-0.11387877097723</v>
      </c>
      <c r="I106" s="10">
        <v>-930401.90957701695</v>
      </c>
      <c r="J106" s="10">
        <v>8635.6611739343007</v>
      </c>
      <c r="K106" s="10">
        <v>9745.4624616745205</v>
      </c>
      <c r="L106" s="10" t="s">
        <v>12</v>
      </c>
      <c r="M106" s="10" t="s">
        <v>6439</v>
      </c>
    </row>
    <row r="107" spans="1:13" x14ac:dyDescent="0.25">
      <c r="A107" s="4" t="s">
        <v>323</v>
      </c>
      <c r="B107" s="9">
        <v>242</v>
      </c>
      <c r="C107" s="9" t="s">
        <v>324</v>
      </c>
      <c r="D107" s="9" t="s">
        <v>325</v>
      </c>
      <c r="E107" s="10">
        <v>6645.29</v>
      </c>
      <c r="F107" s="10">
        <v>4897365.2040273603</v>
      </c>
      <c r="G107" s="10">
        <v>5253329.0574787902</v>
      </c>
      <c r="H107" s="16">
        <v>-6.77596719254938E-2</v>
      </c>
      <c r="I107" s="10">
        <v>-355963.85345142602</v>
      </c>
      <c r="J107" s="10">
        <v>736.96786807308001</v>
      </c>
      <c r="K107" s="10">
        <v>790.53420655513696</v>
      </c>
      <c r="L107" s="10" t="s">
        <v>25</v>
      </c>
      <c r="M107" s="10" t="s">
        <v>6440</v>
      </c>
    </row>
    <row r="108" spans="1:13" x14ac:dyDescent="0.25">
      <c r="A108" s="4" t="s">
        <v>326</v>
      </c>
      <c r="B108" s="9">
        <v>243</v>
      </c>
      <c r="C108" s="9" t="s">
        <v>327</v>
      </c>
      <c r="D108" s="9" t="s">
        <v>328</v>
      </c>
      <c r="E108" s="10">
        <v>4998.95</v>
      </c>
      <c r="F108" s="10">
        <v>4525034.5175330099</v>
      </c>
      <c r="G108" s="10">
        <v>4282134.0795125403</v>
      </c>
      <c r="H108" s="16">
        <v>5.6724155178279098E-2</v>
      </c>
      <c r="I108" s="10">
        <v>242900.438020467</v>
      </c>
      <c r="J108" s="10">
        <v>905.196994875526</v>
      </c>
      <c r="K108" s="10">
        <v>856.60670331020401</v>
      </c>
      <c r="L108" s="10" t="s">
        <v>12</v>
      </c>
      <c r="M108" s="10" t="s">
        <v>6443</v>
      </c>
    </row>
    <row r="109" spans="1:13" x14ac:dyDescent="0.25">
      <c r="A109" s="4" t="s">
        <v>329</v>
      </c>
      <c r="B109" s="9">
        <v>244</v>
      </c>
      <c r="C109" s="9" t="s">
        <v>330</v>
      </c>
      <c r="D109" s="9" t="s">
        <v>331</v>
      </c>
      <c r="E109" s="10">
        <v>1452.68</v>
      </c>
      <c r="F109" s="10">
        <v>4317460.0315674897</v>
      </c>
      <c r="G109" s="10">
        <v>4085911.4377446901</v>
      </c>
      <c r="H109" s="16">
        <v>5.6669998200109803E-2</v>
      </c>
      <c r="I109" s="10">
        <v>231548.59382279901</v>
      </c>
      <c r="J109" s="10">
        <v>2972.0654456366801</v>
      </c>
      <c r="K109" s="10">
        <v>2812.67136447441</v>
      </c>
      <c r="L109" s="10" t="s">
        <v>12</v>
      </c>
      <c r="M109" s="10" t="s">
        <v>6439</v>
      </c>
    </row>
    <row r="110" spans="1:13" x14ac:dyDescent="0.25">
      <c r="A110" s="4" t="s">
        <v>332</v>
      </c>
      <c r="B110" s="9">
        <v>245</v>
      </c>
      <c r="C110" s="9" t="s">
        <v>333</v>
      </c>
      <c r="D110" s="9" t="s">
        <v>334</v>
      </c>
      <c r="E110" s="10">
        <v>2163.9299999999998</v>
      </c>
      <c r="F110" s="10">
        <v>10664773.172478501</v>
      </c>
      <c r="G110" s="10">
        <v>10529483.621347699</v>
      </c>
      <c r="H110" s="16">
        <v>1.28486406357597E-2</v>
      </c>
      <c r="I110" s="10">
        <v>135289.55113081401</v>
      </c>
      <c r="J110" s="10">
        <v>4928.4279863389902</v>
      </c>
      <c r="K110" s="10">
        <v>4865.90768710065</v>
      </c>
      <c r="L110" s="10" t="s">
        <v>12</v>
      </c>
      <c r="M110" s="10" t="s">
        <v>6439</v>
      </c>
    </row>
    <row r="111" spans="1:13" x14ac:dyDescent="0.25">
      <c r="A111" s="4" t="s">
        <v>335</v>
      </c>
      <c r="B111" s="9">
        <v>246</v>
      </c>
      <c r="C111" s="9" t="s">
        <v>336</v>
      </c>
      <c r="D111" s="9" t="s">
        <v>337</v>
      </c>
      <c r="E111" s="10">
        <v>1427.99</v>
      </c>
      <c r="F111" s="10">
        <v>13790949.294538099</v>
      </c>
      <c r="G111" s="10">
        <v>13161859.026396001</v>
      </c>
      <c r="H111" s="16">
        <v>4.7796459974271503E-2</v>
      </c>
      <c r="I111" s="10">
        <v>629090.26814214105</v>
      </c>
      <c r="J111" s="10">
        <v>9657.5951474016892</v>
      </c>
      <c r="K111" s="10">
        <v>9217.0526589093806</v>
      </c>
      <c r="L111" s="10" t="s">
        <v>12</v>
      </c>
      <c r="M111" s="10" t="s">
        <v>6439</v>
      </c>
    </row>
    <row r="112" spans="1:13" x14ac:dyDescent="0.25">
      <c r="A112" s="4" t="s">
        <v>338</v>
      </c>
      <c r="B112" s="9">
        <v>247</v>
      </c>
      <c r="C112" s="9" t="s">
        <v>339</v>
      </c>
      <c r="D112" s="9" t="s">
        <v>340</v>
      </c>
      <c r="E112" s="10">
        <v>1836.07</v>
      </c>
      <c r="F112" s="10">
        <v>4246530.9609867102</v>
      </c>
      <c r="G112" s="10">
        <v>4144517.41106747</v>
      </c>
      <c r="H112" s="16">
        <v>2.4614096118120501E-2</v>
      </c>
      <c r="I112" s="10">
        <v>102013.54991923799</v>
      </c>
      <c r="J112" s="10">
        <v>2312.83717994777</v>
      </c>
      <c r="K112" s="10">
        <v>2257.27636259373</v>
      </c>
      <c r="L112" s="10" t="s">
        <v>12</v>
      </c>
      <c r="M112" s="10" t="s">
        <v>6439</v>
      </c>
    </row>
    <row r="113" spans="1:13" x14ac:dyDescent="0.25">
      <c r="A113" s="4" t="s">
        <v>341</v>
      </c>
      <c r="B113" s="9">
        <v>248</v>
      </c>
      <c r="C113" s="9" t="s">
        <v>342</v>
      </c>
      <c r="D113" s="9" t="s">
        <v>343</v>
      </c>
      <c r="E113" s="10">
        <v>4263.7299999999996</v>
      </c>
      <c r="F113" s="10">
        <v>12755938.4537363</v>
      </c>
      <c r="G113" s="10">
        <v>11930126.2027549</v>
      </c>
      <c r="H113" s="16">
        <v>6.9220747286874398E-2</v>
      </c>
      <c r="I113" s="10">
        <v>825812.25098141504</v>
      </c>
      <c r="J113" s="10">
        <v>2991.7322282922</v>
      </c>
      <c r="K113" s="10">
        <v>2798.0491735534101</v>
      </c>
      <c r="L113" s="10" t="s">
        <v>12</v>
      </c>
      <c r="M113" s="10" t="s">
        <v>6439</v>
      </c>
    </row>
    <row r="114" spans="1:13" x14ac:dyDescent="0.25">
      <c r="A114" s="4" t="s">
        <v>344</v>
      </c>
      <c r="B114" s="9">
        <v>249</v>
      </c>
      <c r="C114" s="9" t="s">
        <v>345</v>
      </c>
      <c r="D114" s="9" t="s">
        <v>346</v>
      </c>
      <c r="E114" s="10">
        <v>2100.15</v>
      </c>
      <c r="F114" s="10">
        <v>8949276.7784123998</v>
      </c>
      <c r="G114" s="10">
        <v>9016484.0398083609</v>
      </c>
      <c r="H114" s="16">
        <v>-7.4538213675342498E-3</v>
      </c>
      <c r="I114" s="10">
        <v>-67207.261395955502</v>
      </c>
      <c r="J114" s="10">
        <v>4261.2559952443398</v>
      </c>
      <c r="K114" s="10">
        <v>4293.2571672539398</v>
      </c>
      <c r="L114" s="10" t="s">
        <v>12</v>
      </c>
      <c r="M114" s="10" t="s">
        <v>6439</v>
      </c>
    </row>
    <row r="115" spans="1:13" x14ac:dyDescent="0.25">
      <c r="A115" s="4" t="s">
        <v>347</v>
      </c>
      <c r="B115" s="9">
        <v>250</v>
      </c>
      <c r="C115" s="9" t="s">
        <v>348</v>
      </c>
      <c r="D115" s="9" t="s">
        <v>349</v>
      </c>
      <c r="E115" s="10">
        <v>261.39999999999998</v>
      </c>
      <c r="F115" s="10">
        <v>1863457.8751094199</v>
      </c>
      <c r="G115" s="10">
        <v>1701036.73672248</v>
      </c>
      <c r="H115" s="16">
        <v>9.5483615891736706E-2</v>
      </c>
      <c r="I115" s="10">
        <v>162421.13838694201</v>
      </c>
      <c r="J115" s="10">
        <v>7128.7600424996899</v>
      </c>
      <c r="K115" s="10">
        <v>6507.4090922818596</v>
      </c>
      <c r="L115" s="10" t="s">
        <v>25</v>
      </c>
      <c r="M115" s="10" t="s">
        <v>6439</v>
      </c>
    </row>
    <row r="116" spans="1:13" x14ac:dyDescent="0.25">
      <c r="A116" s="4" t="s">
        <v>350</v>
      </c>
      <c r="B116" s="9">
        <v>251</v>
      </c>
      <c r="C116" s="9" t="s">
        <v>351</v>
      </c>
      <c r="D116" s="9" t="s">
        <v>352</v>
      </c>
      <c r="E116" s="10">
        <v>5155.3100000000004</v>
      </c>
      <c r="F116" s="10">
        <v>11221428.086917801</v>
      </c>
      <c r="G116" s="10">
        <v>10709896.3071019</v>
      </c>
      <c r="H116" s="16">
        <v>4.7762533375479602E-2</v>
      </c>
      <c r="I116" s="10">
        <v>511531.77981588099</v>
      </c>
      <c r="J116" s="10">
        <v>2176.6737765367702</v>
      </c>
      <c r="K116" s="10">
        <v>2077.44952429668</v>
      </c>
      <c r="L116" s="10" t="s">
        <v>12</v>
      </c>
      <c r="M116" s="10" t="s">
        <v>6439</v>
      </c>
    </row>
    <row r="117" spans="1:13" x14ac:dyDescent="0.25">
      <c r="A117" s="4" t="s">
        <v>353</v>
      </c>
      <c r="B117" s="9">
        <v>252</v>
      </c>
      <c r="C117" s="9" t="s">
        <v>354</v>
      </c>
      <c r="D117" s="9" t="s">
        <v>355</v>
      </c>
      <c r="E117" s="10">
        <v>5325.44</v>
      </c>
      <c r="F117" s="10">
        <v>14293056.373406</v>
      </c>
      <c r="G117" s="10">
        <v>13383535.3976693</v>
      </c>
      <c r="H117" s="16">
        <v>6.7958200035474106E-2</v>
      </c>
      <c r="I117" s="10">
        <v>909520.97573665902</v>
      </c>
      <c r="J117" s="10">
        <v>2683.9202720162002</v>
      </c>
      <c r="K117" s="10">
        <v>2513.1323229008899</v>
      </c>
      <c r="L117" s="10" t="s">
        <v>12</v>
      </c>
      <c r="M117" s="10" t="s">
        <v>6440</v>
      </c>
    </row>
    <row r="118" spans="1:13" x14ac:dyDescent="0.25">
      <c r="A118" s="4" t="s">
        <v>356</v>
      </c>
      <c r="B118" s="9">
        <v>253</v>
      </c>
      <c r="C118" s="9" t="s">
        <v>357</v>
      </c>
      <c r="D118" s="9" t="s">
        <v>358</v>
      </c>
      <c r="E118" s="10">
        <v>948.02</v>
      </c>
      <c r="F118" s="10">
        <v>4395410.9006281998</v>
      </c>
      <c r="G118" s="10">
        <v>4096746.8503717901</v>
      </c>
      <c r="H118" s="16">
        <v>7.2902735063874E-2</v>
      </c>
      <c r="I118" s="10">
        <v>298664.05025641399</v>
      </c>
      <c r="J118" s="10">
        <v>4636.4115742581398</v>
      </c>
      <c r="K118" s="10">
        <v>4321.3717541526403</v>
      </c>
      <c r="L118" s="10" t="s">
        <v>12</v>
      </c>
      <c r="M118" s="10" t="s">
        <v>6439</v>
      </c>
    </row>
    <row r="119" spans="1:13" x14ac:dyDescent="0.25">
      <c r="A119" s="4" t="s">
        <v>359</v>
      </c>
      <c r="B119" s="9">
        <v>254</v>
      </c>
      <c r="C119" s="9" t="s">
        <v>360</v>
      </c>
      <c r="D119" s="9" t="s">
        <v>361</v>
      </c>
      <c r="E119" s="10">
        <v>126.1</v>
      </c>
      <c r="F119" s="10">
        <v>1120980.2172797101</v>
      </c>
      <c r="G119" s="10">
        <v>1048466.08286093</v>
      </c>
      <c r="H119" s="16">
        <v>6.9162117501134796E-2</v>
      </c>
      <c r="I119" s="10">
        <v>72514.134418782007</v>
      </c>
      <c r="J119" s="10">
        <v>8889.6131425829499</v>
      </c>
      <c r="K119" s="10">
        <v>8314.5605302214808</v>
      </c>
      <c r="L119" s="10" t="s">
        <v>25</v>
      </c>
      <c r="M119" s="10" t="s">
        <v>6442</v>
      </c>
    </row>
    <row r="120" spans="1:13" x14ac:dyDescent="0.25">
      <c r="A120" s="4" t="s">
        <v>362</v>
      </c>
      <c r="B120" s="9">
        <v>255</v>
      </c>
      <c r="C120" s="9" t="s">
        <v>363</v>
      </c>
      <c r="D120" s="9" t="s">
        <v>364</v>
      </c>
      <c r="E120" s="10">
        <v>3645.46</v>
      </c>
      <c r="F120" s="10">
        <v>4471608.1263279999</v>
      </c>
      <c r="G120" s="10">
        <v>5172548.0075979102</v>
      </c>
      <c r="H120" s="16">
        <v>-0.135511527440694</v>
      </c>
      <c r="I120" s="10">
        <v>-700939.881269912</v>
      </c>
      <c r="J120" s="10">
        <v>1226.62383521641</v>
      </c>
      <c r="K120" s="10">
        <v>1418.90132043635</v>
      </c>
      <c r="L120" s="10" t="s">
        <v>12</v>
      </c>
      <c r="M120" s="10" t="s">
        <v>6439</v>
      </c>
    </row>
    <row r="121" spans="1:13" x14ac:dyDescent="0.25">
      <c r="A121" s="4" t="s">
        <v>365</v>
      </c>
      <c r="B121" s="9">
        <v>256</v>
      </c>
      <c r="C121" s="9" t="s">
        <v>366</v>
      </c>
      <c r="D121" s="9" t="s">
        <v>367</v>
      </c>
      <c r="E121" s="10">
        <v>2708.2</v>
      </c>
      <c r="F121" s="10">
        <v>8451390.2195326798</v>
      </c>
      <c r="G121" s="10">
        <v>8221652.6858822303</v>
      </c>
      <c r="H121" s="16">
        <v>2.7942986942873799E-2</v>
      </c>
      <c r="I121" s="10">
        <v>229737.53365045</v>
      </c>
      <c r="J121" s="10">
        <v>3120.6669446616502</v>
      </c>
      <c r="K121" s="10">
        <v>3035.8366021277002</v>
      </c>
      <c r="L121" s="10" t="s">
        <v>12</v>
      </c>
      <c r="M121" s="10" t="s">
        <v>6440</v>
      </c>
    </row>
    <row r="122" spans="1:13" x14ac:dyDescent="0.25">
      <c r="A122" s="4" t="s">
        <v>368</v>
      </c>
      <c r="B122" s="9">
        <v>257</v>
      </c>
      <c r="C122" s="9" t="s">
        <v>369</v>
      </c>
      <c r="D122" s="9" t="s">
        <v>370</v>
      </c>
      <c r="E122" s="10">
        <v>1052.8</v>
      </c>
      <c r="F122" s="10">
        <v>6055532.4925969504</v>
      </c>
      <c r="G122" s="10">
        <v>5978042.96027626</v>
      </c>
      <c r="H122" s="16">
        <v>1.2962357887959E-2</v>
      </c>
      <c r="I122" s="10">
        <v>77489.532320694096</v>
      </c>
      <c r="J122" s="10">
        <v>5751.8355742752201</v>
      </c>
      <c r="K122" s="10">
        <v>5678.2322950952303</v>
      </c>
      <c r="L122" s="10" t="s">
        <v>12</v>
      </c>
      <c r="M122" s="10" t="s">
        <v>6439</v>
      </c>
    </row>
    <row r="123" spans="1:13" x14ac:dyDescent="0.25">
      <c r="A123" s="4" t="s">
        <v>371</v>
      </c>
      <c r="B123" s="9">
        <v>258</v>
      </c>
      <c r="C123" s="9" t="s">
        <v>372</v>
      </c>
      <c r="D123" s="9" t="s">
        <v>373</v>
      </c>
      <c r="E123" s="10">
        <v>225.09</v>
      </c>
      <c r="F123" s="10">
        <v>2338508.4858081802</v>
      </c>
      <c r="G123" s="10">
        <v>2164617.41997424</v>
      </c>
      <c r="H123" s="16">
        <v>8.0333394820417001E-2</v>
      </c>
      <c r="I123" s="10">
        <v>173891.06583394299</v>
      </c>
      <c r="J123" s="10">
        <v>10389.2153618916</v>
      </c>
      <c r="K123" s="10">
        <v>9616.6751964735704</v>
      </c>
      <c r="L123" s="10" t="s">
        <v>25</v>
      </c>
      <c r="M123" s="10" t="s">
        <v>6443</v>
      </c>
    </row>
    <row r="124" spans="1:13" x14ac:dyDescent="0.25">
      <c r="A124" s="4" t="s">
        <v>374</v>
      </c>
      <c r="B124" s="9">
        <v>259</v>
      </c>
      <c r="C124" s="9" t="s">
        <v>375</v>
      </c>
      <c r="D124" s="9" t="s">
        <v>376</v>
      </c>
      <c r="E124" s="10">
        <v>4151.08</v>
      </c>
      <c r="F124" s="10">
        <v>1845597.87858432</v>
      </c>
      <c r="G124" s="10">
        <v>2047444.38097054</v>
      </c>
      <c r="H124" s="16">
        <v>-9.8584608335263599E-2</v>
      </c>
      <c r="I124" s="10">
        <v>-201846.50238621701</v>
      </c>
      <c r="J124" s="10">
        <v>444.60667551199202</v>
      </c>
      <c r="K124" s="10">
        <v>493.23173269860803</v>
      </c>
      <c r="L124" s="10" t="s">
        <v>25</v>
      </c>
      <c r="M124" s="10" t="s">
        <v>6443</v>
      </c>
    </row>
    <row r="125" spans="1:13" x14ac:dyDescent="0.25">
      <c r="A125" s="4" t="s">
        <v>377</v>
      </c>
      <c r="B125" s="9">
        <v>260</v>
      </c>
      <c r="C125" s="9" t="s">
        <v>378</v>
      </c>
      <c r="D125" s="9" t="s">
        <v>379</v>
      </c>
      <c r="E125" s="10">
        <v>1806.4</v>
      </c>
      <c r="F125" s="10">
        <v>3628368.3031957499</v>
      </c>
      <c r="G125" s="10">
        <v>3876649.1397766299</v>
      </c>
      <c r="H125" s="16">
        <v>-6.4045217307231006E-2</v>
      </c>
      <c r="I125" s="10">
        <v>-248280.83658088499</v>
      </c>
      <c r="J125" s="10">
        <v>2008.61841408091</v>
      </c>
      <c r="K125" s="10">
        <v>2146.0635184768798</v>
      </c>
      <c r="L125" s="10" t="s">
        <v>12</v>
      </c>
      <c r="M125" s="10" t="s">
        <v>6439</v>
      </c>
    </row>
    <row r="126" spans="1:13" x14ac:dyDescent="0.25">
      <c r="A126" s="4" t="s">
        <v>380</v>
      </c>
      <c r="B126" s="9">
        <v>261</v>
      </c>
      <c r="C126" s="9" t="s">
        <v>381</v>
      </c>
      <c r="D126" s="9" t="s">
        <v>382</v>
      </c>
      <c r="E126" s="10">
        <v>2061.33</v>
      </c>
      <c r="F126" s="10">
        <v>8413903.0194405206</v>
      </c>
      <c r="G126" s="10">
        <v>7853075.7399358395</v>
      </c>
      <c r="H126" s="16">
        <v>7.1414984151071198E-2</v>
      </c>
      <c r="I126" s="10">
        <v>560827.27950467996</v>
      </c>
      <c r="J126" s="10">
        <v>4081.7836151613401</v>
      </c>
      <c r="K126" s="10">
        <v>3809.71302020338</v>
      </c>
      <c r="L126" s="10" t="s">
        <v>12</v>
      </c>
      <c r="M126" s="10" t="s">
        <v>6439</v>
      </c>
    </row>
    <row r="127" spans="1:13" x14ac:dyDescent="0.25">
      <c r="A127" s="4" t="s">
        <v>383</v>
      </c>
      <c r="B127" s="9">
        <v>262</v>
      </c>
      <c r="C127" s="9" t="s">
        <v>384</v>
      </c>
      <c r="D127" s="9" t="s">
        <v>385</v>
      </c>
      <c r="E127" s="10">
        <v>2126.73</v>
      </c>
      <c r="F127" s="10">
        <v>14288326.105738999</v>
      </c>
      <c r="G127" s="10">
        <v>13395282.979874801</v>
      </c>
      <c r="H127" s="16">
        <v>6.6668477792207997E-2</v>
      </c>
      <c r="I127" s="10">
        <v>893043.12586412602</v>
      </c>
      <c r="J127" s="10">
        <v>6718.4485598731198</v>
      </c>
      <c r="K127" s="10">
        <v>6298.5348304085701</v>
      </c>
      <c r="L127" s="10" t="s">
        <v>12</v>
      </c>
      <c r="M127" s="10" t="s">
        <v>6439</v>
      </c>
    </row>
    <row r="128" spans="1:13" x14ac:dyDescent="0.25">
      <c r="A128" s="4" t="s">
        <v>386</v>
      </c>
      <c r="B128" s="9">
        <v>263</v>
      </c>
      <c r="C128" s="9" t="s">
        <v>387</v>
      </c>
      <c r="D128" s="9" t="s">
        <v>388</v>
      </c>
      <c r="E128" s="10">
        <v>991.46</v>
      </c>
      <c r="F128" s="10">
        <v>11908569.294999801</v>
      </c>
      <c r="G128" s="10">
        <v>11144962.7978383</v>
      </c>
      <c r="H128" s="16">
        <v>6.85158408343505E-2</v>
      </c>
      <c r="I128" s="10">
        <v>763606.49716144998</v>
      </c>
      <c r="J128" s="10">
        <v>12011.144468762999</v>
      </c>
      <c r="K128" s="10">
        <v>11240.960601374099</v>
      </c>
      <c r="L128" s="10" t="s">
        <v>12</v>
      </c>
      <c r="M128" s="10" t="s">
        <v>6439</v>
      </c>
    </row>
    <row r="129" spans="1:13" x14ac:dyDescent="0.25">
      <c r="A129" s="4" t="s">
        <v>389</v>
      </c>
      <c r="B129" s="9">
        <v>264</v>
      </c>
      <c r="C129" s="9" t="s">
        <v>390</v>
      </c>
      <c r="D129" s="9" t="s">
        <v>391</v>
      </c>
      <c r="E129" s="10">
        <v>10642.71</v>
      </c>
      <c r="F129" s="10">
        <v>12651675.892054901</v>
      </c>
      <c r="G129" s="10">
        <v>12941663.457233701</v>
      </c>
      <c r="H129" s="16">
        <v>-2.2407286832720801E-2</v>
      </c>
      <c r="I129" s="10">
        <v>-289987.56517877401</v>
      </c>
      <c r="J129" s="10">
        <v>1188.76450566208</v>
      </c>
      <c r="K129" s="10">
        <v>1216.0120361480899</v>
      </c>
      <c r="L129" s="10" t="s">
        <v>12</v>
      </c>
      <c r="M129" s="10" t="s">
        <v>6439</v>
      </c>
    </row>
    <row r="130" spans="1:13" x14ac:dyDescent="0.25">
      <c r="A130" s="4" t="s">
        <v>392</v>
      </c>
      <c r="B130" s="9">
        <v>265</v>
      </c>
      <c r="C130" s="9" t="s">
        <v>393</v>
      </c>
      <c r="D130" s="9" t="s">
        <v>394</v>
      </c>
      <c r="E130" s="10">
        <v>4443.7299999999996</v>
      </c>
      <c r="F130" s="10">
        <v>15121397.1644476</v>
      </c>
      <c r="G130" s="10">
        <v>14985381.819243601</v>
      </c>
      <c r="H130" s="16">
        <v>9.0765351757238193E-3</v>
      </c>
      <c r="I130" s="10">
        <v>136015.345204018</v>
      </c>
      <c r="J130" s="10">
        <v>3402.8613719662599</v>
      </c>
      <c r="K130" s="10">
        <v>3372.2529989994</v>
      </c>
      <c r="L130" s="10" t="s">
        <v>12</v>
      </c>
      <c r="M130" s="10" t="s">
        <v>6439</v>
      </c>
    </row>
    <row r="131" spans="1:13" x14ac:dyDescent="0.25">
      <c r="A131" s="4" t="s">
        <v>395</v>
      </c>
      <c r="B131" s="9">
        <v>266</v>
      </c>
      <c r="C131" s="9" t="s">
        <v>396</v>
      </c>
      <c r="D131" s="9" t="s">
        <v>397</v>
      </c>
      <c r="E131" s="10">
        <v>4625.04</v>
      </c>
      <c r="F131" s="10">
        <v>23539158.482983299</v>
      </c>
      <c r="G131" s="10">
        <v>24592389.094143301</v>
      </c>
      <c r="H131" s="16">
        <v>-4.2827502733796499E-2</v>
      </c>
      <c r="I131" s="10">
        <v>-1053230.6111600101</v>
      </c>
      <c r="J131" s="10">
        <v>5089.5037627746597</v>
      </c>
      <c r="K131" s="10">
        <v>5317.22733082164</v>
      </c>
      <c r="L131" s="10" t="s">
        <v>12</v>
      </c>
      <c r="M131" s="10" t="s">
        <v>6439</v>
      </c>
    </row>
    <row r="132" spans="1:13" x14ac:dyDescent="0.25">
      <c r="A132" s="4" t="s">
        <v>398</v>
      </c>
      <c r="B132" s="9">
        <v>267</v>
      </c>
      <c r="C132" s="9" t="s">
        <v>399</v>
      </c>
      <c r="D132" s="9" t="s">
        <v>400</v>
      </c>
      <c r="E132" s="10">
        <v>1205.3599999999999</v>
      </c>
      <c r="F132" s="10">
        <v>10268165.4407351</v>
      </c>
      <c r="G132" s="10">
        <v>10502843.0067247</v>
      </c>
      <c r="H132" s="16">
        <v>-2.23441944090156E-2</v>
      </c>
      <c r="I132" s="10">
        <v>-234677.56598962701</v>
      </c>
      <c r="J132" s="10">
        <v>8518.7540989704794</v>
      </c>
      <c r="K132" s="10">
        <v>8713.4490996255809</v>
      </c>
      <c r="L132" s="10" t="s">
        <v>12</v>
      </c>
      <c r="M132" s="10" t="s">
        <v>6439</v>
      </c>
    </row>
    <row r="133" spans="1:13" x14ac:dyDescent="0.25">
      <c r="A133" s="4" t="s">
        <v>401</v>
      </c>
      <c r="B133" s="9">
        <v>268</v>
      </c>
      <c r="C133" s="9" t="s">
        <v>402</v>
      </c>
      <c r="D133" s="9" t="s">
        <v>403</v>
      </c>
      <c r="E133" s="10">
        <v>70709.2</v>
      </c>
      <c r="F133" s="10">
        <v>47308380.533946298</v>
      </c>
      <c r="G133" s="10">
        <v>47028383.364552803</v>
      </c>
      <c r="H133" s="16">
        <v>5.9537910802294203E-3</v>
      </c>
      <c r="I133" s="10">
        <v>279997.16939348</v>
      </c>
      <c r="J133" s="10">
        <v>669.05551942245597</v>
      </c>
      <c r="K133" s="10">
        <v>665.09567870309399</v>
      </c>
      <c r="L133" s="10" t="s">
        <v>12</v>
      </c>
      <c r="M133" s="10" t="s">
        <v>6439</v>
      </c>
    </row>
    <row r="134" spans="1:13" x14ac:dyDescent="0.25">
      <c r="A134" s="4" t="s">
        <v>404</v>
      </c>
      <c r="B134" s="9">
        <v>269</v>
      </c>
      <c r="C134" s="9" t="s">
        <v>405</v>
      </c>
      <c r="D134" s="9" t="s">
        <v>406</v>
      </c>
      <c r="E134" s="10">
        <v>2496.59</v>
      </c>
      <c r="F134" s="10">
        <v>6014851.2695374005</v>
      </c>
      <c r="G134" s="10">
        <v>6640465.8946390497</v>
      </c>
      <c r="H134" s="16">
        <v>-9.4212459641833404E-2</v>
      </c>
      <c r="I134" s="10">
        <v>-625614.62510165304</v>
      </c>
      <c r="J134" s="10">
        <v>2409.2266930242499</v>
      </c>
      <c r="K134" s="10">
        <v>2659.81434462169</v>
      </c>
      <c r="L134" s="10" t="s">
        <v>12</v>
      </c>
      <c r="M134" s="10" t="s">
        <v>6439</v>
      </c>
    </row>
    <row r="135" spans="1:13" x14ac:dyDescent="0.25">
      <c r="A135" s="4" t="s">
        <v>407</v>
      </c>
      <c r="B135" s="9">
        <v>270</v>
      </c>
      <c r="C135" s="9" t="s">
        <v>408</v>
      </c>
      <c r="D135" s="9" t="s">
        <v>409</v>
      </c>
      <c r="E135" s="10">
        <v>2956.55</v>
      </c>
      <c r="F135" s="10">
        <v>10554527.1512878</v>
      </c>
      <c r="G135" s="10">
        <v>11740991.3509739</v>
      </c>
      <c r="H135" s="16">
        <v>-0.101053153368324</v>
      </c>
      <c r="I135" s="10">
        <v>-1186464.1996861401</v>
      </c>
      <c r="J135" s="10">
        <v>3569.8794714406299</v>
      </c>
      <c r="K135" s="10">
        <v>3971.1797030234302</v>
      </c>
      <c r="L135" s="10" t="s">
        <v>12</v>
      </c>
      <c r="M135" s="10" t="s">
        <v>6439</v>
      </c>
    </row>
    <row r="136" spans="1:13" x14ac:dyDescent="0.25">
      <c r="A136" s="4" t="s">
        <v>410</v>
      </c>
      <c r="B136" s="9">
        <v>271</v>
      </c>
      <c r="C136" s="9" t="s">
        <v>411</v>
      </c>
      <c r="D136" s="9" t="s">
        <v>412</v>
      </c>
      <c r="E136" s="10">
        <v>412.91</v>
      </c>
      <c r="F136" s="10">
        <v>2271004.4979750002</v>
      </c>
      <c r="G136" s="10">
        <v>2386470.7834437802</v>
      </c>
      <c r="H136" s="16">
        <v>-4.8383699590974202E-2</v>
      </c>
      <c r="I136" s="10">
        <v>-115466.285468781</v>
      </c>
      <c r="J136" s="10">
        <v>5499.9987841781503</v>
      </c>
      <c r="K136" s="10">
        <v>5779.6391064488198</v>
      </c>
      <c r="L136" s="10" t="s">
        <v>25</v>
      </c>
      <c r="M136" s="10" t="s">
        <v>6443</v>
      </c>
    </row>
    <row r="137" spans="1:13" x14ac:dyDescent="0.25">
      <c r="A137" s="4" t="s">
        <v>413</v>
      </c>
      <c r="B137" s="9">
        <v>272</v>
      </c>
      <c r="C137" s="9" t="s">
        <v>414</v>
      </c>
      <c r="D137" s="9" t="s">
        <v>6445</v>
      </c>
      <c r="E137" s="10">
        <v>7966.11</v>
      </c>
      <c r="F137" s="10">
        <v>12112321.693791499</v>
      </c>
      <c r="G137" s="10">
        <v>12480915.6174048</v>
      </c>
      <c r="H137" s="16">
        <v>-2.9532602808347099E-2</v>
      </c>
      <c r="I137" s="10">
        <v>-368593.92361331399</v>
      </c>
      <c r="J137" s="10">
        <v>1520.4813508464599</v>
      </c>
      <c r="K137" s="10">
        <v>1566.7516036565901</v>
      </c>
      <c r="L137" s="10" t="s">
        <v>12</v>
      </c>
      <c r="M137" s="10" t="s">
        <v>6439</v>
      </c>
    </row>
    <row r="138" spans="1:13" x14ac:dyDescent="0.25">
      <c r="A138" s="4" t="s">
        <v>416</v>
      </c>
      <c r="B138" s="9">
        <v>273</v>
      </c>
      <c r="C138" s="9" t="s">
        <v>417</v>
      </c>
      <c r="D138" s="9" t="s">
        <v>6446</v>
      </c>
      <c r="E138" s="10">
        <v>6250.42</v>
      </c>
      <c r="F138" s="10">
        <v>18205926.908567399</v>
      </c>
      <c r="G138" s="10">
        <v>17524356.9448715</v>
      </c>
      <c r="H138" s="16">
        <v>3.8892723187507097E-2</v>
      </c>
      <c r="I138" s="10">
        <v>681569.963695955</v>
      </c>
      <c r="J138" s="10">
        <v>2912.7525683981899</v>
      </c>
      <c r="K138" s="10">
        <v>2803.7087019546598</v>
      </c>
      <c r="L138" s="10" t="s">
        <v>12</v>
      </c>
      <c r="M138" s="10" t="s">
        <v>6439</v>
      </c>
    </row>
    <row r="139" spans="1:13" x14ac:dyDescent="0.25">
      <c r="A139" s="4" t="s">
        <v>419</v>
      </c>
      <c r="B139" s="9">
        <v>274</v>
      </c>
      <c r="C139" s="9" t="s">
        <v>420</v>
      </c>
      <c r="D139" s="9" t="s">
        <v>6447</v>
      </c>
      <c r="E139" s="10">
        <v>5258.77</v>
      </c>
      <c r="F139" s="10">
        <v>27881447.720732</v>
      </c>
      <c r="G139" s="10">
        <v>25458792.348795298</v>
      </c>
      <c r="H139" s="16">
        <v>9.5159870065529006E-2</v>
      </c>
      <c r="I139" s="10">
        <v>2422655.37193665</v>
      </c>
      <c r="J139" s="10">
        <v>5301.8952570148504</v>
      </c>
      <c r="K139" s="10">
        <v>4841.2066602637797</v>
      </c>
      <c r="L139" s="10" t="s">
        <v>12</v>
      </c>
      <c r="M139" s="10" t="s">
        <v>6439</v>
      </c>
    </row>
    <row r="140" spans="1:13" x14ac:dyDescent="0.25">
      <c r="A140" s="4" t="s">
        <v>422</v>
      </c>
      <c r="B140" s="9">
        <v>275</v>
      </c>
      <c r="C140" s="9" t="s">
        <v>423</v>
      </c>
      <c r="D140" s="9" t="s">
        <v>6448</v>
      </c>
      <c r="E140" s="10">
        <v>1278.99</v>
      </c>
      <c r="F140" s="10">
        <v>11093865.4250455</v>
      </c>
      <c r="G140" s="10">
        <v>10096425.4894462</v>
      </c>
      <c r="H140" s="16">
        <v>9.8791392720323404E-2</v>
      </c>
      <c r="I140" s="10">
        <v>997439.93559936096</v>
      </c>
      <c r="J140" s="10">
        <v>8673.9266335511202</v>
      </c>
      <c r="K140" s="10">
        <v>7894.0613213912402</v>
      </c>
      <c r="L140" s="10" t="s">
        <v>12</v>
      </c>
      <c r="M140" s="10" t="s">
        <v>6443</v>
      </c>
    </row>
    <row r="141" spans="1:13" x14ac:dyDescent="0.25">
      <c r="A141" s="4" t="s">
        <v>425</v>
      </c>
      <c r="B141" s="9">
        <v>276</v>
      </c>
      <c r="C141" s="9" t="s">
        <v>426</v>
      </c>
      <c r="D141" s="9" t="s">
        <v>427</v>
      </c>
      <c r="E141" s="10">
        <v>28544.84</v>
      </c>
      <c r="F141" s="10">
        <v>24002390.283086501</v>
      </c>
      <c r="G141" s="10">
        <v>26363290.490371302</v>
      </c>
      <c r="H141" s="16">
        <v>-8.9552562042552797E-2</v>
      </c>
      <c r="I141" s="10">
        <v>-2360900.2072848198</v>
      </c>
      <c r="J141" s="10">
        <v>840.86616996579596</v>
      </c>
      <c r="K141" s="10">
        <v>923.57464572830997</v>
      </c>
      <c r="L141" s="10" t="s">
        <v>12</v>
      </c>
      <c r="M141" s="10" t="s">
        <v>6439</v>
      </c>
    </row>
    <row r="142" spans="1:13" x14ac:dyDescent="0.25">
      <c r="A142" s="4" t="s">
        <v>428</v>
      </c>
      <c r="B142" s="9">
        <v>277</v>
      </c>
      <c r="C142" s="9" t="s">
        <v>429</v>
      </c>
      <c r="D142" s="9" t="s">
        <v>430</v>
      </c>
      <c r="E142" s="10">
        <v>3931.36</v>
      </c>
      <c r="F142" s="10">
        <v>8736754.6762044206</v>
      </c>
      <c r="G142" s="10">
        <v>9707807.5827631596</v>
      </c>
      <c r="H142" s="16">
        <v>-0.100028033959275</v>
      </c>
      <c r="I142" s="10">
        <v>-971052.90655873704</v>
      </c>
      <c r="J142" s="10">
        <v>2222.3237445068398</v>
      </c>
      <c r="K142" s="10">
        <v>2469.3255216421699</v>
      </c>
      <c r="L142" s="10" t="s">
        <v>12</v>
      </c>
      <c r="M142" s="10" t="s">
        <v>6439</v>
      </c>
    </row>
    <row r="143" spans="1:13" x14ac:dyDescent="0.25">
      <c r="A143" s="4" t="s">
        <v>431</v>
      </c>
      <c r="B143" s="9">
        <v>278</v>
      </c>
      <c r="C143" s="9" t="s">
        <v>432</v>
      </c>
      <c r="D143" s="9" t="s">
        <v>433</v>
      </c>
      <c r="E143" s="10">
        <v>1277.76</v>
      </c>
      <c r="F143" s="10">
        <v>4146430.96562547</v>
      </c>
      <c r="G143" s="10">
        <v>4925004.1682852302</v>
      </c>
      <c r="H143" s="16">
        <v>-0.158085795677781</v>
      </c>
      <c r="I143" s="10">
        <v>-778573.20265975804</v>
      </c>
      <c r="J143" s="10">
        <v>3245.07807853233</v>
      </c>
      <c r="K143" s="10">
        <v>3854.4047147236001</v>
      </c>
      <c r="L143" s="10" t="s">
        <v>12</v>
      </c>
      <c r="M143" s="10" t="s">
        <v>6441</v>
      </c>
    </row>
    <row r="144" spans="1:13" x14ac:dyDescent="0.25">
      <c r="A144" s="4" t="s">
        <v>434</v>
      </c>
      <c r="B144" s="9">
        <v>279</v>
      </c>
      <c r="C144" s="9" t="s">
        <v>435</v>
      </c>
      <c r="D144" s="9" t="s">
        <v>436</v>
      </c>
      <c r="E144" s="10">
        <v>112.49</v>
      </c>
      <c r="F144" s="10">
        <v>585480.00526949996</v>
      </c>
      <c r="G144" s="10">
        <v>806176.14166080696</v>
      </c>
      <c r="H144" s="16">
        <v>-0.27375672013395203</v>
      </c>
      <c r="I144" s="10">
        <v>-220696.13639130699</v>
      </c>
      <c r="J144" s="10">
        <v>5204.7293561160996</v>
      </c>
      <c r="K144" s="10">
        <v>7166.64718340126</v>
      </c>
      <c r="L144" s="10" t="s">
        <v>25</v>
      </c>
      <c r="M144" s="10" t="s">
        <v>6442</v>
      </c>
    </row>
    <row r="145" spans="1:13" x14ac:dyDescent="0.25">
      <c r="A145" s="4" t="s">
        <v>437</v>
      </c>
      <c r="B145" s="9">
        <v>280</v>
      </c>
      <c r="C145" s="9" t="s">
        <v>438</v>
      </c>
      <c r="D145" s="9" t="s">
        <v>439</v>
      </c>
      <c r="E145" s="10">
        <v>16168.07</v>
      </c>
      <c r="F145" s="10">
        <v>13151967.0340284</v>
      </c>
      <c r="G145" s="10">
        <v>9666695.1439874694</v>
      </c>
      <c r="H145" s="16">
        <v>0.36054430579707802</v>
      </c>
      <c r="I145" s="10">
        <v>3485271.8900409499</v>
      </c>
      <c r="J145" s="10">
        <v>813.45312297809301</v>
      </c>
      <c r="K145" s="10">
        <v>597.88800666916097</v>
      </c>
      <c r="L145" s="10" t="s">
        <v>12</v>
      </c>
      <c r="M145" s="10" t="s">
        <v>6439</v>
      </c>
    </row>
    <row r="146" spans="1:13" x14ac:dyDescent="0.25">
      <c r="A146" s="4" t="s">
        <v>440</v>
      </c>
      <c r="B146" s="9">
        <v>281</v>
      </c>
      <c r="C146" s="9" t="s">
        <v>441</v>
      </c>
      <c r="D146" s="9" t="s">
        <v>442</v>
      </c>
      <c r="E146" s="10">
        <v>9032.98</v>
      </c>
      <c r="F146" s="10">
        <v>8280575.09942031</v>
      </c>
      <c r="G146" s="10">
        <v>8592237.6843626201</v>
      </c>
      <c r="H146" s="16">
        <v>-3.6272574897400899E-2</v>
      </c>
      <c r="I146" s="10">
        <v>-311662.58494231402</v>
      </c>
      <c r="J146" s="10">
        <v>916.70468653980299</v>
      </c>
      <c r="K146" s="10">
        <v>951.20742926062303</v>
      </c>
      <c r="L146" s="10" t="s">
        <v>12</v>
      </c>
      <c r="M146" s="10" t="s">
        <v>6439</v>
      </c>
    </row>
    <row r="147" spans="1:13" x14ac:dyDescent="0.25">
      <c r="A147" s="4" t="s">
        <v>443</v>
      </c>
      <c r="B147" s="9">
        <v>282</v>
      </c>
      <c r="C147" s="9" t="s">
        <v>444</v>
      </c>
      <c r="D147" s="9" t="s">
        <v>445</v>
      </c>
      <c r="E147" s="10">
        <v>285.05</v>
      </c>
      <c r="F147" s="10">
        <v>716045.06492645002</v>
      </c>
      <c r="G147" s="10">
        <v>779851.18436860398</v>
      </c>
      <c r="H147" s="16">
        <v>-8.1818327292551202E-2</v>
      </c>
      <c r="I147" s="10">
        <v>-63806.119442154202</v>
      </c>
      <c r="J147" s="10">
        <v>2511.9981228782699</v>
      </c>
      <c r="K147" s="10">
        <v>2735.8399732278699</v>
      </c>
      <c r="L147" s="10" t="s">
        <v>25</v>
      </c>
      <c r="M147" s="10" t="s">
        <v>6440</v>
      </c>
    </row>
    <row r="148" spans="1:13" x14ac:dyDescent="0.25">
      <c r="A148" s="4" t="s">
        <v>446</v>
      </c>
      <c r="B148" s="9">
        <v>285</v>
      </c>
      <c r="C148" s="9" t="s">
        <v>447</v>
      </c>
      <c r="D148" s="9" t="s">
        <v>448</v>
      </c>
      <c r="E148" s="10">
        <v>4894.4799999999996</v>
      </c>
      <c r="F148" s="10">
        <v>8130078.6579376804</v>
      </c>
      <c r="G148" s="10">
        <v>8966261.8047837596</v>
      </c>
      <c r="H148" s="16">
        <v>-9.3258836854390695E-2</v>
      </c>
      <c r="I148" s="10">
        <v>-836183.14684608404</v>
      </c>
      <c r="J148" s="10">
        <v>1661.07097341039</v>
      </c>
      <c r="K148" s="10">
        <v>1831.91305404941</v>
      </c>
      <c r="L148" s="10" t="s">
        <v>12</v>
      </c>
      <c r="M148" s="10" t="s">
        <v>6439</v>
      </c>
    </row>
    <row r="149" spans="1:13" x14ac:dyDescent="0.25">
      <c r="A149" s="4" t="s">
        <v>449</v>
      </c>
      <c r="B149" s="9">
        <v>286</v>
      </c>
      <c r="C149" s="9" t="s">
        <v>450</v>
      </c>
      <c r="D149" s="9" t="s">
        <v>451</v>
      </c>
      <c r="E149" s="10">
        <v>2446.62</v>
      </c>
      <c r="F149" s="10">
        <v>8933028.5037448704</v>
      </c>
      <c r="G149" s="10">
        <v>8395893.6617988497</v>
      </c>
      <c r="H149" s="16">
        <v>6.3975898645545398E-2</v>
      </c>
      <c r="I149" s="10">
        <v>537134.84194602096</v>
      </c>
      <c r="J149" s="10">
        <v>3651.1712091558402</v>
      </c>
      <c r="K149" s="10">
        <v>3431.6296203737602</v>
      </c>
      <c r="L149" s="10" t="s">
        <v>12</v>
      </c>
      <c r="M149" s="10" t="s">
        <v>6439</v>
      </c>
    </row>
    <row r="150" spans="1:13" x14ac:dyDescent="0.25">
      <c r="A150" s="4" t="s">
        <v>452</v>
      </c>
      <c r="B150" s="9">
        <v>287</v>
      </c>
      <c r="C150" s="9" t="s">
        <v>453</v>
      </c>
      <c r="D150" s="9" t="s">
        <v>454</v>
      </c>
      <c r="E150" s="10">
        <v>531.63</v>
      </c>
      <c r="F150" s="10">
        <v>3631895.6074846201</v>
      </c>
      <c r="G150" s="10">
        <v>3392176.7100384799</v>
      </c>
      <c r="H150" s="16">
        <v>7.0668163228860603E-2</v>
      </c>
      <c r="I150" s="10">
        <v>239718.89744613899</v>
      </c>
      <c r="J150" s="10">
        <v>6831.6227592209298</v>
      </c>
      <c r="K150" s="10">
        <v>6380.7097229999799</v>
      </c>
      <c r="L150" s="10" t="s">
        <v>12</v>
      </c>
      <c r="M150" s="10" t="s">
        <v>6439</v>
      </c>
    </row>
    <row r="151" spans="1:13" x14ac:dyDescent="0.25">
      <c r="A151" s="4" t="s">
        <v>455</v>
      </c>
      <c r="B151" s="9">
        <v>288</v>
      </c>
      <c r="C151" s="9" t="s">
        <v>456</v>
      </c>
      <c r="D151" s="9" t="s">
        <v>457</v>
      </c>
      <c r="E151" s="10">
        <v>194.78</v>
      </c>
      <c r="F151" s="10">
        <v>2324390.4109060401</v>
      </c>
      <c r="G151" s="10">
        <v>2127969.5270054201</v>
      </c>
      <c r="H151" s="16">
        <v>9.2304368745839596E-2</v>
      </c>
      <c r="I151" s="10">
        <v>196420.88390061801</v>
      </c>
      <c r="J151" s="10">
        <v>11933.414164216199</v>
      </c>
      <c r="K151" s="10">
        <v>10924.989870651099</v>
      </c>
      <c r="L151" s="10" t="s">
        <v>25</v>
      </c>
      <c r="M151" s="10" t="s">
        <v>6441</v>
      </c>
    </row>
    <row r="152" spans="1:13" x14ac:dyDescent="0.25">
      <c r="A152" s="4" t="s">
        <v>458</v>
      </c>
      <c r="B152" s="9">
        <v>289</v>
      </c>
      <c r="C152" s="9" t="s">
        <v>459</v>
      </c>
      <c r="D152" s="9" t="s">
        <v>460</v>
      </c>
      <c r="E152" s="10">
        <v>11150.26</v>
      </c>
      <c r="F152" s="10">
        <v>8015421.2447314998</v>
      </c>
      <c r="G152" s="10">
        <v>8821353.8168384004</v>
      </c>
      <c r="H152" s="16">
        <v>-9.1361551621308101E-2</v>
      </c>
      <c r="I152" s="10">
        <v>-805932.57210690505</v>
      </c>
      <c r="J152" s="10">
        <v>718.85509797363397</v>
      </c>
      <c r="K152" s="10">
        <v>791.13436070893397</v>
      </c>
      <c r="L152" s="10" t="s">
        <v>12</v>
      </c>
      <c r="M152" s="10" t="s">
        <v>6443</v>
      </c>
    </row>
    <row r="153" spans="1:13" x14ac:dyDescent="0.25">
      <c r="A153" s="4" t="s">
        <v>461</v>
      </c>
      <c r="B153" s="9">
        <v>290</v>
      </c>
      <c r="C153" s="9" t="s">
        <v>462</v>
      </c>
      <c r="D153" s="9" t="s">
        <v>463</v>
      </c>
      <c r="E153" s="10">
        <v>9662.4</v>
      </c>
      <c r="F153" s="10">
        <v>14241574.847684599</v>
      </c>
      <c r="G153" s="10">
        <v>14571898.945478201</v>
      </c>
      <c r="H153" s="16">
        <v>-2.2668569074594799E-2</v>
      </c>
      <c r="I153" s="10">
        <v>-330324.09779358801</v>
      </c>
      <c r="J153" s="10">
        <v>1473.9169199872299</v>
      </c>
      <c r="K153" s="10">
        <v>1508.10346761448</v>
      </c>
      <c r="L153" s="10" t="s">
        <v>12</v>
      </c>
      <c r="M153" s="10" t="s">
        <v>6439</v>
      </c>
    </row>
    <row r="154" spans="1:13" x14ac:dyDescent="0.25">
      <c r="A154" s="4" t="s">
        <v>464</v>
      </c>
      <c r="B154" s="9">
        <v>291</v>
      </c>
      <c r="C154" s="9" t="s">
        <v>465</v>
      </c>
      <c r="D154" s="9" t="s">
        <v>466</v>
      </c>
      <c r="E154" s="10">
        <v>12076.86</v>
      </c>
      <c r="F154" s="10">
        <v>31782769.079169702</v>
      </c>
      <c r="G154" s="10">
        <v>34960907.760111399</v>
      </c>
      <c r="H154" s="16">
        <v>-9.0905496583465695E-2</v>
      </c>
      <c r="I154" s="10">
        <v>-3178138.68094166</v>
      </c>
      <c r="J154" s="10">
        <v>2631.7080001895902</v>
      </c>
      <c r="K154" s="10">
        <v>2894.86735460305</v>
      </c>
      <c r="L154" s="10" t="s">
        <v>12</v>
      </c>
      <c r="M154" s="10" t="s">
        <v>6439</v>
      </c>
    </row>
    <row r="155" spans="1:13" x14ac:dyDescent="0.25">
      <c r="A155" s="4" t="s">
        <v>467</v>
      </c>
      <c r="B155" s="9">
        <v>292</v>
      </c>
      <c r="C155" s="9" t="s">
        <v>468</v>
      </c>
      <c r="D155" s="9" t="s">
        <v>469</v>
      </c>
      <c r="E155" s="10">
        <v>8428.92</v>
      </c>
      <c r="F155" s="10">
        <v>35093635.771202102</v>
      </c>
      <c r="G155" s="10">
        <v>41239009.2321174</v>
      </c>
      <c r="H155" s="16">
        <v>-0.14901845547077799</v>
      </c>
      <c r="I155" s="10">
        <v>-6145373.4609152703</v>
      </c>
      <c r="J155" s="10">
        <v>4163.4795170914103</v>
      </c>
      <c r="K155" s="10">
        <v>4892.5614707598797</v>
      </c>
      <c r="L155" s="10" t="s">
        <v>12</v>
      </c>
      <c r="M155" s="10" t="s">
        <v>6439</v>
      </c>
    </row>
    <row r="156" spans="1:13" x14ac:dyDescent="0.25">
      <c r="A156" s="4" t="s">
        <v>470</v>
      </c>
      <c r="B156" s="9">
        <v>293</v>
      </c>
      <c r="C156" s="9" t="s">
        <v>471</v>
      </c>
      <c r="D156" s="9" t="s">
        <v>472</v>
      </c>
      <c r="E156" s="10">
        <v>3686.33</v>
      </c>
      <c r="F156" s="10">
        <v>24545254.102409299</v>
      </c>
      <c r="G156" s="10">
        <v>29301908.712297499</v>
      </c>
      <c r="H156" s="16">
        <v>-0.16233258579131199</v>
      </c>
      <c r="I156" s="10">
        <v>-4756654.6098882202</v>
      </c>
      <c r="J156" s="10">
        <v>6658.4527436255803</v>
      </c>
      <c r="K156" s="10">
        <v>7948.8023894489897</v>
      </c>
      <c r="L156" s="10" t="s">
        <v>12</v>
      </c>
      <c r="M156" s="10" t="s">
        <v>6439</v>
      </c>
    </row>
    <row r="157" spans="1:13" x14ac:dyDescent="0.25">
      <c r="A157" s="4" t="s">
        <v>473</v>
      </c>
      <c r="B157" s="9">
        <v>294</v>
      </c>
      <c r="C157" s="9" t="s">
        <v>474</v>
      </c>
      <c r="D157" s="9" t="s">
        <v>475</v>
      </c>
      <c r="E157" s="10">
        <v>29126.9</v>
      </c>
      <c r="F157" s="10">
        <v>18127677.887767099</v>
      </c>
      <c r="G157" s="10">
        <v>19145247.520037498</v>
      </c>
      <c r="H157" s="16">
        <v>-5.3149985718666901E-2</v>
      </c>
      <c r="I157" s="10">
        <v>-1017569.63227034</v>
      </c>
      <c r="J157" s="10">
        <v>622.36894031864495</v>
      </c>
      <c r="K157" s="10">
        <v>657.304674374461</v>
      </c>
      <c r="L157" s="10" t="s">
        <v>12</v>
      </c>
      <c r="M157" s="10" t="s">
        <v>6439</v>
      </c>
    </row>
    <row r="158" spans="1:13" x14ac:dyDescent="0.25">
      <c r="A158" s="4" t="s">
        <v>476</v>
      </c>
      <c r="B158" s="9">
        <v>295</v>
      </c>
      <c r="C158" s="9" t="s">
        <v>477</v>
      </c>
      <c r="D158" s="9" t="s">
        <v>478</v>
      </c>
      <c r="E158" s="10">
        <v>1798.89</v>
      </c>
      <c r="F158" s="10">
        <v>4408207.60719823</v>
      </c>
      <c r="G158" s="10">
        <v>3599918.2967727701</v>
      </c>
      <c r="H158" s="16">
        <v>0.224529904234233</v>
      </c>
      <c r="I158" s="10">
        <v>808289.31042545498</v>
      </c>
      <c r="J158" s="10">
        <v>2450.5153773706202</v>
      </c>
      <c r="K158" s="10">
        <v>2001.1886756681999</v>
      </c>
      <c r="L158" s="10" t="s">
        <v>12</v>
      </c>
      <c r="M158" s="10" t="s">
        <v>6439</v>
      </c>
    </row>
    <row r="159" spans="1:13" x14ac:dyDescent="0.25">
      <c r="A159" s="4" t="s">
        <v>479</v>
      </c>
      <c r="B159" s="9">
        <v>296</v>
      </c>
      <c r="C159" s="9" t="s">
        <v>480</v>
      </c>
      <c r="D159" s="9" t="s">
        <v>481</v>
      </c>
      <c r="E159" s="10">
        <v>2784.49</v>
      </c>
      <c r="F159" s="10">
        <v>12237323.0079218</v>
      </c>
      <c r="G159" s="10">
        <v>10116448.021840701</v>
      </c>
      <c r="H159" s="16">
        <v>0.20964620996443101</v>
      </c>
      <c r="I159" s="10">
        <v>2120874.9860810698</v>
      </c>
      <c r="J159" s="10">
        <v>4394.81664790384</v>
      </c>
      <c r="K159" s="10">
        <v>3633.1421631396402</v>
      </c>
      <c r="L159" s="10" t="s">
        <v>12</v>
      </c>
      <c r="M159" s="10" t="s">
        <v>6439</v>
      </c>
    </row>
    <row r="160" spans="1:13" x14ac:dyDescent="0.25">
      <c r="A160" s="4" t="s">
        <v>482</v>
      </c>
      <c r="B160" s="9">
        <v>297</v>
      </c>
      <c r="C160" s="9" t="s">
        <v>483</v>
      </c>
      <c r="D160" s="9" t="s">
        <v>484</v>
      </c>
      <c r="E160" s="10">
        <v>5400.61</v>
      </c>
      <c r="F160" s="10">
        <v>37515198.634396799</v>
      </c>
      <c r="G160" s="10">
        <v>33199918.3365499</v>
      </c>
      <c r="H160" s="16">
        <v>0.12997864193829101</v>
      </c>
      <c r="I160" s="10">
        <v>4315280.2978469096</v>
      </c>
      <c r="J160" s="10">
        <v>6946.4743120493504</v>
      </c>
      <c r="K160" s="10">
        <v>6147.4385924089902</v>
      </c>
      <c r="L160" s="10" t="s">
        <v>12</v>
      </c>
      <c r="M160" s="10" t="s">
        <v>6439</v>
      </c>
    </row>
    <row r="161" spans="1:13" x14ac:dyDescent="0.25">
      <c r="A161" s="4" t="s">
        <v>485</v>
      </c>
      <c r="B161" s="9">
        <v>298</v>
      </c>
      <c r="C161" s="9" t="s">
        <v>486</v>
      </c>
      <c r="D161" s="9" t="s">
        <v>487</v>
      </c>
      <c r="E161" s="10">
        <v>1866.62</v>
      </c>
      <c r="F161" s="10">
        <v>18124123.2394609</v>
      </c>
      <c r="G161" s="10">
        <v>18442880.716456</v>
      </c>
      <c r="H161" s="16">
        <v>-1.7283497187651702E-2</v>
      </c>
      <c r="I161" s="10">
        <v>-318757.47699506202</v>
      </c>
      <c r="J161" s="10">
        <v>9709.5944752873693</v>
      </c>
      <c r="K161" s="10">
        <v>9880.3616785719496</v>
      </c>
      <c r="L161" s="10" t="s">
        <v>12</v>
      </c>
      <c r="M161" s="10" t="s">
        <v>6440</v>
      </c>
    </row>
    <row r="162" spans="1:13" x14ac:dyDescent="0.25">
      <c r="A162" s="4" t="s">
        <v>488</v>
      </c>
      <c r="B162" s="9">
        <v>299</v>
      </c>
      <c r="C162" s="9" t="s">
        <v>489</v>
      </c>
      <c r="D162" s="9" t="s">
        <v>490</v>
      </c>
      <c r="E162" s="10">
        <v>1924.43</v>
      </c>
      <c r="F162" s="10">
        <v>1188805.65899998</v>
      </c>
      <c r="G162" s="10">
        <v>1267335.6221564</v>
      </c>
      <c r="H162" s="16">
        <v>-6.1964614411136501E-2</v>
      </c>
      <c r="I162" s="10">
        <v>-78529.963156419093</v>
      </c>
      <c r="J162" s="10">
        <v>617.74429779206298</v>
      </c>
      <c r="K162" s="10">
        <v>658.55116692028298</v>
      </c>
      <c r="L162" s="10" t="s">
        <v>12</v>
      </c>
      <c r="M162" s="10" t="s">
        <v>6439</v>
      </c>
    </row>
    <row r="163" spans="1:13" x14ac:dyDescent="0.25">
      <c r="A163" s="4" t="s">
        <v>491</v>
      </c>
      <c r="B163" s="9">
        <v>300</v>
      </c>
      <c r="C163" s="9" t="s">
        <v>492</v>
      </c>
      <c r="D163" s="9" t="s">
        <v>493</v>
      </c>
      <c r="E163" s="10">
        <v>1004.56</v>
      </c>
      <c r="F163" s="10">
        <v>1896771.0628323201</v>
      </c>
      <c r="G163" s="10">
        <v>1715675.6388373999</v>
      </c>
      <c r="H163" s="16">
        <v>0.10555341574800001</v>
      </c>
      <c r="I163" s="10">
        <v>181095.42399492001</v>
      </c>
      <c r="J163" s="10">
        <v>1888.1610484513801</v>
      </c>
      <c r="K163" s="10">
        <v>1707.88767105738</v>
      </c>
      <c r="L163" s="10" t="s">
        <v>12</v>
      </c>
      <c r="M163" s="10" t="s">
        <v>6441</v>
      </c>
    </row>
    <row r="164" spans="1:13" x14ac:dyDescent="0.25">
      <c r="A164" s="4" t="s">
        <v>494</v>
      </c>
      <c r="B164" s="9">
        <v>301</v>
      </c>
      <c r="C164" s="9" t="s">
        <v>495</v>
      </c>
      <c r="D164" s="9" t="s">
        <v>496</v>
      </c>
      <c r="E164" s="10">
        <v>1197.73</v>
      </c>
      <c r="F164" s="10">
        <v>4011370.6771944799</v>
      </c>
      <c r="G164" s="10">
        <v>3825082.8090065499</v>
      </c>
      <c r="H164" s="16">
        <v>4.8701656275074397E-2</v>
      </c>
      <c r="I164" s="10">
        <v>186287.868187933</v>
      </c>
      <c r="J164" s="10">
        <v>3349.1443624142998</v>
      </c>
      <c r="K164" s="10">
        <v>3193.6102535684599</v>
      </c>
      <c r="L164" s="10" t="s">
        <v>12</v>
      </c>
      <c r="M164" s="10" t="s">
        <v>6439</v>
      </c>
    </row>
    <row r="165" spans="1:13" x14ac:dyDescent="0.25">
      <c r="A165" s="4" t="s">
        <v>497</v>
      </c>
      <c r="B165" s="9">
        <v>302</v>
      </c>
      <c r="C165" s="9" t="s">
        <v>498</v>
      </c>
      <c r="D165" s="9" t="s">
        <v>499</v>
      </c>
      <c r="E165" s="10">
        <v>824.23</v>
      </c>
      <c r="F165" s="10">
        <v>4213552.8919636402</v>
      </c>
      <c r="G165" s="10">
        <v>4466201.2763624797</v>
      </c>
      <c r="H165" s="16">
        <v>-5.6568965159718501E-2</v>
      </c>
      <c r="I165" s="10">
        <v>-252648.384398839</v>
      </c>
      <c r="J165" s="10">
        <v>5112.1081396741702</v>
      </c>
      <c r="K165" s="10">
        <v>5418.6346970657196</v>
      </c>
      <c r="L165" s="10" t="s">
        <v>25</v>
      </c>
      <c r="M165" s="10" t="s">
        <v>6440</v>
      </c>
    </row>
    <row r="166" spans="1:13" x14ac:dyDescent="0.25">
      <c r="A166" s="4" t="s">
        <v>500</v>
      </c>
      <c r="B166" s="9">
        <v>303</v>
      </c>
      <c r="C166" s="9" t="s">
        <v>501</v>
      </c>
      <c r="D166" s="9" t="s">
        <v>502</v>
      </c>
      <c r="E166" s="10">
        <v>524.09</v>
      </c>
      <c r="F166" s="10">
        <v>4658573.0147909997</v>
      </c>
      <c r="G166" s="10">
        <v>3765848.4324897998</v>
      </c>
      <c r="H166" s="16">
        <v>0.237058022462942</v>
      </c>
      <c r="I166" s="10">
        <v>892724.58230120095</v>
      </c>
      <c r="J166" s="10">
        <v>8888.8798007803998</v>
      </c>
      <c r="K166" s="10">
        <v>7185.4994991123604</v>
      </c>
      <c r="L166" s="10" t="s">
        <v>25</v>
      </c>
      <c r="M166" s="10" t="s">
        <v>6439</v>
      </c>
    </row>
    <row r="167" spans="1:13" x14ac:dyDescent="0.25">
      <c r="A167" s="4" t="s">
        <v>503</v>
      </c>
      <c r="B167" s="9">
        <v>304</v>
      </c>
      <c r="C167" s="9" t="s">
        <v>504</v>
      </c>
      <c r="D167" s="9" t="s">
        <v>505</v>
      </c>
      <c r="E167" s="10">
        <v>1569.21</v>
      </c>
      <c r="F167" s="10">
        <v>1231667.77589856</v>
      </c>
      <c r="G167" s="10">
        <v>1211760.6486066901</v>
      </c>
      <c r="H167" s="16">
        <v>1.6428266848543399E-2</v>
      </c>
      <c r="I167" s="10">
        <v>19907.127291874702</v>
      </c>
      <c r="J167" s="10">
        <v>784.89671611738402</v>
      </c>
      <c r="K167" s="10">
        <v>772.21063376264794</v>
      </c>
      <c r="L167" s="10" t="s">
        <v>12</v>
      </c>
      <c r="M167" s="10" t="s">
        <v>6439</v>
      </c>
    </row>
    <row r="168" spans="1:13" x14ac:dyDescent="0.25">
      <c r="A168" s="4" t="s">
        <v>506</v>
      </c>
      <c r="B168" s="9">
        <v>305</v>
      </c>
      <c r="C168" s="9" t="s">
        <v>507</v>
      </c>
      <c r="D168" s="9" t="s">
        <v>508</v>
      </c>
      <c r="E168" s="10">
        <v>1150.22</v>
      </c>
      <c r="F168" s="10">
        <v>1242565.1195078399</v>
      </c>
      <c r="G168" s="10">
        <v>1301187.2796398799</v>
      </c>
      <c r="H168" s="16">
        <v>-4.5052822948177397E-2</v>
      </c>
      <c r="I168" s="10">
        <v>-58622.160132035802</v>
      </c>
      <c r="J168" s="10">
        <v>1080.28474509906</v>
      </c>
      <c r="K168" s="10">
        <v>1131.25078649291</v>
      </c>
      <c r="L168" s="10" t="s">
        <v>12</v>
      </c>
      <c r="M168" s="10" t="s">
        <v>6439</v>
      </c>
    </row>
    <row r="169" spans="1:13" x14ac:dyDescent="0.25">
      <c r="A169" s="4" t="s">
        <v>509</v>
      </c>
      <c r="B169" s="9">
        <v>306</v>
      </c>
      <c r="C169" s="9" t="s">
        <v>510</v>
      </c>
      <c r="D169" s="9" t="s">
        <v>511</v>
      </c>
      <c r="E169" s="10">
        <v>740.8</v>
      </c>
      <c r="F169" s="10">
        <v>2267623.4575487198</v>
      </c>
      <c r="G169" s="10">
        <v>2152043.2420524298</v>
      </c>
      <c r="H169" s="16">
        <v>5.3707199389755503E-2</v>
      </c>
      <c r="I169" s="10">
        <v>115580.21549628599</v>
      </c>
      <c r="J169" s="10">
        <v>3061.0467839480598</v>
      </c>
      <c r="K169" s="10">
        <v>2905.02597469281</v>
      </c>
      <c r="L169" s="10" t="s">
        <v>12</v>
      </c>
      <c r="M169" s="10" t="s">
        <v>6443</v>
      </c>
    </row>
    <row r="170" spans="1:13" x14ac:dyDescent="0.25">
      <c r="A170" s="4" t="s">
        <v>512</v>
      </c>
      <c r="B170" s="9">
        <v>307</v>
      </c>
      <c r="C170" s="9" t="s">
        <v>513</v>
      </c>
      <c r="D170" s="9" t="s">
        <v>514</v>
      </c>
      <c r="E170" s="10">
        <v>551.01</v>
      </c>
      <c r="F170" s="10">
        <v>2738902.4396064598</v>
      </c>
      <c r="G170" s="10">
        <v>2833015.7529468401</v>
      </c>
      <c r="H170" s="16">
        <v>-3.3220187089493598E-2</v>
      </c>
      <c r="I170" s="10">
        <v>-94113.313340376597</v>
      </c>
      <c r="J170" s="10">
        <v>4970.69461462852</v>
      </c>
      <c r="K170" s="10">
        <v>5141.49607619977</v>
      </c>
      <c r="L170" s="10" t="s">
        <v>25</v>
      </c>
      <c r="M170" s="10" t="s">
        <v>6439</v>
      </c>
    </row>
    <row r="171" spans="1:13" x14ac:dyDescent="0.25">
      <c r="A171" s="4" t="s">
        <v>515</v>
      </c>
      <c r="B171" s="9">
        <v>309</v>
      </c>
      <c r="C171" s="9" t="s">
        <v>516</v>
      </c>
      <c r="D171" s="9" t="s">
        <v>517</v>
      </c>
      <c r="E171" s="10">
        <v>1050.4100000000001</v>
      </c>
      <c r="F171" s="10">
        <v>607664.30473575997</v>
      </c>
      <c r="G171" s="10">
        <v>651938.55139169097</v>
      </c>
      <c r="H171" s="16">
        <v>-6.7911686709458699E-2</v>
      </c>
      <c r="I171" s="10">
        <v>-44274.246655930903</v>
      </c>
      <c r="J171" s="10">
        <v>578.50201800797799</v>
      </c>
      <c r="K171" s="10">
        <v>620.65150883149499</v>
      </c>
      <c r="L171" s="10" t="s">
        <v>12</v>
      </c>
      <c r="M171" s="10" t="s">
        <v>6439</v>
      </c>
    </row>
    <row r="172" spans="1:13" x14ac:dyDescent="0.25">
      <c r="A172" s="4" t="s">
        <v>518</v>
      </c>
      <c r="B172" s="9">
        <v>310</v>
      </c>
      <c r="C172" s="9" t="s">
        <v>519</v>
      </c>
      <c r="D172" s="9" t="s">
        <v>520</v>
      </c>
      <c r="E172" s="10">
        <v>2239.9899999999998</v>
      </c>
      <c r="F172" s="10">
        <v>4620356.0848344304</v>
      </c>
      <c r="G172" s="10">
        <v>4087239.9717013901</v>
      </c>
      <c r="H172" s="16">
        <v>0.13043425803822201</v>
      </c>
      <c r="I172" s="10">
        <v>533116.11313303595</v>
      </c>
      <c r="J172" s="10">
        <v>2062.6681747840098</v>
      </c>
      <c r="K172" s="10">
        <v>1824.6688474954799</v>
      </c>
      <c r="L172" s="10" t="s">
        <v>80</v>
      </c>
      <c r="M172" s="10" t="s">
        <v>6440</v>
      </c>
    </row>
    <row r="173" spans="1:13" x14ac:dyDescent="0.25">
      <c r="A173" s="4" t="s">
        <v>521</v>
      </c>
      <c r="B173" s="9">
        <v>314</v>
      </c>
      <c r="C173" s="9" t="s">
        <v>522</v>
      </c>
      <c r="D173" s="9" t="s">
        <v>523</v>
      </c>
      <c r="E173" s="10">
        <v>26909.47</v>
      </c>
      <c r="F173" s="10">
        <v>78385545.840656295</v>
      </c>
      <c r="G173" s="10">
        <v>66456529.432378002</v>
      </c>
      <c r="H173" s="16">
        <v>0.17950104391798699</v>
      </c>
      <c r="I173" s="10">
        <v>11929016.408278299</v>
      </c>
      <c r="J173" s="10">
        <v>2912.9353287395202</v>
      </c>
      <c r="K173" s="10">
        <v>2469.6335317038202</v>
      </c>
      <c r="L173" s="10" t="s">
        <v>12</v>
      </c>
      <c r="M173" s="10" t="s">
        <v>6439</v>
      </c>
    </row>
    <row r="174" spans="1:13" x14ac:dyDescent="0.25">
      <c r="A174" s="4" t="s">
        <v>524</v>
      </c>
      <c r="B174" s="9">
        <v>315</v>
      </c>
      <c r="C174" s="9" t="s">
        <v>525</v>
      </c>
      <c r="D174" s="9" t="s">
        <v>526</v>
      </c>
      <c r="E174" s="10">
        <v>28749.66</v>
      </c>
      <c r="F174" s="10">
        <v>129954569.516674</v>
      </c>
      <c r="G174" s="10">
        <v>106828236.352357</v>
      </c>
      <c r="H174" s="16">
        <v>0.21648146551851299</v>
      </c>
      <c r="I174" s="10">
        <v>23126333.164316401</v>
      </c>
      <c r="J174" s="10">
        <v>4520.2123961352399</v>
      </c>
      <c r="K174" s="10">
        <v>3715.80868616732</v>
      </c>
      <c r="L174" s="10" t="s">
        <v>12</v>
      </c>
      <c r="M174" s="10" t="s">
        <v>6439</v>
      </c>
    </row>
    <row r="175" spans="1:13" x14ac:dyDescent="0.25">
      <c r="A175" s="4" t="s">
        <v>527</v>
      </c>
      <c r="B175" s="9">
        <v>316</v>
      </c>
      <c r="C175" s="9" t="s">
        <v>528</v>
      </c>
      <c r="D175" s="9" t="s">
        <v>529</v>
      </c>
      <c r="E175" s="10">
        <v>37867.18</v>
      </c>
      <c r="F175" s="10">
        <v>243369807.673002</v>
      </c>
      <c r="G175" s="10">
        <v>211181732.56229201</v>
      </c>
      <c r="H175" s="16">
        <v>0.15241884191482299</v>
      </c>
      <c r="I175" s="10">
        <v>32188075.110710401</v>
      </c>
      <c r="J175" s="10">
        <v>6426.9324431606001</v>
      </c>
      <c r="K175" s="10">
        <v>5576.9067715708297</v>
      </c>
      <c r="L175" s="10" t="s">
        <v>12</v>
      </c>
      <c r="M175" s="10" t="s">
        <v>6439</v>
      </c>
    </row>
    <row r="176" spans="1:13" x14ac:dyDescent="0.25">
      <c r="A176" s="4" t="s">
        <v>530</v>
      </c>
      <c r="B176" s="9">
        <v>317</v>
      </c>
      <c r="C176" s="9" t="s">
        <v>531</v>
      </c>
      <c r="D176" s="9" t="s">
        <v>532</v>
      </c>
      <c r="E176" s="10">
        <v>10508.3</v>
      </c>
      <c r="F176" s="10">
        <v>99944308.636690095</v>
      </c>
      <c r="G176" s="10">
        <v>99048692.721360102</v>
      </c>
      <c r="H176" s="16">
        <v>9.04217805124863E-3</v>
      </c>
      <c r="I176" s="10">
        <v>895615.91532996297</v>
      </c>
      <c r="J176" s="10">
        <v>9510.9873753785196</v>
      </c>
      <c r="K176" s="10">
        <v>9425.7579933348006</v>
      </c>
      <c r="L176" s="10" t="s">
        <v>12</v>
      </c>
      <c r="M176" s="10" t="s">
        <v>6439</v>
      </c>
    </row>
    <row r="177" spans="1:13" x14ac:dyDescent="0.25">
      <c r="A177" s="4" t="s">
        <v>533</v>
      </c>
      <c r="B177" s="9">
        <v>318</v>
      </c>
      <c r="C177" s="9" t="s">
        <v>534</v>
      </c>
      <c r="D177" s="9" t="s">
        <v>535</v>
      </c>
      <c r="E177" s="10">
        <v>13245.51</v>
      </c>
      <c r="F177" s="10">
        <v>10163456.3268694</v>
      </c>
      <c r="G177" s="10">
        <v>11174009.227798199</v>
      </c>
      <c r="H177" s="16">
        <v>-9.0437807981650006E-2</v>
      </c>
      <c r="I177" s="10">
        <v>-1010552.9009288</v>
      </c>
      <c r="J177" s="10">
        <v>767.313325562356</v>
      </c>
      <c r="K177" s="10">
        <v>843.60732261711598</v>
      </c>
      <c r="L177" s="10" t="s">
        <v>12</v>
      </c>
      <c r="M177" s="10" t="s">
        <v>6439</v>
      </c>
    </row>
    <row r="178" spans="1:13" x14ac:dyDescent="0.25">
      <c r="A178" s="4" t="s">
        <v>536</v>
      </c>
      <c r="B178" s="9">
        <v>319</v>
      </c>
      <c r="C178" s="9" t="s">
        <v>537</v>
      </c>
      <c r="D178" s="9" t="s">
        <v>538</v>
      </c>
      <c r="E178" s="10">
        <v>2173.58</v>
      </c>
      <c r="F178" s="10">
        <v>6338625.4762312798</v>
      </c>
      <c r="G178" s="10">
        <v>5617981.2609407697</v>
      </c>
      <c r="H178" s="16">
        <v>0.12827458508999001</v>
      </c>
      <c r="I178" s="10">
        <v>720644.21529051499</v>
      </c>
      <c r="J178" s="10">
        <v>2916.2144831251999</v>
      </c>
      <c r="K178" s="10">
        <v>2584.6673510709402</v>
      </c>
      <c r="L178" s="10" t="s">
        <v>25</v>
      </c>
      <c r="M178" s="10" t="s">
        <v>6439</v>
      </c>
    </row>
    <row r="179" spans="1:13" x14ac:dyDescent="0.25">
      <c r="A179" s="4" t="s">
        <v>539</v>
      </c>
      <c r="B179" s="9">
        <v>320</v>
      </c>
      <c r="C179" s="9" t="s">
        <v>540</v>
      </c>
      <c r="D179" s="9" t="s">
        <v>541</v>
      </c>
      <c r="E179" s="10">
        <v>2264.39</v>
      </c>
      <c r="F179" s="10">
        <v>10061706.9942118</v>
      </c>
      <c r="G179" s="10">
        <v>8847289.38222415</v>
      </c>
      <c r="H179" s="16">
        <v>0.137264370986625</v>
      </c>
      <c r="I179" s="10">
        <v>1214417.6119876399</v>
      </c>
      <c r="J179" s="10">
        <v>4443.4514346962296</v>
      </c>
      <c r="K179" s="10">
        <v>3907.1402815875999</v>
      </c>
      <c r="L179" s="10" t="s">
        <v>12</v>
      </c>
      <c r="M179" s="10" t="s">
        <v>6439</v>
      </c>
    </row>
    <row r="180" spans="1:13" x14ac:dyDescent="0.25">
      <c r="A180" s="4" t="s">
        <v>542</v>
      </c>
      <c r="B180" s="9">
        <v>321</v>
      </c>
      <c r="C180" s="9" t="s">
        <v>543</v>
      </c>
      <c r="D180" s="9" t="s">
        <v>544</v>
      </c>
      <c r="E180" s="10">
        <v>2197.11</v>
      </c>
      <c r="F180" s="10">
        <v>14669469.3039349</v>
      </c>
      <c r="G180" s="10">
        <v>13265001.4253406</v>
      </c>
      <c r="H180" s="16">
        <v>0.105877702803053</v>
      </c>
      <c r="I180" s="10">
        <v>1404467.87859429</v>
      </c>
      <c r="J180" s="10">
        <v>6676.7113635343103</v>
      </c>
      <c r="K180" s="10">
        <v>6037.4771519589704</v>
      </c>
      <c r="L180" s="10" t="s">
        <v>12</v>
      </c>
      <c r="M180" s="10" t="s">
        <v>6439</v>
      </c>
    </row>
    <row r="181" spans="1:13" x14ac:dyDescent="0.25">
      <c r="A181" s="4" t="s">
        <v>545</v>
      </c>
      <c r="B181" s="9">
        <v>322</v>
      </c>
      <c r="C181" s="9" t="s">
        <v>546</v>
      </c>
      <c r="D181" s="9" t="s">
        <v>547</v>
      </c>
      <c r="E181" s="10">
        <v>798.44</v>
      </c>
      <c r="F181" s="10">
        <v>7420033.9128148798</v>
      </c>
      <c r="G181" s="10">
        <v>7489102.3148344597</v>
      </c>
      <c r="H181" s="16">
        <v>-9.22252081972064E-3</v>
      </c>
      <c r="I181" s="10">
        <v>-69068.402019579007</v>
      </c>
      <c r="J181" s="10">
        <v>9293.1640609374208</v>
      </c>
      <c r="K181" s="10">
        <v>9379.6682466239909</v>
      </c>
      <c r="L181" s="10" t="s">
        <v>12</v>
      </c>
      <c r="M181" s="10" t="s">
        <v>6439</v>
      </c>
    </row>
    <row r="182" spans="1:13" x14ac:dyDescent="0.25">
      <c r="A182" s="4" t="s">
        <v>548</v>
      </c>
      <c r="B182" s="9">
        <v>323</v>
      </c>
      <c r="C182" s="9" t="s">
        <v>549</v>
      </c>
      <c r="D182" s="9" t="s">
        <v>550</v>
      </c>
      <c r="E182" s="10">
        <v>4827.9399999999996</v>
      </c>
      <c r="F182" s="10">
        <v>3717311.0719784</v>
      </c>
      <c r="G182" s="10">
        <v>3953532.7750219698</v>
      </c>
      <c r="H182" s="16">
        <v>-5.9749524409154701E-2</v>
      </c>
      <c r="I182" s="10">
        <v>-236221.70304356801</v>
      </c>
      <c r="J182" s="10">
        <v>769.95800941569303</v>
      </c>
      <c r="K182" s="10">
        <v>818.88606217599397</v>
      </c>
      <c r="L182" s="10" t="s">
        <v>12</v>
      </c>
      <c r="M182" s="10" t="s">
        <v>6439</v>
      </c>
    </row>
    <row r="183" spans="1:13" x14ac:dyDescent="0.25">
      <c r="A183" s="4" t="s">
        <v>551</v>
      </c>
      <c r="B183" s="9">
        <v>324</v>
      </c>
      <c r="C183" s="9" t="s">
        <v>552</v>
      </c>
      <c r="D183" s="9" t="s">
        <v>553</v>
      </c>
      <c r="E183" s="10">
        <v>72361.42</v>
      </c>
      <c r="F183" s="10">
        <v>54428690.9702392</v>
      </c>
      <c r="G183" s="10">
        <v>49903704.051216401</v>
      </c>
      <c r="H183" s="16">
        <v>9.0674369869995206E-2</v>
      </c>
      <c r="I183" s="10">
        <v>4524986.9190227799</v>
      </c>
      <c r="J183" s="10">
        <v>752.17831505019103</v>
      </c>
      <c r="K183" s="10">
        <v>689.64517350843096</v>
      </c>
      <c r="L183" s="10" t="s">
        <v>25</v>
      </c>
      <c r="M183" s="10" t="s">
        <v>6440</v>
      </c>
    </row>
    <row r="184" spans="1:13" x14ac:dyDescent="0.25">
      <c r="A184" s="4" t="s">
        <v>554</v>
      </c>
      <c r="B184" s="9">
        <v>325</v>
      </c>
      <c r="C184" s="9" t="s">
        <v>555</v>
      </c>
      <c r="D184" s="9" t="s">
        <v>556</v>
      </c>
      <c r="E184" s="10">
        <v>800.33</v>
      </c>
      <c r="F184" s="10">
        <v>563174.58740650001</v>
      </c>
      <c r="G184" s="10">
        <v>652119.48811031797</v>
      </c>
      <c r="H184" s="16">
        <v>-0.13639356333539099</v>
      </c>
      <c r="I184" s="10">
        <v>-88944.900703817504</v>
      </c>
      <c r="J184" s="10">
        <v>703.67796709669801</v>
      </c>
      <c r="K184" s="10">
        <v>814.81324967240698</v>
      </c>
      <c r="L184" s="10" t="s">
        <v>25</v>
      </c>
      <c r="M184" s="10" t="s">
        <v>6439</v>
      </c>
    </row>
    <row r="185" spans="1:13" x14ac:dyDescent="0.25">
      <c r="A185" s="4" t="s">
        <v>557</v>
      </c>
      <c r="B185" s="9">
        <v>329</v>
      </c>
      <c r="C185" s="9" t="s">
        <v>558</v>
      </c>
      <c r="D185" s="9" t="s">
        <v>559</v>
      </c>
      <c r="E185" s="10">
        <v>26821.7</v>
      </c>
      <c r="F185" s="10">
        <v>93731139.331839606</v>
      </c>
      <c r="G185" s="10">
        <v>91219285.598928407</v>
      </c>
      <c r="H185" s="16">
        <v>2.75364328542906E-2</v>
      </c>
      <c r="I185" s="10">
        <v>2511853.7329112599</v>
      </c>
      <c r="J185" s="10">
        <v>3494.6009884474001</v>
      </c>
      <c r="K185" s="10">
        <v>3400.9509314819102</v>
      </c>
      <c r="L185" s="10" t="s">
        <v>12</v>
      </c>
      <c r="M185" s="10" t="s">
        <v>6439</v>
      </c>
    </row>
    <row r="186" spans="1:13" x14ac:dyDescent="0.25">
      <c r="A186" s="4" t="s">
        <v>560</v>
      </c>
      <c r="B186" s="9">
        <v>330</v>
      </c>
      <c r="C186" s="9" t="s">
        <v>561</v>
      </c>
      <c r="D186" s="9" t="s">
        <v>562</v>
      </c>
      <c r="E186" s="10">
        <v>7744.95</v>
      </c>
      <c r="F186" s="10">
        <v>18313115.183543701</v>
      </c>
      <c r="G186" s="10">
        <v>16571788.8166325</v>
      </c>
      <c r="H186" s="16">
        <v>0.10507775510410899</v>
      </c>
      <c r="I186" s="10">
        <v>1741326.36691113</v>
      </c>
      <c r="J186" s="10">
        <v>2364.5233582584401</v>
      </c>
      <c r="K186" s="10">
        <v>2139.6895805179602</v>
      </c>
      <c r="L186" s="10" t="s">
        <v>12</v>
      </c>
      <c r="M186" s="10" t="s">
        <v>6440</v>
      </c>
    </row>
    <row r="187" spans="1:13" x14ac:dyDescent="0.25">
      <c r="A187" s="4" t="s">
        <v>563</v>
      </c>
      <c r="B187" s="9">
        <v>331</v>
      </c>
      <c r="C187" s="9" t="s">
        <v>564</v>
      </c>
      <c r="D187" s="9" t="s">
        <v>565</v>
      </c>
      <c r="E187" s="10">
        <v>3719.37</v>
      </c>
      <c r="F187" s="10">
        <v>2675970.3159055202</v>
      </c>
      <c r="G187" s="10">
        <v>3360192.2910798602</v>
      </c>
      <c r="H187" s="16">
        <v>-0.203625839208878</v>
      </c>
      <c r="I187" s="10">
        <v>-684221.97517433902</v>
      </c>
      <c r="J187" s="10">
        <v>719.46870462081495</v>
      </c>
      <c r="K187" s="10">
        <v>903.43049792837496</v>
      </c>
      <c r="L187" s="10" t="s">
        <v>12</v>
      </c>
      <c r="M187" s="10" t="s">
        <v>6439</v>
      </c>
    </row>
    <row r="188" spans="1:13" x14ac:dyDescent="0.25">
      <c r="A188" s="4" t="s">
        <v>566</v>
      </c>
      <c r="B188" s="9">
        <v>332</v>
      </c>
      <c r="C188" s="9" t="s">
        <v>567</v>
      </c>
      <c r="D188" s="9" t="s">
        <v>568</v>
      </c>
      <c r="E188" s="10">
        <v>3215.4</v>
      </c>
      <c r="F188" s="10">
        <v>2189434.5889626001</v>
      </c>
      <c r="G188" s="10">
        <v>2795744.7962604798</v>
      </c>
      <c r="H188" s="16">
        <v>-0.216868938863399</v>
      </c>
      <c r="I188" s="10">
        <v>-606310.20729787904</v>
      </c>
      <c r="J188" s="10">
        <v>680.92137493394296</v>
      </c>
      <c r="K188" s="10">
        <v>869.48584818699999</v>
      </c>
      <c r="L188" s="10" t="s">
        <v>12</v>
      </c>
      <c r="M188" s="10" t="s">
        <v>6439</v>
      </c>
    </row>
    <row r="189" spans="1:13" x14ac:dyDescent="0.25">
      <c r="A189" s="4" t="s">
        <v>569</v>
      </c>
      <c r="B189" s="9">
        <v>333</v>
      </c>
      <c r="C189" s="9" t="s">
        <v>570</v>
      </c>
      <c r="D189" s="9" t="s">
        <v>571</v>
      </c>
      <c r="E189" s="10">
        <v>1790.03</v>
      </c>
      <c r="F189" s="10">
        <v>1181305.9354656001</v>
      </c>
      <c r="G189" s="10">
        <v>1321688.5275822</v>
      </c>
      <c r="H189" s="16">
        <v>-0.106214580203256</v>
      </c>
      <c r="I189" s="10">
        <v>-140382.59211660299</v>
      </c>
      <c r="J189" s="10">
        <v>659.93638959436396</v>
      </c>
      <c r="K189" s="10">
        <v>738.36110432909095</v>
      </c>
      <c r="L189" s="10" t="s">
        <v>12</v>
      </c>
      <c r="M189" s="10" t="s">
        <v>6439</v>
      </c>
    </row>
    <row r="190" spans="1:13" x14ac:dyDescent="0.25">
      <c r="A190" s="4" t="s">
        <v>572</v>
      </c>
      <c r="B190" s="9">
        <v>334</v>
      </c>
      <c r="C190" s="9" t="s">
        <v>573</v>
      </c>
      <c r="D190" s="9" t="s">
        <v>574</v>
      </c>
      <c r="E190" s="10">
        <v>5299.43</v>
      </c>
      <c r="F190" s="10">
        <v>3798953.4403460501</v>
      </c>
      <c r="G190" s="10">
        <v>3960262.7511519999</v>
      </c>
      <c r="H190" s="16">
        <v>-4.0731971826624497E-2</v>
      </c>
      <c r="I190" s="10">
        <v>-161309.31080595401</v>
      </c>
      <c r="J190" s="10">
        <v>716.86076433617404</v>
      </c>
      <c r="K190" s="10">
        <v>747.29975698367605</v>
      </c>
      <c r="L190" s="10" t="s">
        <v>12</v>
      </c>
      <c r="M190" s="10" t="s">
        <v>6439</v>
      </c>
    </row>
    <row r="191" spans="1:13" x14ac:dyDescent="0.25">
      <c r="A191" s="4" t="s">
        <v>575</v>
      </c>
      <c r="B191" s="9">
        <v>335</v>
      </c>
      <c r="C191" s="9" t="s">
        <v>576</v>
      </c>
      <c r="D191" s="9" t="s">
        <v>577</v>
      </c>
      <c r="E191" s="10">
        <v>14563.86</v>
      </c>
      <c r="F191" s="10">
        <v>11663704.1341432</v>
      </c>
      <c r="G191" s="10">
        <v>11805793.0791275</v>
      </c>
      <c r="H191" s="16">
        <v>-1.2035527306969799E-2</v>
      </c>
      <c r="I191" s="10">
        <v>-142088.94498427401</v>
      </c>
      <c r="J191" s="10">
        <v>800.86626307470704</v>
      </c>
      <c r="K191" s="10">
        <v>810.62253270269503</v>
      </c>
      <c r="L191" s="10" t="s">
        <v>12</v>
      </c>
      <c r="M191" s="10" t="s">
        <v>6439</v>
      </c>
    </row>
    <row r="192" spans="1:13" x14ac:dyDescent="0.25">
      <c r="A192" s="4" t="s">
        <v>578</v>
      </c>
      <c r="B192" s="9">
        <v>336</v>
      </c>
      <c r="C192" s="9" t="s">
        <v>579</v>
      </c>
      <c r="D192" s="9" t="s">
        <v>580</v>
      </c>
      <c r="E192" s="10">
        <v>1518.35</v>
      </c>
      <c r="F192" s="10">
        <v>1235258.1681148501</v>
      </c>
      <c r="G192" s="10">
        <v>1261737.44596102</v>
      </c>
      <c r="H192" s="16">
        <v>-2.0986361252045699E-2</v>
      </c>
      <c r="I192" s="10">
        <v>-26479.277846171499</v>
      </c>
      <c r="J192" s="10">
        <v>813.55298061372605</v>
      </c>
      <c r="K192" s="10">
        <v>830.99248918959495</v>
      </c>
      <c r="L192" s="10" t="s">
        <v>25</v>
      </c>
      <c r="M192" s="10" t="s">
        <v>6439</v>
      </c>
    </row>
    <row r="193" spans="1:13" x14ac:dyDescent="0.25">
      <c r="A193" s="4" t="s">
        <v>581</v>
      </c>
      <c r="B193" s="9">
        <v>337</v>
      </c>
      <c r="C193" s="9" t="s">
        <v>582</v>
      </c>
      <c r="D193" s="9" t="s">
        <v>6449</v>
      </c>
      <c r="E193" s="10">
        <v>68777.64</v>
      </c>
      <c r="F193" s="10">
        <v>27769919.794172298</v>
      </c>
      <c r="G193" s="10">
        <v>26261113.5703669</v>
      </c>
      <c r="H193" s="16">
        <v>5.7454007796074097E-2</v>
      </c>
      <c r="I193" s="10">
        <v>1508806.2238054499</v>
      </c>
      <c r="J193" s="10">
        <v>403.76377837582601</v>
      </c>
      <c r="K193" s="10">
        <v>381.82632568327301</v>
      </c>
      <c r="L193" s="10" t="s">
        <v>25</v>
      </c>
      <c r="M193" s="10" t="s">
        <v>6440</v>
      </c>
    </row>
    <row r="194" spans="1:13" x14ac:dyDescent="0.25">
      <c r="A194" s="4" t="s">
        <v>584</v>
      </c>
      <c r="B194" s="9">
        <v>338</v>
      </c>
      <c r="C194" s="9" t="s">
        <v>585</v>
      </c>
      <c r="D194" s="9" t="s">
        <v>586</v>
      </c>
      <c r="E194" s="10">
        <v>16820.509999999998</v>
      </c>
      <c r="F194" s="10">
        <v>10543314.5882139</v>
      </c>
      <c r="G194" s="10">
        <v>10966070.920956699</v>
      </c>
      <c r="H194" s="16">
        <v>-3.8551303907301999E-2</v>
      </c>
      <c r="I194" s="10">
        <v>-422756.33274283097</v>
      </c>
      <c r="J194" s="10">
        <v>626.81301507587602</v>
      </c>
      <c r="K194" s="10">
        <v>651.94639882837998</v>
      </c>
      <c r="L194" s="10" t="s">
        <v>12</v>
      </c>
      <c r="M194" s="10" t="s">
        <v>6439</v>
      </c>
    </row>
    <row r="195" spans="1:13" x14ac:dyDescent="0.25">
      <c r="A195" s="4" t="s">
        <v>587</v>
      </c>
      <c r="B195" s="9">
        <v>339</v>
      </c>
      <c r="C195" s="9" t="s">
        <v>588</v>
      </c>
      <c r="D195" s="9" t="s">
        <v>589</v>
      </c>
      <c r="E195" s="10">
        <v>11837.01</v>
      </c>
      <c r="F195" s="10">
        <v>7444500.8925670898</v>
      </c>
      <c r="G195" s="10">
        <v>7971411.4765342698</v>
      </c>
      <c r="H195" s="16">
        <v>-6.61000357989633E-2</v>
      </c>
      <c r="I195" s="10">
        <v>-526910.58396718197</v>
      </c>
      <c r="J195" s="10">
        <v>628.91734420830005</v>
      </c>
      <c r="K195" s="10">
        <v>673.43116855813003</v>
      </c>
      <c r="L195" s="10" t="s">
        <v>12</v>
      </c>
      <c r="M195" s="10" t="s">
        <v>6439</v>
      </c>
    </row>
    <row r="196" spans="1:13" x14ac:dyDescent="0.25">
      <c r="A196" s="4" t="s">
        <v>590</v>
      </c>
      <c r="B196" s="9">
        <v>340</v>
      </c>
      <c r="C196" s="9" t="s">
        <v>591</v>
      </c>
      <c r="D196" s="9" t="s">
        <v>592</v>
      </c>
      <c r="E196" s="10">
        <v>450.75</v>
      </c>
      <c r="F196" s="10">
        <v>468184.54971200001</v>
      </c>
      <c r="G196" s="10">
        <v>470728.92988715298</v>
      </c>
      <c r="H196" s="16">
        <v>-5.4051918495076103E-3</v>
      </c>
      <c r="I196" s="10">
        <v>-2544.3801751534902</v>
      </c>
      <c r="J196" s="10">
        <v>1038.67897883971</v>
      </c>
      <c r="K196" s="10">
        <v>1044.3237490563599</v>
      </c>
      <c r="L196" s="10" t="s">
        <v>25</v>
      </c>
      <c r="M196" s="10" t="s">
        <v>6439</v>
      </c>
    </row>
    <row r="197" spans="1:13" x14ac:dyDescent="0.25">
      <c r="A197" s="4" t="s">
        <v>593</v>
      </c>
      <c r="B197" s="9">
        <v>344</v>
      </c>
      <c r="C197" s="9" t="s">
        <v>594</v>
      </c>
      <c r="D197" s="9" t="s">
        <v>595</v>
      </c>
      <c r="E197" s="10">
        <v>748.81</v>
      </c>
      <c r="F197" s="10">
        <v>739536.41030486999</v>
      </c>
      <c r="G197" s="10">
        <v>763750.07371256698</v>
      </c>
      <c r="H197" s="16">
        <v>-3.1703647883128197E-2</v>
      </c>
      <c r="I197" s="10">
        <v>-24213.6634076964</v>
      </c>
      <c r="J197" s="10">
        <v>987.61556376767101</v>
      </c>
      <c r="K197" s="10">
        <v>1019.95175506813</v>
      </c>
      <c r="L197" s="10" t="s">
        <v>25</v>
      </c>
      <c r="M197" s="10" t="s">
        <v>6440</v>
      </c>
    </row>
    <row r="198" spans="1:13" x14ac:dyDescent="0.25">
      <c r="A198" s="4" t="s">
        <v>596</v>
      </c>
      <c r="B198" s="9">
        <v>410</v>
      </c>
      <c r="C198" s="9" t="s">
        <v>597</v>
      </c>
      <c r="D198" s="9" t="s">
        <v>598</v>
      </c>
      <c r="E198" s="10">
        <v>6944.77</v>
      </c>
      <c r="F198" s="10">
        <v>16962254.362179</v>
      </c>
      <c r="G198" s="10">
        <v>18517999.024560999</v>
      </c>
      <c r="H198" s="16">
        <v>-8.4012568545798499E-2</v>
      </c>
      <c r="I198" s="10">
        <v>-1555744.6623819601</v>
      </c>
      <c r="J198" s="10">
        <v>2442.4501260918701</v>
      </c>
      <c r="K198" s="10">
        <v>2666.4668555705898</v>
      </c>
      <c r="L198" s="10" t="s">
        <v>25</v>
      </c>
      <c r="M198" s="10" t="s">
        <v>6439</v>
      </c>
    </row>
    <row r="199" spans="1:13" x14ac:dyDescent="0.25">
      <c r="A199" s="4" t="s">
        <v>599</v>
      </c>
      <c r="B199" s="9">
        <v>411</v>
      </c>
      <c r="C199" s="9" t="s">
        <v>600</v>
      </c>
      <c r="D199" s="9" t="s">
        <v>601</v>
      </c>
      <c r="E199" s="10">
        <v>204.99</v>
      </c>
      <c r="F199" s="10">
        <v>889649.68664145004</v>
      </c>
      <c r="G199" s="10">
        <v>1068403.62922137</v>
      </c>
      <c r="H199" s="16">
        <v>-0.16730937418304401</v>
      </c>
      <c r="I199" s="10">
        <v>-178753.94257992</v>
      </c>
      <c r="J199" s="10">
        <v>4339.9662746546201</v>
      </c>
      <c r="K199" s="10">
        <v>5211.97926348295</v>
      </c>
      <c r="L199" s="10" t="s">
        <v>80</v>
      </c>
      <c r="M199" s="10" t="s">
        <v>6439</v>
      </c>
    </row>
    <row r="200" spans="1:13" x14ac:dyDescent="0.25">
      <c r="A200" s="4" t="s">
        <v>602</v>
      </c>
      <c r="B200" s="9">
        <v>414</v>
      </c>
      <c r="C200" s="9" t="s">
        <v>603</v>
      </c>
      <c r="D200" s="9" t="s">
        <v>604</v>
      </c>
      <c r="E200" s="10">
        <v>11636.27</v>
      </c>
      <c r="F200" s="10">
        <v>28262311.184147999</v>
      </c>
      <c r="G200" s="10">
        <v>27739639.572838001</v>
      </c>
      <c r="H200" s="16">
        <v>1.88420476746862E-2</v>
      </c>
      <c r="I200" s="10">
        <v>522671.61131002399</v>
      </c>
      <c r="J200" s="10">
        <v>2428.81191173357</v>
      </c>
      <c r="K200" s="10">
        <v>2383.8944586914899</v>
      </c>
      <c r="L200" s="10" t="s">
        <v>25</v>
      </c>
      <c r="M200" s="10" t="s">
        <v>6439</v>
      </c>
    </row>
    <row r="201" spans="1:13" x14ac:dyDescent="0.25">
      <c r="A201" s="4" t="s">
        <v>605</v>
      </c>
      <c r="B201" s="9">
        <v>415</v>
      </c>
      <c r="C201" s="9" t="s">
        <v>606</v>
      </c>
      <c r="D201" s="9" t="s">
        <v>607</v>
      </c>
      <c r="E201" s="10">
        <v>2736.22</v>
      </c>
      <c r="F201" s="10">
        <v>5996523.3630067399</v>
      </c>
      <c r="G201" s="10">
        <v>6566368.3551991498</v>
      </c>
      <c r="H201" s="16">
        <v>-8.6782367568705707E-2</v>
      </c>
      <c r="I201" s="10">
        <v>-569844.99219241005</v>
      </c>
      <c r="J201" s="10">
        <v>2191.53553552227</v>
      </c>
      <c r="K201" s="10">
        <v>2399.7954679079699</v>
      </c>
      <c r="L201" s="10" t="s">
        <v>25</v>
      </c>
      <c r="M201" s="10" t="s">
        <v>6439</v>
      </c>
    </row>
    <row r="202" spans="1:13" x14ac:dyDescent="0.25">
      <c r="A202" s="4" t="s">
        <v>608</v>
      </c>
      <c r="B202" s="9">
        <v>416</v>
      </c>
      <c r="C202" s="9" t="s">
        <v>609</v>
      </c>
      <c r="D202" s="9" t="s">
        <v>610</v>
      </c>
      <c r="E202" s="10">
        <v>355.82</v>
      </c>
      <c r="F202" s="10">
        <v>1713938.69793035</v>
      </c>
      <c r="G202" s="10">
        <v>1712297.6562990199</v>
      </c>
      <c r="H202" s="16">
        <v>9.5838572534034895E-4</v>
      </c>
      <c r="I202" s="10">
        <v>1641.0416313307401</v>
      </c>
      <c r="J202" s="10">
        <v>4816.8700408362402</v>
      </c>
      <c r="K202" s="10">
        <v>4812.2580414226804</v>
      </c>
      <c r="L202" s="10" t="s">
        <v>12</v>
      </c>
      <c r="M202" s="10" t="s">
        <v>6439</v>
      </c>
    </row>
    <row r="203" spans="1:13" x14ac:dyDescent="0.25">
      <c r="A203" s="4" t="s">
        <v>611</v>
      </c>
      <c r="B203" s="9">
        <v>417</v>
      </c>
      <c r="C203" s="9" t="s">
        <v>612</v>
      </c>
      <c r="D203" s="9" t="s">
        <v>613</v>
      </c>
      <c r="E203" s="10">
        <v>98.83</v>
      </c>
      <c r="F203" s="10">
        <v>896156.32150646998</v>
      </c>
      <c r="G203" s="10">
        <v>777890.80616681895</v>
      </c>
      <c r="H203" s="16">
        <v>0.152033568724669</v>
      </c>
      <c r="I203" s="10">
        <v>118265.515339651</v>
      </c>
      <c r="J203" s="10">
        <v>9067.6547759432397</v>
      </c>
      <c r="K203" s="10">
        <v>7870.9987470081796</v>
      </c>
      <c r="L203" s="10" t="s">
        <v>25</v>
      </c>
      <c r="M203" s="10" t="s">
        <v>6450</v>
      </c>
    </row>
    <row r="204" spans="1:13" x14ac:dyDescent="0.25">
      <c r="A204" s="4" t="s">
        <v>614</v>
      </c>
      <c r="B204" s="9">
        <v>419</v>
      </c>
      <c r="C204" s="9" t="s">
        <v>615</v>
      </c>
      <c r="D204" s="9" t="s">
        <v>616</v>
      </c>
      <c r="E204" s="10">
        <v>661.35</v>
      </c>
      <c r="F204" s="10">
        <v>1427281.1394853999</v>
      </c>
      <c r="G204" s="10">
        <v>1186150.1104222101</v>
      </c>
      <c r="H204" s="16">
        <v>0.203288797045557</v>
      </c>
      <c r="I204" s="10">
        <v>241131.029063186</v>
      </c>
      <c r="J204" s="10">
        <v>2158.1328184552799</v>
      </c>
      <c r="K204" s="10">
        <v>1793.52855586635</v>
      </c>
      <c r="L204" s="10" t="s">
        <v>25</v>
      </c>
      <c r="M204" s="10" t="s">
        <v>6439</v>
      </c>
    </row>
    <row r="205" spans="1:13" x14ac:dyDescent="0.25">
      <c r="A205" s="4" t="s">
        <v>617</v>
      </c>
      <c r="B205" s="9">
        <v>420</v>
      </c>
      <c r="C205" s="9" t="s">
        <v>618</v>
      </c>
      <c r="D205" s="9" t="s">
        <v>619</v>
      </c>
      <c r="E205" s="10">
        <v>12096.07</v>
      </c>
      <c r="F205" s="10">
        <v>15182511.1485414</v>
      </c>
      <c r="G205" s="10">
        <v>20751704.662909999</v>
      </c>
      <c r="H205" s="16">
        <v>-0.268372820683138</v>
      </c>
      <c r="I205" s="10">
        <v>-5569193.51436859</v>
      </c>
      <c r="J205" s="10">
        <v>1255.1606553650399</v>
      </c>
      <c r="K205" s="10">
        <v>1715.57412142208</v>
      </c>
      <c r="L205" s="10" t="s">
        <v>25</v>
      </c>
      <c r="M205" s="10" t="s">
        <v>6443</v>
      </c>
    </row>
    <row r="206" spans="1:13" x14ac:dyDescent="0.25">
      <c r="A206" s="4" t="s">
        <v>620</v>
      </c>
      <c r="B206" s="9">
        <v>421</v>
      </c>
      <c r="C206" s="9" t="s">
        <v>621</v>
      </c>
      <c r="D206" s="9" t="s">
        <v>622</v>
      </c>
      <c r="E206" s="10">
        <v>203.31</v>
      </c>
      <c r="F206" s="10">
        <v>760724.74077439995</v>
      </c>
      <c r="G206" s="10">
        <v>811804.43845522299</v>
      </c>
      <c r="H206" s="16">
        <v>-6.2921185523477099E-2</v>
      </c>
      <c r="I206" s="10">
        <v>-51079.697680823301</v>
      </c>
      <c r="J206" s="10">
        <v>3741.69859217156</v>
      </c>
      <c r="K206" s="10">
        <v>3992.9390509823602</v>
      </c>
      <c r="L206" s="10" t="s">
        <v>25</v>
      </c>
      <c r="M206" s="10" t="s">
        <v>6441</v>
      </c>
    </row>
    <row r="207" spans="1:13" x14ac:dyDescent="0.25">
      <c r="A207" s="4" t="s">
        <v>623</v>
      </c>
      <c r="B207" s="9">
        <v>424</v>
      </c>
      <c r="C207" s="9" t="s">
        <v>624</v>
      </c>
      <c r="D207" s="9" t="s">
        <v>625</v>
      </c>
      <c r="E207" s="10">
        <v>234810.75</v>
      </c>
      <c r="F207" s="10">
        <v>293174858.90761799</v>
      </c>
      <c r="G207" s="10">
        <v>330178472.26713097</v>
      </c>
      <c r="H207" s="16">
        <v>-0.112071550593328</v>
      </c>
      <c r="I207" s="10">
        <v>-37003613.359513603</v>
      </c>
      <c r="J207" s="10">
        <v>1248.55807882568</v>
      </c>
      <c r="K207" s="10">
        <v>1406.14717284933</v>
      </c>
      <c r="L207" s="10" t="s">
        <v>12</v>
      </c>
      <c r="M207" s="10" t="s">
        <v>6439</v>
      </c>
    </row>
    <row r="208" spans="1:13" x14ac:dyDescent="0.25">
      <c r="A208" s="4" t="s">
        <v>626</v>
      </c>
      <c r="B208" s="9">
        <v>425</v>
      </c>
      <c r="C208" s="9" t="s">
        <v>627</v>
      </c>
      <c r="D208" s="9" t="s">
        <v>628</v>
      </c>
      <c r="E208" s="10">
        <v>446.84</v>
      </c>
      <c r="F208" s="10">
        <v>565900.50063425</v>
      </c>
      <c r="G208" s="10">
        <v>754994.48396228801</v>
      </c>
      <c r="H208" s="16">
        <v>-0.250457436901597</v>
      </c>
      <c r="I208" s="10">
        <v>-189093.98332803801</v>
      </c>
      <c r="J208" s="10">
        <v>1266.44996113654</v>
      </c>
      <c r="K208" s="10">
        <v>1689.6304806245801</v>
      </c>
      <c r="L208" s="10" t="s">
        <v>25</v>
      </c>
      <c r="M208" s="10" t="s">
        <v>6441</v>
      </c>
    </row>
    <row r="209" spans="1:13" x14ac:dyDescent="0.25">
      <c r="A209" s="4" t="s">
        <v>629</v>
      </c>
      <c r="B209" s="9">
        <v>429</v>
      </c>
      <c r="C209" s="9" t="s">
        <v>630</v>
      </c>
      <c r="D209" s="9" t="s">
        <v>631</v>
      </c>
      <c r="E209" s="10">
        <v>1142.2</v>
      </c>
      <c r="F209" s="10">
        <v>1375059.46149225</v>
      </c>
      <c r="G209" s="10">
        <v>1422334.1299117701</v>
      </c>
      <c r="H209" s="16">
        <v>-3.32373859456312E-2</v>
      </c>
      <c r="I209" s="10">
        <v>-47274.668419521098</v>
      </c>
      <c r="J209" s="10">
        <v>1203.8692536265501</v>
      </c>
      <c r="K209" s="10">
        <v>1245.25838724547</v>
      </c>
      <c r="L209" s="10" t="s">
        <v>80</v>
      </c>
      <c r="M209" s="10" t="s">
        <v>6440</v>
      </c>
    </row>
    <row r="210" spans="1:13" x14ac:dyDescent="0.25">
      <c r="A210" s="4" t="s">
        <v>632</v>
      </c>
      <c r="B210" s="9">
        <v>430</v>
      </c>
      <c r="C210" s="9" t="s">
        <v>633</v>
      </c>
      <c r="D210" s="9" t="s">
        <v>634</v>
      </c>
      <c r="E210" s="10">
        <v>575.54999999999995</v>
      </c>
      <c r="F210" s="10">
        <v>510759.14665791002</v>
      </c>
      <c r="G210" s="10">
        <v>1109058.0465530199</v>
      </c>
      <c r="H210" s="16">
        <v>-0.53946581223105206</v>
      </c>
      <c r="I210" s="10">
        <v>-598298.899895109</v>
      </c>
      <c r="J210" s="10">
        <v>887.42793268683897</v>
      </c>
      <c r="K210" s="10">
        <v>1926.9534298549499</v>
      </c>
      <c r="L210" s="10" t="s">
        <v>80</v>
      </c>
      <c r="M210" s="10" t="s">
        <v>6441</v>
      </c>
    </row>
    <row r="211" spans="1:13" x14ac:dyDescent="0.25">
      <c r="A211" s="4" t="s">
        <v>635</v>
      </c>
      <c r="B211" s="9">
        <v>434</v>
      </c>
      <c r="C211" s="9" t="s">
        <v>636</v>
      </c>
      <c r="D211" s="9" t="s">
        <v>637</v>
      </c>
      <c r="E211" s="10">
        <v>2778.74</v>
      </c>
      <c r="F211" s="10">
        <v>2314822.9572029901</v>
      </c>
      <c r="G211" s="10">
        <v>3859008.44648168</v>
      </c>
      <c r="H211" s="16">
        <v>-0.400150844626045</v>
      </c>
      <c r="I211" s="10">
        <v>-1544185.48927869</v>
      </c>
      <c r="J211" s="10">
        <v>833.04769687088003</v>
      </c>
      <c r="K211" s="10">
        <v>1388.76197358575</v>
      </c>
      <c r="L211" s="10" t="s">
        <v>80</v>
      </c>
      <c r="M211" s="10" t="s">
        <v>6439</v>
      </c>
    </row>
    <row r="212" spans="1:13" x14ac:dyDescent="0.25">
      <c r="A212" s="4" t="s">
        <v>638</v>
      </c>
      <c r="B212" s="9">
        <v>435</v>
      </c>
      <c r="C212" s="9" t="s">
        <v>639</v>
      </c>
      <c r="D212" s="9" t="s">
        <v>640</v>
      </c>
      <c r="E212" s="10">
        <v>4294.9799999999996</v>
      </c>
      <c r="F212" s="10">
        <v>4987299.79043175</v>
      </c>
      <c r="G212" s="10">
        <v>7083310.0021812199</v>
      </c>
      <c r="H212" s="16">
        <v>-0.29590829867731699</v>
      </c>
      <c r="I212" s="10">
        <v>-2096010.2117494701</v>
      </c>
      <c r="J212" s="10">
        <v>1161.1927856315399</v>
      </c>
      <c r="K212" s="10">
        <v>1649.20674885127</v>
      </c>
      <c r="L212" s="10" t="s">
        <v>25</v>
      </c>
      <c r="M212" s="10" t="s">
        <v>6439</v>
      </c>
    </row>
    <row r="213" spans="1:13" x14ac:dyDescent="0.25">
      <c r="A213" s="4" t="s">
        <v>641</v>
      </c>
      <c r="B213" s="9">
        <v>436</v>
      </c>
      <c r="C213" s="9" t="s">
        <v>642</v>
      </c>
      <c r="D213" s="9" t="s">
        <v>643</v>
      </c>
      <c r="E213" s="10">
        <v>589.88</v>
      </c>
      <c r="F213" s="10">
        <v>2087150.70660026</v>
      </c>
      <c r="G213" s="10">
        <v>2150911.4239118001</v>
      </c>
      <c r="H213" s="16">
        <v>-2.9643581136214101E-2</v>
      </c>
      <c r="I213" s="10">
        <v>-63760.7173115392</v>
      </c>
      <c r="J213" s="10">
        <v>3538.2632172649701</v>
      </c>
      <c r="K213" s="10">
        <v>3646.3542142669698</v>
      </c>
      <c r="L213" s="10" t="s">
        <v>25</v>
      </c>
      <c r="M213" s="10" t="s">
        <v>6440</v>
      </c>
    </row>
    <row r="214" spans="1:13" x14ac:dyDescent="0.25">
      <c r="A214" s="4" t="s">
        <v>644</v>
      </c>
      <c r="B214" s="9">
        <v>437</v>
      </c>
      <c r="C214" s="9" t="s">
        <v>645</v>
      </c>
      <c r="D214" s="9" t="s">
        <v>646</v>
      </c>
      <c r="E214" s="10">
        <v>228.95</v>
      </c>
      <c r="F214" s="10">
        <v>1485101.2172177599</v>
      </c>
      <c r="G214" s="10">
        <v>1179671.7811190099</v>
      </c>
      <c r="H214" s="16">
        <v>0.25891052154271299</v>
      </c>
      <c r="I214" s="10">
        <v>305429.43609874498</v>
      </c>
      <c r="J214" s="10">
        <v>6486.5744364173797</v>
      </c>
      <c r="K214" s="10">
        <v>5152.5301643110497</v>
      </c>
      <c r="L214" s="10" t="s">
        <v>25</v>
      </c>
      <c r="M214" s="10" t="s">
        <v>6441</v>
      </c>
    </row>
    <row r="215" spans="1:13" x14ac:dyDescent="0.25">
      <c r="A215" s="4" t="s">
        <v>647</v>
      </c>
      <c r="B215" s="9">
        <v>439</v>
      </c>
      <c r="C215" s="9" t="s">
        <v>648</v>
      </c>
      <c r="D215" s="9" t="s">
        <v>649</v>
      </c>
      <c r="E215" s="10">
        <v>22579.17</v>
      </c>
      <c r="F215" s="10">
        <v>25402650.797934301</v>
      </c>
      <c r="G215" s="10">
        <v>25845345.3413416</v>
      </c>
      <c r="H215" s="16">
        <v>-1.7128598498512799E-2</v>
      </c>
      <c r="I215" s="10">
        <v>-442694.543407246</v>
      </c>
      <c r="J215" s="10">
        <v>1125.0480331178801</v>
      </c>
      <c r="K215" s="10">
        <v>1144.65435803626</v>
      </c>
      <c r="L215" s="10" t="s">
        <v>25</v>
      </c>
      <c r="M215" s="10" t="s">
        <v>6439</v>
      </c>
    </row>
    <row r="216" spans="1:13" x14ac:dyDescent="0.25">
      <c r="A216" s="4" t="s">
        <v>650</v>
      </c>
      <c r="B216" s="9">
        <v>440</v>
      </c>
      <c r="C216" s="9" t="s">
        <v>651</v>
      </c>
      <c r="D216" s="9" t="s">
        <v>652</v>
      </c>
      <c r="E216" s="10">
        <v>3565.77</v>
      </c>
      <c r="F216" s="10">
        <v>9127928.0148709808</v>
      </c>
      <c r="G216" s="10">
        <v>8984351.6316964105</v>
      </c>
      <c r="H216" s="16">
        <v>1.5980717258219802E-2</v>
      </c>
      <c r="I216" s="10">
        <v>143576.38317456699</v>
      </c>
      <c r="J216" s="10">
        <v>2559.8757112407602</v>
      </c>
      <c r="K216" s="10">
        <v>2519.6105277952302</v>
      </c>
      <c r="L216" s="10" t="s">
        <v>80</v>
      </c>
      <c r="M216" s="10" t="s">
        <v>6443</v>
      </c>
    </row>
    <row r="217" spans="1:13" x14ac:dyDescent="0.25">
      <c r="A217" s="4" t="s">
        <v>653</v>
      </c>
      <c r="B217" s="9">
        <v>441</v>
      </c>
      <c r="C217" s="9" t="s">
        <v>654</v>
      </c>
      <c r="D217" s="9" t="s">
        <v>655</v>
      </c>
      <c r="E217" s="10">
        <v>182.62</v>
      </c>
      <c r="F217" s="10">
        <v>777106.88829836994</v>
      </c>
      <c r="G217" s="10">
        <v>799642.96712819301</v>
      </c>
      <c r="H217" s="16">
        <v>-2.8182676214559301E-2</v>
      </c>
      <c r="I217" s="10">
        <v>-22536.078829823298</v>
      </c>
      <c r="J217" s="10">
        <v>4255.3219159915097</v>
      </c>
      <c r="K217" s="10">
        <v>4378.7261369411499</v>
      </c>
      <c r="L217" s="10" t="s">
        <v>25</v>
      </c>
      <c r="M217" s="10" t="s">
        <v>6440</v>
      </c>
    </row>
    <row r="218" spans="1:13" x14ac:dyDescent="0.25">
      <c r="A218" s="4" t="s">
        <v>656</v>
      </c>
      <c r="B218" s="9">
        <v>444</v>
      </c>
      <c r="C218" s="9" t="s">
        <v>657</v>
      </c>
      <c r="D218" s="9" t="s">
        <v>658</v>
      </c>
      <c r="E218" s="10">
        <v>517.91</v>
      </c>
      <c r="F218" s="10">
        <v>1323993.2164793999</v>
      </c>
      <c r="G218" s="10">
        <v>736393.72471792204</v>
      </c>
      <c r="H218" s="16">
        <v>0.79794201394988695</v>
      </c>
      <c r="I218" s="10">
        <v>587599.49176147801</v>
      </c>
      <c r="J218" s="10">
        <v>2556.41562526192</v>
      </c>
      <c r="K218" s="10">
        <v>1421.85654789041</v>
      </c>
      <c r="L218" s="10" t="s">
        <v>80</v>
      </c>
      <c r="M218" s="10" t="s">
        <v>6440</v>
      </c>
    </row>
    <row r="219" spans="1:13" x14ac:dyDescent="0.25">
      <c r="A219" s="4" t="s">
        <v>659</v>
      </c>
      <c r="B219" s="9">
        <v>445</v>
      </c>
      <c r="C219" s="9" t="s">
        <v>660</v>
      </c>
      <c r="D219" s="9" t="s">
        <v>661</v>
      </c>
      <c r="E219" s="10">
        <v>1428.67</v>
      </c>
      <c r="F219" s="10">
        <v>3011375.2347458499</v>
      </c>
      <c r="G219" s="10">
        <v>3962782.0956194298</v>
      </c>
      <c r="H219" s="16">
        <v>-0.24008558581237499</v>
      </c>
      <c r="I219" s="10">
        <v>-951406.86087358196</v>
      </c>
      <c r="J219" s="10">
        <v>2107.8172249335698</v>
      </c>
      <c r="K219" s="10">
        <v>2773.7560777642402</v>
      </c>
      <c r="L219" s="10" t="s">
        <v>12</v>
      </c>
      <c r="M219" s="10" t="s">
        <v>6439</v>
      </c>
    </row>
    <row r="220" spans="1:13" x14ac:dyDescent="0.25">
      <c r="A220" s="4" t="s">
        <v>662</v>
      </c>
      <c r="B220" s="9">
        <v>446</v>
      </c>
      <c r="C220" s="9" t="s">
        <v>663</v>
      </c>
      <c r="D220" s="9" t="s">
        <v>664</v>
      </c>
      <c r="E220" s="10">
        <v>693.39</v>
      </c>
      <c r="F220" s="10">
        <v>3187494.38975942</v>
      </c>
      <c r="G220" s="10">
        <v>3236378.0926586599</v>
      </c>
      <c r="H220" s="16">
        <v>-1.51044474717356E-2</v>
      </c>
      <c r="I220" s="10">
        <v>-48883.702899238597</v>
      </c>
      <c r="J220" s="10">
        <v>4596.9719634829198</v>
      </c>
      <c r="K220" s="10">
        <v>4667.4715422181698</v>
      </c>
      <c r="L220" s="10" t="s">
        <v>12</v>
      </c>
      <c r="M220" s="10" t="s">
        <v>6443</v>
      </c>
    </row>
    <row r="221" spans="1:13" x14ac:dyDescent="0.25">
      <c r="A221" s="4" t="s">
        <v>665</v>
      </c>
      <c r="B221" s="9">
        <v>447</v>
      </c>
      <c r="C221" s="9" t="s">
        <v>666</v>
      </c>
      <c r="D221" s="9" t="s">
        <v>667</v>
      </c>
      <c r="E221" s="10">
        <v>196.34</v>
      </c>
      <c r="F221" s="10">
        <v>1633503.22361276</v>
      </c>
      <c r="G221" s="10">
        <v>1141669.5289086399</v>
      </c>
      <c r="H221" s="16">
        <v>0.43080215618462098</v>
      </c>
      <c r="I221" s="10">
        <v>491833.69470412203</v>
      </c>
      <c r="J221" s="10">
        <v>8319.7678700863798</v>
      </c>
      <c r="K221" s="10">
        <v>5814.7577106480503</v>
      </c>
      <c r="L221" s="10" t="s">
        <v>25</v>
      </c>
      <c r="M221" s="10" t="s">
        <v>6450</v>
      </c>
    </row>
    <row r="222" spans="1:13" x14ac:dyDescent="0.25">
      <c r="A222" s="4" t="s">
        <v>668</v>
      </c>
      <c r="B222" s="9">
        <v>449</v>
      </c>
      <c r="C222" s="9" t="s">
        <v>669</v>
      </c>
      <c r="D222" s="9" t="s">
        <v>670</v>
      </c>
      <c r="E222" s="10">
        <v>576.05999999999995</v>
      </c>
      <c r="F222" s="10">
        <v>1190856.64459365</v>
      </c>
      <c r="G222" s="10">
        <v>631998.33201257803</v>
      </c>
      <c r="H222" s="16">
        <v>0.88427181572047298</v>
      </c>
      <c r="I222" s="10">
        <v>558858.31258107198</v>
      </c>
      <c r="J222" s="10">
        <v>2067.2441144909399</v>
      </c>
      <c r="K222" s="10">
        <v>1097.1050446352399</v>
      </c>
      <c r="L222" s="10" t="s">
        <v>25</v>
      </c>
      <c r="M222" s="10" t="s">
        <v>6440</v>
      </c>
    </row>
    <row r="223" spans="1:13" x14ac:dyDescent="0.25">
      <c r="A223" s="4" t="s">
        <v>671</v>
      </c>
      <c r="B223" s="9">
        <v>450</v>
      </c>
      <c r="C223" s="9" t="s">
        <v>672</v>
      </c>
      <c r="D223" s="9" t="s">
        <v>673</v>
      </c>
      <c r="E223" s="10">
        <v>2812.34</v>
      </c>
      <c r="F223" s="10">
        <v>3156883.1654805401</v>
      </c>
      <c r="G223" s="10">
        <v>4855673.5960221402</v>
      </c>
      <c r="H223" s="16">
        <v>-0.34985680090467403</v>
      </c>
      <c r="I223" s="10">
        <v>-1698790.4305416001</v>
      </c>
      <c r="J223" s="10">
        <v>1122.5112061417001</v>
      </c>
      <c r="K223" s="10">
        <v>1726.55994510697</v>
      </c>
      <c r="L223" s="10" t="s">
        <v>25</v>
      </c>
      <c r="M223" s="10" t="s">
        <v>6439</v>
      </c>
    </row>
    <row r="224" spans="1:13" x14ac:dyDescent="0.25">
      <c r="A224" s="4" t="s">
        <v>674</v>
      </c>
      <c r="B224" s="9">
        <v>451</v>
      </c>
      <c r="C224" s="9" t="s">
        <v>675</v>
      </c>
      <c r="D224" s="9" t="s">
        <v>676</v>
      </c>
      <c r="E224" s="10">
        <v>237.05</v>
      </c>
      <c r="F224" s="10">
        <v>904214.33783242002</v>
      </c>
      <c r="G224" s="10">
        <v>1038212.53301065</v>
      </c>
      <c r="H224" s="16">
        <v>-0.12906624695587199</v>
      </c>
      <c r="I224" s="10">
        <v>-133998.19517823501</v>
      </c>
      <c r="J224" s="10">
        <v>3814.4456352348402</v>
      </c>
      <c r="K224" s="10">
        <v>4379.7196077226499</v>
      </c>
      <c r="L224" s="10" t="s">
        <v>25</v>
      </c>
      <c r="M224" s="10" t="s">
        <v>6440</v>
      </c>
    </row>
    <row r="225" spans="1:13" x14ac:dyDescent="0.25">
      <c r="A225" s="4" t="s">
        <v>677</v>
      </c>
      <c r="B225" s="9">
        <v>454</v>
      </c>
      <c r="C225" s="9" t="s">
        <v>678</v>
      </c>
      <c r="D225" s="9" t="s">
        <v>679</v>
      </c>
      <c r="E225" s="10">
        <v>8675.9599999999991</v>
      </c>
      <c r="F225" s="10">
        <v>9337244.9267278109</v>
      </c>
      <c r="G225" s="10">
        <v>8146205.74968448</v>
      </c>
      <c r="H225" s="16">
        <v>0.14620784370557599</v>
      </c>
      <c r="I225" s="10">
        <v>1191039.1770433299</v>
      </c>
      <c r="J225" s="10">
        <v>1076.2203752354601</v>
      </c>
      <c r="K225" s="10">
        <v>938.93998470307395</v>
      </c>
      <c r="L225" s="10" t="s">
        <v>25</v>
      </c>
      <c r="M225" s="10" t="s">
        <v>6439</v>
      </c>
    </row>
    <row r="226" spans="1:13" x14ac:dyDescent="0.25">
      <c r="A226" s="4" t="s">
        <v>680</v>
      </c>
      <c r="B226" s="9">
        <v>455</v>
      </c>
      <c r="C226" s="9" t="s">
        <v>681</v>
      </c>
      <c r="D226" s="9" t="s">
        <v>682</v>
      </c>
      <c r="E226" s="10">
        <v>454.54</v>
      </c>
      <c r="F226" s="10">
        <v>866190.34092889004</v>
      </c>
      <c r="G226" s="10">
        <v>1067806.3874530401</v>
      </c>
      <c r="H226" s="16">
        <v>-0.18881329882756401</v>
      </c>
      <c r="I226" s="10">
        <v>-201616.046524153</v>
      </c>
      <c r="J226" s="10">
        <v>1905.6416177429701</v>
      </c>
      <c r="K226" s="10">
        <v>2349.20224282361</v>
      </c>
      <c r="L226" s="10" t="s">
        <v>80</v>
      </c>
      <c r="M226" s="10" t="s">
        <v>6439</v>
      </c>
    </row>
    <row r="227" spans="1:13" x14ac:dyDescent="0.25">
      <c r="A227" s="4" t="s">
        <v>683</v>
      </c>
      <c r="B227" s="9">
        <v>459</v>
      </c>
      <c r="C227" s="9" t="s">
        <v>684</v>
      </c>
      <c r="D227" s="9" t="s">
        <v>685</v>
      </c>
      <c r="E227" s="10">
        <v>3497.15</v>
      </c>
      <c r="F227" s="10">
        <v>6566624.0171387596</v>
      </c>
      <c r="G227" s="10">
        <v>7409525.7674662899</v>
      </c>
      <c r="H227" s="16">
        <v>-0.11375920359553</v>
      </c>
      <c r="I227" s="10">
        <v>-842901.75032752601</v>
      </c>
      <c r="J227" s="10">
        <v>1877.70728082546</v>
      </c>
      <c r="K227" s="10">
        <v>2118.73261583469</v>
      </c>
      <c r="L227" s="10" t="s">
        <v>80</v>
      </c>
      <c r="M227" s="10" t="s">
        <v>6439</v>
      </c>
    </row>
    <row r="228" spans="1:13" x14ac:dyDescent="0.25">
      <c r="A228" s="4" t="s">
        <v>686</v>
      </c>
      <c r="B228" s="9">
        <v>460</v>
      </c>
      <c r="C228" s="9" t="s">
        <v>651</v>
      </c>
      <c r="D228" s="9" t="s">
        <v>652</v>
      </c>
      <c r="E228" s="10">
        <v>739.14</v>
      </c>
      <c r="F228" s="10">
        <v>1273136.56228656</v>
      </c>
      <c r="G228" s="10">
        <v>2042937.60263902</v>
      </c>
      <c r="H228" s="16">
        <v>-0.37681084305171503</v>
      </c>
      <c r="I228" s="10">
        <v>-769801.04035245697</v>
      </c>
      <c r="J228" s="10">
        <v>1722.4565877730299</v>
      </c>
      <c r="K228" s="10">
        <v>2763.9386349528099</v>
      </c>
      <c r="L228" s="10" t="s">
        <v>25</v>
      </c>
      <c r="M228" s="10" t="s">
        <v>6443</v>
      </c>
    </row>
    <row r="229" spans="1:13" x14ac:dyDescent="0.25">
      <c r="A229" s="4" t="s">
        <v>687</v>
      </c>
      <c r="B229" s="9">
        <v>461</v>
      </c>
      <c r="C229" s="9" t="s">
        <v>654</v>
      </c>
      <c r="D229" s="9" t="s">
        <v>655</v>
      </c>
      <c r="E229" s="10">
        <v>316.62</v>
      </c>
      <c r="F229" s="10">
        <v>1103652.17126696</v>
      </c>
      <c r="G229" s="10">
        <v>2074082.7758937399</v>
      </c>
      <c r="H229" s="16">
        <v>-0.467884221355926</v>
      </c>
      <c r="I229" s="10">
        <v>-970430.60462678201</v>
      </c>
      <c r="J229" s="10">
        <v>3485.7310696322402</v>
      </c>
      <c r="K229" s="10">
        <v>6550.7004481515396</v>
      </c>
      <c r="L229" s="10" t="s">
        <v>25</v>
      </c>
      <c r="M229" s="10" t="s">
        <v>6439</v>
      </c>
    </row>
    <row r="230" spans="1:13" x14ac:dyDescent="0.25">
      <c r="A230" s="4" t="s">
        <v>688</v>
      </c>
      <c r="B230" s="9">
        <v>462</v>
      </c>
      <c r="C230" s="9" t="s">
        <v>689</v>
      </c>
      <c r="D230" s="9" t="s">
        <v>690</v>
      </c>
      <c r="E230" s="10">
        <v>116.16</v>
      </c>
      <c r="F230" s="10">
        <v>750520.56430683995</v>
      </c>
      <c r="G230" s="10">
        <v>909234.59224835597</v>
      </c>
      <c r="H230" s="16">
        <v>-0.174557841611644</v>
      </c>
      <c r="I230" s="10">
        <v>-158714.02794151599</v>
      </c>
      <c r="J230" s="10">
        <v>6461.0930122833997</v>
      </c>
      <c r="K230" s="10">
        <v>7827.4327845072003</v>
      </c>
      <c r="L230" s="10" t="s">
        <v>25</v>
      </c>
      <c r="M230" s="10" t="s">
        <v>6442</v>
      </c>
    </row>
    <row r="231" spans="1:13" x14ac:dyDescent="0.25">
      <c r="A231" s="4" t="s">
        <v>691</v>
      </c>
      <c r="B231" s="9">
        <v>464</v>
      </c>
      <c r="C231" s="9" t="s">
        <v>657</v>
      </c>
      <c r="D231" s="9" t="s">
        <v>658</v>
      </c>
      <c r="E231" s="10">
        <v>1551.48</v>
      </c>
      <c r="F231" s="10">
        <v>2513453.7370442799</v>
      </c>
      <c r="G231" s="10">
        <v>2551801.8493016898</v>
      </c>
      <c r="H231" s="16">
        <v>-1.50278565978419E-2</v>
      </c>
      <c r="I231" s="10">
        <v>-38348.112257413602</v>
      </c>
      <c r="J231" s="10">
        <v>1620.0361828990899</v>
      </c>
      <c r="K231" s="10">
        <v>1644.75329962468</v>
      </c>
      <c r="L231" s="10" t="s">
        <v>25</v>
      </c>
      <c r="M231" s="10" t="s">
        <v>6441</v>
      </c>
    </row>
    <row r="232" spans="1:13" x14ac:dyDescent="0.25">
      <c r="A232" s="4" t="s">
        <v>692</v>
      </c>
      <c r="B232" s="9">
        <v>465</v>
      </c>
      <c r="C232" s="9" t="s">
        <v>693</v>
      </c>
      <c r="D232" s="9" t="s">
        <v>694</v>
      </c>
      <c r="E232" s="10">
        <v>316.13</v>
      </c>
      <c r="F232" s="10">
        <v>453111.63019565999</v>
      </c>
      <c r="G232" s="10">
        <v>702876.00634499802</v>
      </c>
      <c r="H232" s="16">
        <v>-0.35534628283604303</v>
      </c>
      <c r="I232" s="10">
        <v>-249764.376149338</v>
      </c>
      <c r="J232" s="10">
        <v>1433.30791192123</v>
      </c>
      <c r="K232" s="10">
        <v>2223.3764791225099</v>
      </c>
      <c r="L232" s="10" t="s">
        <v>25</v>
      </c>
      <c r="M232" s="10" t="s">
        <v>6443</v>
      </c>
    </row>
    <row r="233" spans="1:13" x14ac:dyDescent="0.25">
      <c r="A233" s="4" t="s">
        <v>695</v>
      </c>
      <c r="B233" s="9">
        <v>469</v>
      </c>
      <c r="C233" s="9" t="s">
        <v>696</v>
      </c>
      <c r="D233" s="9" t="s">
        <v>697</v>
      </c>
      <c r="E233" s="10">
        <v>2331.87</v>
      </c>
      <c r="F233" s="10">
        <v>3337459.7000390398</v>
      </c>
      <c r="G233" s="10">
        <v>3760065.46202164</v>
      </c>
      <c r="H233" s="16">
        <v>-0.11239319268537</v>
      </c>
      <c r="I233" s="10">
        <v>-422605.76198260201</v>
      </c>
      <c r="J233" s="10">
        <v>1431.2374617963401</v>
      </c>
      <c r="K233" s="10">
        <v>1612.46787429044</v>
      </c>
      <c r="L233" s="10" t="s">
        <v>25</v>
      </c>
      <c r="M233" s="10" t="s">
        <v>6439</v>
      </c>
    </row>
    <row r="234" spans="1:13" x14ac:dyDescent="0.25">
      <c r="A234" s="4" t="s">
        <v>698</v>
      </c>
      <c r="B234" s="9">
        <v>470</v>
      </c>
      <c r="C234" s="9" t="s">
        <v>597</v>
      </c>
      <c r="D234" s="9" t="s">
        <v>598</v>
      </c>
      <c r="E234" s="10">
        <v>1276.58</v>
      </c>
      <c r="F234" s="10">
        <v>3803021.5826053401</v>
      </c>
      <c r="G234" s="10">
        <v>4211645.1925704395</v>
      </c>
      <c r="H234" s="16">
        <v>-9.7022325310293395E-2</v>
      </c>
      <c r="I234" s="10">
        <v>-408623.60996510298</v>
      </c>
      <c r="J234" s="10">
        <v>2979.07031490807</v>
      </c>
      <c r="K234" s="10">
        <v>3299.1627571875201</v>
      </c>
      <c r="L234" s="10" t="s">
        <v>12</v>
      </c>
      <c r="M234" s="10" t="s">
        <v>6441</v>
      </c>
    </row>
    <row r="235" spans="1:13" x14ac:dyDescent="0.25">
      <c r="A235" s="4" t="s">
        <v>699</v>
      </c>
      <c r="B235" s="9">
        <v>474</v>
      </c>
      <c r="C235" s="9" t="s">
        <v>603</v>
      </c>
      <c r="D235" s="9" t="s">
        <v>604</v>
      </c>
      <c r="E235" s="10">
        <v>3678.54</v>
      </c>
      <c r="F235" s="10">
        <v>10888994.230771599</v>
      </c>
      <c r="G235" s="10">
        <v>10650486.165987199</v>
      </c>
      <c r="H235" s="16">
        <v>2.2394101176906898E-2</v>
      </c>
      <c r="I235" s="10">
        <v>238508.06478436501</v>
      </c>
      <c r="J235" s="10">
        <v>2960.1402270388799</v>
      </c>
      <c r="K235" s="10">
        <v>2895.30252926086</v>
      </c>
      <c r="L235" s="10" t="s">
        <v>25</v>
      </c>
      <c r="M235" s="10" t="s">
        <v>6439</v>
      </c>
    </row>
    <row r="236" spans="1:13" x14ac:dyDescent="0.25">
      <c r="A236" s="4" t="s">
        <v>700</v>
      </c>
      <c r="B236" s="9">
        <v>506</v>
      </c>
      <c r="C236" s="9" t="s">
        <v>701</v>
      </c>
      <c r="D236" s="9" t="s">
        <v>702</v>
      </c>
      <c r="E236" s="10">
        <v>1948.94</v>
      </c>
      <c r="F236" s="10">
        <v>1555788.57516275</v>
      </c>
      <c r="G236" s="10">
        <v>1464403.3417638701</v>
      </c>
      <c r="H236" s="16">
        <v>6.2404414680454497E-2</v>
      </c>
      <c r="I236" s="10">
        <v>91385.233398876197</v>
      </c>
      <c r="J236" s="10">
        <v>798.27422863851598</v>
      </c>
      <c r="K236" s="10">
        <v>751.38451761669103</v>
      </c>
      <c r="L236" s="10" t="s">
        <v>12</v>
      </c>
      <c r="M236" s="10" t="s">
        <v>6440</v>
      </c>
    </row>
    <row r="237" spans="1:13" x14ac:dyDescent="0.25">
      <c r="A237" s="4" t="s">
        <v>703</v>
      </c>
      <c r="B237" s="9">
        <v>508</v>
      </c>
      <c r="C237" s="9" t="s">
        <v>704</v>
      </c>
      <c r="D237" s="9" t="s">
        <v>705</v>
      </c>
      <c r="E237" s="10">
        <v>423.55</v>
      </c>
      <c r="F237" s="10">
        <v>2152502.3539794702</v>
      </c>
      <c r="G237" s="10">
        <v>1666968.5528247301</v>
      </c>
      <c r="H237" s="16">
        <v>0.29126752291276797</v>
      </c>
      <c r="I237" s="10">
        <v>485533.80115473998</v>
      </c>
      <c r="J237" s="10">
        <v>5082.0501805677504</v>
      </c>
      <c r="K237" s="10">
        <v>3935.7066528738801</v>
      </c>
      <c r="L237" s="10" t="s">
        <v>25</v>
      </c>
      <c r="M237" s="10" t="s">
        <v>6439</v>
      </c>
    </row>
    <row r="238" spans="1:13" x14ac:dyDescent="0.25">
      <c r="A238" s="4" t="s">
        <v>706</v>
      </c>
      <c r="B238" s="9">
        <v>510</v>
      </c>
      <c r="C238" s="9" t="s">
        <v>707</v>
      </c>
      <c r="D238" s="9" t="s">
        <v>708</v>
      </c>
      <c r="E238" s="10">
        <v>1535.52</v>
      </c>
      <c r="F238" s="10">
        <v>2700249.5670534801</v>
      </c>
      <c r="G238" s="10">
        <v>2902347.26179562</v>
      </c>
      <c r="H238" s="16">
        <v>-6.9632499667564698E-2</v>
      </c>
      <c r="I238" s="10">
        <v>-202097.694742141</v>
      </c>
      <c r="J238" s="10">
        <v>1758.52451746215</v>
      </c>
      <c r="K238" s="10">
        <v>1890.1396672108599</v>
      </c>
      <c r="L238" s="10" t="s">
        <v>12</v>
      </c>
      <c r="M238" s="10" t="s">
        <v>6439</v>
      </c>
    </row>
    <row r="239" spans="1:13" x14ac:dyDescent="0.25">
      <c r="A239" s="4" t="s">
        <v>709</v>
      </c>
      <c r="B239" s="9">
        <v>511</v>
      </c>
      <c r="C239" s="9" t="s">
        <v>710</v>
      </c>
      <c r="D239" s="9" t="s">
        <v>711</v>
      </c>
      <c r="E239" s="10">
        <v>1100.3499999999999</v>
      </c>
      <c r="F239" s="10">
        <v>3540649.6758348802</v>
      </c>
      <c r="G239" s="10">
        <v>3319698.4778861902</v>
      </c>
      <c r="H239" s="16">
        <v>6.6557610403635198E-2</v>
      </c>
      <c r="I239" s="10">
        <v>220951.19794869001</v>
      </c>
      <c r="J239" s="10">
        <v>3217.74860347606</v>
      </c>
      <c r="K239" s="10">
        <v>3016.9477692426899</v>
      </c>
      <c r="L239" s="10" t="s">
        <v>25</v>
      </c>
      <c r="M239" s="10" t="s">
        <v>6443</v>
      </c>
    </row>
    <row r="240" spans="1:13" x14ac:dyDescent="0.25">
      <c r="A240" s="4" t="s">
        <v>712</v>
      </c>
      <c r="B240" s="9">
        <v>512</v>
      </c>
      <c r="C240" s="9" t="s">
        <v>713</v>
      </c>
      <c r="D240" s="9" t="s">
        <v>714</v>
      </c>
      <c r="E240" s="10">
        <v>854.26</v>
      </c>
      <c r="F240" s="10">
        <v>4028664.86611808</v>
      </c>
      <c r="G240" s="10">
        <v>3858153.5000391901</v>
      </c>
      <c r="H240" s="16">
        <v>4.4195070537540501E-2</v>
      </c>
      <c r="I240" s="10">
        <v>170511.36607888999</v>
      </c>
      <c r="J240" s="10">
        <v>4715.97039088577</v>
      </c>
      <c r="K240" s="10">
        <v>4516.3691382473598</v>
      </c>
      <c r="L240" s="10" t="s">
        <v>12</v>
      </c>
      <c r="M240" s="10" t="s">
        <v>6439</v>
      </c>
    </row>
    <row r="241" spans="1:13" x14ac:dyDescent="0.25">
      <c r="A241" s="4" t="s">
        <v>715</v>
      </c>
      <c r="B241" s="9">
        <v>513</v>
      </c>
      <c r="C241" s="9" t="s">
        <v>716</v>
      </c>
      <c r="D241" s="9" t="s">
        <v>717</v>
      </c>
      <c r="E241" s="10">
        <v>239.96</v>
      </c>
      <c r="F241" s="10">
        <v>1681931.8001045201</v>
      </c>
      <c r="G241" s="10">
        <v>1269510.61567396</v>
      </c>
      <c r="H241" s="16">
        <v>0.32486627471926899</v>
      </c>
      <c r="I241" s="10">
        <v>412421.184430564</v>
      </c>
      <c r="J241" s="10">
        <v>7009.21736999717</v>
      </c>
      <c r="K241" s="10">
        <v>5290.5093168609601</v>
      </c>
      <c r="L241" s="10" t="s">
        <v>25</v>
      </c>
      <c r="M241" s="10" t="s">
        <v>6441</v>
      </c>
    </row>
    <row r="242" spans="1:13" x14ac:dyDescent="0.25">
      <c r="A242" s="4" t="s">
        <v>718</v>
      </c>
      <c r="B242" s="9">
        <v>514</v>
      </c>
      <c r="C242" s="9" t="s">
        <v>719</v>
      </c>
      <c r="D242" s="9" t="s">
        <v>720</v>
      </c>
      <c r="E242" s="10">
        <v>5055.3999999999996</v>
      </c>
      <c r="F242" s="10">
        <v>7305947.8326500701</v>
      </c>
      <c r="G242" s="10">
        <v>8042694.3205965701</v>
      </c>
      <c r="H242" s="16">
        <v>-9.1604437341322495E-2</v>
      </c>
      <c r="I242" s="10">
        <v>-736746.48794649902</v>
      </c>
      <c r="J242" s="10">
        <v>1445.17700531117</v>
      </c>
      <c r="K242" s="10">
        <v>1590.9115639903</v>
      </c>
      <c r="L242" s="10" t="s">
        <v>12</v>
      </c>
      <c r="M242" s="10" t="s">
        <v>6439</v>
      </c>
    </row>
    <row r="243" spans="1:13" x14ac:dyDescent="0.25">
      <c r="A243" s="4" t="s">
        <v>721</v>
      </c>
      <c r="B243" s="9">
        <v>515</v>
      </c>
      <c r="C243" s="9" t="s">
        <v>722</v>
      </c>
      <c r="D243" s="9" t="s">
        <v>723</v>
      </c>
      <c r="E243" s="10">
        <v>2049.94</v>
      </c>
      <c r="F243" s="10">
        <v>5764745.8621139601</v>
      </c>
      <c r="G243" s="10">
        <v>6644081.8779819999</v>
      </c>
      <c r="H243" s="16">
        <v>-0.13234876270596399</v>
      </c>
      <c r="I243" s="10">
        <v>-879336.01586803596</v>
      </c>
      <c r="J243" s="10">
        <v>2812.1534591812201</v>
      </c>
      <c r="K243" s="10">
        <v>3241.1104120032801</v>
      </c>
      <c r="L243" s="10" t="s">
        <v>12</v>
      </c>
      <c r="M243" s="10" t="s">
        <v>6439</v>
      </c>
    </row>
    <row r="244" spans="1:13" x14ac:dyDescent="0.25">
      <c r="A244" s="4" t="s">
        <v>724</v>
      </c>
      <c r="B244" s="9">
        <v>516</v>
      </c>
      <c r="C244" s="9" t="s">
        <v>725</v>
      </c>
      <c r="D244" s="9" t="s">
        <v>726</v>
      </c>
      <c r="E244" s="10">
        <v>356.67</v>
      </c>
      <c r="F244" s="10">
        <v>1512542.49691774</v>
      </c>
      <c r="G244" s="10">
        <v>1700604.6965455799</v>
      </c>
      <c r="H244" s="16">
        <v>-0.11058548762675301</v>
      </c>
      <c r="I244" s="10">
        <v>-188062.19962783999</v>
      </c>
      <c r="J244" s="10">
        <v>4240.7337228186898</v>
      </c>
      <c r="K244" s="10">
        <v>4768.00599025873</v>
      </c>
      <c r="L244" s="10" t="s">
        <v>25</v>
      </c>
      <c r="M244" s="10" t="s">
        <v>6441</v>
      </c>
    </row>
    <row r="245" spans="1:13" x14ac:dyDescent="0.25">
      <c r="A245" s="4" t="s">
        <v>727</v>
      </c>
      <c r="B245" s="9">
        <v>518</v>
      </c>
      <c r="C245" s="9" t="s">
        <v>728</v>
      </c>
      <c r="D245" s="9" t="s">
        <v>729</v>
      </c>
      <c r="E245" s="10">
        <v>2027.06</v>
      </c>
      <c r="F245" s="10">
        <v>1459290.7215269201</v>
      </c>
      <c r="G245" s="10">
        <v>1481306.31012473</v>
      </c>
      <c r="H245" s="16">
        <v>-1.4862279629359701E-2</v>
      </c>
      <c r="I245" s="10">
        <v>-22015.588597808699</v>
      </c>
      <c r="J245" s="10">
        <v>719.90504549787397</v>
      </c>
      <c r="K245" s="10">
        <v>730.76589253634802</v>
      </c>
      <c r="L245" s="10" t="s">
        <v>12</v>
      </c>
      <c r="M245" s="10" t="s">
        <v>6439</v>
      </c>
    </row>
    <row r="246" spans="1:13" x14ac:dyDescent="0.25">
      <c r="A246" s="4" t="s">
        <v>730</v>
      </c>
      <c r="B246" s="9">
        <v>519</v>
      </c>
      <c r="C246" s="9" t="s">
        <v>731</v>
      </c>
      <c r="D246" s="9" t="s">
        <v>732</v>
      </c>
      <c r="E246" s="10">
        <v>1242.5899999999999</v>
      </c>
      <c r="F246" s="10">
        <v>1388793.0395168201</v>
      </c>
      <c r="G246" s="10">
        <v>1638499.1095388499</v>
      </c>
      <c r="H246" s="16">
        <v>-0.15239927111849699</v>
      </c>
      <c r="I246" s="10">
        <v>-249706.07002202701</v>
      </c>
      <c r="J246" s="10">
        <v>1117.65991961695</v>
      </c>
      <c r="K246" s="10">
        <v>1318.6160435371701</v>
      </c>
      <c r="L246" s="10" t="s">
        <v>12</v>
      </c>
      <c r="M246" s="10" t="s">
        <v>6439</v>
      </c>
    </row>
    <row r="247" spans="1:13" x14ac:dyDescent="0.25">
      <c r="A247" s="4" t="s">
        <v>733</v>
      </c>
      <c r="B247" s="9">
        <v>520</v>
      </c>
      <c r="C247" s="9" t="s">
        <v>734</v>
      </c>
      <c r="D247" s="9" t="s">
        <v>735</v>
      </c>
      <c r="E247" s="10">
        <v>194.49</v>
      </c>
      <c r="F247" s="10">
        <v>475743.71254520002</v>
      </c>
      <c r="G247" s="10">
        <v>582942.949962663</v>
      </c>
      <c r="H247" s="16">
        <v>-0.18389318787426601</v>
      </c>
      <c r="I247" s="10">
        <v>-107199.23741746299</v>
      </c>
      <c r="J247" s="10">
        <v>2446.1088618705298</v>
      </c>
      <c r="K247" s="10">
        <v>2997.2900918435998</v>
      </c>
      <c r="L247" s="10" t="s">
        <v>25</v>
      </c>
      <c r="M247" s="10" t="s">
        <v>6439</v>
      </c>
    </row>
    <row r="248" spans="1:13" x14ac:dyDescent="0.25">
      <c r="A248" s="4" t="s">
        <v>736</v>
      </c>
      <c r="B248" s="9">
        <v>523</v>
      </c>
      <c r="C248" s="9" t="s">
        <v>737</v>
      </c>
      <c r="D248" s="9" t="s">
        <v>738</v>
      </c>
      <c r="E248" s="10">
        <v>2062.2399999999998</v>
      </c>
      <c r="F248" s="10">
        <v>1809493.69600675</v>
      </c>
      <c r="G248" s="10">
        <v>1830366.7268491799</v>
      </c>
      <c r="H248" s="16">
        <v>-1.1403742504849801E-2</v>
      </c>
      <c r="I248" s="10">
        <v>-20873.0308424328</v>
      </c>
      <c r="J248" s="10">
        <v>877.44088758182897</v>
      </c>
      <c r="K248" s="10">
        <v>887.56242088660099</v>
      </c>
      <c r="L248" s="10" t="s">
        <v>12</v>
      </c>
      <c r="M248" s="10" t="s">
        <v>6443</v>
      </c>
    </row>
    <row r="249" spans="1:13" x14ac:dyDescent="0.25">
      <c r="A249" s="4" t="s">
        <v>739</v>
      </c>
      <c r="B249" s="9">
        <v>524</v>
      </c>
      <c r="C249" s="9" t="s">
        <v>740</v>
      </c>
      <c r="D249" s="9" t="s">
        <v>741</v>
      </c>
      <c r="E249" s="10">
        <v>2291.17</v>
      </c>
      <c r="F249" s="10">
        <v>4027442.0322143999</v>
      </c>
      <c r="G249" s="10">
        <v>4065557.0157767101</v>
      </c>
      <c r="H249" s="16">
        <v>-9.3750950766159392E-3</v>
      </c>
      <c r="I249" s="10">
        <v>-38114.983562309797</v>
      </c>
      <c r="J249" s="10">
        <v>1757.81021583488</v>
      </c>
      <c r="K249" s="10">
        <v>1774.4458140499</v>
      </c>
      <c r="L249" s="10" t="s">
        <v>12</v>
      </c>
      <c r="M249" s="10" t="s">
        <v>6441</v>
      </c>
    </row>
    <row r="250" spans="1:13" x14ac:dyDescent="0.25">
      <c r="A250" s="4" t="s">
        <v>742</v>
      </c>
      <c r="B250" s="9">
        <v>525</v>
      </c>
      <c r="C250" s="9" t="s">
        <v>743</v>
      </c>
      <c r="D250" s="9" t="s">
        <v>744</v>
      </c>
      <c r="E250" s="10">
        <v>1817.8</v>
      </c>
      <c r="F250" s="10">
        <v>4765965.7785502402</v>
      </c>
      <c r="G250" s="10">
        <v>4547398.9747105297</v>
      </c>
      <c r="H250" s="16">
        <v>4.8064136235950801E-2</v>
      </c>
      <c r="I250" s="10">
        <v>218566.80383971101</v>
      </c>
      <c r="J250" s="10">
        <v>2621.83176287284</v>
      </c>
      <c r="K250" s="10">
        <v>2501.5947709927</v>
      </c>
      <c r="L250" s="10" t="s">
        <v>12</v>
      </c>
      <c r="M250" s="10" t="s">
        <v>6439</v>
      </c>
    </row>
    <row r="251" spans="1:13" x14ac:dyDescent="0.25">
      <c r="A251" s="4" t="s">
        <v>745</v>
      </c>
      <c r="B251" s="9">
        <v>526</v>
      </c>
      <c r="C251" s="9" t="s">
        <v>746</v>
      </c>
      <c r="D251" s="9" t="s">
        <v>747</v>
      </c>
      <c r="E251" s="10">
        <v>385.71</v>
      </c>
      <c r="F251" s="10">
        <v>1710373.8841131299</v>
      </c>
      <c r="G251" s="10">
        <v>1550254.0267582799</v>
      </c>
      <c r="H251" s="16">
        <v>0.103286206383653</v>
      </c>
      <c r="I251" s="10">
        <v>160119.857354846</v>
      </c>
      <c r="J251" s="10">
        <v>4434.3519330925601</v>
      </c>
      <c r="K251" s="10">
        <v>4019.2217644299699</v>
      </c>
      <c r="L251" s="10" t="s">
        <v>25</v>
      </c>
      <c r="M251" s="10" t="s">
        <v>6443</v>
      </c>
    </row>
    <row r="252" spans="1:13" x14ac:dyDescent="0.25">
      <c r="A252" s="4" t="s">
        <v>748</v>
      </c>
      <c r="B252" s="9">
        <v>528</v>
      </c>
      <c r="C252" s="9" t="s">
        <v>749</v>
      </c>
      <c r="D252" s="9" t="s">
        <v>750</v>
      </c>
      <c r="E252" s="10">
        <v>799.83</v>
      </c>
      <c r="F252" s="10">
        <v>505895.71961972001</v>
      </c>
      <c r="G252" s="10">
        <v>503164.95973375201</v>
      </c>
      <c r="H252" s="16">
        <v>5.4271662466574E-3</v>
      </c>
      <c r="I252" s="10">
        <v>2730.75988596771</v>
      </c>
      <c r="J252" s="10">
        <v>632.50405663668505</v>
      </c>
      <c r="K252" s="10">
        <v>629.08988126695897</v>
      </c>
      <c r="L252" s="10" t="s">
        <v>25</v>
      </c>
      <c r="M252" s="10" t="s">
        <v>6439</v>
      </c>
    </row>
    <row r="253" spans="1:13" x14ac:dyDescent="0.25">
      <c r="A253" s="4" t="s">
        <v>751</v>
      </c>
      <c r="B253" s="9">
        <v>529</v>
      </c>
      <c r="C253" s="9" t="s">
        <v>752</v>
      </c>
      <c r="D253" s="9" t="s">
        <v>753</v>
      </c>
      <c r="E253" s="10">
        <v>7273.07</v>
      </c>
      <c r="F253" s="10">
        <v>9037933.0751954392</v>
      </c>
      <c r="G253" s="10">
        <v>8623696.38304024</v>
      </c>
      <c r="H253" s="16">
        <v>4.8034702725603E-2</v>
      </c>
      <c r="I253" s="10">
        <v>414236.69215519499</v>
      </c>
      <c r="J253" s="10">
        <v>1242.65723761705</v>
      </c>
      <c r="K253" s="10">
        <v>1185.7023764435401</v>
      </c>
      <c r="L253" s="10" t="s">
        <v>12</v>
      </c>
      <c r="M253" s="10" t="s">
        <v>6439</v>
      </c>
    </row>
    <row r="254" spans="1:13" x14ac:dyDescent="0.25">
      <c r="A254" s="4" t="s">
        <v>754</v>
      </c>
      <c r="B254" s="9">
        <v>530</v>
      </c>
      <c r="C254" s="9" t="s">
        <v>755</v>
      </c>
      <c r="D254" s="9" t="s">
        <v>756</v>
      </c>
      <c r="E254" s="10">
        <v>1619.46</v>
      </c>
      <c r="F254" s="10">
        <v>5067553.94917758</v>
      </c>
      <c r="G254" s="10">
        <v>4713298.0083506797</v>
      </c>
      <c r="H254" s="16">
        <v>7.5160946793360106E-2</v>
      </c>
      <c r="I254" s="10">
        <v>354255.940826896</v>
      </c>
      <c r="J254" s="10">
        <v>3129.16277597321</v>
      </c>
      <c r="K254" s="10">
        <v>2910.4133528155598</v>
      </c>
      <c r="L254" s="10" t="s">
        <v>12</v>
      </c>
      <c r="M254" s="10" t="s">
        <v>6439</v>
      </c>
    </row>
    <row r="255" spans="1:13" x14ac:dyDescent="0.25">
      <c r="A255" s="4" t="s">
        <v>757</v>
      </c>
      <c r="B255" s="9">
        <v>531</v>
      </c>
      <c r="C255" s="9" t="s">
        <v>758</v>
      </c>
      <c r="D255" s="9" t="s">
        <v>759</v>
      </c>
      <c r="E255" s="10">
        <v>770.15</v>
      </c>
      <c r="F255" s="10">
        <v>3582500.3315675999</v>
      </c>
      <c r="G255" s="10">
        <v>3423167.0560830198</v>
      </c>
      <c r="H255" s="16">
        <v>4.6545573988696201E-2</v>
      </c>
      <c r="I255" s="10">
        <v>159333.27548457999</v>
      </c>
      <c r="J255" s="10">
        <v>4651.6916595047696</v>
      </c>
      <c r="K255" s="10">
        <v>4444.8056301798597</v>
      </c>
      <c r="L255" s="10" t="s">
        <v>25</v>
      </c>
      <c r="M255" s="10" t="s">
        <v>6439</v>
      </c>
    </row>
    <row r="256" spans="1:13" x14ac:dyDescent="0.25">
      <c r="A256" s="4" t="s">
        <v>760</v>
      </c>
      <c r="B256" s="9">
        <v>533</v>
      </c>
      <c r="C256" s="9" t="s">
        <v>761</v>
      </c>
      <c r="D256" s="9" t="s">
        <v>762</v>
      </c>
      <c r="E256" s="10">
        <v>5099.9799999999996</v>
      </c>
      <c r="F256" s="10">
        <v>2820928.4057217999</v>
      </c>
      <c r="G256" s="10">
        <v>2966976.3965547099</v>
      </c>
      <c r="H256" s="16">
        <v>-4.9224520627297798E-2</v>
      </c>
      <c r="I256" s="10">
        <v>-146047.990832913</v>
      </c>
      <c r="J256" s="10">
        <v>553.125385927357</v>
      </c>
      <c r="K256" s="10">
        <v>581.76235917684301</v>
      </c>
      <c r="L256" s="10" t="s">
        <v>12</v>
      </c>
      <c r="M256" s="10" t="s">
        <v>6439</v>
      </c>
    </row>
    <row r="257" spans="1:13" x14ac:dyDescent="0.25">
      <c r="A257" s="4" t="s">
        <v>763</v>
      </c>
      <c r="B257" s="9">
        <v>534</v>
      </c>
      <c r="C257" s="9" t="s">
        <v>764</v>
      </c>
      <c r="D257" s="9" t="s">
        <v>765</v>
      </c>
      <c r="E257" s="10">
        <v>6842.38</v>
      </c>
      <c r="F257" s="10">
        <v>4238946.4323960599</v>
      </c>
      <c r="G257" s="10">
        <v>4965174.29694717</v>
      </c>
      <c r="H257" s="16">
        <v>-0.146264324496651</v>
      </c>
      <c r="I257" s="10">
        <v>-726227.86455111403</v>
      </c>
      <c r="J257" s="10">
        <v>619.51344888709195</v>
      </c>
      <c r="K257" s="10">
        <v>725.65018267725202</v>
      </c>
      <c r="L257" s="10" t="s">
        <v>12</v>
      </c>
      <c r="M257" s="10" t="s">
        <v>6440</v>
      </c>
    </row>
    <row r="258" spans="1:13" x14ac:dyDescent="0.25">
      <c r="A258" s="4" t="s">
        <v>766</v>
      </c>
      <c r="B258" s="9">
        <v>535</v>
      </c>
      <c r="C258" s="9" t="s">
        <v>767</v>
      </c>
      <c r="D258" s="9" t="s">
        <v>768</v>
      </c>
      <c r="E258" s="10">
        <v>728.72</v>
      </c>
      <c r="F258" s="10">
        <v>1964693.41718349</v>
      </c>
      <c r="G258" s="10">
        <v>2223061.5609796802</v>
      </c>
      <c r="H258" s="16">
        <v>-0.116221767463034</v>
      </c>
      <c r="I258" s="10">
        <v>-258368.14379618899</v>
      </c>
      <c r="J258" s="10">
        <v>2696.0882330435402</v>
      </c>
      <c r="K258" s="10">
        <v>3050.6388749858402</v>
      </c>
      <c r="L258" s="10" t="s">
        <v>25</v>
      </c>
      <c r="M258" s="10" t="s">
        <v>6439</v>
      </c>
    </row>
    <row r="259" spans="1:13" x14ac:dyDescent="0.25">
      <c r="A259" s="4" t="s">
        <v>769</v>
      </c>
      <c r="B259" s="9">
        <v>536</v>
      </c>
      <c r="C259" s="9" t="s">
        <v>770</v>
      </c>
      <c r="D259" s="9" t="s">
        <v>771</v>
      </c>
      <c r="E259" s="10">
        <v>569.86</v>
      </c>
      <c r="F259" s="10">
        <v>380164.11639056</v>
      </c>
      <c r="G259" s="10">
        <v>398436.18602670799</v>
      </c>
      <c r="H259" s="16">
        <v>-4.5859463264019497E-2</v>
      </c>
      <c r="I259" s="10">
        <v>-18272.0696361478</v>
      </c>
      <c r="J259" s="10">
        <v>667.11844381174296</v>
      </c>
      <c r="K259" s="10">
        <v>699.18258173359698</v>
      </c>
      <c r="L259" s="10" t="s">
        <v>25</v>
      </c>
      <c r="M259" s="10" t="s">
        <v>6443</v>
      </c>
    </row>
    <row r="260" spans="1:13" x14ac:dyDescent="0.25">
      <c r="A260" s="4" t="s">
        <v>772</v>
      </c>
      <c r="B260" s="9">
        <v>624</v>
      </c>
      <c r="C260" s="9" t="s">
        <v>773</v>
      </c>
      <c r="D260" s="9" t="s">
        <v>774</v>
      </c>
      <c r="E260" s="10">
        <v>864.06</v>
      </c>
      <c r="F260" s="10">
        <v>3403541.1242642398</v>
      </c>
      <c r="G260" s="10">
        <v>3473166.0303473598</v>
      </c>
      <c r="H260" s="16">
        <v>-2.0046523971144401E-2</v>
      </c>
      <c r="I260" s="10">
        <v>-69624.906083122798</v>
      </c>
      <c r="J260" s="10">
        <v>3939.0101662665102</v>
      </c>
      <c r="K260" s="10">
        <v>4019.5889525581101</v>
      </c>
      <c r="L260" s="10" t="s">
        <v>25</v>
      </c>
      <c r="M260" s="10" t="s">
        <v>6439</v>
      </c>
    </row>
    <row r="261" spans="1:13" x14ac:dyDescent="0.25">
      <c r="A261" s="4" t="s">
        <v>775</v>
      </c>
      <c r="B261" s="9">
        <v>625</v>
      </c>
      <c r="C261" s="9" t="s">
        <v>776</v>
      </c>
      <c r="D261" s="9" t="s">
        <v>777</v>
      </c>
      <c r="E261" s="10">
        <v>134.6</v>
      </c>
      <c r="F261" s="10">
        <v>846322.71230400004</v>
      </c>
      <c r="G261" s="10">
        <v>569038.37195638602</v>
      </c>
      <c r="H261" s="16">
        <v>0.48728583872875603</v>
      </c>
      <c r="I261" s="10">
        <v>277284.34034761402</v>
      </c>
      <c r="J261" s="10">
        <v>6287.6873128083198</v>
      </c>
      <c r="K261" s="10">
        <v>4227.6253488587399</v>
      </c>
      <c r="L261" s="10" t="s">
        <v>25</v>
      </c>
      <c r="M261" s="10" t="s">
        <v>6442</v>
      </c>
    </row>
    <row r="262" spans="1:13" x14ac:dyDescent="0.25">
      <c r="A262" s="4" t="s">
        <v>6451</v>
      </c>
      <c r="B262" s="9">
        <v>626</v>
      </c>
      <c r="C262" s="9" t="s">
        <v>6452</v>
      </c>
      <c r="D262" s="9" t="s">
        <v>6453</v>
      </c>
      <c r="E262" s="10">
        <v>47.15</v>
      </c>
      <c r="F262" s="10">
        <v>582959.29949999996</v>
      </c>
      <c r="G262" s="10">
        <v>296205.45474495803</v>
      </c>
      <c r="H262" s="16">
        <v>0.968091033306412</v>
      </c>
      <c r="I262" s="10">
        <v>286753.844755042</v>
      </c>
      <c r="J262" s="10">
        <v>12363.93</v>
      </c>
      <c r="K262" s="10">
        <v>6282.1941621412097</v>
      </c>
      <c r="L262" s="10" t="s">
        <v>25</v>
      </c>
      <c r="M262" s="10" t="s">
        <v>6438</v>
      </c>
    </row>
    <row r="263" spans="1:13" x14ac:dyDescent="0.25">
      <c r="A263" s="4" t="s">
        <v>778</v>
      </c>
      <c r="B263" s="9">
        <v>628</v>
      </c>
      <c r="C263" s="9" t="s">
        <v>779</v>
      </c>
      <c r="D263" s="9" t="s">
        <v>780</v>
      </c>
      <c r="E263" s="10">
        <v>364.94</v>
      </c>
      <c r="F263" s="10">
        <v>703002.31824986998</v>
      </c>
      <c r="G263" s="10">
        <v>870289.445790297</v>
      </c>
      <c r="H263" s="16">
        <v>-0.19222010372482001</v>
      </c>
      <c r="I263" s="10">
        <v>-167287.127540427</v>
      </c>
      <c r="J263" s="10">
        <v>1926.35040897098</v>
      </c>
      <c r="K263" s="10">
        <v>2384.7466591502598</v>
      </c>
      <c r="L263" s="10" t="s">
        <v>25</v>
      </c>
      <c r="M263" s="10" t="s">
        <v>6443</v>
      </c>
    </row>
    <row r="264" spans="1:13" x14ac:dyDescent="0.25">
      <c r="A264" s="4" t="s">
        <v>781</v>
      </c>
      <c r="B264" s="9">
        <v>629</v>
      </c>
      <c r="C264" s="9" t="s">
        <v>782</v>
      </c>
      <c r="D264" s="9" t="s">
        <v>783</v>
      </c>
      <c r="E264" s="10">
        <v>111.56</v>
      </c>
      <c r="F264" s="10">
        <v>539802.46521685994</v>
      </c>
      <c r="G264" s="10">
        <v>578104.299113104</v>
      </c>
      <c r="H264" s="16">
        <v>-6.6254193153388902E-2</v>
      </c>
      <c r="I264" s="10">
        <v>-38301.833896244098</v>
      </c>
      <c r="J264" s="10">
        <v>4838.6739442171001</v>
      </c>
      <c r="K264" s="10">
        <v>5182.0033982888499</v>
      </c>
      <c r="L264" s="10" t="s">
        <v>25</v>
      </c>
      <c r="M264" s="10" t="s">
        <v>6438</v>
      </c>
    </row>
    <row r="265" spans="1:13" x14ac:dyDescent="0.25">
      <c r="A265" s="4" t="s">
        <v>784</v>
      </c>
      <c r="B265" s="9">
        <v>631</v>
      </c>
      <c r="C265" s="9" t="s">
        <v>785</v>
      </c>
      <c r="D265" s="9" t="s">
        <v>786</v>
      </c>
      <c r="E265" s="10">
        <v>79.52</v>
      </c>
      <c r="F265" s="10">
        <v>1647797.9150376599</v>
      </c>
      <c r="G265" s="10">
        <v>968815.06504048104</v>
      </c>
      <c r="H265" s="16">
        <v>0.70083845152511903</v>
      </c>
      <c r="I265" s="10">
        <v>678982.849997179</v>
      </c>
      <c r="J265" s="10">
        <v>20721.8047665702</v>
      </c>
      <c r="K265" s="10">
        <v>12183.2880412535</v>
      </c>
      <c r="L265" s="10" t="s">
        <v>80</v>
      </c>
      <c r="M265" s="10" t="s">
        <v>6443</v>
      </c>
    </row>
    <row r="266" spans="1:13" x14ac:dyDescent="0.25">
      <c r="A266" s="4" t="s">
        <v>787</v>
      </c>
      <c r="B266" s="9">
        <v>632</v>
      </c>
      <c r="C266" s="9" t="s">
        <v>788</v>
      </c>
      <c r="D266" s="9" t="s">
        <v>789</v>
      </c>
      <c r="E266" s="10">
        <v>256.31</v>
      </c>
      <c r="F266" s="10">
        <v>483648.96725187002</v>
      </c>
      <c r="G266" s="10">
        <v>389214.23864399199</v>
      </c>
      <c r="H266" s="16">
        <v>0.24262917239843401</v>
      </c>
      <c r="I266" s="10">
        <v>94434.728607878307</v>
      </c>
      <c r="J266" s="10">
        <v>1886.96877707413</v>
      </c>
      <c r="K266" s="10">
        <v>1518.5292756583499</v>
      </c>
      <c r="L266" s="10" t="s">
        <v>80</v>
      </c>
      <c r="M266" s="10" t="s">
        <v>6439</v>
      </c>
    </row>
    <row r="267" spans="1:13" x14ac:dyDescent="0.25">
      <c r="A267" s="4" t="s">
        <v>790</v>
      </c>
      <c r="B267" s="9">
        <v>633</v>
      </c>
      <c r="C267" s="9" t="s">
        <v>791</v>
      </c>
      <c r="D267" s="9" t="s">
        <v>792</v>
      </c>
      <c r="E267" s="10">
        <v>6665.64</v>
      </c>
      <c r="F267" s="10">
        <v>11005211.4744596</v>
      </c>
      <c r="G267" s="10">
        <v>14149478.850195</v>
      </c>
      <c r="H267" s="16">
        <v>-0.22221789290084801</v>
      </c>
      <c r="I267" s="10">
        <v>-3144267.3757354501</v>
      </c>
      <c r="J267" s="10">
        <v>1651.0359807099601</v>
      </c>
      <c r="K267" s="10">
        <v>2122.7487308338</v>
      </c>
      <c r="L267" s="10" t="s">
        <v>25</v>
      </c>
      <c r="M267" s="10" t="s">
        <v>6439</v>
      </c>
    </row>
    <row r="268" spans="1:13" x14ac:dyDescent="0.25">
      <c r="A268" s="4" t="s">
        <v>793</v>
      </c>
      <c r="B268" s="9">
        <v>634</v>
      </c>
      <c r="C268" s="9" t="s">
        <v>794</v>
      </c>
      <c r="D268" s="9" t="s">
        <v>795</v>
      </c>
      <c r="E268" s="10">
        <v>527.48</v>
      </c>
      <c r="F268" s="10">
        <v>1928758.22957383</v>
      </c>
      <c r="G268" s="10">
        <v>2337799.2558117998</v>
      </c>
      <c r="H268" s="16">
        <v>-0.17496841322927401</v>
      </c>
      <c r="I268" s="10">
        <v>-409041.026237969</v>
      </c>
      <c r="J268" s="10">
        <v>3656.5523424088701</v>
      </c>
      <c r="K268" s="10">
        <v>4432.0149689311402</v>
      </c>
      <c r="L268" s="10" t="s">
        <v>25</v>
      </c>
      <c r="M268" s="10" t="s">
        <v>6439</v>
      </c>
    </row>
    <row r="269" spans="1:13" x14ac:dyDescent="0.25">
      <c r="A269" s="4" t="s">
        <v>796</v>
      </c>
      <c r="B269" s="9">
        <v>635</v>
      </c>
      <c r="C269" s="9" t="s">
        <v>797</v>
      </c>
      <c r="D269" s="9" t="s">
        <v>798</v>
      </c>
      <c r="E269" s="10">
        <v>161.21</v>
      </c>
      <c r="F269" s="10">
        <v>1111190.36862986</v>
      </c>
      <c r="G269" s="10">
        <v>1245697.1083454301</v>
      </c>
      <c r="H269" s="16">
        <v>-0.107977082722965</v>
      </c>
      <c r="I269" s="10">
        <v>-134506.739715573</v>
      </c>
      <c r="J269" s="10">
        <v>6892.8129063324805</v>
      </c>
      <c r="K269" s="10">
        <v>7727.1702025025297</v>
      </c>
      <c r="L269" s="10" t="s">
        <v>25</v>
      </c>
      <c r="M269" s="10" t="s">
        <v>6440</v>
      </c>
    </row>
    <row r="270" spans="1:13" x14ac:dyDescent="0.25">
      <c r="A270" s="4" t="s">
        <v>799</v>
      </c>
      <c r="B270" s="9">
        <v>636</v>
      </c>
      <c r="C270" s="9" t="s">
        <v>800</v>
      </c>
      <c r="D270" s="9" t="s">
        <v>801</v>
      </c>
      <c r="E270" s="10">
        <v>128.65</v>
      </c>
      <c r="F270" s="10">
        <v>1838385.08427855</v>
      </c>
      <c r="G270" s="10">
        <v>1280359.1085731101</v>
      </c>
      <c r="H270" s="16">
        <v>0.43583551830808598</v>
      </c>
      <c r="I270" s="10">
        <v>558025.97570544097</v>
      </c>
      <c r="J270" s="10">
        <v>14289.817988950999</v>
      </c>
      <c r="K270" s="10">
        <v>9952.2666814855002</v>
      </c>
      <c r="L270" s="10" t="s">
        <v>25</v>
      </c>
      <c r="M270" s="10" t="s">
        <v>6442</v>
      </c>
    </row>
    <row r="271" spans="1:13" x14ac:dyDescent="0.25">
      <c r="A271" s="4" t="s">
        <v>802</v>
      </c>
      <c r="B271" s="9">
        <v>637</v>
      </c>
      <c r="C271" s="9" t="s">
        <v>803</v>
      </c>
      <c r="D271" s="9" t="s">
        <v>804</v>
      </c>
      <c r="E271" s="10">
        <v>6780.25</v>
      </c>
      <c r="F271" s="10">
        <v>11085752.932434</v>
      </c>
      <c r="G271" s="10">
        <v>9720513.2409166303</v>
      </c>
      <c r="H271" s="16">
        <v>0.140449342301254</v>
      </c>
      <c r="I271" s="10">
        <v>1365239.6915173701</v>
      </c>
      <c r="J271" s="10">
        <v>1635.0065163429099</v>
      </c>
      <c r="K271" s="10">
        <v>1433.6511545911501</v>
      </c>
      <c r="L271" s="10" t="s">
        <v>25</v>
      </c>
      <c r="M271" s="10" t="s">
        <v>6439</v>
      </c>
    </row>
    <row r="272" spans="1:13" x14ac:dyDescent="0.25">
      <c r="A272" s="4" t="s">
        <v>805</v>
      </c>
      <c r="B272" s="9">
        <v>638</v>
      </c>
      <c r="C272" s="9" t="s">
        <v>806</v>
      </c>
      <c r="D272" s="9" t="s">
        <v>807</v>
      </c>
      <c r="E272" s="10">
        <v>5217.1000000000004</v>
      </c>
      <c r="F272" s="10">
        <v>7675978.1752340402</v>
      </c>
      <c r="G272" s="10">
        <v>9294519.0279767606</v>
      </c>
      <c r="H272" s="16">
        <v>-0.17413928013605401</v>
      </c>
      <c r="I272" s="10">
        <v>-1618540.8527427299</v>
      </c>
      <c r="J272" s="10">
        <v>1471.3112984673601</v>
      </c>
      <c r="K272" s="10">
        <v>1781.5489501786001</v>
      </c>
      <c r="L272" s="10" t="s">
        <v>25</v>
      </c>
      <c r="M272" s="10" t="s">
        <v>6443</v>
      </c>
    </row>
    <row r="273" spans="1:13" x14ac:dyDescent="0.25">
      <c r="A273" s="4" t="s">
        <v>808</v>
      </c>
      <c r="B273" s="9">
        <v>642</v>
      </c>
      <c r="C273" s="9" t="s">
        <v>809</v>
      </c>
      <c r="D273" s="9" t="s">
        <v>810</v>
      </c>
      <c r="E273" s="10">
        <v>7592.35</v>
      </c>
      <c r="F273" s="10">
        <v>11063965.305635599</v>
      </c>
      <c r="G273" s="10">
        <v>10738621.453300601</v>
      </c>
      <c r="H273" s="16">
        <v>3.0296612442277202E-2</v>
      </c>
      <c r="I273" s="10">
        <v>325343.85233497201</v>
      </c>
      <c r="J273" s="10">
        <v>1457.2517475663799</v>
      </c>
      <c r="K273" s="10">
        <v>1414.40021249028</v>
      </c>
      <c r="L273" s="10" t="s">
        <v>25</v>
      </c>
      <c r="M273" s="10" t="s">
        <v>6439</v>
      </c>
    </row>
    <row r="274" spans="1:13" x14ac:dyDescent="0.25">
      <c r="A274" s="4" t="s">
        <v>811</v>
      </c>
      <c r="B274" s="9">
        <v>643</v>
      </c>
      <c r="C274" s="9" t="s">
        <v>812</v>
      </c>
      <c r="D274" s="9" t="s">
        <v>813</v>
      </c>
      <c r="E274" s="10">
        <v>9703.9500000000007</v>
      </c>
      <c r="F274" s="10">
        <v>8840718.5490040407</v>
      </c>
      <c r="G274" s="10">
        <v>11062771.2317026</v>
      </c>
      <c r="H274" s="16">
        <v>-0.200858594664857</v>
      </c>
      <c r="I274" s="10">
        <v>-2222052.6826986098</v>
      </c>
      <c r="J274" s="10">
        <v>911.04329154664299</v>
      </c>
      <c r="K274" s="10">
        <v>1140.02764149678</v>
      </c>
      <c r="L274" s="10" t="s">
        <v>12</v>
      </c>
      <c r="M274" s="10" t="s">
        <v>6439</v>
      </c>
    </row>
    <row r="275" spans="1:13" x14ac:dyDescent="0.25">
      <c r="A275" s="4" t="s">
        <v>814</v>
      </c>
      <c r="B275" s="9">
        <v>644</v>
      </c>
      <c r="C275" s="9" t="s">
        <v>815</v>
      </c>
      <c r="D275" s="9" t="s">
        <v>816</v>
      </c>
      <c r="E275" s="10">
        <v>142.91999999999999</v>
      </c>
      <c r="F275" s="10">
        <v>378945.84360512998</v>
      </c>
      <c r="G275" s="10">
        <v>430252.56834335101</v>
      </c>
      <c r="H275" s="16">
        <v>-0.119247922065341</v>
      </c>
      <c r="I275" s="10">
        <v>-51306.724738220699</v>
      </c>
      <c r="J275" s="10">
        <v>2651.4542653591502</v>
      </c>
      <c r="K275" s="10">
        <v>3010.4433833148</v>
      </c>
      <c r="L275" s="10" t="s">
        <v>25</v>
      </c>
      <c r="M275" s="10" t="s">
        <v>6443</v>
      </c>
    </row>
    <row r="276" spans="1:13" x14ac:dyDescent="0.25">
      <c r="A276" s="4" t="s">
        <v>817</v>
      </c>
      <c r="B276" s="9">
        <v>647</v>
      </c>
      <c r="C276" s="9" t="s">
        <v>818</v>
      </c>
      <c r="D276" s="9" t="s">
        <v>819</v>
      </c>
      <c r="E276" s="10">
        <v>3579.04</v>
      </c>
      <c r="F276" s="10">
        <v>3933283.6918053399</v>
      </c>
      <c r="G276" s="10">
        <v>4441474.2629557103</v>
      </c>
      <c r="H276" s="16">
        <v>-0.11441934390771</v>
      </c>
      <c r="I276" s="10">
        <v>-508190.57115037402</v>
      </c>
      <c r="J276" s="10">
        <v>1098.97729329802</v>
      </c>
      <c r="K276" s="10">
        <v>1240.9680425353499</v>
      </c>
      <c r="L276" s="10" t="s">
        <v>12</v>
      </c>
      <c r="M276" s="10" t="s">
        <v>6439</v>
      </c>
    </row>
    <row r="277" spans="1:13" x14ac:dyDescent="0.25">
      <c r="A277" s="4" t="s">
        <v>820</v>
      </c>
      <c r="B277" s="9">
        <v>651</v>
      </c>
      <c r="C277" s="9" t="s">
        <v>821</v>
      </c>
      <c r="D277" s="9" t="s">
        <v>822</v>
      </c>
      <c r="E277" s="10">
        <v>2825.98</v>
      </c>
      <c r="F277" s="10">
        <v>3225942.5812456999</v>
      </c>
      <c r="G277" s="10">
        <v>4001842.94017073</v>
      </c>
      <c r="H277" s="16">
        <v>-0.19388575976745601</v>
      </c>
      <c r="I277" s="10">
        <v>-775900.35892503103</v>
      </c>
      <c r="J277" s="10">
        <v>1141.5305774441799</v>
      </c>
      <c r="K277" s="10">
        <v>1416.0903262481399</v>
      </c>
      <c r="L277" s="10" t="s">
        <v>12</v>
      </c>
      <c r="M277" s="10" t="s">
        <v>6439</v>
      </c>
    </row>
    <row r="278" spans="1:13" x14ac:dyDescent="0.25">
      <c r="A278" s="4" t="s">
        <v>823</v>
      </c>
      <c r="B278" s="9">
        <v>652</v>
      </c>
      <c r="C278" s="9" t="s">
        <v>824</v>
      </c>
      <c r="D278" s="9" t="s">
        <v>825</v>
      </c>
      <c r="E278" s="10">
        <v>173.24</v>
      </c>
      <c r="F278" s="10">
        <v>502662.30056220997</v>
      </c>
      <c r="G278" s="10">
        <v>557162.81193676603</v>
      </c>
      <c r="H278" s="16">
        <v>-9.7817927196370599E-2</v>
      </c>
      <c r="I278" s="10">
        <v>-54500.511374555703</v>
      </c>
      <c r="J278" s="10">
        <v>2901.53717710812</v>
      </c>
      <c r="K278" s="10">
        <v>3216.1326018053901</v>
      </c>
      <c r="L278" s="10" t="s">
        <v>25</v>
      </c>
      <c r="M278" s="10" t="s">
        <v>6450</v>
      </c>
    </row>
    <row r="279" spans="1:13" x14ac:dyDescent="0.25">
      <c r="A279" s="4" t="s">
        <v>826</v>
      </c>
      <c r="B279" s="9">
        <v>655</v>
      </c>
      <c r="C279" s="9" t="s">
        <v>827</v>
      </c>
      <c r="D279" s="9" t="s">
        <v>828</v>
      </c>
      <c r="E279" s="10">
        <v>2591.7199999999998</v>
      </c>
      <c r="F279" s="10">
        <v>4033577.9177646399</v>
      </c>
      <c r="G279" s="10">
        <v>4158208.5729358899</v>
      </c>
      <c r="H279" s="16">
        <v>-2.9972199081696901E-2</v>
      </c>
      <c r="I279" s="10">
        <v>-124630.65517125301</v>
      </c>
      <c r="J279" s="10">
        <v>1556.3324424569901</v>
      </c>
      <c r="K279" s="10">
        <v>1604.4204516444299</v>
      </c>
      <c r="L279" s="10" t="s">
        <v>12</v>
      </c>
      <c r="M279" s="10" t="s">
        <v>6439</v>
      </c>
    </row>
    <row r="280" spans="1:13" x14ac:dyDescent="0.25">
      <c r="A280" s="4" t="s">
        <v>829</v>
      </c>
      <c r="B280" s="9">
        <v>656</v>
      </c>
      <c r="C280" s="9" t="s">
        <v>830</v>
      </c>
      <c r="D280" s="9" t="s">
        <v>831</v>
      </c>
      <c r="E280" s="10">
        <v>312.83</v>
      </c>
      <c r="F280" s="10">
        <v>989199.06524310005</v>
      </c>
      <c r="G280" s="10">
        <v>944462.48638344696</v>
      </c>
      <c r="H280" s="16">
        <v>4.7367237454776001E-2</v>
      </c>
      <c r="I280" s="10">
        <v>44736.578859652902</v>
      </c>
      <c r="J280" s="10">
        <v>3162.0978334657798</v>
      </c>
      <c r="K280" s="10">
        <v>3019.0917954909901</v>
      </c>
      <c r="L280" s="10" t="s">
        <v>25</v>
      </c>
      <c r="M280" s="10" t="s">
        <v>6440</v>
      </c>
    </row>
    <row r="281" spans="1:13" x14ac:dyDescent="0.25">
      <c r="A281" s="4" t="s">
        <v>832</v>
      </c>
      <c r="B281" s="9">
        <v>659</v>
      </c>
      <c r="C281" s="9" t="s">
        <v>833</v>
      </c>
      <c r="D281" s="9" t="s">
        <v>834</v>
      </c>
      <c r="E281" s="10">
        <v>262.47000000000003</v>
      </c>
      <c r="F281" s="10">
        <v>170701.11050400001</v>
      </c>
      <c r="G281" s="10">
        <v>417469.55051726103</v>
      </c>
      <c r="H281" s="16">
        <v>-0.591105242783589</v>
      </c>
      <c r="I281" s="10">
        <v>-246768.44001326099</v>
      </c>
      <c r="J281" s="10">
        <v>650.36427212252795</v>
      </c>
      <c r="K281" s="10">
        <v>1590.5419686717</v>
      </c>
      <c r="L281" s="10" t="s">
        <v>25</v>
      </c>
      <c r="M281" s="10" t="s">
        <v>6439</v>
      </c>
    </row>
    <row r="282" spans="1:13" x14ac:dyDescent="0.25">
      <c r="A282" s="4" t="s">
        <v>835</v>
      </c>
      <c r="B282" s="9">
        <v>663</v>
      </c>
      <c r="C282" s="9" t="s">
        <v>836</v>
      </c>
      <c r="D282" s="9" t="s">
        <v>837</v>
      </c>
      <c r="E282" s="10">
        <v>6537.71</v>
      </c>
      <c r="F282" s="10">
        <v>3974274.3381485799</v>
      </c>
      <c r="G282" s="10">
        <v>4835059.9681344396</v>
      </c>
      <c r="H282" s="16">
        <v>-0.17802998011583901</v>
      </c>
      <c r="I282" s="10">
        <v>-860785.62998586404</v>
      </c>
      <c r="J282" s="10">
        <v>607.90006564203395</v>
      </c>
      <c r="K282" s="10">
        <v>739.56476627663903</v>
      </c>
      <c r="L282" s="10" t="s">
        <v>12</v>
      </c>
      <c r="M282" s="10" t="s">
        <v>6443</v>
      </c>
    </row>
    <row r="283" spans="1:13" x14ac:dyDescent="0.25">
      <c r="A283" s="4" t="s">
        <v>838</v>
      </c>
      <c r="B283" s="9">
        <v>664</v>
      </c>
      <c r="C283" s="9" t="s">
        <v>839</v>
      </c>
      <c r="D283" s="9" t="s">
        <v>840</v>
      </c>
      <c r="E283" s="10">
        <v>109.18</v>
      </c>
      <c r="F283" s="10">
        <v>66403.176813860002</v>
      </c>
      <c r="G283" s="10">
        <v>138966.22442158501</v>
      </c>
      <c r="H283" s="16">
        <v>-0.52216319404050804</v>
      </c>
      <c r="I283" s="10">
        <v>-72563.047607724598</v>
      </c>
      <c r="J283" s="10">
        <v>608.19909153562901</v>
      </c>
      <c r="K283" s="10">
        <v>1272.8175894997701</v>
      </c>
      <c r="L283" s="10" t="s">
        <v>25</v>
      </c>
      <c r="M283" s="10" t="s">
        <v>6442</v>
      </c>
    </row>
    <row r="284" spans="1:13" x14ac:dyDescent="0.25">
      <c r="A284" s="4" t="s">
        <v>841</v>
      </c>
      <c r="B284" s="9">
        <v>668</v>
      </c>
      <c r="C284" s="9" t="s">
        <v>842</v>
      </c>
      <c r="D284" s="9" t="s">
        <v>843</v>
      </c>
      <c r="E284" s="10">
        <v>1474.5</v>
      </c>
      <c r="F284" s="10">
        <v>807649.41585083003</v>
      </c>
      <c r="G284" s="10">
        <v>855581.44423435302</v>
      </c>
      <c r="H284" s="16">
        <v>-5.6022753539748102E-2</v>
      </c>
      <c r="I284" s="10">
        <v>-47932.028383522898</v>
      </c>
      <c r="J284" s="10">
        <v>547.74460213687996</v>
      </c>
      <c r="K284" s="10">
        <v>580.25191199345704</v>
      </c>
      <c r="L284" s="10" t="s">
        <v>12</v>
      </c>
      <c r="M284" s="10" t="s">
        <v>6439</v>
      </c>
    </row>
    <row r="285" spans="1:13" x14ac:dyDescent="0.25">
      <c r="A285" s="4" t="s">
        <v>844</v>
      </c>
      <c r="B285" s="9">
        <v>669</v>
      </c>
      <c r="C285" s="9" t="s">
        <v>845</v>
      </c>
      <c r="D285" s="9" t="s">
        <v>846</v>
      </c>
      <c r="E285" s="10">
        <v>8661.59</v>
      </c>
      <c r="F285" s="10">
        <v>15881701.7558896</v>
      </c>
      <c r="G285" s="10">
        <v>19903880.530635301</v>
      </c>
      <c r="H285" s="16">
        <v>-0.20208013048284201</v>
      </c>
      <c r="I285" s="10">
        <v>-4022178.7747456902</v>
      </c>
      <c r="J285" s="10">
        <v>1833.5781023910899</v>
      </c>
      <c r="K285" s="10">
        <v>2297.94766672578</v>
      </c>
      <c r="L285" s="10" t="s">
        <v>12</v>
      </c>
      <c r="M285" s="10" t="s">
        <v>6439</v>
      </c>
    </row>
    <row r="286" spans="1:13" x14ac:dyDescent="0.25">
      <c r="A286" s="4" t="s">
        <v>847</v>
      </c>
      <c r="B286" s="9">
        <v>670</v>
      </c>
      <c r="C286" s="9" t="s">
        <v>848</v>
      </c>
      <c r="D286" s="9" t="s">
        <v>849</v>
      </c>
      <c r="E286" s="10">
        <v>1566.36</v>
      </c>
      <c r="F286" s="10">
        <v>6774527.7731269402</v>
      </c>
      <c r="G286" s="10">
        <v>6880656.5950789703</v>
      </c>
      <c r="H286" s="16">
        <v>-1.54242288487318E-2</v>
      </c>
      <c r="I286" s="10">
        <v>-106128.82195203401</v>
      </c>
      <c r="J286" s="10">
        <v>4325.0132620387003</v>
      </c>
      <c r="K286" s="10">
        <v>4392.7683259780497</v>
      </c>
      <c r="L286" s="10" t="s">
        <v>12</v>
      </c>
      <c r="M286" s="10" t="s">
        <v>6439</v>
      </c>
    </row>
    <row r="287" spans="1:13" x14ac:dyDescent="0.25">
      <c r="A287" s="4" t="s">
        <v>850</v>
      </c>
      <c r="B287" s="9">
        <v>671</v>
      </c>
      <c r="C287" s="9" t="s">
        <v>851</v>
      </c>
      <c r="D287" s="9" t="s">
        <v>852</v>
      </c>
      <c r="E287" s="10">
        <v>562.91999999999996</v>
      </c>
      <c r="F287" s="10">
        <v>4116088.12895378</v>
      </c>
      <c r="G287" s="10">
        <v>3979379.28084866</v>
      </c>
      <c r="H287" s="16">
        <v>3.4354314695019803E-2</v>
      </c>
      <c r="I287" s="10">
        <v>136708.84810511599</v>
      </c>
      <c r="J287" s="10">
        <v>7312.0303576951901</v>
      </c>
      <c r="K287" s="10">
        <v>7069.1737384506896</v>
      </c>
      <c r="L287" s="10" t="s">
        <v>12</v>
      </c>
      <c r="M287" s="10" t="s">
        <v>6439</v>
      </c>
    </row>
    <row r="288" spans="1:13" x14ac:dyDescent="0.25">
      <c r="A288" s="4" t="s">
        <v>853</v>
      </c>
      <c r="B288" s="9">
        <v>672</v>
      </c>
      <c r="C288" s="9" t="s">
        <v>854</v>
      </c>
      <c r="D288" s="9" t="s">
        <v>855</v>
      </c>
      <c r="E288" s="10">
        <v>434.86</v>
      </c>
      <c r="F288" s="10">
        <v>6945088.5505343704</v>
      </c>
      <c r="G288" s="10">
        <v>6373607.9178357804</v>
      </c>
      <c r="H288" s="16">
        <v>8.9663600281932695E-2</v>
      </c>
      <c r="I288" s="10">
        <v>571480.63269858796</v>
      </c>
      <c r="J288" s="10">
        <v>15970.860852997201</v>
      </c>
      <c r="K288" s="10">
        <v>14656.689320323299</v>
      </c>
      <c r="L288" s="10" t="s">
        <v>12</v>
      </c>
      <c r="M288" s="10" t="s">
        <v>6440</v>
      </c>
    </row>
    <row r="289" spans="1:13" x14ac:dyDescent="0.25">
      <c r="A289" s="4" t="s">
        <v>856</v>
      </c>
      <c r="B289" s="9">
        <v>673</v>
      </c>
      <c r="C289" s="9" t="s">
        <v>857</v>
      </c>
      <c r="D289" s="9" t="s">
        <v>858</v>
      </c>
      <c r="E289" s="10">
        <v>5337.35</v>
      </c>
      <c r="F289" s="10">
        <v>9617223.2402309198</v>
      </c>
      <c r="G289" s="10">
        <v>6499922.9403103804</v>
      </c>
      <c r="H289" s="16">
        <v>0.47959034723136001</v>
      </c>
      <c r="I289" s="10">
        <v>3117300.2999205398</v>
      </c>
      <c r="J289" s="10">
        <v>1801.8723224504499</v>
      </c>
      <c r="K289" s="10">
        <v>1217.81838183937</v>
      </c>
      <c r="L289" s="10" t="s">
        <v>12</v>
      </c>
      <c r="M289" s="10" t="s">
        <v>6439</v>
      </c>
    </row>
    <row r="290" spans="1:13" x14ac:dyDescent="0.25">
      <c r="A290" s="4" t="s">
        <v>859</v>
      </c>
      <c r="B290" s="9">
        <v>674</v>
      </c>
      <c r="C290" s="9" t="s">
        <v>860</v>
      </c>
      <c r="D290" s="9" t="s">
        <v>861</v>
      </c>
      <c r="E290" s="10">
        <v>2122.27</v>
      </c>
      <c r="F290" s="10">
        <v>2750348.1143157999</v>
      </c>
      <c r="G290" s="10">
        <v>3872777.7760561602</v>
      </c>
      <c r="H290" s="16">
        <v>-0.28982547583284901</v>
      </c>
      <c r="I290" s="10">
        <v>-1122429.6617403601</v>
      </c>
      <c r="J290" s="10">
        <v>1295.9463754921801</v>
      </c>
      <c r="K290" s="10">
        <v>1824.82802662063</v>
      </c>
      <c r="L290" s="10" t="s">
        <v>12</v>
      </c>
      <c r="M290" s="10" t="s">
        <v>6443</v>
      </c>
    </row>
    <row r="291" spans="1:13" x14ac:dyDescent="0.25">
      <c r="A291" s="4" t="s">
        <v>862</v>
      </c>
      <c r="B291" s="9">
        <v>675</v>
      </c>
      <c r="C291" s="9" t="s">
        <v>863</v>
      </c>
      <c r="D291" s="9" t="s">
        <v>864</v>
      </c>
      <c r="E291" s="10">
        <v>304.25</v>
      </c>
      <c r="F291" s="10">
        <v>989094.39037083997</v>
      </c>
      <c r="G291" s="10">
        <v>1020137.47177167</v>
      </c>
      <c r="H291" s="16">
        <v>-3.0430292249646398E-2</v>
      </c>
      <c r="I291" s="10">
        <v>-31043.081400827301</v>
      </c>
      <c r="J291" s="10">
        <v>3250.9265090249501</v>
      </c>
      <c r="K291" s="10">
        <v>3352.9580008929101</v>
      </c>
      <c r="L291" s="10" t="s">
        <v>25</v>
      </c>
      <c r="M291" s="10" t="s">
        <v>6439</v>
      </c>
    </row>
    <row r="292" spans="1:13" x14ac:dyDescent="0.25">
      <c r="A292" s="4" t="s">
        <v>865</v>
      </c>
      <c r="B292" s="9">
        <v>678</v>
      </c>
      <c r="C292" s="9" t="s">
        <v>866</v>
      </c>
      <c r="D292" s="9" t="s">
        <v>867</v>
      </c>
      <c r="E292" s="10">
        <v>5285.79</v>
      </c>
      <c r="F292" s="10">
        <v>6620599.6067693299</v>
      </c>
      <c r="G292" s="10">
        <v>7270399.2329398803</v>
      </c>
      <c r="H292" s="16">
        <v>-8.9376058363688796E-2</v>
      </c>
      <c r="I292" s="10">
        <v>-649799.62617055303</v>
      </c>
      <c r="J292" s="10">
        <v>1252.5279299346601</v>
      </c>
      <c r="K292" s="10">
        <v>1375.4612334087999</v>
      </c>
      <c r="L292" s="10" t="s">
        <v>12</v>
      </c>
      <c r="M292" s="10" t="s">
        <v>6439</v>
      </c>
    </row>
    <row r="293" spans="1:13" x14ac:dyDescent="0.25">
      <c r="A293" s="4" t="s">
        <v>868</v>
      </c>
      <c r="B293" s="9">
        <v>679</v>
      </c>
      <c r="C293" s="9" t="s">
        <v>869</v>
      </c>
      <c r="D293" s="9" t="s">
        <v>870</v>
      </c>
      <c r="E293" s="10">
        <v>1669.98</v>
      </c>
      <c r="F293" s="10">
        <v>7903252.6154709999</v>
      </c>
      <c r="G293" s="10">
        <v>6910229.5054907398</v>
      </c>
      <c r="H293" s="16">
        <v>0.14370334721751499</v>
      </c>
      <c r="I293" s="10">
        <v>993023.10998025502</v>
      </c>
      <c r="J293" s="10">
        <v>4732.54327325537</v>
      </c>
      <c r="K293" s="10">
        <v>4137.9115351625396</v>
      </c>
      <c r="L293" s="10" t="s">
        <v>12</v>
      </c>
      <c r="M293" s="10" t="s">
        <v>6439</v>
      </c>
    </row>
    <row r="294" spans="1:13" x14ac:dyDescent="0.25">
      <c r="A294" s="4" t="s">
        <v>871</v>
      </c>
      <c r="B294" s="9">
        <v>683</v>
      </c>
      <c r="C294" s="9" t="s">
        <v>872</v>
      </c>
      <c r="D294" s="9" t="s">
        <v>873</v>
      </c>
      <c r="E294" s="10">
        <v>3590.1</v>
      </c>
      <c r="F294" s="10">
        <v>13149712.9275332</v>
      </c>
      <c r="G294" s="10">
        <v>13956220.8657215</v>
      </c>
      <c r="H294" s="16">
        <v>-5.7788418938623701E-2</v>
      </c>
      <c r="I294" s="10">
        <v>-806507.93818827497</v>
      </c>
      <c r="J294" s="10">
        <v>3662.7706547263901</v>
      </c>
      <c r="K294" s="10">
        <v>3887.4184189079601</v>
      </c>
      <c r="L294" s="10" t="s">
        <v>25</v>
      </c>
      <c r="M294" s="10" t="s">
        <v>6439</v>
      </c>
    </row>
    <row r="295" spans="1:13" x14ac:dyDescent="0.25">
      <c r="A295" s="4" t="s">
        <v>874</v>
      </c>
      <c r="B295" s="9">
        <v>684</v>
      </c>
      <c r="C295" s="9" t="s">
        <v>875</v>
      </c>
      <c r="D295" s="9" t="s">
        <v>876</v>
      </c>
      <c r="E295" s="10">
        <v>191.22</v>
      </c>
      <c r="F295" s="10">
        <v>1024181.2861449399</v>
      </c>
      <c r="G295" s="10">
        <v>999881.16618674295</v>
      </c>
      <c r="H295" s="16">
        <v>2.4303007977308302E-2</v>
      </c>
      <c r="I295" s="10">
        <v>24300.119958196799</v>
      </c>
      <c r="J295" s="10">
        <v>5356.03643000178</v>
      </c>
      <c r="K295" s="10">
        <v>5228.95704521882</v>
      </c>
      <c r="L295" s="10" t="s">
        <v>80</v>
      </c>
      <c r="M295" s="10" t="s">
        <v>6440</v>
      </c>
    </row>
    <row r="296" spans="1:13" x14ac:dyDescent="0.25">
      <c r="A296" s="4" t="s">
        <v>877</v>
      </c>
      <c r="B296" s="9">
        <v>687</v>
      </c>
      <c r="C296" s="9" t="s">
        <v>878</v>
      </c>
      <c r="D296" s="9" t="s">
        <v>879</v>
      </c>
      <c r="E296" s="10">
        <v>6483.27</v>
      </c>
      <c r="F296" s="10">
        <v>12281774.5036822</v>
      </c>
      <c r="G296" s="10">
        <v>14051687.962795701</v>
      </c>
      <c r="H296" s="16">
        <v>-0.12595735571411101</v>
      </c>
      <c r="I296" s="10">
        <v>-1769913.4591135599</v>
      </c>
      <c r="J296" s="10">
        <v>1894.3796114741699</v>
      </c>
      <c r="K296" s="10">
        <v>2167.3766421567698</v>
      </c>
      <c r="L296" s="10" t="s">
        <v>25</v>
      </c>
      <c r="M296" s="10" t="s">
        <v>6439</v>
      </c>
    </row>
    <row r="297" spans="1:13" x14ac:dyDescent="0.25">
      <c r="A297" s="4" t="s">
        <v>880</v>
      </c>
      <c r="B297" s="9">
        <v>688</v>
      </c>
      <c r="C297" s="9" t="s">
        <v>881</v>
      </c>
      <c r="D297" s="9" t="s">
        <v>882</v>
      </c>
      <c r="E297" s="10">
        <v>176.62</v>
      </c>
      <c r="F297" s="10">
        <v>578850.13018455997</v>
      </c>
      <c r="G297" s="10">
        <v>699545.26756639394</v>
      </c>
      <c r="H297" s="16">
        <v>-0.172533705791068</v>
      </c>
      <c r="I297" s="10">
        <v>-120695.13738183401</v>
      </c>
      <c r="J297" s="10">
        <v>3277.3758927899398</v>
      </c>
      <c r="K297" s="10">
        <v>3960.7364260355198</v>
      </c>
      <c r="L297" s="10" t="s">
        <v>25</v>
      </c>
      <c r="M297" s="10" t="s">
        <v>6442</v>
      </c>
    </row>
    <row r="298" spans="1:13" x14ac:dyDescent="0.25">
      <c r="A298" s="4" t="s">
        <v>883</v>
      </c>
      <c r="B298" s="9">
        <v>691</v>
      </c>
      <c r="C298" s="9" t="s">
        <v>884</v>
      </c>
      <c r="D298" s="9" t="s">
        <v>885</v>
      </c>
      <c r="E298" s="10">
        <v>6467.85</v>
      </c>
      <c r="F298" s="10">
        <v>12213953.889897199</v>
      </c>
      <c r="G298" s="10">
        <v>11439082.625543</v>
      </c>
      <c r="H298" s="16">
        <v>6.7738934119065702E-2</v>
      </c>
      <c r="I298" s="10">
        <v>774871.26435420802</v>
      </c>
      <c r="J298" s="10">
        <v>1888.4101965718501</v>
      </c>
      <c r="K298" s="10">
        <v>1768.60666613218</v>
      </c>
      <c r="L298" s="10" t="s">
        <v>25</v>
      </c>
      <c r="M298" s="10" t="s">
        <v>6439</v>
      </c>
    </row>
    <row r="299" spans="1:13" x14ac:dyDescent="0.25">
      <c r="A299" s="4" t="s">
        <v>886</v>
      </c>
      <c r="B299" s="9">
        <v>692</v>
      </c>
      <c r="C299" s="9" t="s">
        <v>887</v>
      </c>
      <c r="D299" s="9" t="s">
        <v>888</v>
      </c>
      <c r="E299" s="10">
        <v>909.1</v>
      </c>
      <c r="F299" s="10">
        <v>1286900.3155835001</v>
      </c>
      <c r="G299" s="10">
        <v>1559916.1799658299</v>
      </c>
      <c r="H299" s="16">
        <v>-0.175019573415996</v>
      </c>
      <c r="I299" s="10">
        <v>-273015.86438232998</v>
      </c>
      <c r="J299" s="10">
        <v>1415.5761913799399</v>
      </c>
      <c r="K299" s="10">
        <v>1715.8906390560201</v>
      </c>
      <c r="L299" s="10" t="s">
        <v>25</v>
      </c>
      <c r="M299" s="10" t="s">
        <v>6439</v>
      </c>
    </row>
    <row r="300" spans="1:13" x14ac:dyDescent="0.25">
      <c r="A300" s="4" t="s">
        <v>889</v>
      </c>
      <c r="B300" s="9">
        <v>696</v>
      </c>
      <c r="C300" s="9" t="s">
        <v>890</v>
      </c>
      <c r="D300" s="9" t="s">
        <v>891</v>
      </c>
      <c r="E300" s="10">
        <v>3332.31</v>
      </c>
      <c r="F300" s="10">
        <v>4696051.2777237501</v>
      </c>
      <c r="G300" s="10">
        <v>5132942.2283502603</v>
      </c>
      <c r="H300" s="16">
        <v>-8.5115111604700505E-2</v>
      </c>
      <c r="I300" s="10">
        <v>-436890.95062651299</v>
      </c>
      <c r="J300" s="10">
        <v>1409.2480224600199</v>
      </c>
      <c r="K300" s="10">
        <v>1540.35555766128</v>
      </c>
      <c r="L300" s="10" t="s">
        <v>25</v>
      </c>
      <c r="M300" s="10" t="s">
        <v>6439</v>
      </c>
    </row>
    <row r="301" spans="1:13" x14ac:dyDescent="0.25">
      <c r="A301" s="4" t="s">
        <v>892</v>
      </c>
      <c r="B301" s="9">
        <v>698</v>
      </c>
      <c r="C301" s="9" t="s">
        <v>893</v>
      </c>
      <c r="D301" s="9" t="s">
        <v>894</v>
      </c>
      <c r="E301" s="10">
        <v>3170.14</v>
      </c>
      <c r="F301" s="10">
        <v>8158163.2032770598</v>
      </c>
      <c r="G301" s="10">
        <v>9726598.09555557</v>
      </c>
      <c r="H301" s="16">
        <v>-0.161252153822947</v>
      </c>
      <c r="I301" s="10">
        <v>-1568434.8922785099</v>
      </c>
      <c r="J301" s="10">
        <v>2573.4394074952702</v>
      </c>
      <c r="K301" s="10">
        <v>3068.1919711923001</v>
      </c>
      <c r="L301" s="10" t="s">
        <v>25</v>
      </c>
      <c r="M301" s="10" t="s">
        <v>6439</v>
      </c>
    </row>
    <row r="302" spans="1:13" x14ac:dyDescent="0.25">
      <c r="A302" s="4" t="s">
        <v>895</v>
      </c>
      <c r="B302" s="9">
        <v>699</v>
      </c>
      <c r="C302" s="9" t="s">
        <v>896</v>
      </c>
      <c r="D302" s="9" t="s">
        <v>897</v>
      </c>
      <c r="E302" s="10">
        <v>581.24</v>
      </c>
      <c r="F302" s="10">
        <v>2406889.62935832</v>
      </c>
      <c r="G302" s="10">
        <v>2782672.0228945198</v>
      </c>
      <c r="H302" s="16">
        <v>-0.13504372432124301</v>
      </c>
      <c r="I302" s="10">
        <v>-375782.39353620302</v>
      </c>
      <c r="J302" s="10">
        <v>4140.9566261068103</v>
      </c>
      <c r="K302" s="10">
        <v>4787.4750927233599</v>
      </c>
      <c r="L302" s="10" t="s">
        <v>80</v>
      </c>
      <c r="M302" s="10" t="s">
        <v>6443</v>
      </c>
    </row>
    <row r="303" spans="1:13" x14ac:dyDescent="0.25">
      <c r="A303" s="4" t="s">
        <v>898</v>
      </c>
      <c r="B303" s="9">
        <v>702</v>
      </c>
      <c r="C303" s="9" t="s">
        <v>899</v>
      </c>
      <c r="D303" s="9" t="s">
        <v>900</v>
      </c>
      <c r="E303" s="10">
        <v>769.59</v>
      </c>
      <c r="F303" s="10">
        <v>1970409.0369732799</v>
      </c>
      <c r="G303" s="10">
        <v>1013698.71763381</v>
      </c>
      <c r="H303" s="16">
        <v>0.94378172004857896</v>
      </c>
      <c r="I303" s="10">
        <v>956710.31933947303</v>
      </c>
      <c r="J303" s="10">
        <v>2560.3360711200498</v>
      </c>
      <c r="K303" s="10">
        <v>1317.1932036978201</v>
      </c>
      <c r="L303" s="10" t="s">
        <v>25</v>
      </c>
      <c r="M303" s="10" t="s">
        <v>6439</v>
      </c>
    </row>
    <row r="304" spans="1:13" x14ac:dyDescent="0.25">
      <c r="A304" s="4" t="s">
        <v>901</v>
      </c>
      <c r="B304" s="9">
        <v>703</v>
      </c>
      <c r="C304" s="9" t="s">
        <v>902</v>
      </c>
      <c r="D304" s="9" t="s">
        <v>903</v>
      </c>
      <c r="E304" s="10">
        <v>398.96</v>
      </c>
      <c r="F304" s="10">
        <v>4087287.80318334</v>
      </c>
      <c r="G304" s="10">
        <v>3548703.8083725302</v>
      </c>
      <c r="H304" s="16">
        <v>0.15176921599940901</v>
      </c>
      <c r="I304" s="10">
        <v>538583.99481081497</v>
      </c>
      <c r="J304" s="10">
        <v>10244.8561339065</v>
      </c>
      <c r="K304" s="10">
        <v>8894.8862251166192</v>
      </c>
      <c r="L304" s="10" t="s">
        <v>25</v>
      </c>
      <c r="M304" s="10" t="s">
        <v>6439</v>
      </c>
    </row>
    <row r="305" spans="1:13" x14ac:dyDescent="0.25">
      <c r="A305" s="4" t="s">
        <v>904</v>
      </c>
      <c r="B305" s="9">
        <v>704</v>
      </c>
      <c r="C305" s="9" t="s">
        <v>905</v>
      </c>
      <c r="D305" s="9" t="s">
        <v>906</v>
      </c>
      <c r="E305" s="10">
        <v>562.85</v>
      </c>
      <c r="F305" s="10">
        <v>7661489.0290245004</v>
      </c>
      <c r="G305" s="10">
        <v>7169006.5739083504</v>
      </c>
      <c r="H305" s="16">
        <v>6.8696052938288996E-2</v>
      </c>
      <c r="I305" s="10">
        <v>492482.45511615003</v>
      </c>
      <c r="J305" s="10">
        <v>13611.955279425199</v>
      </c>
      <c r="K305" s="10">
        <v>12736.975346732401</v>
      </c>
      <c r="L305" s="10" t="s">
        <v>12</v>
      </c>
      <c r="M305" s="10" t="s">
        <v>6439</v>
      </c>
    </row>
    <row r="306" spans="1:13" x14ac:dyDescent="0.25">
      <c r="A306" s="4" t="s">
        <v>907</v>
      </c>
      <c r="B306" s="9">
        <v>705</v>
      </c>
      <c r="C306" s="9" t="s">
        <v>908</v>
      </c>
      <c r="D306" s="9" t="s">
        <v>909</v>
      </c>
      <c r="E306" s="10">
        <v>712.42</v>
      </c>
      <c r="F306" s="10">
        <v>13554095.244842401</v>
      </c>
      <c r="G306" s="10">
        <v>12380651.929435899</v>
      </c>
      <c r="H306" s="16">
        <v>9.4780413995528195E-2</v>
      </c>
      <c r="I306" s="10">
        <v>1173443.3154064701</v>
      </c>
      <c r="J306" s="10">
        <v>19025.4277600887</v>
      </c>
      <c r="K306" s="10">
        <v>17378.304833435199</v>
      </c>
      <c r="L306" s="10" t="s">
        <v>25</v>
      </c>
      <c r="M306" s="10" t="s">
        <v>6439</v>
      </c>
    </row>
    <row r="307" spans="1:13" x14ac:dyDescent="0.25">
      <c r="A307" s="4" t="s">
        <v>910</v>
      </c>
      <c r="B307" s="9">
        <v>706</v>
      </c>
      <c r="C307" s="9" t="s">
        <v>911</v>
      </c>
      <c r="D307" s="9" t="s">
        <v>912</v>
      </c>
      <c r="E307" s="10">
        <v>1720.72</v>
      </c>
      <c r="F307" s="10">
        <v>38469244.5383766</v>
      </c>
      <c r="G307" s="10">
        <v>39574343.353175901</v>
      </c>
      <c r="H307" s="16">
        <v>-2.79246279574887E-2</v>
      </c>
      <c r="I307" s="10">
        <v>-1105098.81479935</v>
      </c>
      <c r="J307" s="10">
        <v>22356.4813208288</v>
      </c>
      <c r="K307" s="10">
        <v>22998.711791096699</v>
      </c>
      <c r="L307" s="10" t="s">
        <v>12</v>
      </c>
      <c r="M307" s="10" t="s">
        <v>6443</v>
      </c>
    </row>
    <row r="308" spans="1:13" x14ac:dyDescent="0.25">
      <c r="A308" s="4" t="s">
        <v>913</v>
      </c>
      <c r="B308" s="9">
        <v>707</v>
      </c>
      <c r="C308" s="9" t="s">
        <v>914</v>
      </c>
      <c r="D308" s="9" t="s">
        <v>915</v>
      </c>
      <c r="E308" s="10">
        <v>1600.72</v>
      </c>
      <c r="F308" s="10">
        <v>7557691.6028394299</v>
      </c>
      <c r="G308" s="10">
        <v>7061497.4971503504</v>
      </c>
      <c r="H308" s="16">
        <v>7.0267546775923298E-2</v>
      </c>
      <c r="I308" s="10">
        <v>496194.10568907799</v>
      </c>
      <c r="J308" s="10">
        <v>4721.4326071014502</v>
      </c>
      <c r="K308" s="10">
        <v>4411.4507828666801</v>
      </c>
      <c r="L308" s="10" t="s">
        <v>25</v>
      </c>
      <c r="M308" s="10" t="s">
        <v>6439</v>
      </c>
    </row>
    <row r="309" spans="1:13" x14ac:dyDescent="0.25">
      <c r="A309" s="4" t="s">
        <v>916</v>
      </c>
      <c r="B309" s="9">
        <v>708</v>
      </c>
      <c r="C309" s="9" t="s">
        <v>917</v>
      </c>
      <c r="D309" s="9" t="s">
        <v>918</v>
      </c>
      <c r="E309" s="10">
        <v>786.99</v>
      </c>
      <c r="F309" s="10">
        <v>5965835.9278372601</v>
      </c>
      <c r="G309" s="10">
        <v>5997861.8683781903</v>
      </c>
      <c r="H309" s="16">
        <v>-5.3395595370031596E-3</v>
      </c>
      <c r="I309" s="10">
        <v>-32025.940540926498</v>
      </c>
      <c r="J309" s="10">
        <v>7580.57399438018</v>
      </c>
      <c r="K309" s="10">
        <v>7621.2682097335301</v>
      </c>
      <c r="L309" s="10" t="s">
        <v>25</v>
      </c>
      <c r="M309" s="10" t="s">
        <v>6439</v>
      </c>
    </row>
    <row r="310" spans="1:13" x14ac:dyDescent="0.25">
      <c r="A310" s="4" t="s">
        <v>919</v>
      </c>
      <c r="B310" s="9">
        <v>709</v>
      </c>
      <c r="C310" s="9" t="s">
        <v>920</v>
      </c>
      <c r="D310" s="9" t="s">
        <v>921</v>
      </c>
      <c r="E310" s="10">
        <v>446.82</v>
      </c>
      <c r="F310" s="10">
        <v>5508572.4773171097</v>
      </c>
      <c r="G310" s="10">
        <v>5267384.2456864202</v>
      </c>
      <c r="H310" s="16">
        <v>4.5788995140843197E-2</v>
      </c>
      <c r="I310" s="10">
        <v>241188.231630689</v>
      </c>
      <c r="J310" s="10">
        <v>12328.3928143707</v>
      </c>
      <c r="K310" s="10">
        <v>11788.6044619453</v>
      </c>
      <c r="L310" s="10" t="s">
        <v>12</v>
      </c>
      <c r="M310" s="10" t="s">
        <v>6443</v>
      </c>
    </row>
    <row r="311" spans="1:13" x14ac:dyDescent="0.25">
      <c r="A311" s="4" t="s">
        <v>922</v>
      </c>
      <c r="B311" s="9">
        <v>710</v>
      </c>
      <c r="C311" s="9" t="s">
        <v>923</v>
      </c>
      <c r="D311" s="9" t="s">
        <v>924</v>
      </c>
      <c r="E311" s="10">
        <v>466.75</v>
      </c>
      <c r="F311" s="10">
        <v>9694070.5495478697</v>
      </c>
      <c r="G311" s="10">
        <v>8166509.6946664602</v>
      </c>
      <c r="H311" s="16">
        <v>0.18705186327998399</v>
      </c>
      <c r="I311" s="10">
        <v>1527560.85488141</v>
      </c>
      <c r="J311" s="10">
        <v>20769.299516974501</v>
      </c>
      <c r="K311" s="10">
        <v>17496.5392494193</v>
      </c>
      <c r="L311" s="10" t="s">
        <v>80</v>
      </c>
      <c r="M311" s="10" t="s">
        <v>6439</v>
      </c>
    </row>
    <row r="312" spans="1:13" x14ac:dyDescent="0.25">
      <c r="A312" s="4" t="s">
        <v>925</v>
      </c>
      <c r="B312" s="9">
        <v>711</v>
      </c>
      <c r="C312" s="9" t="s">
        <v>926</v>
      </c>
      <c r="D312" s="9" t="s">
        <v>927</v>
      </c>
      <c r="E312" s="10">
        <v>691.23</v>
      </c>
      <c r="F312" s="10">
        <v>1524269.3906779999</v>
      </c>
      <c r="G312" s="10">
        <v>1710282.6961040399</v>
      </c>
      <c r="H312" s="16">
        <v>-0.108761730355908</v>
      </c>
      <c r="I312" s="10">
        <v>-186013.30542604299</v>
      </c>
      <c r="J312" s="10">
        <v>2205.1551447101501</v>
      </c>
      <c r="K312" s="10">
        <v>2474.2599367852099</v>
      </c>
      <c r="L312" s="10" t="s">
        <v>80</v>
      </c>
      <c r="M312" s="10" t="s">
        <v>6439</v>
      </c>
    </row>
    <row r="313" spans="1:13" x14ac:dyDescent="0.25">
      <c r="A313" s="4" t="s">
        <v>928</v>
      </c>
      <c r="B313" s="9">
        <v>712</v>
      </c>
      <c r="C313" s="9" t="s">
        <v>929</v>
      </c>
      <c r="D313" s="9" t="s">
        <v>930</v>
      </c>
      <c r="E313" s="10">
        <v>568.44000000000005</v>
      </c>
      <c r="F313" s="10">
        <v>2074827.3673993</v>
      </c>
      <c r="G313" s="10">
        <v>1109899.34779895</v>
      </c>
      <c r="H313" s="16">
        <v>0.86938335580960602</v>
      </c>
      <c r="I313" s="10">
        <v>964928.01960034703</v>
      </c>
      <c r="J313" s="10">
        <v>3650.0375895420798</v>
      </c>
      <c r="K313" s="10">
        <v>1952.53561994046</v>
      </c>
      <c r="L313" s="10" t="s">
        <v>80</v>
      </c>
      <c r="M313" s="10" t="s">
        <v>6442</v>
      </c>
    </row>
    <row r="314" spans="1:13" x14ac:dyDescent="0.25">
      <c r="A314" s="4" t="s">
        <v>931</v>
      </c>
      <c r="B314" s="9">
        <v>713</v>
      </c>
      <c r="C314" s="9" t="s">
        <v>932</v>
      </c>
      <c r="D314" s="9" t="s">
        <v>933</v>
      </c>
      <c r="E314" s="10">
        <v>8361.5400000000009</v>
      </c>
      <c r="F314" s="10">
        <v>7557123.91788211</v>
      </c>
      <c r="G314" s="10">
        <v>7287152.4038946396</v>
      </c>
      <c r="H314" s="16">
        <v>3.7047600904186899E-2</v>
      </c>
      <c r="I314" s="10">
        <v>269971.51398747403</v>
      </c>
      <c r="J314" s="10">
        <v>903.79570245219304</v>
      </c>
      <c r="K314" s="10">
        <v>871.50840681197894</v>
      </c>
      <c r="L314" s="10" t="s">
        <v>12</v>
      </c>
      <c r="M314" s="10" t="s">
        <v>6443</v>
      </c>
    </row>
    <row r="315" spans="1:13" x14ac:dyDescent="0.25">
      <c r="A315" s="4" t="s">
        <v>934</v>
      </c>
      <c r="B315" s="9">
        <v>714</v>
      </c>
      <c r="C315" s="9" t="s">
        <v>935</v>
      </c>
      <c r="D315" s="9" t="s">
        <v>936</v>
      </c>
      <c r="E315" s="10">
        <v>17296.740000000002</v>
      </c>
      <c r="F315" s="10">
        <v>8487068.1218817607</v>
      </c>
      <c r="G315" s="10">
        <v>11525058.450290499</v>
      </c>
      <c r="H315" s="16">
        <v>-0.26359869162591298</v>
      </c>
      <c r="I315" s="10">
        <v>-3037990.3284087498</v>
      </c>
      <c r="J315" s="10">
        <v>490.67443471323298</v>
      </c>
      <c r="K315" s="10">
        <v>666.31390945868998</v>
      </c>
      <c r="L315" s="10" t="s">
        <v>12</v>
      </c>
      <c r="M315" s="10" t="s">
        <v>6439</v>
      </c>
    </row>
    <row r="316" spans="1:13" x14ac:dyDescent="0.25">
      <c r="A316" s="4" t="s">
        <v>937</v>
      </c>
      <c r="B316" s="9">
        <v>715</v>
      </c>
      <c r="C316" s="9" t="s">
        <v>938</v>
      </c>
      <c r="D316" s="9" t="s">
        <v>939</v>
      </c>
      <c r="E316" s="10">
        <v>572.91</v>
      </c>
      <c r="F316" s="10">
        <v>1407796.5092548199</v>
      </c>
      <c r="G316" s="10">
        <v>1686137.66674258</v>
      </c>
      <c r="H316" s="16">
        <v>-0.16507617555658</v>
      </c>
      <c r="I316" s="10">
        <v>-278341.157487761</v>
      </c>
      <c r="J316" s="10">
        <v>2457.2734098808201</v>
      </c>
      <c r="K316" s="10">
        <v>2943.1109017866402</v>
      </c>
      <c r="L316" s="10" t="s">
        <v>25</v>
      </c>
      <c r="M316" s="10" t="s">
        <v>6439</v>
      </c>
    </row>
    <row r="317" spans="1:13" x14ac:dyDescent="0.25">
      <c r="A317" s="4" t="s">
        <v>940</v>
      </c>
      <c r="B317" s="9">
        <v>716</v>
      </c>
      <c r="C317" s="9" t="s">
        <v>941</v>
      </c>
      <c r="D317" s="9" t="s">
        <v>942</v>
      </c>
      <c r="E317" s="10">
        <v>202.78</v>
      </c>
      <c r="F317" s="10">
        <v>1127817.9207053301</v>
      </c>
      <c r="G317" s="10">
        <v>1276698.1835583099</v>
      </c>
      <c r="H317" s="16">
        <v>-0.116613515058065</v>
      </c>
      <c r="I317" s="10">
        <v>-148880.26285298099</v>
      </c>
      <c r="J317" s="10">
        <v>5561.7808497156002</v>
      </c>
      <c r="K317" s="10">
        <v>6295.9768397194503</v>
      </c>
      <c r="L317" s="10" t="s">
        <v>80</v>
      </c>
      <c r="M317" s="10" t="s">
        <v>6439</v>
      </c>
    </row>
    <row r="318" spans="1:13" x14ac:dyDescent="0.25">
      <c r="A318" s="4" t="s">
        <v>943</v>
      </c>
      <c r="B318" s="9">
        <v>717</v>
      </c>
      <c r="C318" s="9" t="s">
        <v>944</v>
      </c>
      <c r="D318" s="9" t="s">
        <v>945</v>
      </c>
      <c r="E318" s="10">
        <v>177.73</v>
      </c>
      <c r="F318" s="10">
        <v>1925683.5480384</v>
      </c>
      <c r="G318" s="10">
        <v>2042927.4943954099</v>
      </c>
      <c r="H318" s="16">
        <v>-5.7390165181416902E-2</v>
      </c>
      <c r="I318" s="10">
        <v>-117243.94635701099</v>
      </c>
      <c r="J318" s="10">
        <v>10834.881832208401</v>
      </c>
      <c r="K318" s="10">
        <v>11494.556317984599</v>
      </c>
      <c r="L318" s="10" t="s">
        <v>25</v>
      </c>
      <c r="M318" s="10" t="s">
        <v>6440</v>
      </c>
    </row>
    <row r="319" spans="1:13" x14ac:dyDescent="0.25">
      <c r="A319" s="4" t="s">
        <v>946</v>
      </c>
      <c r="B319" s="9">
        <v>718</v>
      </c>
      <c r="C319" s="9" t="s">
        <v>947</v>
      </c>
      <c r="D319" s="9" t="s">
        <v>948</v>
      </c>
      <c r="E319" s="10">
        <v>160.25</v>
      </c>
      <c r="F319" s="10">
        <v>2783802.2068661801</v>
      </c>
      <c r="G319" s="10">
        <v>2766835.6291748499</v>
      </c>
      <c r="H319" s="16">
        <v>6.1321234671212199E-3</v>
      </c>
      <c r="I319" s="10">
        <v>16966.577691330102</v>
      </c>
      <c r="J319" s="10">
        <v>17371.620635670399</v>
      </c>
      <c r="K319" s="10">
        <v>17265.744955849299</v>
      </c>
      <c r="L319" s="10" t="s">
        <v>25</v>
      </c>
      <c r="M319" s="10" t="s">
        <v>6440</v>
      </c>
    </row>
    <row r="320" spans="1:13" x14ac:dyDescent="0.25">
      <c r="A320" s="4" t="s">
        <v>949</v>
      </c>
      <c r="B320" s="9">
        <v>719</v>
      </c>
      <c r="C320" s="9" t="s">
        <v>950</v>
      </c>
      <c r="D320" s="9" t="s">
        <v>951</v>
      </c>
      <c r="E320" s="10">
        <v>266.22000000000003</v>
      </c>
      <c r="F320" s="10">
        <v>647776.17685458995</v>
      </c>
      <c r="G320" s="10">
        <v>345416.61866912799</v>
      </c>
      <c r="H320" s="16">
        <v>0.87534745534374503</v>
      </c>
      <c r="I320" s="10">
        <v>302359.55818546202</v>
      </c>
      <c r="J320" s="10">
        <v>2433.2363340642701</v>
      </c>
      <c r="K320" s="10">
        <v>1297.4856084033099</v>
      </c>
      <c r="L320" s="10" t="s">
        <v>80</v>
      </c>
      <c r="M320" s="10" t="s">
        <v>6439</v>
      </c>
    </row>
    <row r="321" spans="1:13" x14ac:dyDescent="0.25">
      <c r="A321" s="4" t="s">
        <v>952</v>
      </c>
      <c r="B321" s="9">
        <v>720</v>
      </c>
      <c r="C321" s="9" t="s">
        <v>953</v>
      </c>
      <c r="D321" s="9" t="s">
        <v>954</v>
      </c>
      <c r="E321" s="10">
        <v>165.76</v>
      </c>
      <c r="F321" s="10">
        <v>208622.85538585001</v>
      </c>
      <c r="G321" s="10">
        <v>255717.05486379599</v>
      </c>
      <c r="H321" s="16">
        <v>-0.18416526618856099</v>
      </c>
      <c r="I321" s="10">
        <v>-47094.199477945898</v>
      </c>
      <c r="J321" s="10">
        <v>1258.58382834128</v>
      </c>
      <c r="K321" s="10">
        <v>1542.6945877400799</v>
      </c>
      <c r="L321" s="10" t="s">
        <v>25</v>
      </c>
      <c r="M321" s="10" t="s">
        <v>6441</v>
      </c>
    </row>
    <row r="322" spans="1:13" x14ac:dyDescent="0.25">
      <c r="A322" s="4" t="s">
        <v>955</v>
      </c>
      <c r="B322" s="9">
        <v>724</v>
      </c>
      <c r="C322" s="9" t="s">
        <v>956</v>
      </c>
      <c r="D322" s="9" t="s">
        <v>957</v>
      </c>
      <c r="E322" s="10">
        <v>630.78</v>
      </c>
      <c r="F322" s="10">
        <v>712809.37246372004</v>
      </c>
      <c r="G322" s="10">
        <v>733893.06934204896</v>
      </c>
      <c r="H322" s="16">
        <v>-2.8728567905990401E-2</v>
      </c>
      <c r="I322" s="10">
        <v>-21083.696878328799</v>
      </c>
      <c r="J322" s="10">
        <v>1130.0443458317</v>
      </c>
      <c r="K322" s="10">
        <v>1163.4691482641299</v>
      </c>
      <c r="L322" s="10" t="s">
        <v>25</v>
      </c>
      <c r="M322" s="10" t="s">
        <v>6439</v>
      </c>
    </row>
    <row r="323" spans="1:13" x14ac:dyDescent="0.25">
      <c r="A323" s="4" t="s">
        <v>958</v>
      </c>
      <c r="B323" s="9">
        <v>815</v>
      </c>
      <c r="C323" s="9" t="s">
        <v>959</v>
      </c>
      <c r="D323" s="9" t="s">
        <v>960</v>
      </c>
      <c r="E323" s="10">
        <v>3892.32</v>
      </c>
      <c r="F323" s="10">
        <v>4641663.8982718801</v>
      </c>
      <c r="G323" s="10">
        <v>6085384.41527298</v>
      </c>
      <c r="H323" s="16">
        <v>-0.23724393045370801</v>
      </c>
      <c r="I323" s="10">
        <v>-1443720.5170010999</v>
      </c>
      <c r="J323" s="10">
        <v>1192.5185745961001</v>
      </c>
      <c r="K323" s="10">
        <v>1563.4337401017799</v>
      </c>
      <c r="L323" s="10" t="s">
        <v>12</v>
      </c>
      <c r="M323" s="10" t="s">
        <v>6443</v>
      </c>
    </row>
    <row r="324" spans="1:13" x14ac:dyDescent="0.25">
      <c r="A324" s="4" t="s">
        <v>961</v>
      </c>
      <c r="B324" s="9">
        <v>816</v>
      </c>
      <c r="C324" s="9" t="s">
        <v>962</v>
      </c>
      <c r="D324" s="9" t="s">
        <v>963</v>
      </c>
      <c r="E324" s="10">
        <v>131.07</v>
      </c>
      <c r="F324" s="10">
        <v>426729.31424924999</v>
      </c>
      <c r="G324" s="10">
        <v>422408.94305831398</v>
      </c>
      <c r="H324" s="16">
        <v>1.0227934947721199E-2</v>
      </c>
      <c r="I324" s="10">
        <v>4320.37119093607</v>
      </c>
      <c r="J324" s="10">
        <v>3255.7359750457799</v>
      </c>
      <c r="K324" s="10">
        <v>3222.7736557436001</v>
      </c>
      <c r="L324" s="10" t="s">
        <v>25</v>
      </c>
      <c r="M324" s="10" t="s">
        <v>6442</v>
      </c>
    </row>
    <row r="325" spans="1:13" x14ac:dyDescent="0.25">
      <c r="A325" s="4" t="s">
        <v>964</v>
      </c>
      <c r="B325" s="9">
        <v>819</v>
      </c>
      <c r="C325" s="9" t="s">
        <v>965</v>
      </c>
      <c r="D325" s="9" t="s">
        <v>966</v>
      </c>
      <c r="E325" s="10">
        <v>69593.66</v>
      </c>
      <c r="F325" s="10">
        <v>82199566.359181806</v>
      </c>
      <c r="G325" s="10">
        <v>86238828.241616994</v>
      </c>
      <c r="H325" s="16">
        <v>-4.6838088652113002E-2</v>
      </c>
      <c r="I325" s="10">
        <v>-4039261.8824351998</v>
      </c>
      <c r="J325" s="10">
        <v>1181.1358442591099</v>
      </c>
      <c r="K325" s="10">
        <v>1239.17650317022</v>
      </c>
      <c r="L325" s="10" t="s">
        <v>25</v>
      </c>
      <c r="M325" s="10" t="s">
        <v>6439</v>
      </c>
    </row>
    <row r="326" spans="1:13" x14ac:dyDescent="0.25">
      <c r="A326" s="4" t="s">
        <v>967</v>
      </c>
      <c r="B326" s="9">
        <v>820</v>
      </c>
      <c r="C326" s="9" t="s">
        <v>968</v>
      </c>
      <c r="D326" s="9" t="s">
        <v>969</v>
      </c>
      <c r="E326" s="10">
        <v>12172.74</v>
      </c>
      <c r="F326" s="10">
        <v>8108046.1523879999</v>
      </c>
      <c r="G326" s="10">
        <v>10216291.515627701</v>
      </c>
      <c r="H326" s="16">
        <v>-0.20636112037472501</v>
      </c>
      <c r="I326" s="10">
        <v>-2108245.36323974</v>
      </c>
      <c r="J326" s="10">
        <v>666.08225858664503</v>
      </c>
      <c r="K326" s="10">
        <v>839.27624475900598</v>
      </c>
      <c r="L326" s="10" t="s">
        <v>12</v>
      </c>
      <c r="M326" s="10" t="s">
        <v>6439</v>
      </c>
    </row>
    <row r="327" spans="1:13" x14ac:dyDescent="0.25">
      <c r="A327" s="4" t="s">
        <v>970</v>
      </c>
      <c r="B327" s="9">
        <v>821</v>
      </c>
      <c r="C327" s="9" t="s">
        <v>971</v>
      </c>
      <c r="D327" s="9" t="s">
        <v>972</v>
      </c>
      <c r="E327" s="10">
        <v>3585.48</v>
      </c>
      <c r="F327" s="10">
        <v>1956285.8076412799</v>
      </c>
      <c r="G327" s="10">
        <v>2337588.1366859898</v>
      </c>
      <c r="H327" s="16">
        <v>-0.163117840589867</v>
      </c>
      <c r="I327" s="10">
        <v>-381302.32904470799</v>
      </c>
      <c r="J327" s="10">
        <v>545.61336491662996</v>
      </c>
      <c r="K327" s="10">
        <v>651.95960838883104</v>
      </c>
      <c r="L327" s="10" t="s">
        <v>12</v>
      </c>
      <c r="M327" s="10" t="s">
        <v>6440</v>
      </c>
    </row>
    <row r="328" spans="1:13" x14ac:dyDescent="0.25">
      <c r="A328" s="4" t="s">
        <v>973</v>
      </c>
      <c r="B328" s="9">
        <v>822</v>
      </c>
      <c r="C328" s="9" t="s">
        <v>974</v>
      </c>
      <c r="D328" s="9" t="s">
        <v>975</v>
      </c>
      <c r="E328" s="10">
        <v>2804.17</v>
      </c>
      <c r="F328" s="10">
        <v>2229807.8634377602</v>
      </c>
      <c r="G328" s="10">
        <v>2380751.4075376298</v>
      </c>
      <c r="H328" s="16">
        <v>-6.3401640180479293E-2</v>
      </c>
      <c r="I328" s="10">
        <v>-150943.54409987101</v>
      </c>
      <c r="J328" s="10">
        <v>795.17570740638405</v>
      </c>
      <c r="K328" s="10">
        <v>849.00395038019496</v>
      </c>
      <c r="L328" s="10" t="s">
        <v>12</v>
      </c>
      <c r="M328" s="10" t="s">
        <v>6439</v>
      </c>
    </row>
    <row r="329" spans="1:13" x14ac:dyDescent="0.25">
      <c r="A329" s="4" t="s">
        <v>976</v>
      </c>
      <c r="B329" s="9">
        <v>823</v>
      </c>
      <c r="C329" s="9" t="s">
        <v>977</v>
      </c>
      <c r="D329" s="9" t="s">
        <v>978</v>
      </c>
      <c r="E329" s="10">
        <v>279.61</v>
      </c>
      <c r="F329" s="10">
        <v>657374.56492814003</v>
      </c>
      <c r="G329" s="10">
        <v>738380.61552055995</v>
      </c>
      <c r="H329" s="16">
        <v>-0.109707715627544</v>
      </c>
      <c r="I329" s="10">
        <v>-81006.050592420506</v>
      </c>
      <c r="J329" s="10">
        <v>2351.0409675195401</v>
      </c>
      <c r="K329" s="10">
        <v>2640.75181688981</v>
      </c>
      <c r="L329" s="10" t="s">
        <v>25</v>
      </c>
      <c r="M329" s="10" t="s">
        <v>6441</v>
      </c>
    </row>
    <row r="330" spans="1:13" x14ac:dyDescent="0.25">
      <c r="A330" s="4" t="s">
        <v>979</v>
      </c>
      <c r="B330" s="9">
        <v>826</v>
      </c>
      <c r="C330" s="9" t="s">
        <v>980</v>
      </c>
      <c r="D330" s="9" t="s">
        <v>981</v>
      </c>
      <c r="E330" s="10">
        <v>11073.67</v>
      </c>
      <c r="F330" s="10">
        <v>15146176.1807641</v>
      </c>
      <c r="G330" s="10">
        <v>18698918.258802801</v>
      </c>
      <c r="H330" s="16">
        <v>-0.189997198173011</v>
      </c>
      <c r="I330" s="10">
        <v>-3552742.0780386799</v>
      </c>
      <c r="J330" s="10">
        <v>1367.76481336035</v>
      </c>
      <c r="K330" s="10">
        <v>1688.5926940935401</v>
      </c>
      <c r="L330" s="10" t="s">
        <v>12</v>
      </c>
      <c r="M330" s="10" t="s">
        <v>6441</v>
      </c>
    </row>
    <row r="331" spans="1:13" x14ac:dyDescent="0.25">
      <c r="A331" s="4" t="s">
        <v>982</v>
      </c>
      <c r="B331" s="9">
        <v>827</v>
      </c>
      <c r="C331" s="9" t="s">
        <v>983</v>
      </c>
      <c r="D331" s="9" t="s">
        <v>984</v>
      </c>
      <c r="E331" s="10">
        <v>2619.35</v>
      </c>
      <c r="F331" s="10">
        <v>5797840.9083807301</v>
      </c>
      <c r="G331" s="10">
        <v>6163379.6596715404</v>
      </c>
      <c r="H331" s="16">
        <v>-5.9308167186685003E-2</v>
      </c>
      <c r="I331" s="10">
        <v>-365538.75129081297</v>
      </c>
      <c r="J331" s="10">
        <v>2213.4655194535799</v>
      </c>
      <c r="K331" s="10">
        <v>2353.0187488008601</v>
      </c>
      <c r="L331" s="10" t="s">
        <v>12</v>
      </c>
      <c r="M331" s="10" t="s">
        <v>6439</v>
      </c>
    </row>
    <row r="332" spans="1:13" x14ac:dyDescent="0.25">
      <c r="A332" s="4" t="s">
        <v>985</v>
      </c>
      <c r="B332" s="9">
        <v>828</v>
      </c>
      <c r="C332" s="9" t="s">
        <v>986</v>
      </c>
      <c r="D332" s="9" t="s">
        <v>987</v>
      </c>
      <c r="E332" s="10">
        <v>394.16</v>
      </c>
      <c r="F332" s="10">
        <v>1390340.34814843</v>
      </c>
      <c r="G332" s="10">
        <v>1417195.6445931301</v>
      </c>
      <c r="H332" s="16">
        <v>-1.8949604133459301E-2</v>
      </c>
      <c r="I332" s="10">
        <v>-26855.296444702399</v>
      </c>
      <c r="J332" s="10">
        <v>3527.3501830435098</v>
      </c>
      <c r="K332" s="10">
        <v>3595.48316570208</v>
      </c>
      <c r="L332" s="10" t="s">
        <v>25</v>
      </c>
      <c r="M332" s="10" t="s">
        <v>6439</v>
      </c>
    </row>
    <row r="333" spans="1:13" x14ac:dyDescent="0.25">
      <c r="A333" s="4" t="s">
        <v>988</v>
      </c>
      <c r="B333" s="9">
        <v>830</v>
      </c>
      <c r="C333" s="9" t="s">
        <v>989</v>
      </c>
      <c r="D333" s="9" t="s">
        <v>990</v>
      </c>
      <c r="E333" s="10">
        <v>2788.49</v>
      </c>
      <c r="F333" s="10">
        <v>2453078.0616472499</v>
      </c>
      <c r="G333" s="10">
        <v>4071051.6574268299</v>
      </c>
      <c r="H333" s="16">
        <v>-0.39743381610692802</v>
      </c>
      <c r="I333" s="10">
        <v>-1617973.5957795801</v>
      </c>
      <c r="J333" s="10">
        <v>879.71556708012201</v>
      </c>
      <c r="K333" s="10">
        <v>1459.94845146543</v>
      </c>
      <c r="L333" s="10" t="s">
        <v>12</v>
      </c>
      <c r="M333" s="10" t="s">
        <v>6439</v>
      </c>
    </row>
    <row r="334" spans="1:13" x14ac:dyDescent="0.25">
      <c r="A334" s="4" t="s">
        <v>991</v>
      </c>
      <c r="B334" s="9">
        <v>831</v>
      </c>
      <c r="C334" s="9" t="s">
        <v>992</v>
      </c>
      <c r="D334" s="9" t="s">
        <v>993</v>
      </c>
      <c r="E334" s="10">
        <v>1284.71</v>
      </c>
      <c r="F334" s="10">
        <v>3254062.8518334501</v>
      </c>
      <c r="G334" s="10">
        <v>3125960.0803661798</v>
      </c>
      <c r="H334" s="16">
        <v>4.0980296668491602E-2</v>
      </c>
      <c r="I334" s="10">
        <v>128102.771467268</v>
      </c>
      <c r="J334" s="10">
        <v>2532.91626268453</v>
      </c>
      <c r="K334" s="10">
        <v>2433.20288653952</v>
      </c>
      <c r="L334" s="10" t="s">
        <v>12</v>
      </c>
      <c r="M334" s="10" t="s">
        <v>6441</v>
      </c>
    </row>
    <row r="335" spans="1:13" x14ac:dyDescent="0.25">
      <c r="A335" s="4" t="s">
        <v>994</v>
      </c>
      <c r="B335" s="9">
        <v>832</v>
      </c>
      <c r="C335" s="9" t="s">
        <v>995</v>
      </c>
      <c r="D335" s="9" t="s">
        <v>996</v>
      </c>
      <c r="E335" s="10">
        <v>651.86</v>
      </c>
      <c r="F335" s="10">
        <v>2315712.7794779399</v>
      </c>
      <c r="G335" s="10">
        <v>2465814.3171952898</v>
      </c>
      <c r="H335" s="16">
        <v>-6.0873009241053801E-2</v>
      </c>
      <c r="I335" s="10">
        <v>-150101.53771735201</v>
      </c>
      <c r="J335" s="10">
        <v>3552.4695171937801</v>
      </c>
      <c r="K335" s="10">
        <v>3782.7360433149602</v>
      </c>
      <c r="L335" s="10" t="s">
        <v>25</v>
      </c>
      <c r="M335" s="10" t="s">
        <v>6440</v>
      </c>
    </row>
    <row r="336" spans="1:13" x14ac:dyDescent="0.25">
      <c r="A336" s="4" t="s">
        <v>997</v>
      </c>
      <c r="B336" s="9">
        <v>833</v>
      </c>
      <c r="C336" s="9" t="s">
        <v>998</v>
      </c>
      <c r="D336" s="9" t="s">
        <v>999</v>
      </c>
      <c r="E336" s="10">
        <v>414.45</v>
      </c>
      <c r="F336" s="10">
        <v>2403454.5599684799</v>
      </c>
      <c r="G336" s="10">
        <v>2328629.1411703601</v>
      </c>
      <c r="H336" s="16">
        <v>3.2132819037260701E-2</v>
      </c>
      <c r="I336" s="10">
        <v>74825.418798118801</v>
      </c>
      <c r="J336" s="10">
        <v>5799.1423813933598</v>
      </c>
      <c r="K336" s="10">
        <v>5618.6008955733196</v>
      </c>
      <c r="L336" s="10" t="s">
        <v>25</v>
      </c>
      <c r="M336" s="10" t="s">
        <v>6439</v>
      </c>
    </row>
    <row r="337" spans="1:13" x14ac:dyDescent="0.25">
      <c r="A337" s="4" t="s">
        <v>1000</v>
      </c>
      <c r="B337" s="9">
        <v>834</v>
      </c>
      <c r="C337" s="9" t="s">
        <v>1001</v>
      </c>
      <c r="D337" s="9" t="s">
        <v>1002</v>
      </c>
      <c r="E337" s="10">
        <v>7888.43</v>
      </c>
      <c r="F337" s="10">
        <v>11515964.4245889</v>
      </c>
      <c r="G337" s="10">
        <v>12184653.5236376</v>
      </c>
      <c r="H337" s="16">
        <v>-5.4879615390913898E-2</v>
      </c>
      <c r="I337" s="10">
        <v>-668689.09904877795</v>
      </c>
      <c r="J337" s="10">
        <v>1459.85505665752</v>
      </c>
      <c r="K337" s="10">
        <v>1544.6233944698299</v>
      </c>
      <c r="L337" s="10" t="s">
        <v>12</v>
      </c>
      <c r="M337" s="10" t="s">
        <v>6439</v>
      </c>
    </row>
    <row r="338" spans="1:13" x14ac:dyDescent="0.25">
      <c r="A338" s="4" t="s">
        <v>1003</v>
      </c>
      <c r="B338" s="9">
        <v>835</v>
      </c>
      <c r="C338" s="9" t="s">
        <v>1004</v>
      </c>
      <c r="D338" s="9" t="s">
        <v>1005</v>
      </c>
      <c r="E338" s="10">
        <v>4639.1099999999997</v>
      </c>
      <c r="F338" s="10">
        <v>10130074.2753029</v>
      </c>
      <c r="G338" s="10">
        <v>10187573.3237621</v>
      </c>
      <c r="H338" s="16">
        <v>-5.6440377538318201E-3</v>
      </c>
      <c r="I338" s="10">
        <v>-57499.048459243</v>
      </c>
      <c r="J338" s="10">
        <v>2183.62450454998</v>
      </c>
      <c r="K338" s="10">
        <v>2196.0189182326199</v>
      </c>
      <c r="L338" s="10" t="s">
        <v>12</v>
      </c>
      <c r="M338" s="10" t="s">
        <v>6441</v>
      </c>
    </row>
    <row r="339" spans="1:13" x14ac:dyDescent="0.25">
      <c r="A339" s="4" t="s">
        <v>1006</v>
      </c>
      <c r="B339" s="9">
        <v>836</v>
      </c>
      <c r="C339" s="9" t="s">
        <v>1007</v>
      </c>
      <c r="D339" s="9" t="s">
        <v>1008</v>
      </c>
      <c r="E339" s="10">
        <v>3965.02</v>
      </c>
      <c r="F339" s="10">
        <v>12006723.921621</v>
      </c>
      <c r="G339" s="10">
        <v>13256160.511431901</v>
      </c>
      <c r="H339" s="16">
        <v>-9.4253278597025494E-2</v>
      </c>
      <c r="I339" s="10">
        <v>-1249436.5898108799</v>
      </c>
      <c r="J339" s="10">
        <v>3028.1622593633901</v>
      </c>
      <c r="K339" s="10">
        <v>3343.2770859748298</v>
      </c>
      <c r="L339" s="10" t="s">
        <v>12</v>
      </c>
      <c r="M339" s="10" t="s">
        <v>6439</v>
      </c>
    </row>
    <row r="340" spans="1:13" x14ac:dyDescent="0.25">
      <c r="A340" s="4" t="s">
        <v>1009</v>
      </c>
      <c r="B340" s="9">
        <v>838</v>
      </c>
      <c r="C340" s="9" t="s">
        <v>1010</v>
      </c>
      <c r="D340" s="9" t="s">
        <v>1011</v>
      </c>
      <c r="E340" s="10">
        <v>1852.25</v>
      </c>
      <c r="F340" s="10">
        <v>2753822.7101055998</v>
      </c>
      <c r="G340" s="10">
        <v>2895425.7666208898</v>
      </c>
      <c r="H340" s="16">
        <v>-4.8905780333836697E-2</v>
      </c>
      <c r="I340" s="10">
        <v>-141603.056515292</v>
      </c>
      <c r="J340" s="10">
        <v>1486.7446133651499</v>
      </c>
      <c r="K340" s="10">
        <v>1563.19382730241</v>
      </c>
      <c r="L340" s="10" t="s">
        <v>12</v>
      </c>
      <c r="M340" s="10" t="s">
        <v>6439</v>
      </c>
    </row>
    <row r="341" spans="1:13" x14ac:dyDescent="0.25">
      <c r="A341" s="4" t="s">
        <v>1012</v>
      </c>
      <c r="B341" s="9">
        <v>839</v>
      </c>
      <c r="C341" s="9" t="s">
        <v>1013</v>
      </c>
      <c r="D341" s="9" t="s">
        <v>1014</v>
      </c>
      <c r="E341" s="10">
        <v>1377.2</v>
      </c>
      <c r="F341" s="10">
        <v>3187760.4690923998</v>
      </c>
      <c r="G341" s="10">
        <v>3720181.6385096302</v>
      </c>
      <c r="H341" s="16">
        <v>-0.143116982220935</v>
      </c>
      <c r="I341" s="10">
        <v>-532421.16941723402</v>
      </c>
      <c r="J341" s="10">
        <v>2314.6677817981399</v>
      </c>
      <c r="K341" s="10">
        <v>2701.2646227923601</v>
      </c>
      <c r="L341" s="10" t="s">
        <v>12</v>
      </c>
      <c r="M341" s="10" t="s">
        <v>6439</v>
      </c>
    </row>
    <row r="342" spans="1:13" x14ac:dyDescent="0.25">
      <c r="A342" s="4" t="s">
        <v>1015</v>
      </c>
      <c r="B342" s="9">
        <v>840</v>
      </c>
      <c r="C342" s="9" t="s">
        <v>1016</v>
      </c>
      <c r="D342" s="9" t="s">
        <v>1017</v>
      </c>
      <c r="E342" s="10">
        <v>328.25</v>
      </c>
      <c r="F342" s="10">
        <v>1153493.6713938599</v>
      </c>
      <c r="G342" s="10">
        <v>1472831.1270168</v>
      </c>
      <c r="H342" s="16">
        <v>-0.21681878510386601</v>
      </c>
      <c r="I342" s="10">
        <v>-319337.45562294102</v>
      </c>
      <c r="J342" s="10">
        <v>3514.0705906896001</v>
      </c>
      <c r="K342" s="10">
        <v>4486.9188941867496</v>
      </c>
      <c r="L342" s="10" t="s">
        <v>25</v>
      </c>
      <c r="M342" s="10" t="s">
        <v>6441</v>
      </c>
    </row>
    <row r="343" spans="1:13" x14ac:dyDescent="0.25">
      <c r="A343" s="4" t="s">
        <v>1018</v>
      </c>
      <c r="B343" s="9">
        <v>842</v>
      </c>
      <c r="C343" s="9" t="s">
        <v>1019</v>
      </c>
      <c r="D343" s="9" t="s">
        <v>1020</v>
      </c>
      <c r="E343" s="10">
        <v>6768.79</v>
      </c>
      <c r="F343" s="10">
        <v>8893056.6176175494</v>
      </c>
      <c r="G343" s="10">
        <v>9840771.9366638698</v>
      </c>
      <c r="H343" s="16">
        <v>-9.6304977408876793E-2</v>
      </c>
      <c r="I343" s="10">
        <v>-947715.31904632202</v>
      </c>
      <c r="J343" s="10">
        <v>1313.83254874469</v>
      </c>
      <c r="K343" s="10">
        <v>1453.8450648733201</v>
      </c>
      <c r="L343" s="10" t="s">
        <v>12</v>
      </c>
      <c r="M343" s="10" t="s">
        <v>6439</v>
      </c>
    </row>
    <row r="344" spans="1:13" x14ac:dyDescent="0.25">
      <c r="A344" s="4" t="s">
        <v>1021</v>
      </c>
      <c r="B344" s="9">
        <v>843</v>
      </c>
      <c r="C344" s="9" t="s">
        <v>1022</v>
      </c>
      <c r="D344" s="9" t="s">
        <v>1023</v>
      </c>
      <c r="E344" s="10">
        <v>1293.97</v>
      </c>
      <c r="F344" s="10">
        <v>5645307.6770498902</v>
      </c>
      <c r="G344" s="10">
        <v>4558437.6749433698</v>
      </c>
      <c r="H344" s="16">
        <v>0.23843037452958599</v>
      </c>
      <c r="I344" s="10">
        <v>1086870.0021065201</v>
      </c>
      <c r="J344" s="10">
        <v>4362.7809586388303</v>
      </c>
      <c r="K344" s="10">
        <v>3522.8310354516502</v>
      </c>
      <c r="L344" s="10" t="s">
        <v>12</v>
      </c>
      <c r="M344" s="10" t="s">
        <v>6439</v>
      </c>
    </row>
    <row r="345" spans="1:13" x14ac:dyDescent="0.25">
      <c r="A345" s="4" t="s">
        <v>1024</v>
      </c>
      <c r="B345" s="9">
        <v>844</v>
      </c>
      <c r="C345" s="9" t="s">
        <v>1025</v>
      </c>
      <c r="D345" s="9" t="s">
        <v>1026</v>
      </c>
      <c r="E345" s="10">
        <v>1972.25</v>
      </c>
      <c r="F345" s="10">
        <v>14020985.2927611</v>
      </c>
      <c r="G345" s="10">
        <v>13604727.668895099</v>
      </c>
      <c r="H345" s="16">
        <v>3.0596542172449E-2</v>
      </c>
      <c r="I345" s="10">
        <v>416257.62386603298</v>
      </c>
      <c r="J345" s="10">
        <v>7109.1318508105496</v>
      </c>
      <c r="K345" s="10">
        <v>6898.0746197972203</v>
      </c>
      <c r="L345" s="10" t="s">
        <v>12</v>
      </c>
      <c r="M345" s="10" t="s">
        <v>6443</v>
      </c>
    </row>
    <row r="346" spans="1:13" x14ac:dyDescent="0.25">
      <c r="A346" s="4" t="s">
        <v>1027</v>
      </c>
      <c r="B346" s="9">
        <v>845</v>
      </c>
      <c r="C346" s="9" t="s">
        <v>1028</v>
      </c>
      <c r="D346" s="9" t="s">
        <v>1029</v>
      </c>
      <c r="E346" s="10">
        <v>1134.3499999999999</v>
      </c>
      <c r="F346" s="10">
        <v>11621741.772382</v>
      </c>
      <c r="G346" s="10">
        <v>12653619.774314599</v>
      </c>
      <c r="H346" s="16">
        <v>-8.1548048727302896E-2</v>
      </c>
      <c r="I346" s="10">
        <v>-1031878.00193257</v>
      </c>
      <c r="J346" s="10">
        <v>10245.287408984899</v>
      </c>
      <c r="K346" s="10">
        <v>11154.9519762988</v>
      </c>
      <c r="L346" s="10" t="s">
        <v>12</v>
      </c>
      <c r="M346" s="10" t="s">
        <v>6439</v>
      </c>
    </row>
    <row r="347" spans="1:13" x14ac:dyDescent="0.25">
      <c r="A347" s="4" t="s">
        <v>1030</v>
      </c>
      <c r="B347" s="9">
        <v>846</v>
      </c>
      <c r="C347" s="9" t="s">
        <v>1031</v>
      </c>
      <c r="D347" s="9" t="s">
        <v>1032</v>
      </c>
      <c r="E347" s="10">
        <v>863.22</v>
      </c>
      <c r="F347" s="10">
        <v>1115264.1069223799</v>
      </c>
      <c r="G347" s="10">
        <v>661846.59096144396</v>
      </c>
      <c r="H347" s="16">
        <v>0.68507947635156696</v>
      </c>
      <c r="I347" s="10">
        <v>453417.51596093603</v>
      </c>
      <c r="J347" s="10">
        <v>1291.9813105840699</v>
      </c>
      <c r="K347" s="10">
        <v>766.71832321012505</v>
      </c>
      <c r="L347" s="10" t="s">
        <v>12</v>
      </c>
      <c r="M347" s="10" t="s">
        <v>6439</v>
      </c>
    </row>
    <row r="348" spans="1:13" x14ac:dyDescent="0.25">
      <c r="A348" s="4" t="s">
        <v>1033</v>
      </c>
      <c r="B348" s="9">
        <v>847</v>
      </c>
      <c r="C348" s="9" t="s">
        <v>1034</v>
      </c>
      <c r="D348" s="9" t="s">
        <v>1035</v>
      </c>
      <c r="E348" s="10">
        <v>919.32</v>
      </c>
      <c r="F348" s="10">
        <v>1407271.8335481</v>
      </c>
      <c r="G348" s="10">
        <v>1733983.2236279</v>
      </c>
      <c r="H348" s="16">
        <v>-0.18841669609481301</v>
      </c>
      <c r="I348" s="10">
        <v>-326711.390079804</v>
      </c>
      <c r="J348" s="10">
        <v>1530.7747395336801</v>
      </c>
      <c r="K348" s="10">
        <v>1886.1584906538601</v>
      </c>
      <c r="L348" s="10" t="s">
        <v>12</v>
      </c>
      <c r="M348" s="10" t="s">
        <v>6439</v>
      </c>
    </row>
    <row r="349" spans="1:13" x14ac:dyDescent="0.25">
      <c r="A349" s="4" t="s">
        <v>1036</v>
      </c>
      <c r="B349" s="9">
        <v>848</v>
      </c>
      <c r="C349" s="9" t="s">
        <v>1037</v>
      </c>
      <c r="D349" s="9" t="s">
        <v>1038</v>
      </c>
      <c r="E349" s="10">
        <v>287.25</v>
      </c>
      <c r="F349" s="10">
        <v>810238.75652606995</v>
      </c>
      <c r="G349" s="10">
        <v>934563.11346865003</v>
      </c>
      <c r="H349" s="16">
        <v>-0.13302938576416401</v>
      </c>
      <c r="I349" s="10">
        <v>-124324.356942579</v>
      </c>
      <c r="J349" s="10">
        <v>2820.67452228397</v>
      </c>
      <c r="K349" s="10">
        <v>3253.4834237376799</v>
      </c>
      <c r="L349" s="10" t="s">
        <v>25</v>
      </c>
      <c r="M349" s="10" t="s">
        <v>6439</v>
      </c>
    </row>
    <row r="350" spans="1:13" x14ac:dyDescent="0.25">
      <c r="A350" s="4" t="s">
        <v>1039</v>
      </c>
      <c r="B350" s="9">
        <v>849</v>
      </c>
      <c r="C350" s="9" t="s">
        <v>1040</v>
      </c>
      <c r="D350" s="9" t="s">
        <v>1041</v>
      </c>
      <c r="E350" s="10">
        <v>154.62</v>
      </c>
      <c r="F350" s="10">
        <v>945724.93227999995</v>
      </c>
      <c r="G350" s="10">
        <v>786608.32585130096</v>
      </c>
      <c r="H350" s="16">
        <v>0.20228187421801899</v>
      </c>
      <c r="I350" s="10">
        <v>159116.60642869899</v>
      </c>
      <c r="J350" s="10">
        <v>6116.4463347561796</v>
      </c>
      <c r="K350" s="10">
        <v>5087.3646737246199</v>
      </c>
      <c r="L350" s="10" t="s">
        <v>25</v>
      </c>
      <c r="M350" s="10" t="s">
        <v>6442</v>
      </c>
    </row>
    <row r="351" spans="1:13" x14ac:dyDescent="0.25">
      <c r="A351" s="4" t="s">
        <v>1042</v>
      </c>
      <c r="B351" s="9">
        <v>851</v>
      </c>
      <c r="C351" s="9" t="s">
        <v>1043</v>
      </c>
      <c r="D351" s="9" t="s">
        <v>1044</v>
      </c>
      <c r="E351" s="10">
        <v>2645.9</v>
      </c>
      <c r="F351" s="10">
        <v>2433947.20364278</v>
      </c>
      <c r="G351" s="10">
        <v>4242930.2361814398</v>
      </c>
      <c r="H351" s="16">
        <v>-0.426352292364513</v>
      </c>
      <c r="I351" s="10">
        <v>-1808983.0325386601</v>
      </c>
      <c r="J351" s="10">
        <v>919.893874916958</v>
      </c>
      <c r="K351" s="10">
        <v>1603.5867705436499</v>
      </c>
      <c r="L351" s="10" t="s">
        <v>12</v>
      </c>
      <c r="M351" s="10" t="s">
        <v>6439</v>
      </c>
    </row>
    <row r="352" spans="1:13" x14ac:dyDescent="0.25">
      <c r="A352" s="4" t="s">
        <v>1045</v>
      </c>
      <c r="B352" s="9">
        <v>852</v>
      </c>
      <c r="C352" s="9" t="s">
        <v>1046</v>
      </c>
      <c r="D352" s="9" t="s">
        <v>1047</v>
      </c>
      <c r="E352" s="10">
        <v>1302.75</v>
      </c>
      <c r="F352" s="10">
        <v>4037512.37551818</v>
      </c>
      <c r="G352" s="10">
        <v>3783404.02861107</v>
      </c>
      <c r="H352" s="16">
        <v>6.7163946801737304E-2</v>
      </c>
      <c r="I352" s="10">
        <v>254108.34690711301</v>
      </c>
      <c r="J352" s="10">
        <v>3099.2227023743499</v>
      </c>
      <c r="K352" s="10">
        <v>2904.16736028483</v>
      </c>
      <c r="L352" s="10" t="s">
        <v>12</v>
      </c>
      <c r="M352" s="10" t="s">
        <v>6439</v>
      </c>
    </row>
    <row r="353" spans="1:13" x14ac:dyDescent="0.25">
      <c r="A353" s="4" t="s">
        <v>1048</v>
      </c>
      <c r="B353" s="9">
        <v>853</v>
      </c>
      <c r="C353" s="9" t="s">
        <v>1049</v>
      </c>
      <c r="D353" s="9" t="s">
        <v>1050</v>
      </c>
      <c r="E353" s="10">
        <v>880.71</v>
      </c>
      <c r="F353" s="10">
        <v>4287785.11280121</v>
      </c>
      <c r="G353" s="10">
        <v>4260818.6228494197</v>
      </c>
      <c r="H353" s="16">
        <v>6.32894575872767E-3</v>
      </c>
      <c r="I353" s="10">
        <v>26966.4899517903</v>
      </c>
      <c r="J353" s="10">
        <v>4868.5550439999697</v>
      </c>
      <c r="K353" s="10">
        <v>4837.9360094122003</v>
      </c>
      <c r="L353" s="10" t="s">
        <v>12</v>
      </c>
      <c r="M353" s="10" t="s">
        <v>6439</v>
      </c>
    </row>
    <row r="354" spans="1:13" x14ac:dyDescent="0.25">
      <c r="A354" s="4" t="s">
        <v>1051</v>
      </c>
      <c r="B354" s="9">
        <v>854</v>
      </c>
      <c r="C354" s="9" t="s">
        <v>1052</v>
      </c>
      <c r="D354" s="9" t="s">
        <v>1053</v>
      </c>
      <c r="E354" s="10">
        <v>1117.3699999999999</v>
      </c>
      <c r="F354" s="10">
        <v>9421283.3498041295</v>
      </c>
      <c r="G354" s="10">
        <v>8012668.5304174898</v>
      </c>
      <c r="H354" s="16">
        <v>0.17579846389992099</v>
      </c>
      <c r="I354" s="10">
        <v>1408614.8193866301</v>
      </c>
      <c r="J354" s="10">
        <v>8431.6594769898293</v>
      </c>
      <c r="K354" s="10">
        <v>7171.0073927324802</v>
      </c>
      <c r="L354" s="10" t="s">
        <v>12</v>
      </c>
      <c r="M354" s="10" t="s">
        <v>6439</v>
      </c>
    </row>
    <row r="355" spans="1:13" x14ac:dyDescent="0.25">
      <c r="A355" s="4" t="s">
        <v>1054</v>
      </c>
      <c r="B355" s="9">
        <v>855</v>
      </c>
      <c r="C355" s="9" t="s">
        <v>1055</v>
      </c>
      <c r="D355" s="9" t="s">
        <v>1056</v>
      </c>
      <c r="E355" s="10">
        <v>6439.89</v>
      </c>
      <c r="F355" s="10">
        <v>5711564.4256126396</v>
      </c>
      <c r="G355" s="10">
        <v>4658093.9248225</v>
      </c>
      <c r="H355" s="16">
        <v>0.22615913671819701</v>
      </c>
      <c r="I355" s="10">
        <v>1053470.5007901399</v>
      </c>
      <c r="J355" s="10">
        <v>886.90403494665895</v>
      </c>
      <c r="K355" s="10">
        <v>723.31886489093802</v>
      </c>
      <c r="L355" s="10" t="s">
        <v>12</v>
      </c>
      <c r="M355" s="10" t="s">
        <v>6440</v>
      </c>
    </row>
    <row r="356" spans="1:13" x14ac:dyDescent="0.25">
      <c r="A356" s="4" t="s">
        <v>1057</v>
      </c>
      <c r="B356" s="9">
        <v>856</v>
      </c>
      <c r="C356" s="9" t="s">
        <v>1058</v>
      </c>
      <c r="D356" s="9" t="s">
        <v>1059</v>
      </c>
      <c r="E356" s="10">
        <v>3522.52</v>
      </c>
      <c r="F356" s="10">
        <v>5138696.6413551299</v>
      </c>
      <c r="G356" s="10">
        <v>4786665.1365617197</v>
      </c>
      <c r="H356" s="16">
        <v>7.3544209747305106E-2</v>
      </c>
      <c r="I356" s="10">
        <v>352031.50479340798</v>
      </c>
      <c r="J356" s="10">
        <v>1458.8126231661199</v>
      </c>
      <c r="K356" s="10">
        <v>1358.87521903686</v>
      </c>
      <c r="L356" s="10" t="s">
        <v>80</v>
      </c>
      <c r="M356" s="10" t="s">
        <v>6440</v>
      </c>
    </row>
    <row r="357" spans="1:13" x14ac:dyDescent="0.25">
      <c r="A357" s="4" t="s">
        <v>1060</v>
      </c>
      <c r="B357" s="9">
        <v>857</v>
      </c>
      <c r="C357" s="9" t="s">
        <v>1061</v>
      </c>
      <c r="D357" s="9" t="s">
        <v>1062</v>
      </c>
      <c r="E357" s="10">
        <v>562.03</v>
      </c>
      <c r="F357" s="10">
        <v>1414052.5313241</v>
      </c>
      <c r="G357" s="10">
        <v>1492805.8623945101</v>
      </c>
      <c r="H357" s="16">
        <v>-5.2755239682733802E-2</v>
      </c>
      <c r="I357" s="10">
        <v>-78753.331070412605</v>
      </c>
      <c r="J357" s="10">
        <v>2515.9734023523602</v>
      </c>
      <c r="K357" s="10">
        <v>2656.0964048084802</v>
      </c>
      <c r="L357" s="10" t="s">
        <v>25</v>
      </c>
      <c r="M357" s="10" t="s">
        <v>6439</v>
      </c>
    </row>
    <row r="358" spans="1:13" x14ac:dyDescent="0.25">
      <c r="A358" s="4" t="s">
        <v>1063</v>
      </c>
      <c r="B358" s="9">
        <v>860</v>
      </c>
      <c r="C358" s="9" t="s">
        <v>1064</v>
      </c>
      <c r="D358" s="9" t="s">
        <v>1065</v>
      </c>
      <c r="E358" s="10">
        <v>6384.39</v>
      </c>
      <c r="F358" s="10">
        <v>6697988.7154582804</v>
      </c>
      <c r="G358" s="10">
        <v>6954862.9967367696</v>
      </c>
      <c r="H358" s="16">
        <v>-3.6934484748156901E-2</v>
      </c>
      <c r="I358" s="10">
        <v>-256874.28127849501</v>
      </c>
      <c r="J358" s="10">
        <v>1049.11960507711</v>
      </c>
      <c r="K358" s="10">
        <v>1089.3543465760699</v>
      </c>
      <c r="L358" s="10" t="s">
        <v>12</v>
      </c>
      <c r="M358" s="10" t="s">
        <v>6439</v>
      </c>
    </row>
    <row r="359" spans="1:13" x14ac:dyDescent="0.25">
      <c r="A359" s="4" t="s">
        <v>1066</v>
      </c>
      <c r="B359" s="9">
        <v>861</v>
      </c>
      <c r="C359" s="9" t="s">
        <v>1067</v>
      </c>
      <c r="D359" s="9" t="s">
        <v>1068</v>
      </c>
      <c r="E359" s="10">
        <v>1272.48</v>
      </c>
      <c r="F359" s="10">
        <v>3650335.85627968</v>
      </c>
      <c r="G359" s="10">
        <v>3758000.7264065398</v>
      </c>
      <c r="H359" s="16">
        <v>-2.8649507534770999E-2</v>
      </c>
      <c r="I359" s="10">
        <v>-107664.87012685899</v>
      </c>
      <c r="J359" s="10">
        <v>2868.6783731608198</v>
      </c>
      <c r="K359" s="10">
        <v>2953.28863825486</v>
      </c>
      <c r="L359" s="10" t="s">
        <v>12</v>
      </c>
      <c r="M359" s="10" t="s">
        <v>6441</v>
      </c>
    </row>
    <row r="360" spans="1:13" x14ac:dyDescent="0.25">
      <c r="A360" s="4" t="s">
        <v>1069</v>
      </c>
      <c r="B360" s="9">
        <v>862</v>
      </c>
      <c r="C360" s="9" t="s">
        <v>1070</v>
      </c>
      <c r="D360" s="9" t="s">
        <v>1071</v>
      </c>
      <c r="E360" s="10">
        <v>1227.8699999999999</v>
      </c>
      <c r="F360" s="10">
        <v>6388147.7560005598</v>
      </c>
      <c r="G360" s="10">
        <v>5819393.5491936803</v>
      </c>
      <c r="H360" s="16">
        <v>9.7734274542349703E-2</v>
      </c>
      <c r="I360" s="10">
        <v>568754.20680687495</v>
      </c>
      <c r="J360" s="10">
        <v>5202.62548641188</v>
      </c>
      <c r="K360" s="10">
        <v>4739.4215586289101</v>
      </c>
      <c r="L360" s="10" t="s">
        <v>12</v>
      </c>
      <c r="M360" s="10" t="s">
        <v>6439</v>
      </c>
    </row>
    <row r="361" spans="1:13" x14ac:dyDescent="0.25">
      <c r="A361" s="4" t="s">
        <v>1072</v>
      </c>
      <c r="B361" s="9">
        <v>863</v>
      </c>
      <c r="C361" s="9" t="s">
        <v>1073</v>
      </c>
      <c r="D361" s="9" t="s">
        <v>1074</v>
      </c>
      <c r="E361" s="10">
        <v>484.39</v>
      </c>
      <c r="F361" s="10">
        <v>4451070.4777407497</v>
      </c>
      <c r="G361" s="10">
        <v>3601327.1736047901</v>
      </c>
      <c r="H361" s="16">
        <v>0.23595282049461799</v>
      </c>
      <c r="I361" s="10">
        <v>849743.30413596204</v>
      </c>
      <c r="J361" s="10">
        <v>9189.0222294860505</v>
      </c>
      <c r="K361" s="10">
        <v>7434.7677978587299</v>
      </c>
      <c r="L361" s="10" t="s">
        <v>25</v>
      </c>
      <c r="M361" s="10" t="s">
        <v>6441</v>
      </c>
    </row>
    <row r="362" spans="1:13" x14ac:dyDescent="0.25">
      <c r="A362" s="4" t="s">
        <v>1075</v>
      </c>
      <c r="B362" s="9">
        <v>864</v>
      </c>
      <c r="C362" s="9" t="s">
        <v>1076</v>
      </c>
      <c r="D362" s="9" t="s">
        <v>1077</v>
      </c>
      <c r="E362" s="10">
        <v>2463.59</v>
      </c>
      <c r="F362" s="10">
        <v>4207398.3911693897</v>
      </c>
      <c r="G362" s="10">
        <v>4314752.9607192604</v>
      </c>
      <c r="H362" s="16">
        <v>-2.4880814852485202E-2</v>
      </c>
      <c r="I362" s="10">
        <v>-107354.569549868</v>
      </c>
      <c r="J362" s="10">
        <v>1707.83222499255</v>
      </c>
      <c r="K362" s="10">
        <v>1751.4087006032901</v>
      </c>
      <c r="L362" s="10" t="s">
        <v>12</v>
      </c>
      <c r="M362" s="10" t="s">
        <v>6439</v>
      </c>
    </row>
    <row r="363" spans="1:13" x14ac:dyDescent="0.25">
      <c r="A363" s="4" t="s">
        <v>1078</v>
      </c>
      <c r="B363" s="9">
        <v>865</v>
      </c>
      <c r="C363" s="9" t="s">
        <v>1079</v>
      </c>
      <c r="D363" s="9" t="s">
        <v>1080</v>
      </c>
      <c r="E363" s="10">
        <v>530.62</v>
      </c>
      <c r="F363" s="10">
        <v>1615575.1624960401</v>
      </c>
      <c r="G363" s="10">
        <v>1581456.10587251</v>
      </c>
      <c r="H363" s="16">
        <v>2.15744569177918E-2</v>
      </c>
      <c r="I363" s="10">
        <v>34119.056623525197</v>
      </c>
      <c r="J363" s="10">
        <v>3044.6933068788198</v>
      </c>
      <c r="K363" s="10">
        <v>2980.39294763204</v>
      </c>
      <c r="L363" s="10" t="s">
        <v>25</v>
      </c>
      <c r="M363" s="10" t="s">
        <v>6439</v>
      </c>
    </row>
    <row r="364" spans="1:13" x14ac:dyDescent="0.25">
      <c r="A364" s="4" t="s">
        <v>1081</v>
      </c>
      <c r="B364" s="9">
        <v>868</v>
      </c>
      <c r="C364" s="9" t="s">
        <v>1082</v>
      </c>
      <c r="D364" s="9" t="s">
        <v>1083</v>
      </c>
      <c r="E364" s="10">
        <v>6316.6</v>
      </c>
      <c r="F364" s="10">
        <v>7002851.0054672798</v>
      </c>
      <c r="G364" s="10">
        <v>7709771.1685493896</v>
      </c>
      <c r="H364" s="16">
        <v>-9.1691458491772806E-2</v>
      </c>
      <c r="I364" s="10">
        <v>-706920.16308211302</v>
      </c>
      <c r="J364" s="10">
        <v>1108.6424667490901</v>
      </c>
      <c r="K364" s="10">
        <v>1220.55713018861</v>
      </c>
      <c r="L364" s="10" t="s">
        <v>12</v>
      </c>
      <c r="M364" s="10" t="s">
        <v>6439</v>
      </c>
    </row>
    <row r="365" spans="1:13" x14ac:dyDescent="0.25">
      <c r="A365" s="4" t="s">
        <v>1084</v>
      </c>
      <c r="B365" s="9">
        <v>869</v>
      </c>
      <c r="C365" s="9" t="s">
        <v>1085</v>
      </c>
      <c r="D365" s="9" t="s">
        <v>1086</v>
      </c>
      <c r="E365" s="10">
        <v>753.84</v>
      </c>
      <c r="F365" s="10">
        <v>2025566.48646376</v>
      </c>
      <c r="G365" s="10">
        <v>2015793.3020659499</v>
      </c>
      <c r="H365" s="16">
        <v>4.8483068119120603E-3</v>
      </c>
      <c r="I365" s="10">
        <v>9773.1843978131692</v>
      </c>
      <c r="J365" s="10">
        <v>2686.9978861081399</v>
      </c>
      <c r="K365" s="10">
        <v>2674.0333519923902</v>
      </c>
      <c r="L365" s="10" t="s">
        <v>12</v>
      </c>
      <c r="M365" s="10" t="s">
        <v>6440</v>
      </c>
    </row>
    <row r="366" spans="1:13" x14ac:dyDescent="0.25">
      <c r="A366" s="4" t="s">
        <v>1087</v>
      </c>
      <c r="B366" s="9">
        <v>870</v>
      </c>
      <c r="C366" s="9" t="s">
        <v>1088</v>
      </c>
      <c r="D366" s="9" t="s">
        <v>1089</v>
      </c>
      <c r="E366" s="10">
        <v>265.39</v>
      </c>
      <c r="F366" s="10">
        <v>1150192.1087474199</v>
      </c>
      <c r="G366" s="10">
        <v>1072348.5200797401</v>
      </c>
      <c r="H366" s="16">
        <v>7.2591687506489394E-2</v>
      </c>
      <c r="I366" s="10">
        <v>77843.588667675198</v>
      </c>
      <c r="J366" s="10">
        <v>4333.9692857583896</v>
      </c>
      <c r="K366" s="10">
        <v>4040.6515696889301</v>
      </c>
      <c r="L366" s="10" t="s">
        <v>25</v>
      </c>
      <c r="M366" s="10" t="s">
        <v>6440</v>
      </c>
    </row>
    <row r="367" spans="1:13" x14ac:dyDescent="0.25">
      <c r="A367" s="4" t="s">
        <v>1090</v>
      </c>
      <c r="B367" s="9">
        <v>871</v>
      </c>
      <c r="C367" s="9" t="s">
        <v>1091</v>
      </c>
      <c r="D367" s="9" t="s">
        <v>1092</v>
      </c>
      <c r="E367" s="10">
        <v>266.95999999999998</v>
      </c>
      <c r="F367" s="10">
        <v>2139625.70331159</v>
      </c>
      <c r="G367" s="10">
        <v>1577522.9590815599</v>
      </c>
      <c r="H367" s="16">
        <v>0.35631985004977801</v>
      </c>
      <c r="I367" s="10">
        <v>562102.74423002498</v>
      </c>
      <c r="J367" s="10">
        <v>8014.7801292762597</v>
      </c>
      <c r="K367" s="10">
        <v>5909.2109644949196</v>
      </c>
      <c r="L367" s="10" t="s">
        <v>25</v>
      </c>
      <c r="M367" s="10" t="s">
        <v>6441</v>
      </c>
    </row>
    <row r="368" spans="1:13" x14ac:dyDescent="0.25">
      <c r="A368" s="4" t="s">
        <v>1093</v>
      </c>
      <c r="B368" s="9">
        <v>872</v>
      </c>
      <c r="C368" s="9" t="s">
        <v>1094</v>
      </c>
      <c r="D368" s="9" t="s">
        <v>1095</v>
      </c>
      <c r="E368" s="10">
        <v>3142.88</v>
      </c>
      <c r="F368" s="10">
        <v>3031914.8349037501</v>
      </c>
      <c r="G368" s="10">
        <v>2731070.1734194402</v>
      </c>
      <c r="H368" s="16">
        <v>0.110156327879207</v>
      </c>
      <c r="I368" s="10">
        <v>300844.66148431401</v>
      </c>
      <c r="J368" s="10">
        <v>964.69315879185694</v>
      </c>
      <c r="K368" s="10">
        <v>868.97055357488603</v>
      </c>
      <c r="L368" s="10" t="s">
        <v>12</v>
      </c>
      <c r="M368" s="10" t="s">
        <v>6440</v>
      </c>
    </row>
    <row r="369" spans="1:13" x14ac:dyDescent="0.25">
      <c r="A369" s="4" t="s">
        <v>1096</v>
      </c>
      <c r="B369" s="9">
        <v>873</v>
      </c>
      <c r="C369" s="9" t="s">
        <v>1097</v>
      </c>
      <c r="D369" s="9" t="s">
        <v>1098</v>
      </c>
      <c r="E369" s="10">
        <v>1568.8</v>
      </c>
      <c r="F369" s="10">
        <v>3442301.76650568</v>
      </c>
      <c r="G369" s="10">
        <v>3835140.6102459999</v>
      </c>
      <c r="H369" s="16">
        <v>-0.102431405693655</v>
      </c>
      <c r="I369" s="10">
        <v>-392838.84374032001</v>
      </c>
      <c r="J369" s="10">
        <v>2194.22601128613</v>
      </c>
      <c r="K369" s="10">
        <v>2444.63322937659</v>
      </c>
      <c r="L369" s="10" t="s">
        <v>12</v>
      </c>
      <c r="M369" s="10" t="s">
        <v>6443</v>
      </c>
    </row>
    <row r="370" spans="1:13" x14ac:dyDescent="0.25">
      <c r="A370" s="4" t="s">
        <v>1099</v>
      </c>
      <c r="B370" s="9">
        <v>874</v>
      </c>
      <c r="C370" s="9" t="s">
        <v>1100</v>
      </c>
      <c r="D370" s="9" t="s">
        <v>1101</v>
      </c>
      <c r="E370" s="10">
        <v>5801.4</v>
      </c>
      <c r="F370" s="10">
        <v>3226797.4249929599</v>
      </c>
      <c r="G370" s="10">
        <v>3497213.2732383301</v>
      </c>
      <c r="H370" s="16">
        <v>-7.7323236279202096E-2</v>
      </c>
      <c r="I370" s="10">
        <v>-270415.84824536898</v>
      </c>
      <c r="J370" s="10">
        <v>556.21012600285496</v>
      </c>
      <c r="K370" s="10">
        <v>602.82229690045995</v>
      </c>
      <c r="L370" s="10" t="s">
        <v>12</v>
      </c>
      <c r="M370" s="10" t="s">
        <v>6439</v>
      </c>
    </row>
    <row r="371" spans="1:13" x14ac:dyDescent="0.25">
      <c r="A371" s="4" t="s">
        <v>1102</v>
      </c>
      <c r="B371" s="9">
        <v>875</v>
      </c>
      <c r="C371" s="9" t="s">
        <v>1103</v>
      </c>
      <c r="D371" s="9" t="s">
        <v>1104</v>
      </c>
      <c r="E371" s="10">
        <v>24284.7</v>
      </c>
      <c r="F371" s="10">
        <v>15692415.0235178</v>
      </c>
      <c r="G371" s="10">
        <v>15686759.826914201</v>
      </c>
      <c r="H371" s="16">
        <v>3.60507629751039E-4</v>
      </c>
      <c r="I371" s="10">
        <v>5655.1966036744398</v>
      </c>
      <c r="J371" s="10">
        <v>646.18525341131794</v>
      </c>
      <c r="K371" s="10">
        <v>645.95238264891702</v>
      </c>
      <c r="L371" s="10" t="s">
        <v>12</v>
      </c>
      <c r="M371" s="10" t="s">
        <v>6440</v>
      </c>
    </row>
    <row r="372" spans="1:13" x14ac:dyDescent="0.25">
      <c r="A372" s="4" t="s">
        <v>1105</v>
      </c>
      <c r="B372" s="9">
        <v>876</v>
      </c>
      <c r="C372" s="9" t="s">
        <v>1106</v>
      </c>
      <c r="D372" s="9" t="s">
        <v>1107</v>
      </c>
      <c r="E372" s="10">
        <v>6198.32</v>
      </c>
      <c r="F372" s="10">
        <v>5396004.8994948696</v>
      </c>
      <c r="G372" s="10">
        <v>4157858.7334371698</v>
      </c>
      <c r="H372" s="16">
        <v>0.29778456783551099</v>
      </c>
      <c r="I372" s="10">
        <v>1238146.1660577001</v>
      </c>
      <c r="J372" s="10">
        <v>870.55926436435504</v>
      </c>
      <c r="K372" s="10">
        <v>670.80414264464798</v>
      </c>
      <c r="L372" s="10" t="s">
        <v>12</v>
      </c>
      <c r="M372" s="10" t="s">
        <v>6439</v>
      </c>
    </row>
    <row r="373" spans="1:13" x14ac:dyDescent="0.25">
      <c r="A373" s="4" t="s">
        <v>1108</v>
      </c>
      <c r="B373" s="9">
        <v>877</v>
      </c>
      <c r="C373" s="9" t="s">
        <v>1109</v>
      </c>
      <c r="D373" s="9" t="s">
        <v>1110</v>
      </c>
      <c r="E373" s="10">
        <v>21012.74</v>
      </c>
      <c r="F373" s="10">
        <v>12349341.5188844</v>
      </c>
      <c r="G373" s="10">
        <v>12934083.2224948</v>
      </c>
      <c r="H373" s="16">
        <v>-4.5209366102844699E-2</v>
      </c>
      <c r="I373" s="10">
        <v>-584741.70361043001</v>
      </c>
      <c r="J373" s="10">
        <v>587.70733939906904</v>
      </c>
      <c r="K373" s="10">
        <v>615.53530013195905</v>
      </c>
      <c r="L373" s="10" t="s">
        <v>12</v>
      </c>
      <c r="M373" s="10" t="s">
        <v>6439</v>
      </c>
    </row>
    <row r="374" spans="1:13" x14ac:dyDescent="0.25">
      <c r="A374" s="4" t="s">
        <v>1111</v>
      </c>
      <c r="B374" s="9">
        <v>878</v>
      </c>
      <c r="C374" s="9" t="s">
        <v>1112</v>
      </c>
      <c r="D374" s="9" t="s">
        <v>1113</v>
      </c>
      <c r="E374" s="10">
        <v>5178.5200000000004</v>
      </c>
      <c r="F374" s="10">
        <v>3108659.6163214198</v>
      </c>
      <c r="G374" s="10">
        <v>3197817.2131000999</v>
      </c>
      <c r="H374" s="16">
        <v>-2.7880767047420599E-2</v>
      </c>
      <c r="I374" s="10">
        <v>-89157.596778675404</v>
      </c>
      <c r="J374" s="10">
        <v>600.29885301619402</v>
      </c>
      <c r="K374" s="10">
        <v>617.51566337488202</v>
      </c>
      <c r="L374" s="10" t="s">
        <v>12</v>
      </c>
      <c r="M374" s="10" t="s">
        <v>6439</v>
      </c>
    </row>
    <row r="375" spans="1:13" x14ac:dyDescent="0.25">
      <c r="A375" s="4" t="s">
        <v>1114</v>
      </c>
      <c r="B375" s="9">
        <v>879</v>
      </c>
      <c r="C375" s="9" t="s">
        <v>1115</v>
      </c>
      <c r="D375" s="9" t="s">
        <v>1116</v>
      </c>
      <c r="E375" s="10">
        <v>2127.21</v>
      </c>
      <c r="F375" s="10">
        <v>1433848.1478510799</v>
      </c>
      <c r="G375" s="10">
        <v>1564526.1587456299</v>
      </c>
      <c r="H375" s="16">
        <v>-8.3525615832029595E-2</v>
      </c>
      <c r="I375" s="10">
        <v>-130678.010894548</v>
      </c>
      <c r="J375" s="10">
        <v>674.05105647824098</v>
      </c>
      <c r="K375" s="10">
        <v>735.48270210539999</v>
      </c>
      <c r="L375" s="10" t="s">
        <v>12</v>
      </c>
      <c r="M375" s="10" t="s">
        <v>6439</v>
      </c>
    </row>
    <row r="376" spans="1:13" x14ac:dyDescent="0.25">
      <c r="A376" s="4" t="s">
        <v>1117</v>
      </c>
      <c r="B376" s="9">
        <v>880</v>
      </c>
      <c r="C376" s="9" t="s">
        <v>1118</v>
      </c>
      <c r="D376" s="9" t="s">
        <v>1119</v>
      </c>
      <c r="E376" s="10">
        <v>9673.2800000000007</v>
      </c>
      <c r="F376" s="10">
        <v>13503185.807582799</v>
      </c>
      <c r="G376" s="10">
        <v>14625940.120717499</v>
      </c>
      <c r="H376" s="16">
        <v>-7.6764591121519704E-2</v>
      </c>
      <c r="I376" s="10">
        <v>-1122754.3131347101</v>
      </c>
      <c r="J376" s="10">
        <v>1395.92628431956</v>
      </c>
      <c r="K376" s="10">
        <v>1511.9938759880299</v>
      </c>
      <c r="L376" s="10" t="s">
        <v>25</v>
      </c>
      <c r="M376" s="10" t="s">
        <v>6443</v>
      </c>
    </row>
    <row r="377" spans="1:13" x14ac:dyDescent="0.25">
      <c r="A377" s="4" t="s">
        <v>1120</v>
      </c>
      <c r="B377" s="9">
        <v>881</v>
      </c>
      <c r="C377" s="9" t="s">
        <v>1121</v>
      </c>
      <c r="D377" s="9" t="s">
        <v>1122</v>
      </c>
      <c r="E377" s="10">
        <v>10596.35</v>
      </c>
      <c r="F377" s="10">
        <v>8664732.6670319997</v>
      </c>
      <c r="G377" s="10">
        <v>9166673.4640989602</v>
      </c>
      <c r="H377" s="16">
        <v>-5.4757137257348203E-2</v>
      </c>
      <c r="I377" s="10">
        <v>-501940.79706695903</v>
      </c>
      <c r="J377" s="10">
        <v>817.70917976775002</v>
      </c>
      <c r="K377" s="10">
        <v>865.07839624955398</v>
      </c>
      <c r="L377" s="10" t="s">
        <v>12</v>
      </c>
      <c r="M377" s="10" t="s">
        <v>6439</v>
      </c>
    </row>
    <row r="378" spans="1:13" x14ac:dyDescent="0.25">
      <c r="A378" s="4" t="s">
        <v>1123</v>
      </c>
      <c r="B378" s="9">
        <v>882</v>
      </c>
      <c r="C378" s="9" t="s">
        <v>1124</v>
      </c>
      <c r="D378" s="9" t="s">
        <v>1125</v>
      </c>
      <c r="E378" s="10">
        <v>3055.52</v>
      </c>
      <c r="F378" s="10">
        <v>1927218.9546165001</v>
      </c>
      <c r="G378" s="10">
        <v>2051790.6405053199</v>
      </c>
      <c r="H378" s="16">
        <v>-6.0713643697166302E-2</v>
      </c>
      <c r="I378" s="10">
        <v>-124571.685888821</v>
      </c>
      <c r="J378" s="10">
        <v>630.73354277389797</v>
      </c>
      <c r="K378" s="10">
        <v>671.50293256313796</v>
      </c>
      <c r="L378" s="10" t="s">
        <v>12</v>
      </c>
      <c r="M378" s="10" t="s">
        <v>6439</v>
      </c>
    </row>
    <row r="379" spans="1:13" x14ac:dyDescent="0.25">
      <c r="A379" s="4" t="s">
        <v>1126</v>
      </c>
      <c r="B379" s="9">
        <v>1005</v>
      </c>
      <c r="C379" s="9" t="s">
        <v>1127</v>
      </c>
      <c r="D379" s="9" t="s">
        <v>1128</v>
      </c>
      <c r="E379" s="10">
        <v>4476.7</v>
      </c>
      <c r="F379" s="10">
        <v>29737145.791832399</v>
      </c>
      <c r="G379" s="10">
        <v>27208277.4646823</v>
      </c>
      <c r="H379" s="16">
        <v>9.2944815430991506E-2</v>
      </c>
      <c r="I379" s="10">
        <v>2528868.3271500999</v>
      </c>
      <c r="J379" s="10">
        <v>6642.6487796440197</v>
      </c>
      <c r="K379" s="10">
        <v>6077.7531361677802</v>
      </c>
      <c r="L379" s="10" t="s">
        <v>25</v>
      </c>
      <c r="M379" s="10" t="s">
        <v>6439</v>
      </c>
    </row>
    <row r="380" spans="1:13" x14ac:dyDescent="0.25">
      <c r="A380" s="4" t="s">
        <v>1129</v>
      </c>
      <c r="B380" s="9">
        <v>1006</v>
      </c>
      <c r="C380" s="9" t="s">
        <v>1130</v>
      </c>
      <c r="D380" s="9" t="s">
        <v>1131</v>
      </c>
      <c r="E380" s="10">
        <v>7342.27</v>
      </c>
      <c r="F380" s="10">
        <v>63934124.253750697</v>
      </c>
      <c r="G380" s="10">
        <v>58772352.3344763</v>
      </c>
      <c r="H380" s="16">
        <v>8.7826532616875896E-2</v>
      </c>
      <c r="I380" s="10">
        <v>5161771.9192744</v>
      </c>
      <c r="J380" s="10">
        <v>8707.6781776958196</v>
      </c>
      <c r="K380" s="10">
        <v>8004.6569159778001</v>
      </c>
      <c r="L380" s="10" t="s">
        <v>12</v>
      </c>
      <c r="M380" s="10" t="s">
        <v>6439</v>
      </c>
    </row>
    <row r="381" spans="1:13" x14ac:dyDescent="0.25">
      <c r="A381" s="4" t="s">
        <v>1132</v>
      </c>
      <c r="B381" s="9">
        <v>1007</v>
      </c>
      <c r="C381" s="9" t="s">
        <v>1133</v>
      </c>
      <c r="D381" s="9" t="s">
        <v>1134</v>
      </c>
      <c r="E381" s="10">
        <v>2731.34</v>
      </c>
      <c r="F381" s="10">
        <v>35310277.601858303</v>
      </c>
      <c r="G381" s="10">
        <v>30510361.4789606</v>
      </c>
      <c r="H381" s="16">
        <v>0.15732085397309001</v>
      </c>
      <c r="I381" s="10">
        <v>4799916.1228977405</v>
      </c>
      <c r="J381" s="10">
        <v>12927.822095329901</v>
      </c>
      <c r="K381" s="10">
        <v>11170.473642593201</v>
      </c>
      <c r="L381" s="10" t="s">
        <v>12</v>
      </c>
      <c r="M381" s="10" t="s">
        <v>6439</v>
      </c>
    </row>
    <row r="382" spans="1:13" x14ac:dyDescent="0.25">
      <c r="A382" s="4" t="s">
        <v>1135</v>
      </c>
      <c r="B382" s="9">
        <v>1008</v>
      </c>
      <c r="C382" s="9" t="s">
        <v>1136</v>
      </c>
      <c r="D382" s="9" t="s">
        <v>1137</v>
      </c>
      <c r="E382" s="10">
        <v>1788.91</v>
      </c>
      <c r="F382" s="10">
        <v>34702673.059064202</v>
      </c>
      <c r="G382" s="10">
        <v>35297513.068881601</v>
      </c>
      <c r="H382" s="16">
        <v>-1.68521790375602E-2</v>
      </c>
      <c r="I382" s="10">
        <v>-594840.00981741399</v>
      </c>
      <c r="J382" s="10">
        <v>19398.780854858102</v>
      </c>
      <c r="K382" s="10">
        <v>19731.2961909105</v>
      </c>
      <c r="L382" s="10" t="s">
        <v>12</v>
      </c>
      <c r="M382" s="10" t="s">
        <v>6439</v>
      </c>
    </row>
    <row r="383" spans="1:13" x14ac:dyDescent="0.25">
      <c r="A383" s="4" t="s">
        <v>1138</v>
      </c>
      <c r="B383" s="9">
        <v>1009</v>
      </c>
      <c r="C383" s="9" t="s">
        <v>1139</v>
      </c>
      <c r="D383" s="9" t="s">
        <v>1140</v>
      </c>
      <c r="E383" s="10">
        <v>1323.54</v>
      </c>
      <c r="F383" s="10">
        <v>2955548.5846957602</v>
      </c>
      <c r="G383" s="10">
        <v>3316308.4839657601</v>
      </c>
      <c r="H383" s="16">
        <v>-0.108783576984549</v>
      </c>
      <c r="I383" s="10">
        <v>-360759.89927000098</v>
      </c>
      <c r="J383" s="10">
        <v>2233.0632883749299</v>
      </c>
      <c r="K383" s="10">
        <v>2505.6352539143199</v>
      </c>
      <c r="L383" s="10" t="s">
        <v>25</v>
      </c>
      <c r="M383" s="10" t="s">
        <v>6439</v>
      </c>
    </row>
    <row r="384" spans="1:13" x14ac:dyDescent="0.25">
      <c r="A384" s="4" t="s">
        <v>1141</v>
      </c>
      <c r="B384" s="9">
        <v>1010</v>
      </c>
      <c r="C384" s="9" t="s">
        <v>1142</v>
      </c>
      <c r="D384" s="9" t="s">
        <v>1143</v>
      </c>
      <c r="E384" s="10">
        <v>462.07</v>
      </c>
      <c r="F384" s="10">
        <v>2766324.6735082599</v>
      </c>
      <c r="G384" s="10">
        <v>2692685.5713323802</v>
      </c>
      <c r="H384" s="16">
        <v>2.7347828116241101E-2</v>
      </c>
      <c r="I384" s="10">
        <v>73639.102175880194</v>
      </c>
      <c r="J384" s="10">
        <v>5986.80865130448</v>
      </c>
      <c r="K384" s="10">
        <v>5827.4408018966396</v>
      </c>
      <c r="L384" s="10" t="s">
        <v>12</v>
      </c>
      <c r="M384" s="10" t="s">
        <v>6439</v>
      </c>
    </row>
    <row r="385" spans="1:13" x14ac:dyDescent="0.25">
      <c r="A385" s="4" t="s">
        <v>1144</v>
      </c>
      <c r="B385" s="9">
        <v>1011</v>
      </c>
      <c r="C385" s="9" t="s">
        <v>1145</v>
      </c>
      <c r="D385" s="9" t="s">
        <v>1146</v>
      </c>
      <c r="E385" s="10">
        <v>382.99</v>
      </c>
      <c r="F385" s="10">
        <v>4193143.5600242098</v>
      </c>
      <c r="G385" s="10">
        <v>4032714.26876368</v>
      </c>
      <c r="H385" s="16">
        <v>3.9781963354849098E-2</v>
      </c>
      <c r="I385" s="10">
        <v>160429.291260534</v>
      </c>
      <c r="J385" s="10">
        <v>10948.4413692896</v>
      </c>
      <c r="K385" s="10">
        <v>10529.554998207999</v>
      </c>
      <c r="L385" s="10" t="s">
        <v>25</v>
      </c>
      <c r="M385" s="10" t="s">
        <v>6439</v>
      </c>
    </row>
    <row r="386" spans="1:13" x14ac:dyDescent="0.25">
      <c r="A386" s="4" t="s">
        <v>1147</v>
      </c>
      <c r="B386" s="9">
        <v>1012</v>
      </c>
      <c r="C386" s="9" t="s">
        <v>1148</v>
      </c>
      <c r="D386" s="9" t="s">
        <v>1149</v>
      </c>
      <c r="E386" s="10">
        <v>447.51</v>
      </c>
      <c r="F386" s="10">
        <v>8046169.2155724596</v>
      </c>
      <c r="G386" s="10">
        <v>9175222.0388404205</v>
      </c>
      <c r="H386" s="16">
        <v>-0.12305455044994699</v>
      </c>
      <c r="I386" s="10">
        <v>-1129052.82326796</v>
      </c>
      <c r="J386" s="10">
        <v>17979.864618829699</v>
      </c>
      <c r="K386" s="10">
        <v>20502.831308441</v>
      </c>
      <c r="L386" s="10" t="s">
        <v>12</v>
      </c>
      <c r="M386" s="10" t="s">
        <v>6439</v>
      </c>
    </row>
    <row r="387" spans="1:13" x14ac:dyDescent="0.25">
      <c r="A387" s="4" t="s">
        <v>1150</v>
      </c>
      <c r="B387" s="9">
        <v>1013</v>
      </c>
      <c r="C387" s="9" t="s">
        <v>1151</v>
      </c>
      <c r="D387" s="9" t="s">
        <v>1152</v>
      </c>
      <c r="E387" s="10">
        <v>3188.7</v>
      </c>
      <c r="F387" s="10">
        <v>14172135.145124201</v>
      </c>
      <c r="G387" s="10">
        <v>13679357.2035018</v>
      </c>
      <c r="H387" s="16">
        <v>3.6023472031002403E-2</v>
      </c>
      <c r="I387" s="10">
        <v>492777.94162243803</v>
      </c>
      <c r="J387" s="10">
        <v>4444.4868269590197</v>
      </c>
      <c r="K387" s="10">
        <v>4289.9480049869098</v>
      </c>
      <c r="L387" s="10" t="s">
        <v>12</v>
      </c>
      <c r="M387" s="10" t="s">
        <v>6439</v>
      </c>
    </row>
    <row r="388" spans="1:13" x14ac:dyDescent="0.25">
      <c r="A388" s="4" t="s">
        <v>1153</v>
      </c>
      <c r="B388" s="9">
        <v>1014</v>
      </c>
      <c r="C388" s="9" t="s">
        <v>1154</v>
      </c>
      <c r="D388" s="9" t="s">
        <v>1155</v>
      </c>
      <c r="E388" s="10">
        <v>3268.43</v>
      </c>
      <c r="F388" s="10">
        <v>19196912.6525575</v>
      </c>
      <c r="G388" s="10">
        <v>17884588.371916</v>
      </c>
      <c r="H388" s="16">
        <v>7.33773824340411E-2</v>
      </c>
      <c r="I388" s="10">
        <v>1312324.2806414899</v>
      </c>
      <c r="J388" s="10">
        <v>5873.4354575614198</v>
      </c>
      <c r="K388" s="10">
        <v>5471.9202711748403</v>
      </c>
      <c r="L388" s="10" t="s">
        <v>12</v>
      </c>
      <c r="M388" s="10" t="s">
        <v>6439</v>
      </c>
    </row>
    <row r="389" spans="1:13" x14ac:dyDescent="0.25">
      <c r="A389" s="4" t="s">
        <v>1156</v>
      </c>
      <c r="B389" s="9">
        <v>1015</v>
      </c>
      <c r="C389" s="9" t="s">
        <v>1157</v>
      </c>
      <c r="D389" s="9" t="s">
        <v>1158</v>
      </c>
      <c r="E389" s="10">
        <v>1295.21</v>
      </c>
      <c r="F389" s="10">
        <v>12074123.800034599</v>
      </c>
      <c r="G389" s="10">
        <v>11509025.5427725</v>
      </c>
      <c r="H389" s="16">
        <v>4.9100443400877498E-2</v>
      </c>
      <c r="I389" s="10">
        <v>565098.25726215402</v>
      </c>
      <c r="J389" s="10">
        <v>9322.1360243007894</v>
      </c>
      <c r="K389" s="10">
        <v>8885.8374647914097</v>
      </c>
      <c r="L389" s="10" t="s">
        <v>12</v>
      </c>
      <c r="M389" s="10" t="s">
        <v>6439</v>
      </c>
    </row>
    <row r="390" spans="1:13" x14ac:dyDescent="0.25">
      <c r="A390" s="4" t="s">
        <v>1159</v>
      </c>
      <c r="B390" s="9">
        <v>1016</v>
      </c>
      <c r="C390" s="9" t="s">
        <v>1160</v>
      </c>
      <c r="D390" s="9" t="s">
        <v>1161</v>
      </c>
      <c r="E390" s="10">
        <v>429.64</v>
      </c>
      <c r="F390" s="10">
        <v>6682882.5943021402</v>
      </c>
      <c r="G390" s="10">
        <v>6775404.5210640803</v>
      </c>
      <c r="H390" s="16">
        <v>-1.36555576090406E-2</v>
      </c>
      <c r="I390" s="10">
        <v>-92521.926761944793</v>
      </c>
      <c r="J390" s="10">
        <v>15554.609892705799</v>
      </c>
      <c r="K390" s="10">
        <v>15769.957455227801</v>
      </c>
      <c r="L390" s="10" t="s">
        <v>25</v>
      </c>
      <c r="M390" s="10" t="s">
        <v>6450</v>
      </c>
    </row>
    <row r="391" spans="1:13" x14ac:dyDescent="0.25">
      <c r="A391" s="4" t="s">
        <v>1162</v>
      </c>
      <c r="B391" s="9">
        <v>1129</v>
      </c>
      <c r="C391" s="9" t="s">
        <v>1163</v>
      </c>
      <c r="D391" s="9" t="s">
        <v>1164</v>
      </c>
      <c r="E391" s="10">
        <v>16174.82</v>
      </c>
      <c r="F391" s="10">
        <v>12548604.3499055</v>
      </c>
      <c r="G391" s="10">
        <v>16817437.299281899</v>
      </c>
      <c r="H391" s="16">
        <v>-0.25383373657998998</v>
      </c>
      <c r="I391" s="10">
        <v>-4268832.9493764099</v>
      </c>
      <c r="J391" s="10">
        <v>775.811066206948</v>
      </c>
      <c r="K391" s="10">
        <v>1039.7294868988899</v>
      </c>
      <c r="L391" s="10" t="s">
        <v>25</v>
      </c>
      <c r="M391" s="10" t="s">
        <v>6439</v>
      </c>
    </row>
    <row r="392" spans="1:13" x14ac:dyDescent="0.25">
      <c r="A392" s="4" t="s">
        <v>1165</v>
      </c>
      <c r="B392" s="9">
        <v>1130</v>
      </c>
      <c r="C392" s="9" t="s">
        <v>1166</v>
      </c>
      <c r="D392" s="9" t="s">
        <v>1167</v>
      </c>
      <c r="E392" s="10">
        <v>15180.96</v>
      </c>
      <c r="F392" s="10">
        <v>24469541.0965981</v>
      </c>
      <c r="G392" s="10">
        <v>25153014.933149401</v>
      </c>
      <c r="H392" s="16">
        <v>-2.7172640670226799E-2</v>
      </c>
      <c r="I392" s="10">
        <v>-683473.83655132004</v>
      </c>
      <c r="J392" s="10">
        <v>1611.8572933857999</v>
      </c>
      <c r="K392" s="10">
        <v>1656.8790730724199</v>
      </c>
      <c r="L392" s="10" t="s">
        <v>12</v>
      </c>
      <c r="M392" s="10" t="s">
        <v>6439</v>
      </c>
    </row>
    <row r="393" spans="1:13" x14ac:dyDescent="0.25">
      <c r="A393" s="4" t="s">
        <v>1168</v>
      </c>
      <c r="B393" s="9">
        <v>1131</v>
      </c>
      <c r="C393" s="9" t="s">
        <v>1169</v>
      </c>
      <c r="D393" s="9" t="s">
        <v>1170</v>
      </c>
      <c r="E393" s="10">
        <v>4462.2</v>
      </c>
      <c r="F393" s="10">
        <v>10824693.2096508</v>
      </c>
      <c r="G393" s="10">
        <v>10115914.704146201</v>
      </c>
      <c r="H393" s="16">
        <v>7.0065686221541398E-2</v>
      </c>
      <c r="I393" s="10">
        <v>708778.50550458801</v>
      </c>
      <c r="J393" s="10">
        <v>2425.8646429229598</v>
      </c>
      <c r="K393" s="10">
        <v>2267.02404736368</v>
      </c>
      <c r="L393" s="10" t="s">
        <v>12</v>
      </c>
      <c r="M393" s="10" t="s">
        <v>6439</v>
      </c>
    </row>
    <row r="394" spans="1:13" x14ac:dyDescent="0.25">
      <c r="A394" s="4" t="s">
        <v>1171</v>
      </c>
      <c r="B394" s="9">
        <v>1132</v>
      </c>
      <c r="C394" s="9" t="s">
        <v>1172</v>
      </c>
      <c r="D394" s="9" t="s">
        <v>1173</v>
      </c>
      <c r="E394" s="10">
        <v>1661.77</v>
      </c>
      <c r="F394" s="10">
        <v>6546567.9150467198</v>
      </c>
      <c r="G394" s="10">
        <v>5283351.0331550799</v>
      </c>
      <c r="H394" s="16">
        <v>0.23909387696643</v>
      </c>
      <c r="I394" s="10">
        <v>1263216.8818916399</v>
      </c>
      <c r="J394" s="10">
        <v>3939.5150442279701</v>
      </c>
      <c r="K394" s="10">
        <v>3179.35155476094</v>
      </c>
      <c r="L394" s="10" t="s">
        <v>12</v>
      </c>
      <c r="M394" s="10" t="s">
        <v>6439</v>
      </c>
    </row>
    <row r="395" spans="1:13" x14ac:dyDescent="0.25">
      <c r="A395" s="4" t="s">
        <v>1174</v>
      </c>
      <c r="B395" s="9">
        <v>1133</v>
      </c>
      <c r="C395" s="9" t="s">
        <v>1175</v>
      </c>
      <c r="D395" s="9" t="s">
        <v>1176</v>
      </c>
      <c r="E395" s="10">
        <v>162.56</v>
      </c>
      <c r="F395" s="10">
        <v>1434100.10779352</v>
      </c>
      <c r="G395" s="10">
        <v>1355770.84567858</v>
      </c>
      <c r="H395" s="16">
        <v>5.7774706075595303E-2</v>
      </c>
      <c r="I395" s="10">
        <v>78329.262114941099</v>
      </c>
      <c r="J395" s="10">
        <v>8821.9740882967508</v>
      </c>
      <c r="K395" s="10">
        <v>8340.1257731211808</v>
      </c>
      <c r="L395" s="10" t="s">
        <v>80</v>
      </c>
      <c r="M395" s="10" t="s">
        <v>6440</v>
      </c>
    </row>
    <row r="396" spans="1:13" x14ac:dyDescent="0.25">
      <c r="A396" s="4" t="s">
        <v>1177</v>
      </c>
      <c r="B396" s="9">
        <v>1134</v>
      </c>
      <c r="C396" s="9" t="s">
        <v>1178</v>
      </c>
      <c r="D396" s="9" t="s">
        <v>1179</v>
      </c>
      <c r="E396" s="10">
        <v>7262.61</v>
      </c>
      <c r="F396" s="10">
        <v>10872905.7984071</v>
      </c>
      <c r="G396" s="10">
        <v>11155090.24461</v>
      </c>
      <c r="H396" s="16">
        <v>-2.52964736290948E-2</v>
      </c>
      <c r="I396" s="10">
        <v>-282184.44620295102</v>
      </c>
      <c r="J396" s="10">
        <v>1497.1072105492501</v>
      </c>
      <c r="K396" s="10">
        <v>1535.96162324702</v>
      </c>
      <c r="L396" s="10" t="s">
        <v>12</v>
      </c>
      <c r="M396" s="10" t="s">
        <v>6439</v>
      </c>
    </row>
    <row r="397" spans="1:13" x14ac:dyDescent="0.25">
      <c r="A397" s="4" t="s">
        <v>1180</v>
      </c>
      <c r="B397" s="9">
        <v>1135</v>
      </c>
      <c r="C397" s="9" t="s">
        <v>1181</v>
      </c>
      <c r="D397" s="9" t="s">
        <v>1182</v>
      </c>
      <c r="E397" s="10">
        <v>8720.68</v>
      </c>
      <c r="F397" s="10">
        <v>23132953.250164401</v>
      </c>
      <c r="G397" s="10">
        <v>22036456.695816901</v>
      </c>
      <c r="H397" s="16">
        <v>4.9758296875177098E-2</v>
      </c>
      <c r="I397" s="10">
        <v>1096496.5543474399</v>
      </c>
      <c r="J397" s="10">
        <v>2652.65475285922</v>
      </c>
      <c r="K397" s="10">
        <v>2526.9195401983502</v>
      </c>
      <c r="L397" s="10" t="s">
        <v>12</v>
      </c>
      <c r="M397" s="10" t="s">
        <v>6439</v>
      </c>
    </row>
    <row r="398" spans="1:13" x14ac:dyDescent="0.25">
      <c r="A398" s="4" t="s">
        <v>1183</v>
      </c>
      <c r="B398" s="9">
        <v>1136</v>
      </c>
      <c r="C398" s="9" t="s">
        <v>1184</v>
      </c>
      <c r="D398" s="9" t="s">
        <v>1185</v>
      </c>
      <c r="E398" s="10">
        <v>17956.759999999998</v>
      </c>
      <c r="F398" s="10">
        <v>61391834.056057401</v>
      </c>
      <c r="G398" s="10">
        <v>67186976.592202395</v>
      </c>
      <c r="H398" s="16">
        <v>-8.6253956199267207E-2</v>
      </c>
      <c r="I398" s="10">
        <v>-5795142.5361450203</v>
      </c>
      <c r="J398" s="10">
        <v>3418.8703338496198</v>
      </c>
      <c r="K398" s="10">
        <v>3741.59796044512</v>
      </c>
      <c r="L398" s="10" t="s">
        <v>12</v>
      </c>
      <c r="M398" s="10" t="s">
        <v>6439</v>
      </c>
    </row>
    <row r="399" spans="1:13" x14ac:dyDescent="0.25">
      <c r="A399" s="4" t="s">
        <v>1186</v>
      </c>
      <c r="B399" s="9">
        <v>1137</v>
      </c>
      <c r="C399" s="9" t="s">
        <v>1187</v>
      </c>
      <c r="D399" s="9" t="s">
        <v>1188</v>
      </c>
      <c r="E399" s="10">
        <v>1348.24</v>
      </c>
      <c r="F399" s="10">
        <v>7014306.6984053003</v>
      </c>
      <c r="G399" s="10">
        <v>8291815.2648531497</v>
      </c>
      <c r="H399" s="16">
        <v>-0.154068623774443</v>
      </c>
      <c r="I399" s="10">
        <v>-1277508.5664478501</v>
      </c>
      <c r="J399" s="10">
        <v>5202.5653432662602</v>
      </c>
      <c r="K399" s="10">
        <v>6150.1032938150101</v>
      </c>
      <c r="L399" s="10" t="s">
        <v>12</v>
      </c>
      <c r="M399" s="10" t="s">
        <v>6439</v>
      </c>
    </row>
    <row r="400" spans="1:13" x14ac:dyDescent="0.25">
      <c r="A400" s="4" t="s">
        <v>1189</v>
      </c>
      <c r="B400" s="9">
        <v>1138</v>
      </c>
      <c r="C400" s="9" t="s">
        <v>1190</v>
      </c>
      <c r="D400" s="9" t="s">
        <v>1191</v>
      </c>
      <c r="E400" s="10">
        <v>9620.0499999999993</v>
      </c>
      <c r="F400" s="10">
        <v>12650365.596541099</v>
      </c>
      <c r="G400" s="10">
        <v>13687432.2758887</v>
      </c>
      <c r="H400" s="16">
        <v>-7.5767803518155805E-2</v>
      </c>
      <c r="I400" s="10">
        <v>-1037066.6793476</v>
      </c>
      <c r="J400" s="10">
        <v>1314.99998404801</v>
      </c>
      <c r="K400" s="10">
        <v>1422.80261286466</v>
      </c>
      <c r="L400" s="10" t="s">
        <v>12</v>
      </c>
      <c r="M400" s="10" t="s">
        <v>6439</v>
      </c>
    </row>
    <row r="401" spans="1:13" x14ac:dyDescent="0.25">
      <c r="A401" s="4" t="s">
        <v>1192</v>
      </c>
      <c r="B401" s="9">
        <v>1139</v>
      </c>
      <c r="C401" s="9" t="s">
        <v>1193</v>
      </c>
      <c r="D401" s="9" t="s">
        <v>1194</v>
      </c>
      <c r="E401" s="10">
        <v>3088.83</v>
      </c>
      <c r="F401" s="10">
        <v>9118449.6518586297</v>
      </c>
      <c r="G401" s="10">
        <v>8779820.6421551108</v>
      </c>
      <c r="H401" s="16">
        <v>3.8569012227612103E-2</v>
      </c>
      <c r="I401" s="10">
        <v>338629.00970352098</v>
      </c>
      <c r="J401" s="10">
        <v>2952.0723548588398</v>
      </c>
      <c r="K401" s="10">
        <v>2842.4421681203298</v>
      </c>
      <c r="L401" s="10" t="s">
        <v>12</v>
      </c>
      <c r="M401" s="10" t="s">
        <v>6439</v>
      </c>
    </row>
    <row r="402" spans="1:13" x14ac:dyDescent="0.25">
      <c r="A402" s="4" t="s">
        <v>1195</v>
      </c>
      <c r="B402" s="9">
        <v>1140</v>
      </c>
      <c r="C402" s="9" t="s">
        <v>1196</v>
      </c>
      <c r="D402" s="9" t="s">
        <v>1197</v>
      </c>
      <c r="E402" s="10">
        <v>2061.83</v>
      </c>
      <c r="F402" s="10">
        <v>9666872.0562009793</v>
      </c>
      <c r="G402" s="10">
        <v>8563933.9640740808</v>
      </c>
      <c r="H402" s="16">
        <v>0.12878871985161799</v>
      </c>
      <c r="I402" s="10">
        <v>1102938.0921268901</v>
      </c>
      <c r="J402" s="10">
        <v>4688.4913189744002</v>
      </c>
      <c r="K402" s="10">
        <v>4153.5596843940002</v>
      </c>
      <c r="L402" s="10" t="s">
        <v>12</v>
      </c>
      <c r="M402" s="10" t="s">
        <v>6439</v>
      </c>
    </row>
    <row r="403" spans="1:13" x14ac:dyDescent="0.25">
      <c r="A403" s="4" t="s">
        <v>1198</v>
      </c>
      <c r="B403" s="9">
        <v>1141</v>
      </c>
      <c r="C403" s="9" t="s">
        <v>1199</v>
      </c>
      <c r="D403" s="9" t="s">
        <v>1200</v>
      </c>
      <c r="E403" s="10">
        <v>195.33</v>
      </c>
      <c r="F403" s="10">
        <v>1802408.6260988801</v>
      </c>
      <c r="G403" s="10">
        <v>1722933.86962975</v>
      </c>
      <c r="H403" s="16">
        <v>4.6127572201138098E-2</v>
      </c>
      <c r="I403" s="10">
        <v>79474.756469132393</v>
      </c>
      <c r="J403" s="10">
        <v>9227.5053811441194</v>
      </c>
      <c r="K403" s="10">
        <v>8820.6310839591806</v>
      </c>
      <c r="L403" s="10" t="s">
        <v>25</v>
      </c>
      <c r="M403" s="10" t="s">
        <v>6441</v>
      </c>
    </row>
    <row r="404" spans="1:13" x14ac:dyDescent="0.25">
      <c r="A404" s="4" t="s">
        <v>1201</v>
      </c>
      <c r="B404" s="9">
        <v>1142</v>
      </c>
      <c r="C404" s="9" t="s">
        <v>1202</v>
      </c>
      <c r="D404" s="9" t="s">
        <v>1203</v>
      </c>
      <c r="E404" s="10">
        <v>17860.810000000001</v>
      </c>
      <c r="F404" s="10">
        <v>33438928.4755187</v>
      </c>
      <c r="G404" s="10">
        <v>32911379.4700527</v>
      </c>
      <c r="H404" s="16">
        <v>1.60293799275746E-2</v>
      </c>
      <c r="I404" s="10">
        <v>527549.00546605501</v>
      </c>
      <c r="J404" s="10">
        <v>1872.19552055695</v>
      </c>
      <c r="K404" s="10">
        <v>1842.65884190318</v>
      </c>
      <c r="L404" s="10" t="s">
        <v>12</v>
      </c>
      <c r="M404" s="10" t="s">
        <v>6439</v>
      </c>
    </row>
    <row r="405" spans="1:13" x14ac:dyDescent="0.25">
      <c r="A405" s="4" t="s">
        <v>1204</v>
      </c>
      <c r="B405" s="9">
        <v>1143</v>
      </c>
      <c r="C405" s="9" t="s">
        <v>1205</v>
      </c>
      <c r="D405" s="9" t="s">
        <v>1206</v>
      </c>
      <c r="E405" s="10">
        <v>42436.05</v>
      </c>
      <c r="F405" s="10">
        <v>130844243.513512</v>
      </c>
      <c r="G405" s="10">
        <v>137607094.89509299</v>
      </c>
      <c r="H405" s="16">
        <v>-4.9146095168548502E-2</v>
      </c>
      <c r="I405" s="10">
        <v>-6762851.3815817498</v>
      </c>
      <c r="J405" s="10">
        <v>3083.3275838234599</v>
      </c>
      <c r="K405" s="10">
        <v>3242.6932972105901</v>
      </c>
      <c r="L405" s="10" t="s">
        <v>12</v>
      </c>
      <c r="M405" s="10" t="s">
        <v>6439</v>
      </c>
    </row>
    <row r="406" spans="1:13" x14ac:dyDescent="0.25">
      <c r="A406" s="4" t="s">
        <v>1207</v>
      </c>
      <c r="B406" s="9">
        <v>1144</v>
      </c>
      <c r="C406" s="9" t="s">
        <v>1208</v>
      </c>
      <c r="D406" s="9" t="s">
        <v>1209</v>
      </c>
      <c r="E406" s="10">
        <v>55802.11</v>
      </c>
      <c r="F406" s="10">
        <v>242953787.03185499</v>
      </c>
      <c r="G406" s="10">
        <v>263451633.75956699</v>
      </c>
      <c r="H406" s="16">
        <v>-7.7804971011944696E-2</v>
      </c>
      <c r="I406" s="10">
        <v>-20497846.727712601</v>
      </c>
      <c r="J406" s="10">
        <v>4353.8458856099696</v>
      </c>
      <c r="K406" s="10">
        <v>4721.1769189295401</v>
      </c>
      <c r="L406" s="10" t="s">
        <v>12</v>
      </c>
      <c r="M406" s="10" t="s">
        <v>6439</v>
      </c>
    </row>
    <row r="407" spans="1:13" x14ac:dyDescent="0.25">
      <c r="A407" s="4" t="s">
        <v>1210</v>
      </c>
      <c r="B407" s="9">
        <v>1145</v>
      </c>
      <c r="C407" s="9" t="s">
        <v>1211</v>
      </c>
      <c r="D407" s="9" t="s">
        <v>1212</v>
      </c>
      <c r="E407" s="10">
        <v>13243.31</v>
      </c>
      <c r="F407" s="10">
        <v>89518614.663938895</v>
      </c>
      <c r="G407" s="10">
        <v>98965217.477729306</v>
      </c>
      <c r="H407" s="16">
        <v>-9.5453767036042497E-2</v>
      </c>
      <c r="I407" s="10">
        <v>-9446602.8137904592</v>
      </c>
      <c r="J407" s="10">
        <v>6759.5347888057304</v>
      </c>
      <c r="K407" s="10">
        <v>7472.8460994818797</v>
      </c>
      <c r="L407" s="10" t="s">
        <v>12</v>
      </c>
      <c r="M407" s="10" t="s">
        <v>6439</v>
      </c>
    </row>
    <row r="408" spans="1:13" x14ac:dyDescent="0.25">
      <c r="A408" s="4" t="s">
        <v>1213</v>
      </c>
      <c r="B408" s="9">
        <v>1146</v>
      </c>
      <c r="C408" s="9" t="s">
        <v>1214</v>
      </c>
      <c r="D408" s="9" t="s">
        <v>1215</v>
      </c>
      <c r="E408" s="10">
        <v>387.63</v>
      </c>
      <c r="F408" s="10">
        <v>933290.76559199998</v>
      </c>
      <c r="G408" s="10">
        <v>844055.87172146305</v>
      </c>
      <c r="H408" s="16">
        <v>0.105721548608555</v>
      </c>
      <c r="I408" s="10">
        <v>89234.893870536805</v>
      </c>
      <c r="J408" s="10">
        <v>2407.6845589660202</v>
      </c>
      <c r="K408" s="10">
        <v>2177.4781924037402</v>
      </c>
      <c r="L408" s="10" t="s">
        <v>25</v>
      </c>
      <c r="M408" s="10" t="s">
        <v>6439</v>
      </c>
    </row>
    <row r="409" spans="1:13" x14ac:dyDescent="0.25">
      <c r="A409" s="4" t="s">
        <v>1216</v>
      </c>
      <c r="B409" s="9">
        <v>1147</v>
      </c>
      <c r="C409" s="9" t="s">
        <v>1217</v>
      </c>
      <c r="D409" s="9" t="s">
        <v>1218</v>
      </c>
      <c r="E409" s="10">
        <v>623.35</v>
      </c>
      <c r="F409" s="10">
        <v>2827574.9331702199</v>
      </c>
      <c r="G409" s="10">
        <v>2613238.8310138001</v>
      </c>
      <c r="H409" s="16">
        <v>8.2019331571491896E-2</v>
      </c>
      <c r="I409" s="10">
        <v>214336.10215641899</v>
      </c>
      <c r="J409" s="10">
        <v>4536.0951843590601</v>
      </c>
      <c r="K409" s="10">
        <v>4192.2496687475796</v>
      </c>
      <c r="L409" s="10" t="s">
        <v>12</v>
      </c>
      <c r="M409" s="10" t="s">
        <v>6439</v>
      </c>
    </row>
    <row r="410" spans="1:13" x14ac:dyDescent="0.25">
      <c r="A410" s="4" t="s">
        <v>1219</v>
      </c>
      <c r="B410" s="9">
        <v>1148</v>
      </c>
      <c r="C410" s="9" t="s">
        <v>1220</v>
      </c>
      <c r="D410" s="9" t="s">
        <v>1221</v>
      </c>
      <c r="E410" s="10">
        <v>436.5</v>
      </c>
      <c r="F410" s="10">
        <v>3002750.9649493699</v>
      </c>
      <c r="G410" s="10">
        <v>2908787.1672992902</v>
      </c>
      <c r="H410" s="16">
        <v>3.2303428283247698E-2</v>
      </c>
      <c r="I410" s="10">
        <v>93963.797650083899</v>
      </c>
      <c r="J410" s="10">
        <v>6879.15455887599</v>
      </c>
      <c r="K410" s="10">
        <v>6663.8881266879398</v>
      </c>
      <c r="L410" s="10" t="s">
        <v>12</v>
      </c>
      <c r="M410" s="10" t="s">
        <v>6443</v>
      </c>
    </row>
    <row r="411" spans="1:13" x14ac:dyDescent="0.25">
      <c r="A411" s="4" t="s">
        <v>1222</v>
      </c>
      <c r="B411" s="9">
        <v>1149</v>
      </c>
      <c r="C411" s="9" t="s">
        <v>1223</v>
      </c>
      <c r="D411" s="9" t="s">
        <v>1224</v>
      </c>
      <c r="E411" s="10">
        <v>203.26</v>
      </c>
      <c r="F411" s="10">
        <v>2237607.34663356</v>
      </c>
      <c r="G411" s="10">
        <v>2252626.4139758102</v>
      </c>
      <c r="H411" s="16">
        <v>-6.6673582663640003E-3</v>
      </c>
      <c r="I411" s="10">
        <v>-15019.067342251499</v>
      </c>
      <c r="J411" s="10">
        <v>11008.5966084501</v>
      </c>
      <c r="K411" s="10">
        <v>11082.4875232501</v>
      </c>
      <c r="L411" s="10" t="s">
        <v>25</v>
      </c>
      <c r="M411" s="10" t="s">
        <v>6442</v>
      </c>
    </row>
    <row r="412" spans="1:13" x14ac:dyDescent="0.25">
      <c r="A412" s="4" t="s">
        <v>1225</v>
      </c>
      <c r="B412" s="9">
        <v>1150</v>
      </c>
      <c r="C412" s="9" t="s">
        <v>1226</v>
      </c>
      <c r="D412" s="9" t="s">
        <v>1227</v>
      </c>
      <c r="E412" s="10">
        <v>386.97</v>
      </c>
      <c r="F412" s="10">
        <v>284650.75704087998</v>
      </c>
      <c r="G412" s="10">
        <v>312370.81386953703</v>
      </c>
      <c r="H412" s="16">
        <v>-8.87408669371859E-2</v>
      </c>
      <c r="I412" s="10">
        <v>-27720.056828657001</v>
      </c>
      <c r="J412" s="10">
        <v>735.58869431966298</v>
      </c>
      <c r="K412" s="10">
        <v>807.22230113325804</v>
      </c>
      <c r="L412" s="10" t="s">
        <v>25</v>
      </c>
      <c r="M412" s="10" t="s">
        <v>6443</v>
      </c>
    </row>
    <row r="413" spans="1:13" x14ac:dyDescent="0.25">
      <c r="A413" s="4" t="s">
        <v>1228</v>
      </c>
      <c r="B413" s="9">
        <v>1151</v>
      </c>
      <c r="C413" s="9" t="s">
        <v>1229</v>
      </c>
      <c r="D413" s="9" t="s">
        <v>1230</v>
      </c>
      <c r="E413" s="10">
        <v>4283.93</v>
      </c>
      <c r="F413" s="10">
        <v>9587236.8659174908</v>
      </c>
      <c r="G413" s="10">
        <v>8316460.9127770904</v>
      </c>
      <c r="H413" s="16">
        <v>0.15280249212595201</v>
      </c>
      <c r="I413" s="10">
        <v>1270775.9531404099</v>
      </c>
      <c r="J413" s="10">
        <v>2237.9536700920598</v>
      </c>
      <c r="K413" s="10">
        <v>1941.3157807847199</v>
      </c>
      <c r="L413" s="10" t="s">
        <v>12</v>
      </c>
      <c r="M413" s="10" t="s">
        <v>6439</v>
      </c>
    </row>
    <row r="414" spans="1:13" x14ac:dyDescent="0.25">
      <c r="A414" s="4" t="s">
        <v>1231</v>
      </c>
      <c r="B414" s="9">
        <v>1152</v>
      </c>
      <c r="C414" s="9" t="s">
        <v>1232</v>
      </c>
      <c r="D414" s="9" t="s">
        <v>1233</v>
      </c>
      <c r="E414" s="10">
        <v>9966.3799999999992</v>
      </c>
      <c r="F414" s="10">
        <v>38593484.603024997</v>
      </c>
      <c r="G414" s="10">
        <v>36253282.398052298</v>
      </c>
      <c r="H414" s="16">
        <v>6.4551457141944296E-2</v>
      </c>
      <c r="I414" s="10">
        <v>2340202.2049726802</v>
      </c>
      <c r="J414" s="10">
        <v>3872.3673593646799</v>
      </c>
      <c r="K414" s="10">
        <v>3637.5577088222899</v>
      </c>
      <c r="L414" s="10" t="s">
        <v>12</v>
      </c>
      <c r="M414" s="10" t="s">
        <v>6439</v>
      </c>
    </row>
    <row r="415" spans="1:13" x14ac:dyDescent="0.25">
      <c r="A415" s="4" t="s">
        <v>1234</v>
      </c>
      <c r="B415" s="9">
        <v>1153</v>
      </c>
      <c r="C415" s="9" t="s">
        <v>1235</v>
      </c>
      <c r="D415" s="9" t="s">
        <v>1236</v>
      </c>
      <c r="E415" s="10">
        <v>21682.47</v>
      </c>
      <c r="F415" s="10">
        <v>129814134.480645</v>
      </c>
      <c r="G415" s="10">
        <v>115250020.260397</v>
      </c>
      <c r="H415" s="16">
        <v>0.126369732407348</v>
      </c>
      <c r="I415" s="10">
        <v>14564114.2202478</v>
      </c>
      <c r="J415" s="10">
        <v>5987.0547258058996</v>
      </c>
      <c r="K415" s="10">
        <v>5315.3547663341296</v>
      </c>
      <c r="L415" s="10" t="s">
        <v>12</v>
      </c>
      <c r="M415" s="10" t="s">
        <v>6439</v>
      </c>
    </row>
    <row r="416" spans="1:13" x14ac:dyDescent="0.25">
      <c r="A416" s="4" t="s">
        <v>1237</v>
      </c>
      <c r="B416" s="9">
        <v>1154</v>
      </c>
      <c r="C416" s="9" t="s">
        <v>1238</v>
      </c>
      <c r="D416" s="9" t="s">
        <v>1239</v>
      </c>
      <c r="E416" s="10">
        <v>9200.52</v>
      </c>
      <c r="F416" s="10">
        <v>75665138.991032198</v>
      </c>
      <c r="G416" s="10">
        <v>80585667.984434605</v>
      </c>
      <c r="H416" s="16">
        <v>-6.1059604225813899E-2</v>
      </c>
      <c r="I416" s="10">
        <v>-4920528.9934024196</v>
      </c>
      <c r="J416" s="10">
        <v>8224.0067942933892</v>
      </c>
      <c r="K416" s="10">
        <v>8758.8166738874206</v>
      </c>
      <c r="L416" s="10" t="s">
        <v>12</v>
      </c>
      <c r="M416" s="10" t="s">
        <v>6439</v>
      </c>
    </row>
    <row r="417" spans="1:13" x14ac:dyDescent="0.25">
      <c r="A417" s="4" t="s">
        <v>1240</v>
      </c>
      <c r="B417" s="9">
        <v>1155</v>
      </c>
      <c r="C417" s="9" t="s">
        <v>1241</v>
      </c>
      <c r="D417" s="9" t="s">
        <v>1242</v>
      </c>
      <c r="E417" s="10">
        <v>4060.05</v>
      </c>
      <c r="F417" s="10">
        <v>2752892.9240555</v>
      </c>
      <c r="G417" s="10">
        <v>2737650.5179778999</v>
      </c>
      <c r="H417" s="16">
        <v>5.5676960873953796E-3</v>
      </c>
      <c r="I417" s="10">
        <v>15242.406077601499</v>
      </c>
      <c r="J417" s="10">
        <v>678.04409405191996</v>
      </c>
      <c r="K417" s="10">
        <v>674.28985307518303</v>
      </c>
      <c r="L417" s="10" t="s">
        <v>12</v>
      </c>
      <c r="M417" s="10" t="s">
        <v>6439</v>
      </c>
    </row>
    <row r="418" spans="1:13" x14ac:dyDescent="0.25">
      <c r="A418" s="4" t="s">
        <v>1243</v>
      </c>
      <c r="B418" s="9">
        <v>1156</v>
      </c>
      <c r="C418" s="9" t="s">
        <v>1244</v>
      </c>
      <c r="D418" s="9" t="s">
        <v>1245</v>
      </c>
      <c r="E418" s="10">
        <v>4253.92</v>
      </c>
      <c r="F418" s="10">
        <v>4975008.5858191801</v>
      </c>
      <c r="G418" s="10">
        <v>4630514.49075145</v>
      </c>
      <c r="H418" s="16">
        <v>7.4396505130431598E-2</v>
      </c>
      <c r="I418" s="10">
        <v>344494.09506772802</v>
      </c>
      <c r="J418" s="10">
        <v>1169.5115530661601</v>
      </c>
      <c r="K418" s="10">
        <v>1088.5288136004999</v>
      </c>
      <c r="L418" s="10" t="s">
        <v>12</v>
      </c>
      <c r="M418" s="10" t="s">
        <v>6439</v>
      </c>
    </row>
    <row r="419" spans="1:13" x14ac:dyDescent="0.25">
      <c r="A419" s="4" t="s">
        <v>1246</v>
      </c>
      <c r="B419" s="9">
        <v>1157</v>
      </c>
      <c r="C419" s="9" t="s">
        <v>1247</v>
      </c>
      <c r="D419" s="9" t="s">
        <v>1248</v>
      </c>
      <c r="E419" s="10">
        <v>3814.84</v>
      </c>
      <c r="F419" s="10">
        <v>12755304.129429501</v>
      </c>
      <c r="G419" s="10">
        <v>12178544.2614324</v>
      </c>
      <c r="H419" s="16">
        <v>4.7358687180993002E-2</v>
      </c>
      <c r="I419" s="10">
        <v>576759.86799705599</v>
      </c>
      <c r="J419" s="10">
        <v>3343.6013383076302</v>
      </c>
      <c r="K419" s="10">
        <v>3192.4128564847902</v>
      </c>
      <c r="L419" s="10" t="s">
        <v>12</v>
      </c>
      <c r="M419" s="10" t="s">
        <v>6439</v>
      </c>
    </row>
    <row r="420" spans="1:13" x14ac:dyDescent="0.25">
      <c r="A420" s="4" t="s">
        <v>1249</v>
      </c>
      <c r="B420" s="9">
        <v>1158</v>
      </c>
      <c r="C420" s="9" t="s">
        <v>1250</v>
      </c>
      <c r="D420" s="9" t="s">
        <v>1251</v>
      </c>
      <c r="E420" s="10">
        <v>2922.7</v>
      </c>
      <c r="F420" s="10">
        <v>14650758.268550601</v>
      </c>
      <c r="G420" s="10">
        <v>14328846.225349201</v>
      </c>
      <c r="H420" s="16">
        <v>2.2466012834438699E-2</v>
      </c>
      <c r="I420" s="10">
        <v>321912.04320139397</v>
      </c>
      <c r="J420" s="10">
        <v>5012.7478935746303</v>
      </c>
      <c r="K420" s="10">
        <v>4902.6058867995998</v>
      </c>
      <c r="L420" s="10" t="s">
        <v>12</v>
      </c>
      <c r="M420" s="10" t="s">
        <v>6439</v>
      </c>
    </row>
    <row r="421" spans="1:13" x14ac:dyDescent="0.25">
      <c r="A421" s="4" t="s">
        <v>1252</v>
      </c>
      <c r="B421" s="9">
        <v>1159</v>
      </c>
      <c r="C421" s="9" t="s">
        <v>1253</v>
      </c>
      <c r="D421" s="9" t="s">
        <v>1254</v>
      </c>
      <c r="E421" s="10">
        <v>954.08</v>
      </c>
      <c r="F421" s="10">
        <v>8666032.7590814903</v>
      </c>
      <c r="G421" s="10">
        <v>9202177.5056408793</v>
      </c>
      <c r="H421" s="16">
        <v>-5.8262812929954597E-2</v>
      </c>
      <c r="I421" s="10">
        <v>-536144.74655939103</v>
      </c>
      <c r="J421" s="10">
        <v>9083.1300929497393</v>
      </c>
      <c r="K421" s="10">
        <v>9645.0795589896898</v>
      </c>
      <c r="L421" s="10" t="s">
        <v>25</v>
      </c>
      <c r="M421" s="10" t="s">
        <v>6441</v>
      </c>
    </row>
    <row r="422" spans="1:13" x14ac:dyDescent="0.25">
      <c r="A422" s="4" t="s">
        <v>1255</v>
      </c>
      <c r="B422" s="9">
        <v>1160</v>
      </c>
      <c r="C422" s="9" t="s">
        <v>1256</v>
      </c>
      <c r="D422" s="9" t="s">
        <v>1257</v>
      </c>
      <c r="E422" s="10">
        <v>3728.83</v>
      </c>
      <c r="F422" s="10">
        <v>2463052.6303632599</v>
      </c>
      <c r="G422" s="10">
        <v>2466363.4976546699</v>
      </c>
      <c r="H422" s="16">
        <v>-1.34240848705436E-3</v>
      </c>
      <c r="I422" s="10">
        <v>-3310.8672914127801</v>
      </c>
      <c r="J422" s="10">
        <v>660.54302029410303</v>
      </c>
      <c r="K422" s="10">
        <v>661.43093078919503</v>
      </c>
      <c r="L422" s="10" t="s">
        <v>12</v>
      </c>
      <c r="M422" s="10" t="s">
        <v>6439</v>
      </c>
    </row>
    <row r="423" spans="1:13" x14ac:dyDescent="0.25">
      <c r="A423" s="4" t="s">
        <v>1258</v>
      </c>
      <c r="B423" s="9">
        <v>1161</v>
      </c>
      <c r="C423" s="9" t="s">
        <v>1259</v>
      </c>
      <c r="D423" s="9" t="s">
        <v>1260</v>
      </c>
      <c r="E423" s="10">
        <v>6225.32</v>
      </c>
      <c r="F423" s="10">
        <v>13661247.2018128</v>
      </c>
      <c r="G423" s="10">
        <v>11453603.9224157</v>
      </c>
      <c r="H423" s="16">
        <v>0.192746605727875</v>
      </c>
      <c r="I423" s="10">
        <v>2207643.27939709</v>
      </c>
      <c r="J423" s="10">
        <v>2194.46505590279</v>
      </c>
      <c r="K423" s="10">
        <v>1839.8417948660799</v>
      </c>
      <c r="L423" s="10" t="s">
        <v>25</v>
      </c>
      <c r="M423" s="10" t="s">
        <v>6439</v>
      </c>
    </row>
    <row r="424" spans="1:13" x14ac:dyDescent="0.25">
      <c r="A424" s="4" t="s">
        <v>1261</v>
      </c>
      <c r="B424" s="9">
        <v>1162</v>
      </c>
      <c r="C424" s="9" t="s">
        <v>1262</v>
      </c>
      <c r="D424" s="9" t="s">
        <v>1263</v>
      </c>
      <c r="E424" s="10">
        <v>7799.6</v>
      </c>
      <c r="F424" s="10">
        <v>34226921.016138799</v>
      </c>
      <c r="G424" s="10">
        <v>28015091.3452904</v>
      </c>
      <c r="H424" s="16">
        <v>0.22173155155150501</v>
      </c>
      <c r="I424" s="10">
        <v>6211829.6708483901</v>
      </c>
      <c r="J424" s="10">
        <v>4388.2918375479303</v>
      </c>
      <c r="K424" s="10">
        <v>3591.8625756821398</v>
      </c>
      <c r="L424" s="10" t="s">
        <v>12</v>
      </c>
      <c r="M424" s="10" t="s">
        <v>6439</v>
      </c>
    </row>
    <row r="425" spans="1:13" x14ac:dyDescent="0.25">
      <c r="A425" s="4" t="s">
        <v>1264</v>
      </c>
      <c r="B425" s="9">
        <v>1163</v>
      </c>
      <c r="C425" s="9" t="s">
        <v>1265</v>
      </c>
      <c r="D425" s="9" t="s">
        <v>1266</v>
      </c>
      <c r="E425" s="10">
        <v>13541.11</v>
      </c>
      <c r="F425" s="10">
        <v>92590634.652259901</v>
      </c>
      <c r="G425" s="10">
        <v>85290179.449388593</v>
      </c>
      <c r="H425" s="16">
        <v>8.5595495870698396E-2</v>
      </c>
      <c r="I425" s="10">
        <v>7300455.2028712602</v>
      </c>
      <c r="J425" s="10">
        <v>6837.7433350929005</v>
      </c>
      <c r="K425" s="10">
        <v>6298.6106345335502</v>
      </c>
      <c r="L425" s="10" t="s">
        <v>12</v>
      </c>
      <c r="M425" s="10" t="s">
        <v>6439</v>
      </c>
    </row>
    <row r="426" spans="1:13" x14ac:dyDescent="0.25">
      <c r="A426" s="4" t="s">
        <v>1267</v>
      </c>
      <c r="B426" s="9">
        <v>1164</v>
      </c>
      <c r="C426" s="9" t="s">
        <v>1268</v>
      </c>
      <c r="D426" s="9" t="s">
        <v>1269</v>
      </c>
      <c r="E426" s="10">
        <v>4194.4399999999996</v>
      </c>
      <c r="F426" s="10">
        <v>40531140.110684998</v>
      </c>
      <c r="G426" s="10">
        <v>42675258.725131601</v>
      </c>
      <c r="H426" s="16">
        <v>-5.0242662341116899E-2</v>
      </c>
      <c r="I426" s="10">
        <v>-2144118.6144465902</v>
      </c>
      <c r="J426" s="10">
        <v>9663.0635104292796</v>
      </c>
      <c r="K426" s="10">
        <v>10174.244648899899</v>
      </c>
      <c r="L426" s="10" t="s">
        <v>12</v>
      </c>
      <c r="M426" s="10" t="s">
        <v>6439</v>
      </c>
    </row>
    <row r="427" spans="1:13" x14ac:dyDescent="0.25">
      <c r="A427" s="4" t="s">
        <v>1270</v>
      </c>
      <c r="B427" s="9">
        <v>1165</v>
      </c>
      <c r="C427" s="9" t="s">
        <v>1271</v>
      </c>
      <c r="D427" s="9" t="s">
        <v>1272</v>
      </c>
      <c r="E427" s="10">
        <v>10477.469999999999</v>
      </c>
      <c r="F427" s="10">
        <v>9762662.4320747498</v>
      </c>
      <c r="G427" s="10">
        <v>10460340.156458801</v>
      </c>
      <c r="H427" s="16">
        <v>-6.6697422258609002E-2</v>
      </c>
      <c r="I427" s="10">
        <v>-697677.72438401403</v>
      </c>
      <c r="J427" s="10">
        <v>931.77670106187395</v>
      </c>
      <c r="K427" s="10">
        <v>998.36507825446097</v>
      </c>
      <c r="L427" s="10" t="s">
        <v>25</v>
      </c>
      <c r="M427" s="10" t="s">
        <v>6439</v>
      </c>
    </row>
    <row r="428" spans="1:13" x14ac:dyDescent="0.25">
      <c r="A428" s="4" t="s">
        <v>1273</v>
      </c>
      <c r="B428" s="9">
        <v>1166</v>
      </c>
      <c r="C428" s="9" t="s">
        <v>1274</v>
      </c>
      <c r="D428" s="9" t="s">
        <v>1275</v>
      </c>
      <c r="E428" s="10">
        <v>5823.42</v>
      </c>
      <c r="F428" s="10">
        <v>15971401.7869284</v>
      </c>
      <c r="G428" s="10">
        <v>14753475.443160901</v>
      </c>
      <c r="H428" s="16">
        <v>8.2551826412681897E-2</v>
      </c>
      <c r="I428" s="10">
        <v>1217926.3437675801</v>
      </c>
      <c r="J428" s="10">
        <v>2742.61547113697</v>
      </c>
      <c r="K428" s="10">
        <v>2533.4726746758502</v>
      </c>
      <c r="L428" s="10" t="s">
        <v>12</v>
      </c>
      <c r="M428" s="10" t="s">
        <v>6439</v>
      </c>
    </row>
    <row r="429" spans="1:13" x14ac:dyDescent="0.25">
      <c r="A429" s="4" t="s">
        <v>1276</v>
      </c>
      <c r="B429" s="9">
        <v>1167</v>
      </c>
      <c r="C429" s="9" t="s">
        <v>1277</v>
      </c>
      <c r="D429" s="9" t="s">
        <v>1278</v>
      </c>
      <c r="E429" s="10">
        <v>10457.219999999999</v>
      </c>
      <c r="F429" s="10">
        <v>36739916.120881297</v>
      </c>
      <c r="G429" s="10">
        <v>34126228.903972998</v>
      </c>
      <c r="H429" s="16">
        <v>7.6588808692076293E-2</v>
      </c>
      <c r="I429" s="10">
        <v>2613687.2169083902</v>
      </c>
      <c r="J429" s="10">
        <v>3513.3540387293501</v>
      </c>
      <c r="K429" s="10">
        <v>3263.41311591159</v>
      </c>
      <c r="L429" s="10" t="s">
        <v>12</v>
      </c>
      <c r="M429" s="10" t="s">
        <v>6439</v>
      </c>
    </row>
    <row r="430" spans="1:13" x14ac:dyDescent="0.25">
      <c r="A430" s="4" t="s">
        <v>1279</v>
      </c>
      <c r="B430" s="9">
        <v>1168</v>
      </c>
      <c r="C430" s="9" t="s">
        <v>1280</v>
      </c>
      <c r="D430" s="9" t="s">
        <v>1281</v>
      </c>
      <c r="E430" s="10">
        <v>12573.28</v>
      </c>
      <c r="F430" s="10">
        <v>62608822.4001223</v>
      </c>
      <c r="G430" s="10">
        <v>62543423.446111701</v>
      </c>
      <c r="H430" s="16">
        <v>1.04565676784496E-3</v>
      </c>
      <c r="I430" s="10">
        <v>65398.954010613299</v>
      </c>
      <c r="J430" s="10">
        <v>4979.5138897823199</v>
      </c>
      <c r="K430" s="10">
        <v>4974.3124662865803</v>
      </c>
      <c r="L430" s="10" t="s">
        <v>12</v>
      </c>
      <c r="M430" s="10" t="s">
        <v>6439</v>
      </c>
    </row>
    <row r="431" spans="1:13" x14ac:dyDescent="0.25">
      <c r="A431" s="4" t="s">
        <v>1282</v>
      </c>
      <c r="B431" s="9">
        <v>1169</v>
      </c>
      <c r="C431" s="9" t="s">
        <v>1283</v>
      </c>
      <c r="D431" s="9" t="s">
        <v>1284</v>
      </c>
      <c r="E431" s="10">
        <v>2095.09</v>
      </c>
      <c r="F431" s="10">
        <v>14588375.8948294</v>
      </c>
      <c r="G431" s="10">
        <v>16160833.951981099</v>
      </c>
      <c r="H431" s="16">
        <v>-9.73005515571779E-2</v>
      </c>
      <c r="I431" s="10">
        <v>-1572458.0571517299</v>
      </c>
      <c r="J431" s="10">
        <v>6963.1261162190603</v>
      </c>
      <c r="K431" s="10">
        <v>7713.6705115203204</v>
      </c>
      <c r="L431" s="10" t="s">
        <v>12</v>
      </c>
      <c r="M431" s="10" t="s">
        <v>6439</v>
      </c>
    </row>
    <row r="432" spans="1:13" x14ac:dyDescent="0.25">
      <c r="A432" s="4" t="s">
        <v>1285</v>
      </c>
      <c r="B432" s="9">
        <v>1170</v>
      </c>
      <c r="C432" s="9" t="s">
        <v>1286</v>
      </c>
      <c r="D432" s="9" t="s">
        <v>1287</v>
      </c>
      <c r="E432" s="10">
        <v>8062.26</v>
      </c>
      <c r="F432" s="10">
        <v>6766588.9223450702</v>
      </c>
      <c r="G432" s="10">
        <v>6854718.2800727002</v>
      </c>
      <c r="H432" s="16">
        <v>-1.28567439429026E-2</v>
      </c>
      <c r="I432" s="10">
        <v>-88129.357727628201</v>
      </c>
      <c r="J432" s="10">
        <v>839.29182665221299</v>
      </c>
      <c r="K432" s="10">
        <v>850.22292509453905</v>
      </c>
      <c r="L432" s="10" t="s">
        <v>12</v>
      </c>
      <c r="M432" s="10" t="s">
        <v>6439</v>
      </c>
    </row>
    <row r="433" spans="1:13" x14ac:dyDescent="0.25">
      <c r="A433" s="4" t="s">
        <v>1288</v>
      </c>
      <c r="B433" s="9">
        <v>1171</v>
      </c>
      <c r="C433" s="9" t="s">
        <v>1289</v>
      </c>
      <c r="D433" s="9" t="s">
        <v>1290</v>
      </c>
      <c r="E433" s="10">
        <v>39532.99</v>
      </c>
      <c r="F433" s="10">
        <v>34527538.737555198</v>
      </c>
      <c r="G433" s="10">
        <v>34134278.508517399</v>
      </c>
      <c r="H433" s="16">
        <v>1.15209767489213E-2</v>
      </c>
      <c r="I433" s="10">
        <v>393260.22903782898</v>
      </c>
      <c r="J433" s="10">
        <v>873.38546205473597</v>
      </c>
      <c r="K433" s="10">
        <v>863.43781506325297</v>
      </c>
      <c r="L433" s="10" t="s">
        <v>12</v>
      </c>
      <c r="M433" s="10" t="s">
        <v>6439</v>
      </c>
    </row>
    <row r="434" spans="1:13" x14ac:dyDescent="0.25">
      <c r="A434" s="4" t="s">
        <v>1291</v>
      </c>
      <c r="B434" s="9">
        <v>1172</v>
      </c>
      <c r="C434" s="9" t="s">
        <v>1292</v>
      </c>
      <c r="D434" s="9" t="s">
        <v>1293</v>
      </c>
      <c r="E434" s="10">
        <v>6043.01</v>
      </c>
      <c r="F434" s="10">
        <v>16984224.961359698</v>
      </c>
      <c r="G434" s="10">
        <v>16006031.8348448</v>
      </c>
      <c r="H434" s="16">
        <v>6.1114031048310501E-2</v>
      </c>
      <c r="I434" s="10">
        <v>978193.12651494902</v>
      </c>
      <c r="J434" s="10">
        <v>2810.5571497250098</v>
      </c>
      <c r="K434" s="10">
        <v>2648.6853132536198</v>
      </c>
      <c r="L434" s="10" t="s">
        <v>12</v>
      </c>
      <c r="M434" s="10" t="s">
        <v>6439</v>
      </c>
    </row>
    <row r="435" spans="1:13" x14ac:dyDescent="0.25">
      <c r="A435" s="4" t="s">
        <v>1294</v>
      </c>
      <c r="B435" s="9">
        <v>1173</v>
      </c>
      <c r="C435" s="9" t="s">
        <v>1295</v>
      </c>
      <c r="D435" s="9" t="s">
        <v>1296</v>
      </c>
      <c r="E435" s="10">
        <v>1899.1</v>
      </c>
      <c r="F435" s="10">
        <v>9141737.3417603597</v>
      </c>
      <c r="G435" s="10">
        <v>7749763.7629189398</v>
      </c>
      <c r="H435" s="16">
        <v>0.17961496910418601</v>
      </c>
      <c r="I435" s="10">
        <v>1391973.5788414199</v>
      </c>
      <c r="J435" s="10">
        <v>4813.7208897690298</v>
      </c>
      <c r="K435" s="10">
        <v>4080.7560228102502</v>
      </c>
      <c r="L435" s="10" t="s">
        <v>12</v>
      </c>
      <c r="M435" s="10" t="s">
        <v>6439</v>
      </c>
    </row>
    <row r="436" spans="1:13" x14ac:dyDescent="0.25">
      <c r="A436" s="4" t="s">
        <v>1297</v>
      </c>
      <c r="B436" s="9">
        <v>1174</v>
      </c>
      <c r="C436" s="9" t="s">
        <v>1298</v>
      </c>
      <c r="D436" s="9" t="s">
        <v>1299</v>
      </c>
      <c r="E436" s="10">
        <v>244.82</v>
      </c>
      <c r="F436" s="10">
        <v>1940294.5596525201</v>
      </c>
      <c r="G436" s="10">
        <v>1844273.2885672699</v>
      </c>
      <c r="H436" s="16">
        <v>5.2064556636205898E-2</v>
      </c>
      <c r="I436" s="10">
        <v>96021.271085252098</v>
      </c>
      <c r="J436" s="10">
        <v>7925.3923684850897</v>
      </c>
      <c r="K436" s="10">
        <v>7533.1806574923103</v>
      </c>
      <c r="L436" s="10" t="s">
        <v>25</v>
      </c>
      <c r="M436" s="10" t="s">
        <v>6440</v>
      </c>
    </row>
    <row r="437" spans="1:13" x14ac:dyDescent="0.25">
      <c r="A437" s="4" t="s">
        <v>1300</v>
      </c>
      <c r="B437" s="9">
        <v>1175</v>
      </c>
      <c r="C437" s="9" t="s">
        <v>1301</v>
      </c>
      <c r="D437" s="9" t="s">
        <v>1302</v>
      </c>
      <c r="E437" s="10">
        <v>5673.02</v>
      </c>
      <c r="F437" s="10">
        <v>10198462.4843126</v>
      </c>
      <c r="G437" s="10">
        <v>11257530.2895218</v>
      </c>
      <c r="H437" s="16">
        <v>-9.4076389578532302E-2</v>
      </c>
      <c r="I437" s="10">
        <v>-1059067.8052091801</v>
      </c>
      <c r="J437" s="10">
        <v>1797.7131200511601</v>
      </c>
      <c r="K437" s="10">
        <v>1984.3981317749301</v>
      </c>
      <c r="L437" s="10" t="s">
        <v>12</v>
      </c>
      <c r="M437" s="10" t="s">
        <v>6443</v>
      </c>
    </row>
    <row r="438" spans="1:13" x14ac:dyDescent="0.25">
      <c r="A438" s="4" t="s">
        <v>1303</v>
      </c>
      <c r="B438" s="9">
        <v>1176</v>
      </c>
      <c r="C438" s="9" t="s">
        <v>1304</v>
      </c>
      <c r="D438" s="9" t="s">
        <v>1305</v>
      </c>
      <c r="E438" s="10">
        <v>3559.92</v>
      </c>
      <c r="F438" s="10">
        <v>10866404.701094899</v>
      </c>
      <c r="G438" s="10">
        <v>11187018.8596917</v>
      </c>
      <c r="H438" s="16">
        <v>-2.86594813701514E-2</v>
      </c>
      <c r="I438" s="10">
        <v>-320614.15859686799</v>
      </c>
      <c r="J438" s="10">
        <v>3052.4294650146198</v>
      </c>
      <c r="K438" s="10">
        <v>3142.4916457930899</v>
      </c>
      <c r="L438" s="10" t="s">
        <v>12</v>
      </c>
      <c r="M438" s="10" t="s">
        <v>6439</v>
      </c>
    </row>
    <row r="439" spans="1:13" x14ac:dyDescent="0.25">
      <c r="A439" s="4" t="s">
        <v>1306</v>
      </c>
      <c r="B439" s="9">
        <v>1177</v>
      </c>
      <c r="C439" s="9" t="s">
        <v>1307</v>
      </c>
      <c r="D439" s="9" t="s">
        <v>1308</v>
      </c>
      <c r="E439" s="10">
        <v>3192.85</v>
      </c>
      <c r="F439" s="10">
        <v>13332798.0686292</v>
      </c>
      <c r="G439" s="10">
        <v>15510410.6470809</v>
      </c>
      <c r="H439" s="16">
        <v>-0.140396835905923</v>
      </c>
      <c r="I439" s="10">
        <v>-2177612.5784516898</v>
      </c>
      <c r="J439" s="10">
        <v>4175.82976608021</v>
      </c>
      <c r="K439" s="10">
        <v>4857.8576027940198</v>
      </c>
      <c r="L439" s="10" t="s">
        <v>12</v>
      </c>
      <c r="M439" s="10" t="s">
        <v>6440</v>
      </c>
    </row>
    <row r="440" spans="1:13" x14ac:dyDescent="0.25">
      <c r="A440" s="4" t="s">
        <v>1309</v>
      </c>
      <c r="B440" s="9">
        <v>1178</v>
      </c>
      <c r="C440" s="9" t="s">
        <v>1310</v>
      </c>
      <c r="D440" s="9" t="s">
        <v>1311</v>
      </c>
      <c r="E440" s="10">
        <v>532.37</v>
      </c>
      <c r="F440" s="10">
        <v>3944446.6567580798</v>
      </c>
      <c r="G440" s="10">
        <v>4662325.6231275098</v>
      </c>
      <c r="H440" s="16">
        <v>-0.15397443773733399</v>
      </c>
      <c r="I440" s="10">
        <v>-717878.96636942495</v>
      </c>
      <c r="J440" s="10">
        <v>7409.2203857431496</v>
      </c>
      <c r="K440" s="10">
        <v>8757.6791012406902</v>
      </c>
      <c r="L440" s="10" t="s">
        <v>25</v>
      </c>
      <c r="M440" s="10" t="s">
        <v>6439</v>
      </c>
    </row>
    <row r="441" spans="1:13" x14ac:dyDescent="0.25">
      <c r="A441" s="4" t="s">
        <v>1312</v>
      </c>
      <c r="B441" s="9">
        <v>1179</v>
      </c>
      <c r="C441" s="9" t="s">
        <v>1313</v>
      </c>
      <c r="D441" s="9" t="s">
        <v>1314</v>
      </c>
      <c r="E441" s="10">
        <v>3732.95</v>
      </c>
      <c r="F441" s="10">
        <v>2556375.42848334</v>
      </c>
      <c r="G441" s="10">
        <v>2687392.9584209099</v>
      </c>
      <c r="H441" s="16">
        <v>-4.8752650604008102E-2</v>
      </c>
      <c r="I441" s="10">
        <v>-131017.529937566</v>
      </c>
      <c r="J441" s="10">
        <v>684.81373403965802</v>
      </c>
      <c r="K441" s="10">
        <v>719.91131904282304</v>
      </c>
      <c r="L441" s="10" t="s">
        <v>12</v>
      </c>
      <c r="M441" s="10" t="s">
        <v>6439</v>
      </c>
    </row>
    <row r="442" spans="1:13" x14ac:dyDescent="0.25">
      <c r="A442" s="4" t="s">
        <v>1315</v>
      </c>
      <c r="B442" s="9">
        <v>1180</v>
      </c>
      <c r="C442" s="9" t="s">
        <v>1316</v>
      </c>
      <c r="D442" s="9" t="s">
        <v>1317</v>
      </c>
      <c r="E442" s="10">
        <v>8058.47</v>
      </c>
      <c r="F442" s="10">
        <v>11095365.1141362</v>
      </c>
      <c r="G442" s="10">
        <v>10108225.001953499</v>
      </c>
      <c r="H442" s="16">
        <v>9.7657117049915407E-2</v>
      </c>
      <c r="I442" s="10">
        <v>987140.11218265397</v>
      </c>
      <c r="J442" s="10">
        <v>1376.8575317816101</v>
      </c>
      <c r="K442" s="10">
        <v>1254.36031926079</v>
      </c>
      <c r="L442" s="10" t="s">
        <v>12</v>
      </c>
      <c r="M442" s="10" t="s">
        <v>6439</v>
      </c>
    </row>
    <row r="443" spans="1:13" x14ac:dyDescent="0.25">
      <c r="A443" s="4" t="s">
        <v>1318</v>
      </c>
      <c r="B443" s="9">
        <v>1181</v>
      </c>
      <c r="C443" s="9" t="s">
        <v>1319</v>
      </c>
      <c r="D443" s="9" t="s">
        <v>1320</v>
      </c>
      <c r="E443" s="10">
        <v>9031.15</v>
      </c>
      <c r="F443" s="10">
        <v>34506801.2110475</v>
      </c>
      <c r="G443" s="10">
        <v>31231634.166627601</v>
      </c>
      <c r="H443" s="16">
        <v>0.104866976442737</v>
      </c>
      <c r="I443" s="10">
        <v>3275167.0444199299</v>
      </c>
      <c r="J443" s="10">
        <v>3820.86458657508</v>
      </c>
      <c r="K443" s="10">
        <v>3458.2123169947999</v>
      </c>
      <c r="L443" s="10" t="s">
        <v>12</v>
      </c>
      <c r="M443" s="10" t="s">
        <v>6439</v>
      </c>
    </row>
    <row r="444" spans="1:13" x14ac:dyDescent="0.25">
      <c r="A444" s="4" t="s">
        <v>1321</v>
      </c>
      <c r="B444" s="9">
        <v>1182</v>
      </c>
      <c r="C444" s="9" t="s">
        <v>1322</v>
      </c>
      <c r="D444" s="9" t="s">
        <v>1323</v>
      </c>
      <c r="E444" s="10">
        <v>15852.59</v>
      </c>
      <c r="F444" s="10">
        <v>95796575.462885603</v>
      </c>
      <c r="G444" s="10">
        <v>93021882.9651687</v>
      </c>
      <c r="H444" s="16">
        <v>2.9828384561468E-2</v>
      </c>
      <c r="I444" s="10">
        <v>2774692.49771692</v>
      </c>
      <c r="J444" s="10">
        <v>6042.9605170439399</v>
      </c>
      <c r="K444" s="10">
        <v>5867.9296547232098</v>
      </c>
      <c r="L444" s="10" t="s">
        <v>12</v>
      </c>
      <c r="M444" s="10" t="s">
        <v>6439</v>
      </c>
    </row>
    <row r="445" spans="1:13" x14ac:dyDescent="0.25">
      <c r="A445" s="4" t="s">
        <v>1324</v>
      </c>
      <c r="B445" s="9">
        <v>1183</v>
      </c>
      <c r="C445" s="9" t="s">
        <v>1325</v>
      </c>
      <c r="D445" s="9" t="s">
        <v>1326</v>
      </c>
      <c r="E445" s="10">
        <v>9326.09</v>
      </c>
      <c r="F445" s="10">
        <v>96473814.742250398</v>
      </c>
      <c r="G445" s="10">
        <v>101478559.44039901</v>
      </c>
      <c r="H445" s="16">
        <v>-4.9318247379025001E-2</v>
      </c>
      <c r="I445" s="10">
        <v>-5004744.6981487004</v>
      </c>
      <c r="J445" s="10">
        <v>10344.508228234001</v>
      </c>
      <c r="K445" s="10">
        <v>10881.147344749999</v>
      </c>
      <c r="L445" s="10" t="s">
        <v>12</v>
      </c>
      <c r="M445" s="10" t="s">
        <v>6439</v>
      </c>
    </row>
    <row r="446" spans="1:13" x14ac:dyDescent="0.25">
      <c r="A446" s="4" t="s">
        <v>1327</v>
      </c>
      <c r="B446" s="9">
        <v>1184</v>
      </c>
      <c r="C446" s="9" t="s">
        <v>1328</v>
      </c>
      <c r="D446" s="9" t="s">
        <v>1329</v>
      </c>
      <c r="E446" s="10">
        <v>2451.46</v>
      </c>
      <c r="F446" s="10">
        <v>1906845.20166996</v>
      </c>
      <c r="G446" s="10">
        <v>1885028.95039802</v>
      </c>
      <c r="H446" s="16">
        <v>1.15734303535948E-2</v>
      </c>
      <c r="I446" s="10">
        <v>21816.251271941201</v>
      </c>
      <c r="J446" s="10">
        <v>777.84063442599904</v>
      </c>
      <c r="K446" s="10">
        <v>768.94134531993996</v>
      </c>
      <c r="L446" s="10" t="s">
        <v>25</v>
      </c>
      <c r="M446" s="10" t="s">
        <v>6443</v>
      </c>
    </row>
    <row r="447" spans="1:13" x14ac:dyDescent="0.25">
      <c r="A447" s="4" t="s">
        <v>1330</v>
      </c>
      <c r="B447" s="9">
        <v>1185</v>
      </c>
      <c r="C447" s="9" t="s">
        <v>1331</v>
      </c>
      <c r="D447" s="9" t="s">
        <v>1332</v>
      </c>
      <c r="E447" s="10">
        <v>3407.89</v>
      </c>
      <c r="F447" s="10">
        <v>5092864.1257366603</v>
      </c>
      <c r="G447" s="10">
        <v>5200303.7298823297</v>
      </c>
      <c r="H447" s="16">
        <v>-2.0660255578590501E-2</v>
      </c>
      <c r="I447" s="10">
        <v>-107439.60414566701</v>
      </c>
      <c r="J447" s="10">
        <v>1494.4332492353501</v>
      </c>
      <c r="K447" s="10">
        <v>1525.9599722650501</v>
      </c>
      <c r="L447" s="10" t="s">
        <v>12</v>
      </c>
      <c r="M447" s="10" t="s">
        <v>6439</v>
      </c>
    </row>
    <row r="448" spans="1:13" x14ac:dyDescent="0.25">
      <c r="A448" s="4" t="s">
        <v>1333</v>
      </c>
      <c r="B448" s="9">
        <v>1186</v>
      </c>
      <c r="C448" s="9" t="s">
        <v>1334</v>
      </c>
      <c r="D448" s="9" t="s">
        <v>1335</v>
      </c>
      <c r="E448" s="10">
        <v>3195.52</v>
      </c>
      <c r="F448" s="10">
        <v>11510403.2771581</v>
      </c>
      <c r="G448" s="10">
        <v>11039463.135064</v>
      </c>
      <c r="H448" s="16">
        <v>4.2659696067849397E-2</v>
      </c>
      <c r="I448" s="10">
        <v>470940.142094057</v>
      </c>
      <c r="J448" s="10">
        <v>3602.04388555166</v>
      </c>
      <c r="K448" s="10">
        <v>3454.6687659798699</v>
      </c>
      <c r="L448" s="10" t="s">
        <v>12</v>
      </c>
      <c r="M448" s="10" t="s">
        <v>6439</v>
      </c>
    </row>
    <row r="449" spans="1:13" x14ac:dyDescent="0.25">
      <c r="A449" s="4" t="s">
        <v>1336</v>
      </c>
      <c r="B449" s="9">
        <v>1187</v>
      </c>
      <c r="C449" s="9" t="s">
        <v>1337</v>
      </c>
      <c r="D449" s="9" t="s">
        <v>1338</v>
      </c>
      <c r="E449" s="10">
        <v>4364.6499999999996</v>
      </c>
      <c r="F449" s="10">
        <v>24032238.081594199</v>
      </c>
      <c r="G449" s="10">
        <v>23367570.456037998</v>
      </c>
      <c r="H449" s="16">
        <v>2.8444019321848001E-2</v>
      </c>
      <c r="I449" s="10">
        <v>664667.62555619003</v>
      </c>
      <c r="J449" s="10">
        <v>5506.1088704922904</v>
      </c>
      <c r="K449" s="10">
        <v>5353.8245806738196</v>
      </c>
      <c r="L449" s="10" t="s">
        <v>12</v>
      </c>
      <c r="M449" s="10" t="s">
        <v>6439</v>
      </c>
    </row>
    <row r="450" spans="1:13" x14ac:dyDescent="0.25">
      <c r="A450" s="4" t="s">
        <v>1339</v>
      </c>
      <c r="B450" s="9">
        <v>1188</v>
      </c>
      <c r="C450" s="9" t="s">
        <v>1340</v>
      </c>
      <c r="D450" s="9" t="s">
        <v>1341</v>
      </c>
      <c r="E450" s="10">
        <v>844.88</v>
      </c>
      <c r="F450" s="10">
        <v>7340553.1996010402</v>
      </c>
      <c r="G450" s="10">
        <v>8338201.8525276696</v>
      </c>
      <c r="H450" s="16">
        <v>-0.11964793735764501</v>
      </c>
      <c r="I450" s="10">
        <v>-997648.65292663197</v>
      </c>
      <c r="J450" s="10">
        <v>8688.2790450727207</v>
      </c>
      <c r="K450" s="10">
        <v>9869.0960284628309</v>
      </c>
      <c r="L450" s="10" t="s">
        <v>12</v>
      </c>
      <c r="M450" s="10" t="s">
        <v>6439</v>
      </c>
    </row>
    <row r="451" spans="1:13" x14ac:dyDescent="0.25">
      <c r="A451" s="4" t="s">
        <v>1342</v>
      </c>
      <c r="B451" s="9">
        <v>1189</v>
      </c>
      <c r="C451" s="9" t="s">
        <v>1343</v>
      </c>
      <c r="D451" s="9" t="s">
        <v>1344</v>
      </c>
      <c r="E451" s="10">
        <v>2853.55</v>
      </c>
      <c r="F451" s="10">
        <v>1804058.3785671999</v>
      </c>
      <c r="G451" s="10">
        <v>2000630.99647305</v>
      </c>
      <c r="H451" s="16">
        <v>-9.8255309576025407E-2</v>
      </c>
      <c r="I451" s="10">
        <v>-196572.61790585201</v>
      </c>
      <c r="J451" s="10">
        <v>632.21544341861897</v>
      </c>
      <c r="K451" s="10">
        <v>701.10248514063301</v>
      </c>
      <c r="L451" s="10" t="s">
        <v>12</v>
      </c>
      <c r="M451" s="10" t="s">
        <v>6439</v>
      </c>
    </row>
    <row r="452" spans="1:13" x14ac:dyDescent="0.25">
      <c r="A452" s="4" t="s">
        <v>1345</v>
      </c>
      <c r="B452" s="9">
        <v>1190</v>
      </c>
      <c r="C452" s="9" t="s">
        <v>1346</v>
      </c>
      <c r="D452" s="9" t="s">
        <v>1347</v>
      </c>
      <c r="E452" s="10">
        <v>1158.74</v>
      </c>
      <c r="F452" s="10">
        <v>1803774.7452169801</v>
      </c>
      <c r="G452" s="10">
        <v>1962383.3871379299</v>
      </c>
      <c r="H452" s="16">
        <v>-8.0824492787962596E-2</v>
      </c>
      <c r="I452" s="10">
        <v>-158608.641920947</v>
      </c>
      <c r="J452" s="10">
        <v>1556.6690933401601</v>
      </c>
      <c r="K452" s="10">
        <v>1693.54936149432</v>
      </c>
      <c r="L452" s="10" t="s">
        <v>12</v>
      </c>
      <c r="M452" s="10" t="s">
        <v>6439</v>
      </c>
    </row>
    <row r="453" spans="1:13" x14ac:dyDescent="0.25">
      <c r="A453" s="4" t="s">
        <v>1348</v>
      </c>
      <c r="B453" s="9">
        <v>1191</v>
      </c>
      <c r="C453" s="9" t="s">
        <v>1349</v>
      </c>
      <c r="D453" s="9" t="s">
        <v>1350</v>
      </c>
      <c r="E453" s="10">
        <v>1062.19</v>
      </c>
      <c r="F453" s="10">
        <v>3284036.1877043298</v>
      </c>
      <c r="G453" s="10">
        <v>3213484.91474267</v>
      </c>
      <c r="H453" s="16">
        <v>2.1954754677077502E-2</v>
      </c>
      <c r="I453" s="10">
        <v>70551.272961664901</v>
      </c>
      <c r="J453" s="10">
        <v>3091.7596547739399</v>
      </c>
      <c r="K453" s="10">
        <v>3025.3390775121802</v>
      </c>
      <c r="L453" s="10" t="s">
        <v>12</v>
      </c>
      <c r="M453" s="10" t="s">
        <v>6439</v>
      </c>
    </row>
    <row r="454" spans="1:13" x14ac:dyDescent="0.25">
      <c r="A454" s="4" t="s">
        <v>1351</v>
      </c>
      <c r="B454" s="9">
        <v>1192</v>
      </c>
      <c r="C454" s="9" t="s">
        <v>1352</v>
      </c>
      <c r="D454" s="9" t="s">
        <v>1353</v>
      </c>
      <c r="E454" s="10">
        <v>1242.32</v>
      </c>
      <c r="F454" s="10">
        <v>5825950.7093788898</v>
      </c>
      <c r="G454" s="10">
        <v>5454039.71275183</v>
      </c>
      <c r="H454" s="16">
        <v>6.8190005246481195E-2</v>
      </c>
      <c r="I454" s="10">
        <v>371910.99662706302</v>
      </c>
      <c r="J454" s="10">
        <v>4689.5733058945298</v>
      </c>
      <c r="K454" s="10">
        <v>4390.2051908943204</v>
      </c>
      <c r="L454" s="10" t="s">
        <v>12</v>
      </c>
      <c r="M454" s="10" t="s">
        <v>6440</v>
      </c>
    </row>
    <row r="455" spans="1:13" x14ac:dyDescent="0.25">
      <c r="A455" s="4" t="s">
        <v>1354</v>
      </c>
      <c r="B455" s="9">
        <v>1193</v>
      </c>
      <c r="C455" s="9" t="s">
        <v>1355</v>
      </c>
      <c r="D455" s="9" t="s">
        <v>1356</v>
      </c>
      <c r="E455" s="10">
        <v>568.75</v>
      </c>
      <c r="F455" s="10">
        <v>4179095.73493612</v>
      </c>
      <c r="G455" s="10">
        <v>4746287.3366087005</v>
      </c>
      <c r="H455" s="16">
        <v>-0.119502162732071</v>
      </c>
      <c r="I455" s="10">
        <v>-567191.60167258</v>
      </c>
      <c r="J455" s="10">
        <v>7347.8606328547203</v>
      </c>
      <c r="K455" s="10">
        <v>8345.1205918394699</v>
      </c>
      <c r="L455" s="10" t="s">
        <v>25</v>
      </c>
      <c r="M455" s="10" t="s">
        <v>6441</v>
      </c>
    </row>
    <row r="456" spans="1:13" x14ac:dyDescent="0.25">
      <c r="A456" s="4" t="s">
        <v>1357</v>
      </c>
      <c r="B456" s="9">
        <v>1194</v>
      </c>
      <c r="C456" s="9" t="s">
        <v>1358</v>
      </c>
      <c r="D456" s="9" t="s">
        <v>1359</v>
      </c>
      <c r="E456" s="10">
        <v>2962.68</v>
      </c>
      <c r="F456" s="10">
        <v>2062975.1160007</v>
      </c>
      <c r="G456" s="10">
        <v>2204881.7726725298</v>
      </c>
      <c r="H456" s="16">
        <v>-6.4360211250612101E-2</v>
      </c>
      <c r="I456" s="10">
        <v>-141906.65667182801</v>
      </c>
      <c r="J456" s="10">
        <v>696.32060026756199</v>
      </c>
      <c r="K456" s="10">
        <v>744.218671160074</v>
      </c>
      <c r="L456" s="10" t="s">
        <v>12</v>
      </c>
      <c r="M456" s="10" t="s">
        <v>6439</v>
      </c>
    </row>
    <row r="457" spans="1:13" x14ac:dyDescent="0.25">
      <c r="A457" s="4" t="s">
        <v>1360</v>
      </c>
      <c r="B457" s="9">
        <v>1195</v>
      </c>
      <c r="C457" s="9" t="s">
        <v>1361</v>
      </c>
      <c r="D457" s="9" t="s">
        <v>1362</v>
      </c>
      <c r="E457" s="10">
        <v>920.64</v>
      </c>
      <c r="F457" s="10">
        <v>1937535.81783725</v>
      </c>
      <c r="G457" s="10">
        <v>2229123.4625529102</v>
      </c>
      <c r="H457" s="16">
        <v>-0.130808207626921</v>
      </c>
      <c r="I457" s="10">
        <v>-291587.644715662</v>
      </c>
      <c r="J457" s="10">
        <v>2104.5531563230502</v>
      </c>
      <c r="K457" s="10">
        <v>2421.2759195265398</v>
      </c>
      <c r="L457" s="10" t="s">
        <v>12</v>
      </c>
      <c r="M457" s="10" t="s">
        <v>6439</v>
      </c>
    </row>
    <row r="458" spans="1:13" x14ac:dyDescent="0.25">
      <c r="A458" s="4" t="s">
        <v>1363</v>
      </c>
      <c r="B458" s="9">
        <v>1196</v>
      </c>
      <c r="C458" s="9" t="s">
        <v>1364</v>
      </c>
      <c r="D458" s="9" t="s">
        <v>1365</v>
      </c>
      <c r="E458" s="10">
        <v>1738.06</v>
      </c>
      <c r="F458" s="10">
        <v>4212201.9636503505</v>
      </c>
      <c r="G458" s="10">
        <v>5063184.9403313901</v>
      </c>
      <c r="H458" s="16">
        <v>-0.16807266309836599</v>
      </c>
      <c r="I458" s="10">
        <v>-850982.97668103699</v>
      </c>
      <c r="J458" s="10">
        <v>2423.5077981487102</v>
      </c>
      <c r="K458" s="10">
        <v>2913.1243687395099</v>
      </c>
      <c r="L458" s="10" t="s">
        <v>12</v>
      </c>
      <c r="M458" s="10" t="s">
        <v>6439</v>
      </c>
    </row>
    <row r="459" spans="1:13" x14ac:dyDescent="0.25">
      <c r="A459" s="4" t="s">
        <v>1366</v>
      </c>
      <c r="B459" s="9">
        <v>1197</v>
      </c>
      <c r="C459" s="9" t="s">
        <v>1367</v>
      </c>
      <c r="D459" s="9" t="s">
        <v>1368</v>
      </c>
      <c r="E459" s="10">
        <v>4149.58</v>
      </c>
      <c r="F459" s="10">
        <v>15986642.323540401</v>
      </c>
      <c r="G459" s="10">
        <v>18107007.763562799</v>
      </c>
      <c r="H459" s="16">
        <v>-0.11710192361486001</v>
      </c>
      <c r="I459" s="10">
        <v>-2120365.4400224201</v>
      </c>
      <c r="J459" s="10">
        <v>3852.5928704930102</v>
      </c>
      <c r="K459" s="10">
        <v>4363.5760157805898</v>
      </c>
      <c r="L459" s="10" t="s">
        <v>12</v>
      </c>
      <c r="M459" s="10" t="s">
        <v>6439</v>
      </c>
    </row>
    <row r="460" spans="1:13" x14ac:dyDescent="0.25">
      <c r="A460" s="4" t="s">
        <v>1369</v>
      </c>
      <c r="B460" s="9">
        <v>1198</v>
      </c>
      <c r="C460" s="9" t="s">
        <v>1370</v>
      </c>
      <c r="D460" s="9" t="s">
        <v>1371</v>
      </c>
      <c r="E460" s="10">
        <v>381.65</v>
      </c>
      <c r="F460" s="10">
        <v>2540728.7715153601</v>
      </c>
      <c r="G460" s="10">
        <v>3024658.18328417</v>
      </c>
      <c r="H460" s="16">
        <v>-0.15999474401545799</v>
      </c>
      <c r="I460" s="10">
        <v>-483929.41176881298</v>
      </c>
      <c r="J460" s="10">
        <v>6657.2219874632801</v>
      </c>
      <c r="K460" s="10">
        <v>7925.2146817350304</v>
      </c>
      <c r="L460" s="10" t="s">
        <v>25</v>
      </c>
      <c r="M460" s="10" t="s">
        <v>6440</v>
      </c>
    </row>
    <row r="461" spans="1:13" x14ac:dyDescent="0.25">
      <c r="A461" s="4" t="s">
        <v>1372</v>
      </c>
      <c r="B461" s="9">
        <v>1199</v>
      </c>
      <c r="C461" s="9" t="s">
        <v>1373</v>
      </c>
      <c r="D461" s="9" t="s">
        <v>1374</v>
      </c>
      <c r="E461" s="10">
        <v>6207.58</v>
      </c>
      <c r="F461" s="10">
        <v>4857357.68602427</v>
      </c>
      <c r="G461" s="10">
        <v>5067521.9312877199</v>
      </c>
      <c r="H461" s="16">
        <v>-4.1472784550938703E-2</v>
      </c>
      <c r="I461" s="10">
        <v>-210164.24526345299</v>
      </c>
      <c r="J461" s="10">
        <v>782.48813322168598</v>
      </c>
      <c r="K461" s="10">
        <v>816.34420036273798</v>
      </c>
      <c r="L461" s="10" t="s">
        <v>12</v>
      </c>
      <c r="M461" s="10" t="s">
        <v>6439</v>
      </c>
    </row>
    <row r="462" spans="1:13" x14ac:dyDescent="0.25">
      <c r="A462" s="4" t="s">
        <v>1375</v>
      </c>
      <c r="B462" s="9">
        <v>1200</v>
      </c>
      <c r="C462" s="9" t="s">
        <v>1376</v>
      </c>
      <c r="D462" s="9" t="s">
        <v>1377</v>
      </c>
      <c r="E462" s="10">
        <v>4705.47</v>
      </c>
      <c r="F462" s="10">
        <v>5649052.0336734597</v>
      </c>
      <c r="G462" s="10">
        <v>5224552.5268825199</v>
      </c>
      <c r="H462" s="16">
        <v>8.1250883134337495E-2</v>
      </c>
      <c r="I462" s="10">
        <v>424499.50679093902</v>
      </c>
      <c r="J462" s="10">
        <v>1200.52875348764</v>
      </c>
      <c r="K462" s="10">
        <v>1110.3147032884101</v>
      </c>
      <c r="L462" s="10" t="s">
        <v>12</v>
      </c>
      <c r="M462" s="10" t="s">
        <v>6439</v>
      </c>
    </row>
    <row r="463" spans="1:13" x14ac:dyDescent="0.25">
      <c r="A463" s="4" t="s">
        <v>1378</v>
      </c>
      <c r="B463" s="9">
        <v>1201</v>
      </c>
      <c r="C463" s="9" t="s">
        <v>1379</v>
      </c>
      <c r="D463" s="9" t="s">
        <v>1380</v>
      </c>
      <c r="E463" s="10">
        <v>4298.74</v>
      </c>
      <c r="F463" s="10">
        <v>14197878.572588</v>
      </c>
      <c r="G463" s="10">
        <v>13588668.530610699</v>
      </c>
      <c r="H463" s="16">
        <v>4.4832210058319603E-2</v>
      </c>
      <c r="I463" s="10">
        <v>609210.04197721905</v>
      </c>
      <c r="J463" s="10">
        <v>3302.8000233994098</v>
      </c>
      <c r="K463" s="10">
        <v>3161.0817426991998</v>
      </c>
      <c r="L463" s="10" t="s">
        <v>12</v>
      </c>
      <c r="M463" s="10" t="s">
        <v>6439</v>
      </c>
    </row>
    <row r="464" spans="1:13" x14ac:dyDescent="0.25">
      <c r="A464" s="4" t="s">
        <v>1381</v>
      </c>
      <c r="B464" s="9">
        <v>1202</v>
      </c>
      <c r="C464" s="9" t="s">
        <v>1382</v>
      </c>
      <c r="D464" s="9" t="s">
        <v>1383</v>
      </c>
      <c r="E464" s="10">
        <v>5013.8999999999996</v>
      </c>
      <c r="F464" s="10">
        <v>23249310.127534401</v>
      </c>
      <c r="G464" s="10">
        <v>24130647.492731798</v>
      </c>
      <c r="H464" s="16">
        <v>-3.6523568854205303E-2</v>
      </c>
      <c r="I464" s="10">
        <v>-881337.36519734596</v>
      </c>
      <c r="J464" s="10">
        <v>4636.9712454445498</v>
      </c>
      <c r="K464" s="10">
        <v>4812.7500533979101</v>
      </c>
      <c r="L464" s="10" t="s">
        <v>12</v>
      </c>
      <c r="M464" s="10" t="s">
        <v>6439</v>
      </c>
    </row>
    <row r="465" spans="1:13" x14ac:dyDescent="0.25">
      <c r="A465" s="4" t="s">
        <v>1384</v>
      </c>
      <c r="B465" s="9">
        <v>1203</v>
      </c>
      <c r="C465" s="9" t="s">
        <v>1385</v>
      </c>
      <c r="D465" s="9" t="s">
        <v>1386</v>
      </c>
      <c r="E465" s="10">
        <v>3438.56</v>
      </c>
      <c r="F465" s="10">
        <v>21065566.7098266</v>
      </c>
      <c r="G465" s="10">
        <v>22439091.9067479</v>
      </c>
      <c r="H465" s="16">
        <v>-6.1211264815410601E-2</v>
      </c>
      <c r="I465" s="10">
        <v>-1373525.1969212799</v>
      </c>
      <c r="J465" s="10">
        <v>6126.2757403757896</v>
      </c>
      <c r="K465" s="10">
        <v>6525.7235315794596</v>
      </c>
      <c r="L465" s="10" t="s">
        <v>12</v>
      </c>
      <c r="M465" s="10" t="s">
        <v>6439</v>
      </c>
    </row>
    <row r="466" spans="1:13" x14ac:dyDescent="0.25">
      <c r="A466" s="4" t="s">
        <v>1387</v>
      </c>
      <c r="B466" s="9">
        <v>1204</v>
      </c>
      <c r="C466" s="9" t="s">
        <v>1388</v>
      </c>
      <c r="D466" s="9" t="s">
        <v>1389</v>
      </c>
      <c r="E466" s="10">
        <v>3764.04</v>
      </c>
      <c r="F466" s="10">
        <v>2010040.5147180001</v>
      </c>
      <c r="G466" s="10">
        <v>2184041.3031703201</v>
      </c>
      <c r="H466" s="16">
        <v>-7.9669184002949298E-2</v>
      </c>
      <c r="I466" s="10">
        <v>-174000.78845231701</v>
      </c>
      <c r="J466" s="10">
        <v>534.011464999841</v>
      </c>
      <c r="K466" s="10">
        <v>580.23860085714205</v>
      </c>
      <c r="L466" s="10" t="s">
        <v>25</v>
      </c>
      <c r="M466" s="10" t="s">
        <v>6443</v>
      </c>
    </row>
    <row r="467" spans="1:13" x14ac:dyDescent="0.25">
      <c r="A467" s="4" t="s">
        <v>1390</v>
      </c>
      <c r="B467" s="9">
        <v>1205</v>
      </c>
      <c r="C467" s="9" t="s">
        <v>1391</v>
      </c>
      <c r="D467" s="9" t="s">
        <v>1392</v>
      </c>
      <c r="E467" s="10">
        <v>4651.7299999999996</v>
      </c>
      <c r="F467" s="10">
        <v>10625194.220801299</v>
      </c>
      <c r="G467" s="10">
        <v>4935956.6583367297</v>
      </c>
      <c r="H467" s="16">
        <v>1.1526109235289901</v>
      </c>
      <c r="I467" s="10">
        <v>5689237.5624645902</v>
      </c>
      <c r="J467" s="10">
        <v>2284.1382068179601</v>
      </c>
      <c r="K467" s="10">
        <v>1061.1012802412699</v>
      </c>
      <c r="L467" s="10" t="s">
        <v>80</v>
      </c>
      <c r="M467" s="10" t="s">
        <v>6439</v>
      </c>
    </row>
    <row r="468" spans="1:13" x14ac:dyDescent="0.25">
      <c r="A468" s="4" t="s">
        <v>1393</v>
      </c>
      <c r="B468" s="9">
        <v>1206</v>
      </c>
      <c r="C468" s="9" t="s">
        <v>1394</v>
      </c>
      <c r="D468" s="9" t="s">
        <v>1395</v>
      </c>
      <c r="E468" s="10">
        <v>11917.46</v>
      </c>
      <c r="F468" s="10">
        <v>28760215.911224298</v>
      </c>
      <c r="G468" s="10">
        <v>27349695.150969598</v>
      </c>
      <c r="H468" s="16">
        <v>5.15735459744118E-2</v>
      </c>
      <c r="I468" s="10">
        <v>1410520.7602546799</v>
      </c>
      <c r="J468" s="10">
        <v>2413.28403126373</v>
      </c>
      <c r="K468" s="10">
        <v>2294.9265322450901</v>
      </c>
      <c r="L468" s="10" t="s">
        <v>12</v>
      </c>
      <c r="M468" s="10" t="s">
        <v>6450</v>
      </c>
    </row>
    <row r="469" spans="1:13" x14ac:dyDescent="0.25">
      <c r="A469" s="4" t="s">
        <v>1396</v>
      </c>
      <c r="B469" s="9">
        <v>1207</v>
      </c>
      <c r="C469" s="9" t="s">
        <v>1397</v>
      </c>
      <c r="D469" s="9" t="s">
        <v>1398</v>
      </c>
      <c r="E469" s="10">
        <v>9035.19</v>
      </c>
      <c r="F469" s="10">
        <v>28987351.5900908</v>
      </c>
      <c r="G469" s="10">
        <v>27607530.958053801</v>
      </c>
      <c r="H469" s="16">
        <v>4.9979863615239498E-2</v>
      </c>
      <c r="I469" s="10">
        <v>1379820.6320370301</v>
      </c>
      <c r="J469" s="10">
        <v>3208.2724978767301</v>
      </c>
      <c r="K469" s="10">
        <v>3055.5562149831699</v>
      </c>
      <c r="L469" s="10" t="s">
        <v>12</v>
      </c>
      <c r="M469" s="10" t="s">
        <v>6443</v>
      </c>
    </row>
    <row r="470" spans="1:13" x14ac:dyDescent="0.25">
      <c r="A470" s="4" t="s">
        <v>1399</v>
      </c>
      <c r="B470" s="9">
        <v>1208</v>
      </c>
      <c r="C470" s="9" t="s">
        <v>1400</v>
      </c>
      <c r="D470" s="9" t="s">
        <v>1401</v>
      </c>
      <c r="E470" s="10">
        <v>291.58</v>
      </c>
      <c r="F470" s="10">
        <v>1707283.2873641001</v>
      </c>
      <c r="G470" s="10">
        <v>1814202.8378465101</v>
      </c>
      <c r="H470" s="16">
        <v>-5.8934727833039102E-2</v>
      </c>
      <c r="I470" s="10">
        <v>-106919.550482411</v>
      </c>
      <c r="J470" s="10">
        <v>5855.2825549218096</v>
      </c>
      <c r="K470" s="10">
        <v>6221.9728302576004</v>
      </c>
      <c r="L470" s="10" t="s">
        <v>25</v>
      </c>
      <c r="M470" s="10" t="s">
        <v>6442</v>
      </c>
    </row>
    <row r="471" spans="1:13" x14ac:dyDescent="0.25">
      <c r="A471" s="4" t="s">
        <v>1402</v>
      </c>
      <c r="B471" s="9">
        <v>1209</v>
      </c>
      <c r="C471" s="9" t="s">
        <v>1403</v>
      </c>
      <c r="D471" s="9" t="s">
        <v>1404</v>
      </c>
      <c r="E471" s="10">
        <v>726.07</v>
      </c>
      <c r="F471" s="10">
        <v>1777282.8675857999</v>
      </c>
      <c r="G471" s="10">
        <v>1506768.84249978</v>
      </c>
      <c r="H471" s="16">
        <v>0.17953253176992201</v>
      </c>
      <c r="I471" s="10">
        <v>270514.02508602099</v>
      </c>
      <c r="J471" s="10">
        <v>2447.8120120454</v>
      </c>
      <c r="K471" s="10">
        <v>2075.2390850741399</v>
      </c>
      <c r="L471" s="10" t="s">
        <v>25</v>
      </c>
      <c r="M471" s="10" t="s">
        <v>6443</v>
      </c>
    </row>
    <row r="472" spans="1:13" x14ac:dyDescent="0.25">
      <c r="A472" s="4" t="s">
        <v>1405</v>
      </c>
      <c r="B472" s="9">
        <v>1210</v>
      </c>
      <c r="C472" s="9" t="s">
        <v>1406</v>
      </c>
      <c r="D472" s="9" t="s">
        <v>1407</v>
      </c>
      <c r="E472" s="10">
        <v>2559.5100000000002</v>
      </c>
      <c r="F472" s="10">
        <v>16382145.754713999</v>
      </c>
      <c r="G472" s="10">
        <v>15219508.732320501</v>
      </c>
      <c r="H472" s="16">
        <v>7.6391231993216693E-2</v>
      </c>
      <c r="I472" s="10">
        <v>1162637.0223934799</v>
      </c>
      <c r="J472" s="10">
        <v>6400.5007812878102</v>
      </c>
      <c r="K472" s="10">
        <v>5946.2587496514898</v>
      </c>
      <c r="L472" s="10" t="s">
        <v>12</v>
      </c>
      <c r="M472" s="10" t="s">
        <v>6439</v>
      </c>
    </row>
    <row r="473" spans="1:13" x14ac:dyDescent="0.25">
      <c r="A473" s="4" t="s">
        <v>1408</v>
      </c>
      <c r="B473" s="9">
        <v>1211</v>
      </c>
      <c r="C473" s="9" t="s">
        <v>1409</v>
      </c>
      <c r="D473" s="9" t="s">
        <v>1410</v>
      </c>
      <c r="E473" s="10">
        <v>1286.47</v>
      </c>
      <c r="F473" s="10">
        <v>12452532.867991701</v>
      </c>
      <c r="G473" s="10">
        <v>13754719.3917943</v>
      </c>
      <c r="H473" s="16">
        <v>-9.4671980337125802E-2</v>
      </c>
      <c r="I473" s="10">
        <v>-1302186.5238026399</v>
      </c>
      <c r="J473" s="10">
        <v>9679.6138798352895</v>
      </c>
      <c r="K473" s="10">
        <v>10691.8306620398</v>
      </c>
      <c r="L473" s="10" t="s">
        <v>12</v>
      </c>
      <c r="M473" s="10" t="s">
        <v>6439</v>
      </c>
    </row>
    <row r="474" spans="1:13" x14ac:dyDescent="0.25">
      <c r="A474" s="4" t="s">
        <v>1411</v>
      </c>
      <c r="B474" s="9">
        <v>1212</v>
      </c>
      <c r="C474" s="9" t="s">
        <v>1412</v>
      </c>
      <c r="D474" s="9" t="s">
        <v>1413</v>
      </c>
      <c r="E474" s="10">
        <v>355.27</v>
      </c>
      <c r="F474" s="10">
        <v>6365623.1169092497</v>
      </c>
      <c r="G474" s="10">
        <v>6121657.0829119096</v>
      </c>
      <c r="H474" s="16">
        <v>3.9852940256708297E-2</v>
      </c>
      <c r="I474" s="10">
        <v>243966.03399734301</v>
      </c>
      <c r="J474" s="10">
        <v>17917.705173274499</v>
      </c>
      <c r="K474" s="10">
        <v>17230.9991919157</v>
      </c>
      <c r="L474" s="10" t="s">
        <v>25</v>
      </c>
      <c r="M474" s="10" t="s">
        <v>6443</v>
      </c>
    </row>
    <row r="475" spans="1:13" x14ac:dyDescent="0.25">
      <c r="A475" s="4" t="s">
        <v>1414</v>
      </c>
      <c r="B475" s="9">
        <v>1213</v>
      </c>
      <c r="C475" s="9" t="s">
        <v>1415</v>
      </c>
      <c r="D475" s="9" t="s">
        <v>1416</v>
      </c>
      <c r="E475" s="10">
        <v>156.13</v>
      </c>
      <c r="F475" s="10">
        <v>102992.61318605</v>
      </c>
      <c r="G475" s="10">
        <v>116012.198315288</v>
      </c>
      <c r="H475" s="16">
        <v>-0.11222600138869999</v>
      </c>
      <c r="I475" s="10">
        <v>-13019.585129237599</v>
      </c>
      <c r="J475" s="10">
        <v>659.65934276596397</v>
      </c>
      <c r="K475" s="10">
        <v>743.04873064297499</v>
      </c>
      <c r="L475" s="10" t="s">
        <v>25</v>
      </c>
      <c r="M475" s="10" t="s">
        <v>6441</v>
      </c>
    </row>
    <row r="476" spans="1:13" x14ac:dyDescent="0.25">
      <c r="A476" s="4" t="s">
        <v>1417</v>
      </c>
      <c r="B476" s="9">
        <v>1214</v>
      </c>
      <c r="C476" s="9" t="s">
        <v>1418</v>
      </c>
      <c r="D476" s="9" t="s">
        <v>1419</v>
      </c>
      <c r="E476" s="10">
        <v>15072.95</v>
      </c>
      <c r="F476" s="10">
        <v>24571981.1378925</v>
      </c>
      <c r="G476" s="10">
        <v>21325989.412396301</v>
      </c>
      <c r="H476" s="16">
        <v>0.15220825926179299</v>
      </c>
      <c r="I476" s="10">
        <v>3245991.7254962702</v>
      </c>
      <c r="J476" s="10">
        <v>1630.2038511301701</v>
      </c>
      <c r="K476" s="10">
        <v>1414.85173190359</v>
      </c>
      <c r="L476" s="10" t="s">
        <v>12</v>
      </c>
      <c r="M476" s="10" t="s">
        <v>6438</v>
      </c>
    </row>
    <row r="477" spans="1:13" x14ac:dyDescent="0.25">
      <c r="A477" s="4" t="s">
        <v>1420</v>
      </c>
      <c r="B477" s="9">
        <v>1215</v>
      </c>
      <c r="C477" s="9" t="s">
        <v>1421</v>
      </c>
      <c r="D477" s="9" t="s">
        <v>1422</v>
      </c>
      <c r="E477" s="10">
        <v>24083.96</v>
      </c>
      <c r="F477" s="10">
        <v>79019813.840160504</v>
      </c>
      <c r="G477" s="10">
        <v>75998814.485916406</v>
      </c>
      <c r="H477" s="16">
        <v>3.9750611567815702E-2</v>
      </c>
      <c r="I477" s="10">
        <v>3020999.35424414</v>
      </c>
      <c r="J477" s="10">
        <v>3281.0141621295102</v>
      </c>
      <c r="K477" s="10">
        <v>3155.5780065203699</v>
      </c>
      <c r="L477" s="10" t="s">
        <v>12</v>
      </c>
      <c r="M477" s="10" t="s">
        <v>6439</v>
      </c>
    </row>
    <row r="478" spans="1:13" x14ac:dyDescent="0.25">
      <c r="A478" s="4" t="s">
        <v>1423</v>
      </c>
      <c r="B478" s="9">
        <v>1216</v>
      </c>
      <c r="C478" s="9" t="s">
        <v>1424</v>
      </c>
      <c r="D478" s="9" t="s">
        <v>1425</v>
      </c>
      <c r="E478" s="10">
        <v>31081.65</v>
      </c>
      <c r="F478" s="10">
        <v>150350644.71953401</v>
      </c>
      <c r="G478" s="10">
        <v>145726929.299591</v>
      </c>
      <c r="H478" s="16">
        <v>3.1728627249374197E-2</v>
      </c>
      <c r="I478" s="10">
        <v>4623715.41994265</v>
      </c>
      <c r="J478" s="10">
        <v>4837.2800259810501</v>
      </c>
      <c r="K478" s="10">
        <v>4688.5197310822005</v>
      </c>
      <c r="L478" s="10" t="s">
        <v>12</v>
      </c>
      <c r="M478" s="10" t="s">
        <v>6439</v>
      </c>
    </row>
    <row r="479" spans="1:13" x14ac:dyDescent="0.25">
      <c r="A479" s="4" t="s">
        <v>1426</v>
      </c>
      <c r="B479" s="9">
        <v>1217</v>
      </c>
      <c r="C479" s="9" t="s">
        <v>1427</v>
      </c>
      <c r="D479" s="9" t="s">
        <v>1428</v>
      </c>
      <c r="E479" s="10">
        <v>5284.75</v>
      </c>
      <c r="F479" s="10">
        <v>36205204.666622199</v>
      </c>
      <c r="G479" s="10">
        <v>40275537.141594402</v>
      </c>
      <c r="H479" s="16">
        <v>-0.101062152459005</v>
      </c>
      <c r="I479" s="10">
        <v>-4070332.47497214</v>
      </c>
      <c r="J479" s="10">
        <v>6850.8831385821904</v>
      </c>
      <c r="K479" s="10">
        <v>7621.0865493342799</v>
      </c>
      <c r="L479" s="10" t="s">
        <v>12</v>
      </c>
      <c r="M479" s="10" t="s">
        <v>6439</v>
      </c>
    </row>
    <row r="480" spans="1:13" x14ac:dyDescent="0.25">
      <c r="A480" s="4" t="s">
        <v>1429</v>
      </c>
      <c r="B480" s="9">
        <v>1218</v>
      </c>
      <c r="C480" s="9" t="s">
        <v>1430</v>
      </c>
      <c r="D480" s="9" t="s">
        <v>1431</v>
      </c>
      <c r="E480" s="10">
        <v>3218.73</v>
      </c>
      <c r="F480" s="10">
        <v>2035009.6302888</v>
      </c>
      <c r="G480" s="10">
        <v>1984225.6353643199</v>
      </c>
      <c r="H480" s="16">
        <v>2.55938609094493E-2</v>
      </c>
      <c r="I480" s="10">
        <v>50783.994924478</v>
      </c>
      <c r="J480" s="10">
        <v>632.23993012424103</v>
      </c>
      <c r="K480" s="10">
        <v>616.46228026716199</v>
      </c>
      <c r="L480" s="10" t="s">
        <v>12</v>
      </c>
      <c r="M480" s="10" t="s">
        <v>6439</v>
      </c>
    </row>
    <row r="481" spans="1:13" x14ac:dyDescent="0.25">
      <c r="A481" s="4" t="s">
        <v>1432</v>
      </c>
      <c r="B481" s="9">
        <v>1219</v>
      </c>
      <c r="C481" s="9" t="s">
        <v>1433</v>
      </c>
      <c r="D481" s="9" t="s">
        <v>1434</v>
      </c>
      <c r="E481" s="10">
        <v>6859.86</v>
      </c>
      <c r="F481" s="10">
        <v>5417314.5516144997</v>
      </c>
      <c r="G481" s="10">
        <v>5065074.9260088</v>
      </c>
      <c r="H481" s="16">
        <v>6.95428262663942E-2</v>
      </c>
      <c r="I481" s="10">
        <v>352239.62560570001</v>
      </c>
      <c r="J481" s="10">
        <v>789.71211535140696</v>
      </c>
      <c r="K481" s="10">
        <v>738.36418323534303</v>
      </c>
      <c r="L481" s="10" t="s">
        <v>25</v>
      </c>
      <c r="M481" s="10" t="s">
        <v>6439</v>
      </c>
    </row>
    <row r="482" spans="1:13" x14ac:dyDescent="0.25">
      <c r="A482" s="4" t="s">
        <v>1435</v>
      </c>
      <c r="B482" s="9">
        <v>1220</v>
      </c>
      <c r="C482" s="9" t="s">
        <v>1436</v>
      </c>
      <c r="D482" s="9" t="s">
        <v>1437</v>
      </c>
      <c r="E482" s="10">
        <v>159.59</v>
      </c>
      <c r="F482" s="10">
        <v>423136.72480199998</v>
      </c>
      <c r="G482" s="10">
        <v>431581.38490384002</v>
      </c>
      <c r="H482" s="16">
        <v>-1.9566784845739701E-2</v>
      </c>
      <c r="I482" s="10">
        <v>-8444.6601018398105</v>
      </c>
      <c r="J482" s="10">
        <v>2651.3987392819099</v>
      </c>
      <c r="K482" s="10">
        <v>2704.3134588874</v>
      </c>
      <c r="L482" s="10" t="s">
        <v>80</v>
      </c>
      <c r="M482" s="10" t="s">
        <v>6439</v>
      </c>
    </row>
    <row r="483" spans="1:13" x14ac:dyDescent="0.25">
      <c r="A483" s="4" t="s">
        <v>1438</v>
      </c>
      <c r="B483" s="9">
        <v>1223</v>
      </c>
      <c r="C483" s="9" t="s">
        <v>1439</v>
      </c>
      <c r="D483" s="9" t="s">
        <v>1440</v>
      </c>
      <c r="E483" s="10">
        <v>50194.11</v>
      </c>
      <c r="F483" s="10">
        <v>33174587.8230552</v>
      </c>
      <c r="G483" s="10">
        <v>34633826.136955</v>
      </c>
      <c r="H483" s="16">
        <v>-4.2133326769310697E-2</v>
      </c>
      <c r="I483" s="10">
        <v>-1459238.31389982</v>
      </c>
      <c r="J483" s="10">
        <v>660.92590989371502</v>
      </c>
      <c r="K483" s="10">
        <v>689.99781322858405</v>
      </c>
      <c r="L483" s="10" t="s">
        <v>25</v>
      </c>
      <c r="M483" s="10" t="s">
        <v>6440</v>
      </c>
    </row>
    <row r="484" spans="1:13" x14ac:dyDescent="0.25">
      <c r="A484" s="4" t="s">
        <v>1441</v>
      </c>
      <c r="B484" s="9">
        <v>1224</v>
      </c>
      <c r="C484" s="9" t="s">
        <v>1442</v>
      </c>
      <c r="D484" s="9" t="s">
        <v>1443</v>
      </c>
      <c r="E484" s="10">
        <v>3001.08</v>
      </c>
      <c r="F484" s="10">
        <v>2179867.2464055</v>
      </c>
      <c r="G484" s="10">
        <v>2402164.5577514502</v>
      </c>
      <c r="H484" s="16">
        <v>-9.2540417611534906E-2</v>
      </c>
      <c r="I484" s="10">
        <v>-222297.311345947</v>
      </c>
      <c r="J484" s="10">
        <v>726.36092553530705</v>
      </c>
      <c r="K484" s="10">
        <v>800.43336323971596</v>
      </c>
      <c r="L484" s="10" t="s">
        <v>12</v>
      </c>
      <c r="M484" s="10" t="s">
        <v>6439</v>
      </c>
    </row>
    <row r="485" spans="1:13" x14ac:dyDescent="0.25">
      <c r="A485" s="4" t="s">
        <v>1444</v>
      </c>
      <c r="B485" s="9">
        <v>1225</v>
      </c>
      <c r="C485" s="9" t="s">
        <v>1445</v>
      </c>
      <c r="D485" s="9" t="s">
        <v>1446</v>
      </c>
      <c r="E485" s="10">
        <v>5958.39</v>
      </c>
      <c r="F485" s="10">
        <v>12616133.162053799</v>
      </c>
      <c r="G485" s="10">
        <v>11544941.196598999</v>
      </c>
      <c r="H485" s="16">
        <v>9.2784531961961805E-2</v>
      </c>
      <c r="I485" s="10">
        <v>1071191.9654548101</v>
      </c>
      <c r="J485" s="10">
        <v>2117.3728409946102</v>
      </c>
      <c r="K485" s="10">
        <v>1937.5940810519301</v>
      </c>
      <c r="L485" s="10" t="s">
        <v>12</v>
      </c>
      <c r="M485" s="10" t="s">
        <v>6439</v>
      </c>
    </row>
    <row r="486" spans="1:13" x14ac:dyDescent="0.25">
      <c r="A486" s="4" t="s">
        <v>1447</v>
      </c>
      <c r="B486" s="9">
        <v>1226</v>
      </c>
      <c r="C486" s="9" t="s">
        <v>1448</v>
      </c>
      <c r="D486" s="9" t="s">
        <v>1449</v>
      </c>
      <c r="E486" s="10">
        <v>12365.81</v>
      </c>
      <c r="F486" s="10">
        <v>9222840.0080326404</v>
      </c>
      <c r="G486" s="10">
        <v>8742159.4654022902</v>
      </c>
      <c r="H486" s="16">
        <v>5.4984188349878498E-2</v>
      </c>
      <c r="I486" s="10">
        <v>480680.54263035202</v>
      </c>
      <c r="J486" s="10">
        <v>745.83387647332802</v>
      </c>
      <c r="K486" s="10">
        <v>706.96213716709894</v>
      </c>
      <c r="L486" s="10" t="s">
        <v>12</v>
      </c>
      <c r="M486" s="10" t="s">
        <v>6439</v>
      </c>
    </row>
    <row r="487" spans="1:13" x14ac:dyDescent="0.25">
      <c r="A487" s="4" t="s">
        <v>1450</v>
      </c>
      <c r="B487" s="9">
        <v>1227</v>
      </c>
      <c r="C487" s="9" t="s">
        <v>1451</v>
      </c>
      <c r="D487" s="9" t="s">
        <v>1452</v>
      </c>
      <c r="E487" s="10">
        <v>4809.3500000000004</v>
      </c>
      <c r="F487" s="10">
        <v>4900157.9370878404</v>
      </c>
      <c r="G487" s="10">
        <v>6983408.7987831403</v>
      </c>
      <c r="H487" s="16">
        <v>-0.298314322091284</v>
      </c>
      <c r="I487" s="10">
        <v>-2083250.8616953001</v>
      </c>
      <c r="J487" s="10">
        <v>1018.88154055909</v>
      </c>
      <c r="K487" s="10">
        <v>1452.04836387103</v>
      </c>
      <c r="L487" s="10" t="s">
        <v>12</v>
      </c>
      <c r="M487" s="10" t="s">
        <v>6439</v>
      </c>
    </row>
    <row r="488" spans="1:13" x14ac:dyDescent="0.25">
      <c r="A488" s="4" t="s">
        <v>1453</v>
      </c>
      <c r="B488" s="9">
        <v>1228</v>
      </c>
      <c r="C488" s="9" t="s">
        <v>1454</v>
      </c>
      <c r="D488" s="9" t="s">
        <v>1455</v>
      </c>
      <c r="E488" s="10">
        <v>5308.43</v>
      </c>
      <c r="F488" s="10">
        <v>14167146.9087737</v>
      </c>
      <c r="G488" s="10">
        <v>12610253.151021499</v>
      </c>
      <c r="H488" s="16">
        <v>0.12346252998307</v>
      </c>
      <c r="I488" s="10">
        <v>1556893.75775211</v>
      </c>
      <c r="J488" s="10">
        <v>2668.8016812454298</v>
      </c>
      <c r="K488" s="10">
        <v>2375.5146344628401</v>
      </c>
      <c r="L488" s="10" t="s">
        <v>12</v>
      </c>
      <c r="M488" s="10" t="s">
        <v>6441</v>
      </c>
    </row>
    <row r="489" spans="1:13" x14ac:dyDescent="0.25">
      <c r="A489" s="4" t="s">
        <v>1456</v>
      </c>
      <c r="B489" s="9">
        <v>1229</v>
      </c>
      <c r="C489" s="9" t="s">
        <v>1457</v>
      </c>
      <c r="D489" s="9" t="s">
        <v>1458</v>
      </c>
      <c r="E489" s="10">
        <v>13367.81</v>
      </c>
      <c r="F489" s="10">
        <v>58489210.175493799</v>
      </c>
      <c r="G489" s="10">
        <v>58996707.641426697</v>
      </c>
      <c r="H489" s="16">
        <v>-8.6021319870482893E-3</v>
      </c>
      <c r="I489" s="10">
        <v>-507497.46593285399</v>
      </c>
      <c r="J489" s="10">
        <v>4375.3771317436303</v>
      </c>
      <c r="K489" s="10">
        <v>4413.3412759028397</v>
      </c>
      <c r="L489" s="10" t="s">
        <v>12</v>
      </c>
      <c r="M489" s="10" t="s">
        <v>6438</v>
      </c>
    </row>
    <row r="490" spans="1:13" x14ac:dyDescent="0.25">
      <c r="A490" s="4" t="s">
        <v>1459</v>
      </c>
      <c r="B490" s="9">
        <v>1230</v>
      </c>
      <c r="C490" s="9" t="s">
        <v>1460</v>
      </c>
      <c r="D490" s="9" t="s">
        <v>1461</v>
      </c>
      <c r="E490" s="10">
        <v>1964.85</v>
      </c>
      <c r="F490" s="10">
        <v>16177027.220669201</v>
      </c>
      <c r="G490" s="10">
        <v>18918948.081667598</v>
      </c>
      <c r="H490" s="16">
        <v>-0.14492987924922299</v>
      </c>
      <c r="I490" s="10">
        <v>-2741920.8609984</v>
      </c>
      <c r="J490" s="10">
        <v>8233.2123168023809</v>
      </c>
      <c r="K490" s="10">
        <v>9628.6984154859401</v>
      </c>
      <c r="L490" s="10" t="s">
        <v>12</v>
      </c>
      <c r="M490" s="10" t="s">
        <v>6441</v>
      </c>
    </row>
    <row r="491" spans="1:13" x14ac:dyDescent="0.25">
      <c r="A491" s="4" t="s">
        <v>1462</v>
      </c>
      <c r="B491" s="9">
        <v>1231</v>
      </c>
      <c r="C491" s="9" t="s">
        <v>1463</v>
      </c>
      <c r="D491" s="9" t="s">
        <v>1464</v>
      </c>
      <c r="E491" s="10">
        <v>8722.2800000000007</v>
      </c>
      <c r="F491" s="10">
        <v>8774591.8629179392</v>
      </c>
      <c r="G491" s="10">
        <v>5982326.0084207896</v>
      </c>
      <c r="H491" s="16">
        <v>0.46675253915729797</v>
      </c>
      <c r="I491" s="10">
        <v>2792265.8544971501</v>
      </c>
      <c r="J491" s="10">
        <v>1005.99749869506</v>
      </c>
      <c r="K491" s="10">
        <v>685.86722834176305</v>
      </c>
      <c r="L491" s="10" t="s">
        <v>12</v>
      </c>
      <c r="M491" s="10" t="s">
        <v>6439</v>
      </c>
    </row>
    <row r="492" spans="1:13" x14ac:dyDescent="0.25">
      <c r="A492" s="4" t="s">
        <v>1465</v>
      </c>
      <c r="B492" s="9">
        <v>1232</v>
      </c>
      <c r="C492" s="9" t="s">
        <v>1466</v>
      </c>
      <c r="D492" s="9" t="s">
        <v>1467</v>
      </c>
      <c r="E492" s="10">
        <v>170.37</v>
      </c>
      <c r="F492" s="10">
        <v>372610.2219</v>
      </c>
      <c r="G492" s="10">
        <v>322326.75416127598</v>
      </c>
      <c r="H492" s="16">
        <v>0.15600153288412799</v>
      </c>
      <c r="I492" s="10">
        <v>50283.467738724503</v>
      </c>
      <c r="J492" s="10">
        <v>2187.06475259729</v>
      </c>
      <c r="K492" s="10">
        <v>1891.9220177336099</v>
      </c>
      <c r="L492" s="10" t="s">
        <v>12</v>
      </c>
      <c r="M492" s="10" t="s">
        <v>6442</v>
      </c>
    </row>
    <row r="493" spans="1:13" x14ac:dyDescent="0.25">
      <c r="A493" s="4" t="s">
        <v>1468</v>
      </c>
      <c r="B493" s="9">
        <v>1233</v>
      </c>
      <c r="C493" s="9" t="s">
        <v>1469</v>
      </c>
      <c r="D493" s="9" t="s">
        <v>1470</v>
      </c>
      <c r="E493" s="10">
        <v>295.08</v>
      </c>
      <c r="F493" s="10">
        <v>1284951.3648399999</v>
      </c>
      <c r="G493" s="10">
        <v>1476264.8376477701</v>
      </c>
      <c r="H493" s="16">
        <v>-0.12959292122177901</v>
      </c>
      <c r="I493" s="10">
        <v>-191313.47280777001</v>
      </c>
      <c r="J493" s="10">
        <v>4354.5864336451104</v>
      </c>
      <c r="K493" s="10">
        <v>5002.9308582342801</v>
      </c>
      <c r="L493" s="10" t="s">
        <v>25</v>
      </c>
      <c r="M493" s="10" t="s">
        <v>6439</v>
      </c>
    </row>
    <row r="494" spans="1:13" x14ac:dyDescent="0.25">
      <c r="A494" s="4" t="s">
        <v>1471</v>
      </c>
      <c r="B494" s="9">
        <v>1234</v>
      </c>
      <c r="C494" s="9" t="s">
        <v>1472</v>
      </c>
      <c r="D494" s="9" t="s">
        <v>1473</v>
      </c>
      <c r="E494" s="10">
        <v>207.64</v>
      </c>
      <c r="F494" s="10">
        <v>1290052.48394267</v>
      </c>
      <c r="G494" s="10">
        <v>1542353.9238197501</v>
      </c>
      <c r="H494" s="16">
        <v>-0.163582065037469</v>
      </c>
      <c r="I494" s="10">
        <v>-252301.43987707701</v>
      </c>
      <c r="J494" s="10">
        <v>6212.9285491363398</v>
      </c>
      <c r="K494" s="10">
        <v>7428.0192825069698</v>
      </c>
      <c r="L494" s="10" t="s">
        <v>80</v>
      </c>
      <c r="M494" s="10" t="s">
        <v>6439</v>
      </c>
    </row>
    <row r="495" spans="1:13" x14ac:dyDescent="0.25">
      <c r="A495" s="4" t="s">
        <v>1474</v>
      </c>
      <c r="B495" s="9">
        <v>1236</v>
      </c>
      <c r="C495" s="9" t="s">
        <v>1475</v>
      </c>
      <c r="D495" s="9" t="s">
        <v>1476</v>
      </c>
      <c r="E495" s="10">
        <v>1271.46</v>
      </c>
      <c r="F495" s="10">
        <v>937001.34044288995</v>
      </c>
      <c r="G495" s="10">
        <v>986420.52933009795</v>
      </c>
      <c r="H495" s="16">
        <v>-5.0099513764955299E-2</v>
      </c>
      <c r="I495" s="10">
        <v>-49419.188887207703</v>
      </c>
      <c r="J495" s="10">
        <v>736.949129695696</v>
      </c>
      <c r="K495" s="10">
        <v>775.817193879554</v>
      </c>
      <c r="L495" s="10" t="s">
        <v>25</v>
      </c>
      <c r="M495" s="10" t="s">
        <v>6440</v>
      </c>
    </row>
    <row r="496" spans="1:13" x14ac:dyDescent="0.25">
      <c r="A496" s="4" t="s">
        <v>1477</v>
      </c>
      <c r="B496" s="9">
        <v>1237</v>
      </c>
      <c r="C496" s="9" t="s">
        <v>1478</v>
      </c>
      <c r="D496" s="9" t="s">
        <v>1479</v>
      </c>
      <c r="E496" s="10">
        <v>21559.99</v>
      </c>
      <c r="F496" s="10">
        <v>13163476.6189691</v>
      </c>
      <c r="G496" s="10">
        <v>13782729.7870914</v>
      </c>
      <c r="H496" s="16">
        <v>-4.4929645845792301E-2</v>
      </c>
      <c r="I496" s="10">
        <v>-619253.168122267</v>
      </c>
      <c r="J496" s="10">
        <v>610.55114677553695</v>
      </c>
      <c r="K496" s="10">
        <v>639.273477728486</v>
      </c>
      <c r="L496" s="10" t="s">
        <v>12</v>
      </c>
      <c r="M496" s="10" t="s">
        <v>6439</v>
      </c>
    </row>
    <row r="497" spans="1:13" x14ac:dyDescent="0.25">
      <c r="A497" s="4" t="s">
        <v>1480</v>
      </c>
      <c r="B497" s="9">
        <v>1238</v>
      </c>
      <c r="C497" s="9" t="s">
        <v>1481</v>
      </c>
      <c r="D497" s="9" t="s">
        <v>1482</v>
      </c>
      <c r="E497" s="10">
        <v>16078.27</v>
      </c>
      <c r="F497" s="10">
        <v>9499247.7169368006</v>
      </c>
      <c r="G497" s="10">
        <v>9988090.8140945509</v>
      </c>
      <c r="H497" s="16">
        <v>-4.89425963636533E-2</v>
      </c>
      <c r="I497" s="10">
        <v>-488843.097157743</v>
      </c>
      <c r="J497" s="10">
        <v>590.81279994283</v>
      </c>
      <c r="K497" s="10">
        <v>621.21676113751903</v>
      </c>
      <c r="L497" s="10" t="s">
        <v>12</v>
      </c>
      <c r="M497" s="10" t="s">
        <v>6440</v>
      </c>
    </row>
    <row r="498" spans="1:13" x14ac:dyDescent="0.25">
      <c r="A498" s="4" t="s">
        <v>1483</v>
      </c>
      <c r="B498" s="9">
        <v>1239</v>
      </c>
      <c r="C498" s="9" t="s">
        <v>1484</v>
      </c>
      <c r="D498" s="9" t="s">
        <v>1485</v>
      </c>
      <c r="E498" s="10">
        <v>25017.78</v>
      </c>
      <c r="F498" s="10">
        <v>16123997.091118</v>
      </c>
      <c r="G498" s="10">
        <v>16931075.196880601</v>
      </c>
      <c r="H498" s="16">
        <v>-4.7668449662981997E-2</v>
      </c>
      <c r="I498" s="10">
        <v>-807078.10576266795</v>
      </c>
      <c r="J498" s="10">
        <v>644.50151416784195</v>
      </c>
      <c r="K498" s="10">
        <v>676.76169495777106</v>
      </c>
      <c r="L498" s="10" t="s">
        <v>12</v>
      </c>
      <c r="M498" s="10" t="s">
        <v>6439</v>
      </c>
    </row>
    <row r="499" spans="1:13" x14ac:dyDescent="0.25">
      <c r="A499" s="4" t="s">
        <v>1486</v>
      </c>
      <c r="B499" s="9">
        <v>1240</v>
      </c>
      <c r="C499" s="9" t="s">
        <v>1487</v>
      </c>
      <c r="D499" s="9" t="s">
        <v>1488</v>
      </c>
      <c r="E499" s="10">
        <v>23920.71</v>
      </c>
      <c r="F499" s="10">
        <v>20181797.871249199</v>
      </c>
      <c r="G499" s="10">
        <v>20484687.332359798</v>
      </c>
      <c r="H499" s="16">
        <v>-1.4786140310385901E-2</v>
      </c>
      <c r="I499" s="10">
        <v>-302889.461110659</v>
      </c>
      <c r="J499" s="10">
        <v>843.69560398705505</v>
      </c>
      <c r="K499" s="10">
        <v>856.35783103259996</v>
      </c>
      <c r="L499" s="10" t="s">
        <v>12</v>
      </c>
      <c r="M499" s="10" t="s">
        <v>6439</v>
      </c>
    </row>
    <row r="500" spans="1:13" x14ac:dyDescent="0.25">
      <c r="A500" s="4" t="s">
        <v>1489</v>
      </c>
      <c r="B500" s="9">
        <v>1241</v>
      </c>
      <c r="C500" s="9" t="s">
        <v>1490</v>
      </c>
      <c r="D500" s="9" t="s">
        <v>1491</v>
      </c>
      <c r="E500" s="10">
        <v>892.91</v>
      </c>
      <c r="F500" s="10">
        <v>1022267.19893243</v>
      </c>
      <c r="G500" s="10">
        <v>838250.40559702797</v>
      </c>
      <c r="H500" s="16">
        <v>0.21952484854968701</v>
      </c>
      <c r="I500" s="10">
        <v>184016.79333540201</v>
      </c>
      <c r="J500" s="10">
        <v>1144.8714864123299</v>
      </c>
      <c r="K500" s="10">
        <v>938.78487820388204</v>
      </c>
      <c r="L500" s="10" t="s">
        <v>12</v>
      </c>
      <c r="M500" s="10" t="s">
        <v>6438</v>
      </c>
    </row>
    <row r="501" spans="1:13" x14ac:dyDescent="0.25">
      <c r="A501" s="4" t="s">
        <v>1492</v>
      </c>
      <c r="B501" s="9">
        <v>1242</v>
      </c>
      <c r="C501" s="9" t="s">
        <v>1493</v>
      </c>
      <c r="D501" s="9" t="s">
        <v>1494</v>
      </c>
      <c r="E501" s="10">
        <v>269.73</v>
      </c>
      <c r="F501" s="10">
        <v>687712.03785445006</v>
      </c>
      <c r="G501" s="10">
        <v>704908.02529402997</v>
      </c>
      <c r="H501" s="16">
        <v>-2.4394654086122101E-2</v>
      </c>
      <c r="I501" s="10">
        <v>-17195.987439579199</v>
      </c>
      <c r="J501" s="10">
        <v>2549.6312529360898</v>
      </c>
      <c r="K501" s="10">
        <v>2613.38384789986</v>
      </c>
      <c r="L501" s="10" t="s">
        <v>25</v>
      </c>
      <c r="M501" s="10" t="s">
        <v>6443</v>
      </c>
    </row>
    <row r="502" spans="1:13" x14ac:dyDescent="0.25">
      <c r="A502" s="4" t="s">
        <v>6454</v>
      </c>
      <c r="B502" s="9">
        <v>1243</v>
      </c>
      <c r="C502" s="9" t="s">
        <v>6455</v>
      </c>
      <c r="D502" s="9" t="s">
        <v>6456</v>
      </c>
      <c r="E502" s="10">
        <v>93.59</v>
      </c>
      <c r="F502" s="10">
        <v>371589.50650000002</v>
      </c>
      <c r="G502" s="10">
        <v>376651.36441693298</v>
      </c>
      <c r="H502" s="16">
        <v>-1.3439106811066401E-2</v>
      </c>
      <c r="I502" s="10">
        <v>-5061.8579169330797</v>
      </c>
      <c r="J502" s="10">
        <v>3970.39754781494</v>
      </c>
      <c r="K502" s="10">
        <v>4024.4830047754399</v>
      </c>
      <c r="L502" s="10" t="s">
        <v>25</v>
      </c>
      <c r="M502" s="10" t="s">
        <v>6438</v>
      </c>
    </row>
    <row r="503" spans="1:13" x14ac:dyDescent="0.25">
      <c r="A503" s="4" t="s">
        <v>1495</v>
      </c>
      <c r="B503" s="9">
        <v>1431</v>
      </c>
      <c r="C503" s="9" t="s">
        <v>1496</v>
      </c>
      <c r="D503" s="9" t="s">
        <v>1497</v>
      </c>
      <c r="E503" s="10">
        <v>628.94000000000005</v>
      </c>
      <c r="F503" s="10">
        <v>11469104.1331302</v>
      </c>
      <c r="G503" s="10">
        <v>10286851.781051399</v>
      </c>
      <c r="H503" s="16">
        <v>0.114928490974908</v>
      </c>
      <c r="I503" s="10">
        <v>1182252.3520787901</v>
      </c>
      <c r="J503" s="10">
        <v>18235.609331780801</v>
      </c>
      <c r="K503" s="10">
        <v>16355.855536380899</v>
      </c>
      <c r="L503" s="10" t="s">
        <v>12</v>
      </c>
      <c r="M503" s="10" t="s">
        <v>6439</v>
      </c>
    </row>
    <row r="504" spans="1:13" x14ac:dyDescent="0.25">
      <c r="A504" s="4" t="s">
        <v>1498</v>
      </c>
      <c r="B504" s="9">
        <v>1432</v>
      </c>
      <c r="C504" s="9" t="s">
        <v>1499</v>
      </c>
      <c r="D504" s="9" t="s">
        <v>1500</v>
      </c>
      <c r="E504" s="10">
        <v>818</v>
      </c>
      <c r="F504" s="10">
        <v>18219278.310943998</v>
      </c>
      <c r="G504" s="10">
        <v>16486703.534404499</v>
      </c>
      <c r="H504" s="16">
        <v>0.105089217679202</v>
      </c>
      <c r="I504" s="10">
        <v>1732574.7765395001</v>
      </c>
      <c r="J504" s="10">
        <v>22272.956370347201</v>
      </c>
      <c r="K504" s="10">
        <v>20154.894296338</v>
      </c>
      <c r="L504" s="10" t="s">
        <v>12</v>
      </c>
      <c r="M504" s="10" t="s">
        <v>6439</v>
      </c>
    </row>
    <row r="505" spans="1:13" x14ac:dyDescent="0.25">
      <c r="A505" s="4" t="s">
        <v>1501</v>
      </c>
      <c r="B505" s="9">
        <v>1433</v>
      </c>
      <c r="C505" s="9" t="s">
        <v>1502</v>
      </c>
      <c r="D505" s="9" t="s">
        <v>1503</v>
      </c>
      <c r="E505" s="10">
        <v>897.24</v>
      </c>
      <c r="F505" s="10">
        <v>23820205.4603393</v>
      </c>
      <c r="G505" s="10">
        <v>25981046.280372299</v>
      </c>
      <c r="H505" s="16">
        <v>-8.31698922635562E-2</v>
      </c>
      <c r="I505" s="10">
        <v>-2160840.8200330301</v>
      </c>
      <c r="J505" s="10">
        <v>26548.309772568398</v>
      </c>
      <c r="K505" s="10">
        <v>28956.6295309753</v>
      </c>
      <c r="L505" s="10" t="s">
        <v>12</v>
      </c>
      <c r="M505" s="10" t="s">
        <v>6439</v>
      </c>
    </row>
    <row r="506" spans="1:13" x14ac:dyDescent="0.25">
      <c r="A506" s="4" t="s">
        <v>1504</v>
      </c>
      <c r="B506" s="9">
        <v>1434</v>
      </c>
      <c r="C506" s="9" t="s">
        <v>1505</v>
      </c>
      <c r="D506" s="9" t="s">
        <v>1506</v>
      </c>
      <c r="E506" s="10">
        <v>517.04999999999995</v>
      </c>
      <c r="F506" s="10">
        <v>6892417.4369255798</v>
      </c>
      <c r="G506" s="10">
        <v>6587742.8178427396</v>
      </c>
      <c r="H506" s="16">
        <v>4.6248711813343897E-2</v>
      </c>
      <c r="I506" s="10">
        <v>304674.61908283603</v>
      </c>
      <c r="J506" s="10">
        <v>13330.272578910301</v>
      </c>
      <c r="K506" s="10">
        <v>12741.016957436899</v>
      </c>
      <c r="L506" s="10" t="s">
        <v>12</v>
      </c>
      <c r="M506" s="10" t="s">
        <v>6439</v>
      </c>
    </row>
    <row r="507" spans="1:13" x14ac:dyDescent="0.25">
      <c r="A507" s="4" t="s">
        <v>1507</v>
      </c>
      <c r="B507" s="9">
        <v>1435</v>
      </c>
      <c r="C507" s="9" t="s">
        <v>1508</v>
      </c>
      <c r="D507" s="9" t="s">
        <v>1509</v>
      </c>
      <c r="E507" s="10">
        <v>4617.47</v>
      </c>
      <c r="F507" s="10">
        <v>72263704.254390299</v>
      </c>
      <c r="G507" s="10">
        <v>65072722.9234154</v>
      </c>
      <c r="H507" s="16">
        <v>0.110506845386476</v>
      </c>
      <c r="I507" s="10">
        <v>7190981.3309748499</v>
      </c>
      <c r="J507" s="10">
        <v>15650.064700883901</v>
      </c>
      <c r="K507" s="10">
        <v>14092.722405</v>
      </c>
      <c r="L507" s="10" t="s">
        <v>12</v>
      </c>
      <c r="M507" s="10" t="s">
        <v>6439</v>
      </c>
    </row>
    <row r="508" spans="1:13" x14ac:dyDescent="0.25">
      <c r="A508" s="4" t="s">
        <v>1510</v>
      </c>
      <c r="B508" s="9">
        <v>1436</v>
      </c>
      <c r="C508" s="9" t="s">
        <v>1511</v>
      </c>
      <c r="D508" s="9" t="s">
        <v>1512</v>
      </c>
      <c r="E508" s="10">
        <v>2733.41</v>
      </c>
      <c r="F508" s="10">
        <v>51590134.569134399</v>
      </c>
      <c r="G508" s="10">
        <v>46157482.073759697</v>
      </c>
      <c r="H508" s="16">
        <v>0.11769819867325799</v>
      </c>
      <c r="I508" s="10">
        <v>5432652.4953747299</v>
      </c>
      <c r="J508" s="10">
        <v>18873.9100863516</v>
      </c>
      <c r="K508" s="10">
        <v>16886.410042313299</v>
      </c>
      <c r="L508" s="10" t="s">
        <v>12</v>
      </c>
      <c r="M508" s="10" t="s">
        <v>6439</v>
      </c>
    </row>
    <row r="509" spans="1:13" x14ac:dyDescent="0.25">
      <c r="A509" s="4" t="s">
        <v>1513</v>
      </c>
      <c r="B509" s="9">
        <v>1437</v>
      </c>
      <c r="C509" s="9" t="s">
        <v>1514</v>
      </c>
      <c r="D509" s="9" t="s">
        <v>1515</v>
      </c>
      <c r="E509" s="10">
        <v>1610.12</v>
      </c>
      <c r="F509" s="10">
        <v>37724398.856594101</v>
      </c>
      <c r="G509" s="10">
        <v>39082489.0621498</v>
      </c>
      <c r="H509" s="16">
        <v>-3.4749327336753601E-2</v>
      </c>
      <c r="I509" s="10">
        <v>-1358090.20555574</v>
      </c>
      <c r="J509" s="10">
        <v>23429.557335226</v>
      </c>
      <c r="K509" s="10">
        <v>24273.0287569559</v>
      </c>
      <c r="L509" s="10" t="s">
        <v>12</v>
      </c>
      <c r="M509" s="10" t="s">
        <v>6439</v>
      </c>
    </row>
    <row r="510" spans="1:13" x14ac:dyDescent="0.25">
      <c r="A510" s="4" t="s">
        <v>1516</v>
      </c>
      <c r="B510" s="9">
        <v>1438</v>
      </c>
      <c r="C510" s="9" t="s">
        <v>1517</v>
      </c>
      <c r="D510" s="9" t="s">
        <v>1518</v>
      </c>
      <c r="E510" s="10">
        <v>88.9</v>
      </c>
      <c r="F510" s="10">
        <v>989869.91329199995</v>
      </c>
      <c r="G510" s="10">
        <v>929199.82490353298</v>
      </c>
      <c r="H510" s="16">
        <v>6.5292832351497604E-2</v>
      </c>
      <c r="I510" s="10">
        <v>60670.088388467302</v>
      </c>
      <c r="J510" s="10">
        <v>11134.644693948299</v>
      </c>
      <c r="K510" s="10">
        <v>10452.1915062265</v>
      </c>
      <c r="L510" s="10" t="s">
        <v>80</v>
      </c>
      <c r="M510" s="10" t="s">
        <v>6442</v>
      </c>
    </row>
    <row r="511" spans="1:13" x14ac:dyDescent="0.25">
      <c r="A511" s="4" t="s">
        <v>1519</v>
      </c>
      <c r="B511" s="9">
        <v>1439</v>
      </c>
      <c r="C511" s="9" t="s">
        <v>1520</v>
      </c>
      <c r="D511" s="9" t="s">
        <v>1521</v>
      </c>
      <c r="E511" s="10">
        <v>1167.77</v>
      </c>
      <c r="F511" s="10">
        <v>15630305.3721989</v>
      </c>
      <c r="G511" s="10">
        <v>13767514.914100001</v>
      </c>
      <c r="H511" s="16">
        <v>0.13530331869777601</v>
      </c>
      <c r="I511" s="10">
        <v>1862790.45809885</v>
      </c>
      <c r="J511" s="10">
        <v>13384.746458805101</v>
      </c>
      <c r="K511" s="10">
        <v>11789.577497366799</v>
      </c>
      <c r="L511" s="10" t="s">
        <v>12</v>
      </c>
      <c r="M511" s="10" t="s">
        <v>6439</v>
      </c>
    </row>
    <row r="512" spans="1:13" x14ac:dyDescent="0.25">
      <c r="A512" s="4" t="s">
        <v>1522</v>
      </c>
      <c r="B512" s="9">
        <v>1440</v>
      </c>
      <c r="C512" s="9" t="s">
        <v>1523</v>
      </c>
      <c r="D512" s="9" t="s">
        <v>1524</v>
      </c>
      <c r="E512" s="10">
        <v>733.89</v>
      </c>
      <c r="F512" s="10">
        <v>12025801.573528299</v>
      </c>
      <c r="G512" s="10">
        <v>10502258.074574601</v>
      </c>
      <c r="H512" s="16">
        <v>0.14506818325500401</v>
      </c>
      <c r="I512" s="10">
        <v>1523543.4989537401</v>
      </c>
      <c r="J512" s="10">
        <v>16386.3815742527</v>
      </c>
      <c r="K512" s="10">
        <v>14310.3981176669</v>
      </c>
      <c r="L512" s="10" t="s">
        <v>12</v>
      </c>
      <c r="M512" s="10" t="s">
        <v>6439</v>
      </c>
    </row>
    <row r="513" spans="1:13" x14ac:dyDescent="0.25">
      <c r="A513" s="4" t="s">
        <v>1525</v>
      </c>
      <c r="B513" s="9">
        <v>1441</v>
      </c>
      <c r="C513" s="9" t="s">
        <v>1526</v>
      </c>
      <c r="D513" s="9" t="s">
        <v>1527</v>
      </c>
      <c r="E513" s="10">
        <v>416.8</v>
      </c>
      <c r="F513" s="10">
        <v>8578966.3126626201</v>
      </c>
      <c r="G513" s="10">
        <v>9496941.5039556995</v>
      </c>
      <c r="H513" s="16">
        <v>-9.6660086924903202E-2</v>
      </c>
      <c r="I513" s="10">
        <v>-917975.19129307906</v>
      </c>
      <c r="J513" s="10">
        <v>20582.9326119545</v>
      </c>
      <c r="K513" s="10">
        <v>22785.3682916404</v>
      </c>
      <c r="L513" s="10" t="s">
        <v>12</v>
      </c>
      <c r="M513" s="10" t="s">
        <v>6439</v>
      </c>
    </row>
    <row r="514" spans="1:13" x14ac:dyDescent="0.25">
      <c r="A514" s="4" t="s">
        <v>1528</v>
      </c>
      <c r="B514" s="9">
        <v>1442</v>
      </c>
      <c r="C514" s="9" t="s">
        <v>1529</v>
      </c>
      <c r="D514" s="9" t="s">
        <v>1530</v>
      </c>
      <c r="E514" s="10">
        <v>532.05999999999995</v>
      </c>
      <c r="F514" s="10">
        <v>5071772.06001906</v>
      </c>
      <c r="G514" s="10">
        <v>4668088.5274105901</v>
      </c>
      <c r="H514" s="16">
        <v>8.6477265852624705E-2</v>
      </c>
      <c r="I514" s="10">
        <v>403683.53260847297</v>
      </c>
      <c r="J514" s="10">
        <v>9532.3310529245991</v>
      </c>
      <c r="K514" s="10">
        <v>8773.6129899082607</v>
      </c>
      <c r="L514" s="10" t="s">
        <v>25</v>
      </c>
      <c r="M514" s="10" t="s">
        <v>6439</v>
      </c>
    </row>
    <row r="515" spans="1:13" x14ac:dyDescent="0.25">
      <c r="A515" s="4" t="s">
        <v>1531</v>
      </c>
      <c r="B515" s="9">
        <v>1443</v>
      </c>
      <c r="C515" s="9" t="s">
        <v>1532</v>
      </c>
      <c r="D515" s="9" t="s">
        <v>1533</v>
      </c>
      <c r="E515" s="10">
        <v>4771.43</v>
      </c>
      <c r="F515" s="10">
        <v>53220847.635037199</v>
      </c>
      <c r="G515" s="10">
        <v>47232524.107667997</v>
      </c>
      <c r="H515" s="16">
        <v>0.12678389818250199</v>
      </c>
      <c r="I515" s="10">
        <v>5988323.5273691602</v>
      </c>
      <c r="J515" s="10">
        <v>11154.0665240897</v>
      </c>
      <c r="K515" s="10">
        <v>9899.0290348319104</v>
      </c>
      <c r="L515" s="10" t="s">
        <v>12</v>
      </c>
      <c r="M515" s="10" t="s">
        <v>6439</v>
      </c>
    </row>
    <row r="516" spans="1:13" x14ac:dyDescent="0.25">
      <c r="A516" s="4" t="s">
        <v>1534</v>
      </c>
      <c r="B516" s="9">
        <v>1444</v>
      </c>
      <c r="C516" s="9" t="s">
        <v>1535</v>
      </c>
      <c r="D516" s="9" t="s">
        <v>1536</v>
      </c>
      <c r="E516" s="10">
        <v>2296.69</v>
      </c>
      <c r="F516" s="10">
        <v>29492085.291528799</v>
      </c>
      <c r="G516" s="10">
        <v>27195809.193532899</v>
      </c>
      <c r="H516" s="16">
        <v>8.4434924574404296E-2</v>
      </c>
      <c r="I516" s="10">
        <v>2296276.09799584</v>
      </c>
      <c r="J516" s="10">
        <v>12841.12583393</v>
      </c>
      <c r="K516" s="10">
        <v>11841.3060506785</v>
      </c>
      <c r="L516" s="10" t="s">
        <v>12</v>
      </c>
      <c r="M516" s="10" t="s">
        <v>6439</v>
      </c>
    </row>
    <row r="517" spans="1:13" x14ac:dyDescent="0.25">
      <c r="A517" s="4" t="s">
        <v>1537</v>
      </c>
      <c r="B517" s="9">
        <v>1445</v>
      </c>
      <c r="C517" s="9" t="s">
        <v>1538</v>
      </c>
      <c r="D517" s="9" t="s">
        <v>1539</v>
      </c>
      <c r="E517" s="10">
        <v>685.35</v>
      </c>
      <c r="F517" s="10">
        <v>12383419.2299861</v>
      </c>
      <c r="G517" s="10">
        <v>12551965.754943</v>
      </c>
      <c r="H517" s="16">
        <v>-1.34278987249885E-2</v>
      </c>
      <c r="I517" s="10">
        <v>-168546.524956899</v>
      </c>
      <c r="J517" s="10">
        <v>18068.752068266</v>
      </c>
      <c r="K517" s="10">
        <v>18314.6797329</v>
      </c>
      <c r="L517" s="10" t="s">
        <v>25</v>
      </c>
      <c r="M517" s="10" t="s">
        <v>6440</v>
      </c>
    </row>
    <row r="518" spans="1:13" x14ac:dyDescent="0.25">
      <c r="A518" s="4" t="s">
        <v>1540</v>
      </c>
      <c r="B518" s="9">
        <v>1446</v>
      </c>
      <c r="C518" s="9" t="s">
        <v>1541</v>
      </c>
      <c r="D518" s="9" t="s">
        <v>1542</v>
      </c>
      <c r="E518" s="10">
        <v>595.76</v>
      </c>
      <c r="F518" s="10">
        <v>7081206.7256947802</v>
      </c>
      <c r="G518" s="10">
        <v>6265907.3338585403</v>
      </c>
      <c r="H518" s="16">
        <v>0.130116733043701</v>
      </c>
      <c r="I518" s="10">
        <v>815299.39183623705</v>
      </c>
      <c r="J518" s="10">
        <v>11886.005649413801</v>
      </c>
      <c r="K518" s="10">
        <v>10517.502574624899</v>
      </c>
      <c r="L518" s="10" t="s">
        <v>25</v>
      </c>
      <c r="M518" s="10" t="s">
        <v>6439</v>
      </c>
    </row>
    <row r="519" spans="1:13" x14ac:dyDescent="0.25">
      <c r="A519" s="4" t="s">
        <v>1543</v>
      </c>
      <c r="B519" s="9">
        <v>1447</v>
      </c>
      <c r="C519" s="9" t="s">
        <v>1544</v>
      </c>
      <c r="D519" s="9" t="s">
        <v>1545</v>
      </c>
      <c r="E519" s="10">
        <v>2411.38</v>
      </c>
      <c r="F519" s="10">
        <v>36127342.910839103</v>
      </c>
      <c r="G519" s="10">
        <v>32046133.4297009</v>
      </c>
      <c r="H519" s="16">
        <v>0.12735419360625999</v>
      </c>
      <c r="I519" s="10">
        <v>4081209.48113818</v>
      </c>
      <c r="J519" s="10">
        <v>14982.019802287101</v>
      </c>
      <c r="K519" s="10">
        <v>13289.5410220293</v>
      </c>
      <c r="L519" s="10" t="s">
        <v>12</v>
      </c>
      <c r="M519" s="10" t="s">
        <v>6439</v>
      </c>
    </row>
    <row r="520" spans="1:13" x14ac:dyDescent="0.25">
      <c r="A520" s="4" t="s">
        <v>1546</v>
      </c>
      <c r="B520" s="9">
        <v>1448</v>
      </c>
      <c r="C520" s="9" t="s">
        <v>1547</v>
      </c>
      <c r="D520" s="9" t="s">
        <v>1548</v>
      </c>
      <c r="E520" s="10">
        <v>1384.69</v>
      </c>
      <c r="F520" s="10">
        <v>22755681.870308001</v>
      </c>
      <c r="G520" s="10">
        <v>23299679.519817099</v>
      </c>
      <c r="H520" s="16">
        <v>-2.3347859744010501E-2</v>
      </c>
      <c r="I520" s="10">
        <v>-543997.64950908301</v>
      </c>
      <c r="J520" s="10">
        <v>16433.773530760001</v>
      </c>
      <c r="K520" s="10">
        <v>16826.6395509588</v>
      </c>
      <c r="L520" s="10" t="s">
        <v>12</v>
      </c>
      <c r="M520" s="10" t="s">
        <v>6439</v>
      </c>
    </row>
    <row r="521" spans="1:13" x14ac:dyDescent="0.25">
      <c r="A521" s="4" t="s">
        <v>1549</v>
      </c>
      <c r="B521" s="9">
        <v>1449</v>
      </c>
      <c r="C521" s="9" t="s">
        <v>1550</v>
      </c>
      <c r="D521" s="9" t="s">
        <v>1551</v>
      </c>
      <c r="E521" s="10">
        <v>945.08</v>
      </c>
      <c r="F521" s="10">
        <v>19077150.434801798</v>
      </c>
      <c r="G521" s="10">
        <v>23030113.071195699</v>
      </c>
      <c r="H521" s="16">
        <v>-0.17164321443727301</v>
      </c>
      <c r="I521" s="10">
        <v>-3952962.63639388</v>
      </c>
      <c r="J521" s="10">
        <v>20185.751930843799</v>
      </c>
      <c r="K521" s="10">
        <v>24368.427086802902</v>
      </c>
      <c r="L521" s="10" t="s">
        <v>12</v>
      </c>
      <c r="M521" s="10" t="s">
        <v>6440</v>
      </c>
    </row>
    <row r="522" spans="1:13" x14ac:dyDescent="0.25">
      <c r="A522" s="4" t="s">
        <v>1552</v>
      </c>
      <c r="B522" s="9">
        <v>1450</v>
      </c>
      <c r="C522" s="9" t="s">
        <v>1553</v>
      </c>
      <c r="D522" s="9" t="s">
        <v>1554</v>
      </c>
      <c r="E522" s="10">
        <v>221.55</v>
      </c>
      <c r="F522" s="10">
        <v>2889755.9872954702</v>
      </c>
      <c r="G522" s="10">
        <v>2266331.9308696198</v>
      </c>
      <c r="H522" s="16">
        <v>0.27508064813199201</v>
      </c>
      <c r="I522" s="10">
        <v>623424.05642584502</v>
      </c>
      <c r="J522" s="10">
        <v>13043.3581010854</v>
      </c>
      <c r="K522" s="10">
        <v>10229.437738070999</v>
      </c>
      <c r="L522" s="10" t="s">
        <v>80</v>
      </c>
      <c r="M522" s="10" t="s">
        <v>6440</v>
      </c>
    </row>
    <row r="523" spans="1:13" x14ac:dyDescent="0.25">
      <c r="A523" s="4" t="s">
        <v>1555</v>
      </c>
      <c r="B523" s="9">
        <v>1451</v>
      </c>
      <c r="C523" s="9" t="s">
        <v>1556</v>
      </c>
      <c r="D523" s="9" t="s">
        <v>1557</v>
      </c>
      <c r="E523" s="10">
        <v>475.92</v>
      </c>
      <c r="F523" s="10">
        <v>8491549.8382243197</v>
      </c>
      <c r="G523" s="10">
        <v>6356786.7810181398</v>
      </c>
      <c r="H523" s="16">
        <v>0.33582423490760299</v>
      </c>
      <c r="I523" s="10">
        <v>2134763.0572061799</v>
      </c>
      <c r="J523" s="10">
        <v>17842.389137301099</v>
      </c>
      <c r="K523" s="10">
        <v>13356.8389246473</v>
      </c>
      <c r="L523" s="10" t="s">
        <v>80</v>
      </c>
      <c r="M523" s="10" t="s">
        <v>6439</v>
      </c>
    </row>
    <row r="524" spans="1:13" x14ac:dyDescent="0.25">
      <c r="A524" s="4" t="s">
        <v>1558</v>
      </c>
      <c r="B524" s="9">
        <v>1452</v>
      </c>
      <c r="C524" s="9" t="s">
        <v>1559</v>
      </c>
      <c r="D524" s="9" t="s">
        <v>1560</v>
      </c>
      <c r="E524" s="10">
        <v>242.01</v>
      </c>
      <c r="F524" s="10">
        <v>5723689.8397616101</v>
      </c>
      <c r="G524" s="10">
        <v>4524020.0210965201</v>
      </c>
      <c r="H524" s="16">
        <v>0.265177831457588</v>
      </c>
      <c r="I524" s="10">
        <v>1199669.81866509</v>
      </c>
      <c r="J524" s="10">
        <v>23650.6336091964</v>
      </c>
      <c r="K524" s="10">
        <v>18693.525148119999</v>
      </c>
      <c r="L524" s="10" t="s">
        <v>80</v>
      </c>
      <c r="M524" s="10" t="s">
        <v>6439</v>
      </c>
    </row>
    <row r="525" spans="1:13" x14ac:dyDescent="0.25">
      <c r="A525" s="4" t="s">
        <v>1561</v>
      </c>
      <c r="B525" s="9">
        <v>1453</v>
      </c>
      <c r="C525" s="9" t="s">
        <v>1562</v>
      </c>
      <c r="D525" s="9" t="s">
        <v>1563</v>
      </c>
      <c r="E525" s="10">
        <v>184.56</v>
      </c>
      <c r="F525" s="10">
        <v>7801158.3745090701</v>
      </c>
      <c r="G525" s="10">
        <v>6188917.9901231397</v>
      </c>
      <c r="H525" s="16">
        <v>0.260504402701555</v>
      </c>
      <c r="I525" s="10">
        <v>1612240.3843859399</v>
      </c>
      <c r="J525" s="10">
        <v>42268.955215155402</v>
      </c>
      <c r="K525" s="10">
        <v>33533.365789570496</v>
      </c>
      <c r="L525" s="10" t="s">
        <v>80</v>
      </c>
      <c r="M525" s="10" t="s">
        <v>6440</v>
      </c>
    </row>
    <row r="526" spans="1:13" x14ac:dyDescent="0.25">
      <c r="A526" s="4" t="s">
        <v>1564</v>
      </c>
      <c r="B526" s="9">
        <v>1454</v>
      </c>
      <c r="C526" s="9" t="s">
        <v>1565</v>
      </c>
      <c r="D526" s="9" t="s">
        <v>1566</v>
      </c>
      <c r="E526" s="10">
        <v>257.64999999999998</v>
      </c>
      <c r="F526" s="10">
        <v>1113482.3517256</v>
      </c>
      <c r="G526" s="10">
        <v>1193594.7471103</v>
      </c>
      <c r="H526" s="16">
        <v>-6.7118589101245005E-2</v>
      </c>
      <c r="I526" s="10">
        <v>-80112.395384700707</v>
      </c>
      <c r="J526" s="10">
        <v>4321.6858207863397</v>
      </c>
      <c r="K526" s="10">
        <v>4632.6207921998903</v>
      </c>
      <c r="L526" s="10" t="s">
        <v>80</v>
      </c>
      <c r="M526" s="10" t="s">
        <v>6439</v>
      </c>
    </row>
    <row r="527" spans="1:13" x14ac:dyDescent="0.25">
      <c r="A527" s="4" t="s">
        <v>1567</v>
      </c>
      <c r="B527" s="9">
        <v>1455</v>
      </c>
      <c r="C527" s="9" t="s">
        <v>1568</v>
      </c>
      <c r="D527" s="9" t="s">
        <v>1569</v>
      </c>
      <c r="E527" s="10">
        <v>867.44</v>
      </c>
      <c r="F527" s="10">
        <v>5637457.8681071596</v>
      </c>
      <c r="G527" s="10">
        <v>5232491.3084825203</v>
      </c>
      <c r="H527" s="16">
        <v>7.7394597668636295E-2</v>
      </c>
      <c r="I527" s="10">
        <v>404966.55962464103</v>
      </c>
      <c r="J527" s="10">
        <v>6498.9600065793102</v>
      </c>
      <c r="K527" s="10">
        <v>6032.1074754248302</v>
      </c>
      <c r="L527" s="10" t="s">
        <v>25</v>
      </c>
      <c r="M527" s="10" t="s">
        <v>6440</v>
      </c>
    </row>
    <row r="528" spans="1:13" x14ac:dyDescent="0.25">
      <c r="A528" s="4" t="s">
        <v>1570</v>
      </c>
      <c r="B528" s="9">
        <v>1456</v>
      </c>
      <c r="C528" s="9" t="s">
        <v>1571</v>
      </c>
      <c r="D528" s="9" t="s">
        <v>1572</v>
      </c>
      <c r="E528" s="10">
        <v>741.71</v>
      </c>
      <c r="F528" s="10">
        <v>7972190.8932312001</v>
      </c>
      <c r="G528" s="10">
        <v>7966181.50452739</v>
      </c>
      <c r="H528" s="16">
        <v>7.54362513632589E-4</v>
      </c>
      <c r="I528" s="10">
        <v>6009.3887038091198</v>
      </c>
      <c r="J528" s="10">
        <v>10748.393433055</v>
      </c>
      <c r="K528" s="10">
        <v>10740.2913598676</v>
      </c>
      <c r="L528" s="10" t="s">
        <v>25</v>
      </c>
      <c r="M528" s="10" t="s">
        <v>6441</v>
      </c>
    </row>
    <row r="529" spans="1:13" x14ac:dyDescent="0.25">
      <c r="A529" s="4" t="s">
        <v>1573</v>
      </c>
      <c r="B529" s="9">
        <v>1457</v>
      </c>
      <c r="C529" s="9" t="s">
        <v>1574</v>
      </c>
      <c r="D529" s="9" t="s">
        <v>1575</v>
      </c>
      <c r="E529" s="10">
        <v>841.62</v>
      </c>
      <c r="F529" s="10">
        <v>13902732.058759101</v>
      </c>
      <c r="G529" s="10">
        <v>15935819.3661191</v>
      </c>
      <c r="H529" s="16">
        <v>-0.12757971589979999</v>
      </c>
      <c r="I529" s="10">
        <v>-2033087.30736002</v>
      </c>
      <c r="J529" s="10">
        <v>16519.0134012489</v>
      </c>
      <c r="K529" s="10">
        <v>18934.696616191501</v>
      </c>
      <c r="L529" s="10" t="s">
        <v>25</v>
      </c>
      <c r="M529" s="10" t="s">
        <v>6439</v>
      </c>
    </row>
    <row r="530" spans="1:13" x14ac:dyDescent="0.25">
      <c r="A530" s="4" t="s">
        <v>1576</v>
      </c>
      <c r="B530" s="9">
        <v>1459</v>
      </c>
      <c r="C530" s="9" t="s">
        <v>1577</v>
      </c>
      <c r="D530" s="9" t="s">
        <v>1578</v>
      </c>
      <c r="E530" s="10">
        <v>59.09</v>
      </c>
      <c r="F530" s="10">
        <v>712507.26915344002</v>
      </c>
      <c r="G530" s="10">
        <v>630016.52669830504</v>
      </c>
      <c r="H530" s="16">
        <v>0.13093425165755601</v>
      </c>
      <c r="I530" s="10">
        <v>82490.7424551351</v>
      </c>
      <c r="J530" s="10">
        <v>12058.0008318402</v>
      </c>
      <c r="K530" s="10">
        <v>10661.9821746202</v>
      </c>
      <c r="L530" s="10" t="s">
        <v>80</v>
      </c>
      <c r="M530" s="10" t="s">
        <v>6440</v>
      </c>
    </row>
    <row r="531" spans="1:13" x14ac:dyDescent="0.25">
      <c r="A531" s="4" t="s">
        <v>1579</v>
      </c>
      <c r="B531" s="9">
        <v>1461</v>
      </c>
      <c r="C531" s="9" t="s">
        <v>1580</v>
      </c>
      <c r="D531" s="9" t="s">
        <v>1581</v>
      </c>
      <c r="E531" s="10">
        <v>43.74</v>
      </c>
      <c r="F531" s="10">
        <v>748578.69550684001</v>
      </c>
      <c r="G531" s="10">
        <v>789972.23008273297</v>
      </c>
      <c r="H531" s="16">
        <v>-5.2398721119042001E-2</v>
      </c>
      <c r="I531" s="10">
        <v>-41393.5345758927</v>
      </c>
      <c r="J531" s="10">
        <v>17114.282018903501</v>
      </c>
      <c r="K531" s="10">
        <v>18060.636261608</v>
      </c>
      <c r="L531" s="10" t="s">
        <v>80</v>
      </c>
      <c r="M531" s="10" t="s">
        <v>6442</v>
      </c>
    </row>
    <row r="532" spans="1:13" x14ac:dyDescent="0.25">
      <c r="A532" s="4" t="s">
        <v>1582</v>
      </c>
      <c r="B532" s="9">
        <v>1462</v>
      </c>
      <c r="C532" s="9" t="s">
        <v>1583</v>
      </c>
      <c r="D532" s="9" t="s">
        <v>1584</v>
      </c>
      <c r="E532" s="10">
        <v>3699.01</v>
      </c>
      <c r="F532" s="10">
        <v>24381647.4261331</v>
      </c>
      <c r="G532" s="10">
        <v>22465711.106302101</v>
      </c>
      <c r="H532" s="16">
        <v>8.5282691955102394E-2</v>
      </c>
      <c r="I532" s="10">
        <v>1915936.31983108</v>
      </c>
      <c r="J532" s="10">
        <v>6591.39808384761</v>
      </c>
      <c r="K532" s="10">
        <v>6073.4388677786901</v>
      </c>
      <c r="L532" s="10" t="s">
        <v>12</v>
      </c>
      <c r="M532" s="10" t="s">
        <v>6443</v>
      </c>
    </row>
    <row r="533" spans="1:13" x14ac:dyDescent="0.25">
      <c r="A533" s="4" t="s">
        <v>1585</v>
      </c>
      <c r="B533" s="9">
        <v>1463</v>
      </c>
      <c r="C533" s="9" t="s">
        <v>1586</v>
      </c>
      <c r="D533" s="9" t="s">
        <v>1587</v>
      </c>
      <c r="E533" s="10">
        <v>4535.5200000000004</v>
      </c>
      <c r="F533" s="10">
        <v>39365335.377026901</v>
      </c>
      <c r="G533" s="10">
        <v>37610257.7831861</v>
      </c>
      <c r="H533" s="16">
        <v>4.6664864781262902E-2</v>
      </c>
      <c r="I533" s="10">
        <v>1755077.59384082</v>
      </c>
      <c r="J533" s="10">
        <v>8679.34335578432</v>
      </c>
      <c r="K533" s="10">
        <v>8292.38053920743</v>
      </c>
      <c r="L533" s="10" t="s">
        <v>25</v>
      </c>
      <c r="M533" s="10" t="s">
        <v>6439</v>
      </c>
    </row>
    <row r="534" spans="1:13" x14ac:dyDescent="0.25">
      <c r="A534" s="4" t="s">
        <v>1588</v>
      </c>
      <c r="B534" s="9">
        <v>1464</v>
      </c>
      <c r="C534" s="9" t="s">
        <v>1589</v>
      </c>
      <c r="D534" s="9" t="s">
        <v>1590</v>
      </c>
      <c r="E534" s="10">
        <v>3587.52</v>
      </c>
      <c r="F534" s="10">
        <v>44655237.977245003</v>
      </c>
      <c r="G534" s="10">
        <v>41146340.438340902</v>
      </c>
      <c r="H534" s="16">
        <v>8.5278484101455596E-2</v>
      </c>
      <c r="I534" s="10">
        <v>3508897.53890413</v>
      </c>
      <c r="J534" s="10">
        <v>12447.383701622601</v>
      </c>
      <c r="K534" s="10">
        <v>11469.2992480435</v>
      </c>
      <c r="L534" s="10" t="s">
        <v>25</v>
      </c>
      <c r="M534" s="10" t="s">
        <v>6439</v>
      </c>
    </row>
    <row r="535" spans="1:13" x14ac:dyDescent="0.25">
      <c r="A535" s="4" t="s">
        <v>1591</v>
      </c>
      <c r="B535" s="9">
        <v>1465</v>
      </c>
      <c r="C535" s="9" t="s">
        <v>1592</v>
      </c>
      <c r="D535" s="9" t="s">
        <v>1593</v>
      </c>
      <c r="E535" s="10">
        <v>2530.27</v>
      </c>
      <c r="F535" s="10">
        <v>46030417.588991798</v>
      </c>
      <c r="G535" s="10">
        <v>48948516.047706902</v>
      </c>
      <c r="H535" s="16">
        <v>-5.9615667528532597E-2</v>
      </c>
      <c r="I535" s="10">
        <v>-2918098.4587151399</v>
      </c>
      <c r="J535" s="10">
        <v>18191.899516253899</v>
      </c>
      <c r="K535" s="10">
        <v>19345.175039702099</v>
      </c>
      <c r="L535" s="10" t="s">
        <v>25</v>
      </c>
      <c r="M535" s="10" t="s">
        <v>6439</v>
      </c>
    </row>
    <row r="536" spans="1:13" x14ac:dyDescent="0.25">
      <c r="A536" s="4" t="s">
        <v>1594</v>
      </c>
      <c r="B536" s="9">
        <v>1466</v>
      </c>
      <c r="C536" s="9" t="s">
        <v>1595</v>
      </c>
      <c r="D536" s="9" t="s">
        <v>1596</v>
      </c>
      <c r="E536" s="10">
        <v>2602.35</v>
      </c>
      <c r="F536" s="10">
        <v>11933245.648565499</v>
      </c>
      <c r="G536" s="10">
        <v>12545536.8880166</v>
      </c>
      <c r="H536" s="16">
        <v>-4.8805503097756699E-2</v>
      </c>
      <c r="I536" s="10">
        <v>-612291.23945111595</v>
      </c>
      <c r="J536" s="10">
        <v>4585.5652193461701</v>
      </c>
      <c r="K536" s="10">
        <v>4820.8491893929004</v>
      </c>
      <c r="L536" s="10" t="s">
        <v>25</v>
      </c>
      <c r="M536" s="10" t="s">
        <v>6439</v>
      </c>
    </row>
    <row r="537" spans="1:13" x14ac:dyDescent="0.25">
      <c r="A537" s="4" t="s">
        <v>1597</v>
      </c>
      <c r="B537" s="9">
        <v>1467</v>
      </c>
      <c r="C537" s="9" t="s">
        <v>1598</v>
      </c>
      <c r="D537" s="9" t="s">
        <v>1599</v>
      </c>
      <c r="E537" s="10">
        <v>2567.29</v>
      </c>
      <c r="F537" s="10">
        <v>17454631.510190401</v>
      </c>
      <c r="G537" s="10">
        <v>16738790.0423009</v>
      </c>
      <c r="H537" s="16">
        <v>4.2765424865269797E-2</v>
      </c>
      <c r="I537" s="10">
        <v>715841.46788954397</v>
      </c>
      <c r="J537" s="10">
        <v>6798.8546327802596</v>
      </c>
      <c r="K537" s="10">
        <v>6520.0230758117996</v>
      </c>
      <c r="L537" s="10" t="s">
        <v>25</v>
      </c>
      <c r="M537" s="10" t="s">
        <v>6439</v>
      </c>
    </row>
    <row r="538" spans="1:13" x14ac:dyDescent="0.25">
      <c r="A538" s="4" t="s">
        <v>1600</v>
      </c>
      <c r="B538" s="9">
        <v>1468</v>
      </c>
      <c r="C538" s="9" t="s">
        <v>1601</v>
      </c>
      <c r="D538" s="9" t="s">
        <v>1602</v>
      </c>
      <c r="E538" s="10">
        <v>1541.9</v>
      </c>
      <c r="F538" s="10">
        <v>15192594.601272799</v>
      </c>
      <c r="G538" s="10">
        <v>14411842.8003849</v>
      </c>
      <c r="H538" s="16">
        <v>5.4174321195557699E-2</v>
      </c>
      <c r="I538" s="10">
        <v>780751.80088793498</v>
      </c>
      <c r="J538" s="10">
        <v>9853.1646677947992</v>
      </c>
      <c r="K538" s="10">
        <v>9346.8077050294305</v>
      </c>
      <c r="L538" s="10" t="s">
        <v>25</v>
      </c>
      <c r="M538" s="10" t="s">
        <v>6439</v>
      </c>
    </row>
    <row r="539" spans="1:13" x14ac:dyDescent="0.25">
      <c r="A539" s="4" t="s">
        <v>1603</v>
      </c>
      <c r="B539" s="9">
        <v>1469</v>
      </c>
      <c r="C539" s="9" t="s">
        <v>1604</v>
      </c>
      <c r="D539" s="9" t="s">
        <v>1605</v>
      </c>
      <c r="E539" s="10">
        <v>886.98</v>
      </c>
      <c r="F539" s="10">
        <v>15498918.0273879</v>
      </c>
      <c r="G539" s="10">
        <v>15021279.982601799</v>
      </c>
      <c r="H539" s="16">
        <v>3.1797426407026201E-2</v>
      </c>
      <c r="I539" s="10">
        <v>477638.04478611599</v>
      </c>
      <c r="J539" s="10">
        <v>17473.807783025499</v>
      </c>
      <c r="K539" s="10">
        <v>16935.308555550098</v>
      </c>
      <c r="L539" s="10" t="s">
        <v>12</v>
      </c>
      <c r="M539" s="10" t="s">
        <v>6439</v>
      </c>
    </row>
    <row r="540" spans="1:13" x14ac:dyDescent="0.25">
      <c r="A540" s="4" t="s">
        <v>1606</v>
      </c>
      <c r="B540" s="9">
        <v>1471</v>
      </c>
      <c r="C540" s="9" t="s">
        <v>1607</v>
      </c>
      <c r="D540" s="9" t="s">
        <v>1608</v>
      </c>
      <c r="E540" s="10">
        <v>117.95</v>
      </c>
      <c r="F540" s="10">
        <v>631292.49979788996</v>
      </c>
      <c r="G540" s="10">
        <v>543984.53417854896</v>
      </c>
      <c r="H540" s="16">
        <v>0.16049714676389101</v>
      </c>
      <c r="I540" s="10">
        <v>87307.965619341499</v>
      </c>
      <c r="J540" s="10">
        <v>5352.20432215252</v>
      </c>
      <c r="K540" s="10">
        <v>4611.9926594196604</v>
      </c>
      <c r="L540" s="10" t="s">
        <v>25</v>
      </c>
      <c r="M540" s="10" t="s">
        <v>6442</v>
      </c>
    </row>
    <row r="541" spans="1:13" x14ac:dyDescent="0.25">
      <c r="A541" s="4" t="s">
        <v>1609</v>
      </c>
      <c r="B541" s="9">
        <v>1472</v>
      </c>
      <c r="C541" s="9" t="s">
        <v>1610</v>
      </c>
      <c r="D541" s="9" t="s">
        <v>1611</v>
      </c>
      <c r="E541" s="10">
        <v>242.22</v>
      </c>
      <c r="F541" s="10">
        <v>1658914.55422632</v>
      </c>
      <c r="G541" s="10">
        <v>1311871.9516591099</v>
      </c>
      <c r="H541" s="16">
        <v>0.26453999731323902</v>
      </c>
      <c r="I541" s="10">
        <v>347042.60256721399</v>
      </c>
      <c r="J541" s="10">
        <v>6848.7926439861303</v>
      </c>
      <c r="K541" s="10">
        <v>5416.0348099211697</v>
      </c>
      <c r="L541" s="10" t="s">
        <v>25</v>
      </c>
      <c r="M541" s="10" t="s">
        <v>6439</v>
      </c>
    </row>
    <row r="542" spans="1:13" x14ac:dyDescent="0.25">
      <c r="A542" s="4" t="s">
        <v>1612</v>
      </c>
      <c r="B542" s="9">
        <v>1473</v>
      </c>
      <c r="C542" s="9" t="s">
        <v>1613</v>
      </c>
      <c r="D542" s="9" t="s">
        <v>1614</v>
      </c>
      <c r="E542" s="10">
        <v>1319.15</v>
      </c>
      <c r="F542" s="10">
        <v>12893868.835794199</v>
      </c>
      <c r="G542" s="10">
        <v>12119557.990840301</v>
      </c>
      <c r="H542" s="16">
        <v>6.3889363418958303E-2</v>
      </c>
      <c r="I542" s="10">
        <v>774310.84495393594</v>
      </c>
      <c r="J542" s="10">
        <v>9774.3765574758199</v>
      </c>
      <c r="K542" s="10">
        <v>9187.3994548309802</v>
      </c>
      <c r="L542" s="10" t="s">
        <v>12</v>
      </c>
      <c r="M542" s="10" t="s">
        <v>6440</v>
      </c>
    </row>
    <row r="543" spans="1:13" x14ac:dyDescent="0.25">
      <c r="A543" s="4" t="s">
        <v>1615</v>
      </c>
      <c r="B543" s="9">
        <v>1474</v>
      </c>
      <c r="C543" s="9" t="s">
        <v>1616</v>
      </c>
      <c r="D543" s="9" t="s">
        <v>1617</v>
      </c>
      <c r="E543" s="10">
        <v>2021.92</v>
      </c>
      <c r="F543" s="10">
        <v>28063676.0596806</v>
      </c>
      <c r="G543" s="10">
        <v>30392535.096755698</v>
      </c>
      <c r="H543" s="16">
        <v>-7.6626021148319706E-2</v>
      </c>
      <c r="I543" s="10">
        <v>-2328859.0370750502</v>
      </c>
      <c r="J543" s="10">
        <v>13879.716338767401</v>
      </c>
      <c r="K543" s="10">
        <v>15031.5220665287</v>
      </c>
      <c r="L543" s="10" t="s">
        <v>12</v>
      </c>
      <c r="M543" s="10" t="s">
        <v>6439</v>
      </c>
    </row>
    <row r="544" spans="1:13" x14ac:dyDescent="0.25">
      <c r="A544" s="4" t="s">
        <v>1618</v>
      </c>
      <c r="B544" s="9">
        <v>1475</v>
      </c>
      <c r="C544" s="9" t="s">
        <v>1619</v>
      </c>
      <c r="D544" s="9" t="s">
        <v>1620</v>
      </c>
      <c r="E544" s="10">
        <v>617.21</v>
      </c>
      <c r="F544" s="10">
        <v>1181717.2849818</v>
      </c>
      <c r="G544" s="10">
        <v>1232540.6928077999</v>
      </c>
      <c r="H544" s="16">
        <v>-4.1234669266963203E-2</v>
      </c>
      <c r="I544" s="10">
        <v>-50823.4078260034</v>
      </c>
      <c r="J544" s="10">
        <v>1914.61137211289</v>
      </c>
      <c r="K544" s="10">
        <v>1996.9551575765199</v>
      </c>
      <c r="L544" s="10" t="s">
        <v>25</v>
      </c>
      <c r="M544" s="10" t="s">
        <v>6439</v>
      </c>
    </row>
    <row r="545" spans="1:13" x14ac:dyDescent="0.25">
      <c r="A545" s="4" t="s">
        <v>1621</v>
      </c>
      <c r="B545" s="9">
        <v>1476</v>
      </c>
      <c r="C545" s="9" t="s">
        <v>1622</v>
      </c>
      <c r="D545" s="9" t="s">
        <v>1623</v>
      </c>
      <c r="E545" s="10">
        <v>449.89</v>
      </c>
      <c r="F545" s="10">
        <v>2154755.7184110801</v>
      </c>
      <c r="G545" s="10">
        <v>1628985.59306328</v>
      </c>
      <c r="H545" s="16">
        <v>0.32275922364611198</v>
      </c>
      <c r="I545" s="10">
        <v>525770.12534780405</v>
      </c>
      <c r="J545" s="10">
        <v>4789.5168116897003</v>
      </c>
      <c r="K545" s="10">
        <v>3620.8530820051001</v>
      </c>
      <c r="L545" s="10" t="s">
        <v>80</v>
      </c>
      <c r="M545" s="10" t="s">
        <v>6439</v>
      </c>
    </row>
    <row r="546" spans="1:13" x14ac:dyDescent="0.25">
      <c r="A546" s="4" t="s">
        <v>1624</v>
      </c>
      <c r="B546" s="9">
        <v>1477</v>
      </c>
      <c r="C546" s="9" t="s">
        <v>1625</v>
      </c>
      <c r="D546" s="9" t="s">
        <v>1626</v>
      </c>
      <c r="E546" s="10">
        <v>1123.78</v>
      </c>
      <c r="F546" s="10">
        <v>8175811.4042308601</v>
      </c>
      <c r="G546" s="10">
        <v>7199146.4227603097</v>
      </c>
      <c r="H546" s="16">
        <v>0.13566399738485699</v>
      </c>
      <c r="I546" s="10">
        <v>976664.98147055402</v>
      </c>
      <c r="J546" s="10">
        <v>7275.2775491918901</v>
      </c>
      <c r="K546" s="10">
        <v>6406.1884201180901</v>
      </c>
      <c r="L546" s="10" t="s">
        <v>12</v>
      </c>
      <c r="M546" s="10" t="s">
        <v>6439</v>
      </c>
    </row>
    <row r="547" spans="1:13" x14ac:dyDescent="0.25">
      <c r="A547" s="4" t="s">
        <v>1627</v>
      </c>
      <c r="B547" s="9">
        <v>1478</v>
      </c>
      <c r="C547" s="9" t="s">
        <v>1628</v>
      </c>
      <c r="D547" s="9" t="s">
        <v>1629</v>
      </c>
      <c r="E547" s="10">
        <v>1588.05</v>
      </c>
      <c r="F547" s="10">
        <v>16049189.1349026</v>
      </c>
      <c r="G547" s="10">
        <v>16685247.068503899</v>
      </c>
      <c r="H547" s="16">
        <v>-3.8120977830887401E-2</v>
      </c>
      <c r="I547" s="10">
        <v>-636057.93360131595</v>
      </c>
      <c r="J547" s="10">
        <v>10106.2240703394</v>
      </c>
      <c r="K547" s="10">
        <v>10506.7517197216</v>
      </c>
      <c r="L547" s="10" t="s">
        <v>12</v>
      </c>
      <c r="M547" s="10" t="s">
        <v>6439</v>
      </c>
    </row>
    <row r="548" spans="1:13" x14ac:dyDescent="0.25">
      <c r="A548" s="4" t="s">
        <v>1630</v>
      </c>
      <c r="B548" s="9">
        <v>1479</v>
      </c>
      <c r="C548" s="9" t="s">
        <v>1631</v>
      </c>
      <c r="D548" s="9" t="s">
        <v>1632</v>
      </c>
      <c r="E548" s="10">
        <v>1781.33</v>
      </c>
      <c r="F548" s="10">
        <v>5357220.0138360001</v>
      </c>
      <c r="G548" s="10">
        <v>5212473.6020771004</v>
      </c>
      <c r="H548" s="16">
        <v>2.7769236414207699E-2</v>
      </c>
      <c r="I548" s="10">
        <v>144746.41175889599</v>
      </c>
      <c r="J548" s="10">
        <v>3007.4270426232101</v>
      </c>
      <c r="K548" s="10">
        <v>2926.1695486389999</v>
      </c>
      <c r="L548" s="10" t="s">
        <v>12</v>
      </c>
      <c r="M548" s="10" t="s">
        <v>6439</v>
      </c>
    </row>
    <row r="549" spans="1:13" x14ac:dyDescent="0.25">
      <c r="A549" s="4" t="s">
        <v>1633</v>
      </c>
      <c r="B549" s="9">
        <v>1480</v>
      </c>
      <c r="C549" s="9" t="s">
        <v>1634</v>
      </c>
      <c r="D549" s="9" t="s">
        <v>1635</v>
      </c>
      <c r="E549" s="10">
        <v>2674.77</v>
      </c>
      <c r="F549" s="10">
        <v>13390972.7958137</v>
      </c>
      <c r="G549" s="10">
        <v>12989309.2482081</v>
      </c>
      <c r="H549" s="16">
        <v>3.0922625670870799E-2</v>
      </c>
      <c r="I549" s="10">
        <v>401663.54760552198</v>
      </c>
      <c r="J549" s="10">
        <v>5006.4015955815503</v>
      </c>
      <c r="K549" s="10">
        <v>4856.2340867469502</v>
      </c>
      <c r="L549" s="10" t="s">
        <v>12</v>
      </c>
      <c r="M549" s="10" t="s">
        <v>6439</v>
      </c>
    </row>
    <row r="550" spans="1:13" x14ac:dyDescent="0.25">
      <c r="A550" s="4" t="s">
        <v>1636</v>
      </c>
      <c r="B550" s="9">
        <v>1481</v>
      </c>
      <c r="C550" s="9" t="s">
        <v>1637</v>
      </c>
      <c r="D550" s="9" t="s">
        <v>1638</v>
      </c>
      <c r="E550" s="10">
        <v>1704.56</v>
      </c>
      <c r="F550" s="10">
        <v>12099661.9691051</v>
      </c>
      <c r="G550" s="10">
        <v>12387029.0787178</v>
      </c>
      <c r="H550" s="16">
        <v>-2.3199034069149201E-2</v>
      </c>
      <c r="I550" s="10">
        <v>-287367.10961271601</v>
      </c>
      <c r="J550" s="10">
        <v>7098.40778212857</v>
      </c>
      <c r="K550" s="10">
        <v>7266.9950478233704</v>
      </c>
      <c r="L550" s="10" t="s">
        <v>12</v>
      </c>
      <c r="M550" s="10" t="s">
        <v>6439</v>
      </c>
    </row>
    <row r="551" spans="1:13" x14ac:dyDescent="0.25">
      <c r="A551" s="4" t="s">
        <v>1639</v>
      </c>
      <c r="B551" s="9">
        <v>1482</v>
      </c>
      <c r="C551" s="9" t="s">
        <v>1640</v>
      </c>
      <c r="D551" s="9" t="s">
        <v>1641</v>
      </c>
      <c r="E551" s="10">
        <v>511.35</v>
      </c>
      <c r="F551" s="10">
        <v>7023232.4069721596</v>
      </c>
      <c r="G551" s="10">
        <v>6689804.3341999101</v>
      </c>
      <c r="H551" s="16">
        <v>4.98412294463801E-2</v>
      </c>
      <c r="I551" s="10">
        <v>333428.07277224603</v>
      </c>
      <c r="J551" s="10">
        <v>13734.687409743199</v>
      </c>
      <c r="K551" s="10">
        <v>13082.632901535</v>
      </c>
      <c r="L551" s="10" t="s">
        <v>12</v>
      </c>
      <c r="M551" s="10" t="s">
        <v>6439</v>
      </c>
    </row>
    <row r="552" spans="1:13" x14ac:dyDescent="0.25">
      <c r="A552" s="4" t="s">
        <v>1642</v>
      </c>
      <c r="B552" s="9">
        <v>1484</v>
      </c>
      <c r="C552" s="9" t="s">
        <v>1643</v>
      </c>
      <c r="D552" s="9" t="s">
        <v>1644</v>
      </c>
      <c r="E552" s="10">
        <v>12920.42</v>
      </c>
      <c r="F552" s="10">
        <v>29374934.8764355</v>
      </c>
      <c r="G552" s="10">
        <v>30943220.270592298</v>
      </c>
      <c r="H552" s="16">
        <v>-5.0682682036400702E-2</v>
      </c>
      <c r="I552" s="10">
        <v>-1568285.39415674</v>
      </c>
      <c r="J552" s="10">
        <v>2273.5278633694202</v>
      </c>
      <c r="K552" s="10">
        <v>2394.9082360010202</v>
      </c>
      <c r="L552" s="10" t="s">
        <v>12</v>
      </c>
      <c r="M552" s="10" t="s">
        <v>6440</v>
      </c>
    </row>
    <row r="553" spans="1:13" x14ac:dyDescent="0.25">
      <c r="A553" s="4" t="s">
        <v>1645</v>
      </c>
      <c r="B553" s="9">
        <v>1485</v>
      </c>
      <c r="C553" s="9" t="s">
        <v>1646</v>
      </c>
      <c r="D553" s="9" t="s">
        <v>1647</v>
      </c>
      <c r="E553" s="10">
        <v>7195.77</v>
      </c>
      <c r="F553" s="10">
        <v>28015632.196892101</v>
      </c>
      <c r="G553" s="10">
        <v>26920194.800391</v>
      </c>
      <c r="H553" s="16">
        <v>4.0692030820119497E-2</v>
      </c>
      <c r="I553" s="10">
        <v>1095437.39650113</v>
      </c>
      <c r="J553" s="10">
        <v>3893.3473689253701</v>
      </c>
      <c r="K553" s="10">
        <v>3741.1138488849701</v>
      </c>
      <c r="L553" s="10" t="s">
        <v>12</v>
      </c>
      <c r="M553" s="10" t="s">
        <v>6439</v>
      </c>
    </row>
    <row r="554" spans="1:13" x14ac:dyDescent="0.25">
      <c r="A554" s="4" t="s">
        <v>1648</v>
      </c>
      <c r="B554" s="9">
        <v>1486</v>
      </c>
      <c r="C554" s="9" t="s">
        <v>1649</v>
      </c>
      <c r="D554" s="9" t="s">
        <v>1650</v>
      </c>
      <c r="E554" s="10">
        <v>2323.85</v>
      </c>
      <c r="F554" s="10">
        <v>13317085.516891699</v>
      </c>
      <c r="G554" s="10">
        <v>12548049.378541199</v>
      </c>
      <c r="H554" s="16">
        <v>6.1287305711885703E-2</v>
      </c>
      <c r="I554" s="10">
        <v>769036.13835049002</v>
      </c>
      <c r="J554" s="10">
        <v>5730.6132138010998</v>
      </c>
      <c r="K554" s="10">
        <v>5399.6812954972102</v>
      </c>
      <c r="L554" s="10" t="s">
        <v>12</v>
      </c>
      <c r="M554" s="10" t="s">
        <v>6439</v>
      </c>
    </row>
    <row r="555" spans="1:13" x14ac:dyDescent="0.25">
      <c r="A555" s="4" t="s">
        <v>1651</v>
      </c>
      <c r="B555" s="9">
        <v>1487</v>
      </c>
      <c r="C555" s="9" t="s">
        <v>1652</v>
      </c>
      <c r="D555" s="9" t="s">
        <v>1653</v>
      </c>
      <c r="E555" s="10">
        <v>490.06</v>
      </c>
      <c r="F555" s="10">
        <v>4310529.3883322198</v>
      </c>
      <c r="G555" s="10">
        <v>3928095.6601889301</v>
      </c>
      <c r="H555" s="16">
        <v>9.7358557740648402E-2</v>
      </c>
      <c r="I555" s="10">
        <v>382433.72814329399</v>
      </c>
      <c r="J555" s="10">
        <v>8795.92170006167</v>
      </c>
      <c r="K555" s="10">
        <v>8015.5402607617998</v>
      </c>
      <c r="L555" s="10" t="s">
        <v>25</v>
      </c>
      <c r="M555" s="10" t="s">
        <v>6439</v>
      </c>
    </row>
    <row r="556" spans="1:13" x14ac:dyDescent="0.25">
      <c r="A556" s="4" t="s">
        <v>1654</v>
      </c>
      <c r="B556" s="9">
        <v>1488</v>
      </c>
      <c r="C556" s="9" t="s">
        <v>1655</v>
      </c>
      <c r="D556" s="9" t="s">
        <v>1656</v>
      </c>
      <c r="E556" s="10">
        <v>1342.64</v>
      </c>
      <c r="F556" s="10">
        <v>1517997.1880582101</v>
      </c>
      <c r="G556" s="10">
        <v>1907850.6007550801</v>
      </c>
      <c r="H556" s="16">
        <v>-0.20434168825513699</v>
      </c>
      <c r="I556" s="10">
        <v>-389853.41269686999</v>
      </c>
      <c r="J556" s="10">
        <v>1130.60625935337</v>
      </c>
      <c r="K556" s="10">
        <v>1420.9695828778199</v>
      </c>
      <c r="L556" s="10" t="s">
        <v>12</v>
      </c>
      <c r="M556" s="10" t="s">
        <v>6443</v>
      </c>
    </row>
    <row r="557" spans="1:13" x14ac:dyDescent="0.25">
      <c r="A557" s="4" t="s">
        <v>1657</v>
      </c>
      <c r="B557" s="9">
        <v>1489</v>
      </c>
      <c r="C557" s="9" t="s">
        <v>1658</v>
      </c>
      <c r="D557" s="9" t="s">
        <v>1659</v>
      </c>
      <c r="E557" s="10">
        <v>2595.08</v>
      </c>
      <c r="F557" s="10">
        <v>3684905.3405005499</v>
      </c>
      <c r="G557" s="10">
        <v>4480978.4870162001</v>
      </c>
      <c r="H557" s="16">
        <v>-0.17765609650264999</v>
      </c>
      <c r="I557" s="10">
        <v>-796073.14651564695</v>
      </c>
      <c r="J557" s="10">
        <v>1419.95828278918</v>
      </c>
      <c r="K557" s="10">
        <v>1726.72075119696</v>
      </c>
      <c r="L557" s="10" t="s">
        <v>25</v>
      </c>
      <c r="M557" s="10" t="s">
        <v>6439</v>
      </c>
    </row>
    <row r="558" spans="1:13" x14ac:dyDescent="0.25">
      <c r="A558" s="4" t="s">
        <v>1660</v>
      </c>
      <c r="B558" s="9">
        <v>1493</v>
      </c>
      <c r="C558" s="9" t="s">
        <v>1661</v>
      </c>
      <c r="D558" s="9" t="s">
        <v>1662</v>
      </c>
      <c r="E558" s="10">
        <v>22485.22</v>
      </c>
      <c r="F558" s="10">
        <v>31848018.125952601</v>
      </c>
      <c r="G558" s="10">
        <v>35495028.567990802</v>
      </c>
      <c r="H558" s="16">
        <v>-0.102747077243574</v>
      </c>
      <c r="I558" s="10">
        <v>-3647010.4420382301</v>
      </c>
      <c r="J558" s="10">
        <v>1416.39788829963</v>
      </c>
      <c r="K558" s="10">
        <v>1578.5937859620999</v>
      </c>
      <c r="L558" s="10" t="s">
        <v>25</v>
      </c>
      <c r="M558" s="10" t="s">
        <v>6439</v>
      </c>
    </row>
    <row r="559" spans="1:13" x14ac:dyDescent="0.25">
      <c r="A559" s="4" t="s">
        <v>1663</v>
      </c>
      <c r="B559" s="9">
        <v>1494</v>
      </c>
      <c r="C559" s="9" t="s">
        <v>1664</v>
      </c>
      <c r="D559" s="9" t="s">
        <v>1665</v>
      </c>
      <c r="E559" s="10">
        <v>1128.3499999999999</v>
      </c>
      <c r="F559" s="10">
        <v>2753220.6507279701</v>
      </c>
      <c r="G559" s="10">
        <v>3884711.7883772198</v>
      </c>
      <c r="H559" s="16">
        <v>-0.29126771798994</v>
      </c>
      <c r="I559" s="10">
        <v>-1131491.13764925</v>
      </c>
      <c r="J559" s="10">
        <v>2440.0413441999099</v>
      </c>
      <c r="K559" s="10">
        <v>3442.8251769195899</v>
      </c>
      <c r="L559" s="10" t="s">
        <v>25</v>
      </c>
      <c r="M559" s="10" t="s">
        <v>6439</v>
      </c>
    </row>
    <row r="560" spans="1:13" x14ac:dyDescent="0.25">
      <c r="A560" s="4" t="s">
        <v>1666</v>
      </c>
      <c r="B560" s="9">
        <v>1495</v>
      </c>
      <c r="C560" s="9" t="s">
        <v>1667</v>
      </c>
      <c r="D560" s="9" t="s">
        <v>1668</v>
      </c>
      <c r="E560" s="10">
        <v>875.16</v>
      </c>
      <c r="F560" s="10">
        <v>5131935.37033726</v>
      </c>
      <c r="G560" s="10">
        <v>5280863.1593023902</v>
      </c>
      <c r="H560" s="16">
        <v>-2.8201410351409599E-2</v>
      </c>
      <c r="I560" s="10">
        <v>-148927.78896512699</v>
      </c>
      <c r="J560" s="10">
        <v>5863.9967209850302</v>
      </c>
      <c r="K560" s="10">
        <v>6034.1687911951904</v>
      </c>
      <c r="L560" s="10" t="s">
        <v>25</v>
      </c>
      <c r="M560" s="10" t="s">
        <v>6439</v>
      </c>
    </row>
    <row r="561" spans="1:13" x14ac:dyDescent="0.25">
      <c r="A561" s="4" t="s">
        <v>1669</v>
      </c>
      <c r="B561" s="9">
        <v>1496</v>
      </c>
      <c r="C561" s="9" t="s">
        <v>1670</v>
      </c>
      <c r="D561" s="9" t="s">
        <v>1671</v>
      </c>
      <c r="E561" s="10">
        <v>1155.25</v>
      </c>
      <c r="F561" s="10">
        <v>12101587.596758399</v>
      </c>
      <c r="G561" s="10">
        <v>11242772.742744099</v>
      </c>
      <c r="H561" s="16">
        <v>7.6388171642853206E-2</v>
      </c>
      <c r="I561" s="10">
        <v>858814.854014326</v>
      </c>
      <c r="J561" s="10">
        <v>10475.2976383972</v>
      </c>
      <c r="K561" s="10">
        <v>9731.8959036953693</v>
      </c>
      <c r="L561" s="10" t="s">
        <v>12</v>
      </c>
      <c r="M561" s="10" t="s">
        <v>6439</v>
      </c>
    </row>
    <row r="562" spans="1:13" x14ac:dyDescent="0.25">
      <c r="A562" s="4" t="s">
        <v>1672</v>
      </c>
      <c r="B562" s="9">
        <v>1497</v>
      </c>
      <c r="C562" s="9" t="s">
        <v>1673</v>
      </c>
      <c r="D562" s="9" t="s">
        <v>1674</v>
      </c>
      <c r="E562" s="10">
        <v>896.22</v>
      </c>
      <c r="F562" s="10">
        <v>17038962.634216301</v>
      </c>
      <c r="G562" s="10">
        <v>17733186.743513402</v>
      </c>
      <c r="H562" s="16">
        <v>-3.91482997014658E-2</v>
      </c>
      <c r="I562" s="10">
        <v>-694224.10929712304</v>
      </c>
      <c r="J562" s="10">
        <v>19012.031235875402</v>
      </c>
      <c r="K562" s="10">
        <v>19786.644734008802</v>
      </c>
      <c r="L562" s="10" t="s">
        <v>12</v>
      </c>
      <c r="M562" s="10" t="s">
        <v>6439</v>
      </c>
    </row>
    <row r="563" spans="1:13" x14ac:dyDescent="0.25">
      <c r="A563" s="4" t="s">
        <v>1675</v>
      </c>
      <c r="B563" s="9">
        <v>1498</v>
      </c>
      <c r="C563" s="9" t="s">
        <v>1676</v>
      </c>
      <c r="D563" s="9" t="s">
        <v>1677</v>
      </c>
      <c r="E563" s="10">
        <v>749.21</v>
      </c>
      <c r="F563" s="10">
        <v>1805962.03746512</v>
      </c>
      <c r="G563" s="10">
        <v>1139645.70159879</v>
      </c>
      <c r="H563" s="16">
        <v>0.58466972229312997</v>
      </c>
      <c r="I563" s="10">
        <v>666316.335866326</v>
      </c>
      <c r="J563" s="10">
        <v>2410.48843110092</v>
      </c>
      <c r="K563" s="10">
        <v>1521.1298589164501</v>
      </c>
      <c r="L563" s="10" t="s">
        <v>80</v>
      </c>
      <c r="M563" s="10" t="s">
        <v>6440</v>
      </c>
    </row>
    <row r="564" spans="1:13" x14ac:dyDescent="0.25">
      <c r="A564" s="4" t="s">
        <v>1678</v>
      </c>
      <c r="B564" s="9">
        <v>1499</v>
      </c>
      <c r="C564" s="9" t="s">
        <v>1679</v>
      </c>
      <c r="D564" s="9" t="s">
        <v>1680</v>
      </c>
      <c r="E564" s="10">
        <v>5249.69</v>
      </c>
      <c r="F564" s="10">
        <v>78897598.579161897</v>
      </c>
      <c r="G564" s="10">
        <v>70465063.375661895</v>
      </c>
      <c r="H564" s="16">
        <v>0.119669731346789</v>
      </c>
      <c r="I564" s="10">
        <v>8432535.2034999393</v>
      </c>
      <c r="J564" s="10">
        <v>15029.0014418303</v>
      </c>
      <c r="K564" s="10">
        <v>13422.7094124914</v>
      </c>
      <c r="L564" s="10" t="s">
        <v>12</v>
      </c>
      <c r="M564" s="10" t="s">
        <v>6439</v>
      </c>
    </row>
    <row r="565" spans="1:13" x14ac:dyDescent="0.25">
      <c r="A565" s="4" t="s">
        <v>1681</v>
      </c>
      <c r="B565" s="9">
        <v>1500</v>
      </c>
      <c r="C565" s="9" t="s">
        <v>1682</v>
      </c>
      <c r="D565" s="9" t="s">
        <v>1683</v>
      </c>
      <c r="E565" s="10">
        <v>3063.08</v>
      </c>
      <c r="F565" s="10">
        <v>53380735.270117</v>
      </c>
      <c r="G565" s="10">
        <v>47188635.7490879</v>
      </c>
      <c r="H565" s="16">
        <v>0.131220142789332</v>
      </c>
      <c r="I565" s="10">
        <v>6192099.5210290896</v>
      </c>
      <c r="J565" s="10">
        <v>17427.1436822143</v>
      </c>
      <c r="K565" s="10">
        <v>15405.616487028699</v>
      </c>
      <c r="L565" s="10" t="s">
        <v>12</v>
      </c>
      <c r="M565" s="10" t="s">
        <v>6439</v>
      </c>
    </row>
    <row r="566" spans="1:13" x14ac:dyDescent="0.25">
      <c r="A566" s="4" t="s">
        <v>1684</v>
      </c>
      <c r="B566" s="9">
        <v>1501</v>
      </c>
      <c r="C566" s="9" t="s">
        <v>1685</v>
      </c>
      <c r="D566" s="9" t="s">
        <v>1686</v>
      </c>
      <c r="E566" s="10">
        <v>835.59</v>
      </c>
      <c r="F566" s="10">
        <v>18541461.506834101</v>
      </c>
      <c r="G566" s="10">
        <v>16175038.7509131</v>
      </c>
      <c r="H566" s="16">
        <v>0.14630090180077299</v>
      </c>
      <c r="I566" s="10">
        <v>2366422.7559210402</v>
      </c>
      <c r="J566" s="10">
        <v>22189.664197554001</v>
      </c>
      <c r="K566" s="10">
        <v>19357.626049752998</v>
      </c>
      <c r="L566" s="10" t="s">
        <v>12</v>
      </c>
      <c r="M566" s="10" t="s">
        <v>6439</v>
      </c>
    </row>
    <row r="567" spans="1:13" x14ac:dyDescent="0.25">
      <c r="A567" s="4" t="s">
        <v>1687</v>
      </c>
      <c r="B567" s="9">
        <v>1502</v>
      </c>
      <c r="C567" s="9" t="s">
        <v>1688</v>
      </c>
      <c r="D567" s="9" t="s">
        <v>1689</v>
      </c>
      <c r="E567" s="10">
        <v>460.9</v>
      </c>
      <c r="F567" s="10">
        <v>12866227.8744707</v>
      </c>
      <c r="G567" s="10">
        <v>10991326.980634701</v>
      </c>
      <c r="H567" s="16">
        <v>0.17058003070414601</v>
      </c>
      <c r="I567" s="10">
        <v>1874900.89383597</v>
      </c>
      <c r="J567" s="10">
        <v>27915.443424757399</v>
      </c>
      <c r="K567" s="10">
        <v>23847.530875753298</v>
      </c>
      <c r="L567" s="10" t="s">
        <v>25</v>
      </c>
      <c r="M567" s="10" t="s">
        <v>6439</v>
      </c>
    </row>
    <row r="568" spans="1:13" x14ac:dyDescent="0.25">
      <c r="A568" s="4" t="s">
        <v>1690</v>
      </c>
      <c r="B568" s="9">
        <v>1503</v>
      </c>
      <c r="C568" s="9" t="s">
        <v>1691</v>
      </c>
      <c r="D568" s="9" t="s">
        <v>1692</v>
      </c>
      <c r="E568" s="10">
        <v>994.26</v>
      </c>
      <c r="F568" s="10">
        <v>13394466.2971776</v>
      </c>
      <c r="G568" s="10">
        <v>10656179.5666315</v>
      </c>
      <c r="H568" s="16">
        <v>0.25696702213246603</v>
      </c>
      <c r="I568" s="10">
        <v>2738286.7305461201</v>
      </c>
      <c r="J568" s="10">
        <v>13471.7943970165</v>
      </c>
      <c r="K568" s="10">
        <v>10717.699159808801</v>
      </c>
      <c r="L568" s="10" t="s">
        <v>25</v>
      </c>
      <c r="M568" s="10" t="s">
        <v>6443</v>
      </c>
    </row>
    <row r="569" spans="1:13" x14ac:dyDescent="0.25">
      <c r="A569" s="4" t="s">
        <v>1693</v>
      </c>
      <c r="B569" s="9">
        <v>1504</v>
      </c>
      <c r="C569" s="9" t="s">
        <v>1694</v>
      </c>
      <c r="D569" s="9" t="s">
        <v>1695</v>
      </c>
      <c r="E569" s="10">
        <v>249.51</v>
      </c>
      <c r="F569" s="10">
        <v>464850.79088033002</v>
      </c>
      <c r="G569" s="10">
        <v>446017.07746884797</v>
      </c>
      <c r="H569" s="16">
        <v>4.2226440113827E-2</v>
      </c>
      <c r="I569" s="10">
        <v>18833.713411482498</v>
      </c>
      <c r="J569" s="10">
        <v>1863.05475083295</v>
      </c>
      <c r="K569" s="10">
        <v>1787.5719508991499</v>
      </c>
      <c r="L569" s="10" t="s">
        <v>80</v>
      </c>
      <c r="M569" s="10" t="s">
        <v>6440</v>
      </c>
    </row>
    <row r="570" spans="1:13" x14ac:dyDescent="0.25">
      <c r="A570" s="4" t="s">
        <v>1696</v>
      </c>
      <c r="B570" s="9">
        <v>1513</v>
      </c>
      <c r="C570" s="9" t="s">
        <v>1697</v>
      </c>
      <c r="D570" s="9" t="s">
        <v>1698</v>
      </c>
      <c r="E570" s="10">
        <v>5231.88</v>
      </c>
      <c r="F570" s="10">
        <v>9010653.6292255595</v>
      </c>
      <c r="G570" s="10">
        <v>9264256.1931830198</v>
      </c>
      <c r="H570" s="16">
        <v>-2.7374303847951299E-2</v>
      </c>
      <c r="I570" s="10">
        <v>-253602.563957456</v>
      </c>
      <c r="J570" s="10">
        <v>1722.25923171509</v>
      </c>
      <c r="K570" s="10">
        <v>1770.73178153609</v>
      </c>
      <c r="L570" s="10" t="s">
        <v>12</v>
      </c>
      <c r="M570" s="10" t="s">
        <v>6439</v>
      </c>
    </row>
    <row r="571" spans="1:13" x14ac:dyDescent="0.25">
      <c r="A571" s="4" t="s">
        <v>1699</v>
      </c>
      <c r="B571" s="9">
        <v>1514</v>
      </c>
      <c r="C571" s="9" t="s">
        <v>1700</v>
      </c>
      <c r="D571" s="9" t="s">
        <v>1701</v>
      </c>
      <c r="E571" s="10">
        <v>439.72</v>
      </c>
      <c r="F571" s="10">
        <v>1596951.40908368</v>
      </c>
      <c r="G571" s="10">
        <v>1741379.8334037401</v>
      </c>
      <c r="H571" s="16">
        <v>-8.2939070241645499E-2</v>
      </c>
      <c r="I571" s="10">
        <v>-144428.42432005799</v>
      </c>
      <c r="J571" s="10">
        <v>3631.7461318195201</v>
      </c>
      <c r="K571" s="10">
        <v>3960.2015678243802</v>
      </c>
      <c r="L571" s="10" t="s">
        <v>25</v>
      </c>
      <c r="M571" s="10" t="s">
        <v>6440</v>
      </c>
    </row>
    <row r="572" spans="1:13" x14ac:dyDescent="0.25">
      <c r="A572" s="4" t="s">
        <v>1702</v>
      </c>
      <c r="B572" s="9">
        <v>1515</v>
      </c>
      <c r="C572" s="9" t="s">
        <v>1703</v>
      </c>
      <c r="D572" s="9" t="s">
        <v>1704</v>
      </c>
      <c r="E572" s="10">
        <v>166.67</v>
      </c>
      <c r="F572" s="10">
        <v>1081448.0446709199</v>
      </c>
      <c r="G572" s="10">
        <v>1100764.4999468899</v>
      </c>
      <c r="H572" s="16">
        <v>-1.7548217876664201E-2</v>
      </c>
      <c r="I572" s="10">
        <v>-19316.4552759652</v>
      </c>
      <c r="J572" s="10">
        <v>6488.5584968555804</v>
      </c>
      <c r="K572" s="10">
        <v>6604.4549105831002</v>
      </c>
      <c r="L572" s="10" t="s">
        <v>25</v>
      </c>
      <c r="M572" s="10" t="s">
        <v>6442</v>
      </c>
    </row>
    <row r="573" spans="1:13" x14ac:dyDescent="0.25">
      <c r="A573" s="4" t="s">
        <v>1705</v>
      </c>
      <c r="B573" s="9">
        <v>1517</v>
      </c>
      <c r="C573" s="9" t="s">
        <v>1706</v>
      </c>
      <c r="D573" s="9" t="s">
        <v>1707</v>
      </c>
      <c r="E573" s="10">
        <v>2616.5300000000002</v>
      </c>
      <c r="F573" s="10">
        <v>2627446.2658090801</v>
      </c>
      <c r="G573" s="10">
        <v>3154629.0720592202</v>
      </c>
      <c r="H573" s="16">
        <v>-0.16711403914946399</v>
      </c>
      <c r="I573" s="10">
        <v>-527182.80625014205</v>
      </c>
      <c r="J573" s="10">
        <v>1004.172039231</v>
      </c>
      <c r="K573" s="10">
        <v>1205.6536986234501</v>
      </c>
      <c r="L573" s="10" t="s">
        <v>12</v>
      </c>
      <c r="M573" s="10" t="s">
        <v>6443</v>
      </c>
    </row>
    <row r="574" spans="1:13" x14ac:dyDescent="0.25">
      <c r="A574" s="4" t="s">
        <v>1708</v>
      </c>
      <c r="B574" s="9">
        <v>1521</v>
      </c>
      <c r="C574" s="9" t="s">
        <v>1550</v>
      </c>
      <c r="D574" s="9" t="s">
        <v>1551</v>
      </c>
      <c r="E574" s="10">
        <v>166.73</v>
      </c>
      <c r="F574" s="10">
        <v>7356774.86652744</v>
      </c>
      <c r="G574" s="10">
        <v>7791958.73667954</v>
      </c>
      <c r="H574" s="16">
        <v>-5.5850381766465299E-2</v>
      </c>
      <c r="I574" s="10">
        <v>-435183.87015209597</v>
      </c>
      <c r="J574" s="10">
        <v>44123.882123957497</v>
      </c>
      <c r="K574" s="10">
        <v>46733.993502546196</v>
      </c>
      <c r="L574" s="10" t="s">
        <v>25</v>
      </c>
      <c r="M574" s="10" t="s">
        <v>6440</v>
      </c>
    </row>
    <row r="575" spans="1:13" x14ac:dyDescent="0.25">
      <c r="A575" s="4" t="s">
        <v>1709</v>
      </c>
      <c r="B575" s="9">
        <v>1523</v>
      </c>
      <c r="C575" s="9" t="s">
        <v>1710</v>
      </c>
      <c r="D575" s="9" t="s">
        <v>1711</v>
      </c>
      <c r="E575" s="10">
        <v>531.04</v>
      </c>
      <c r="F575" s="10">
        <v>1132885.02214935</v>
      </c>
      <c r="G575" s="10">
        <v>1572081.05318795</v>
      </c>
      <c r="H575" s="16">
        <v>-0.27937238359814398</v>
      </c>
      <c r="I575" s="10">
        <v>-439196.03103859699</v>
      </c>
      <c r="J575" s="10">
        <v>2133.3327473436102</v>
      </c>
      <c r="K575" s="10">
        <v>2960.3816156747998</v>
      </c>
      <c r="L575" s="10" t="s">
        <v>25</v>
      </c>
      <c r="M575" s="10" t="s">
        <v>6439</v>
      </c>
    </row>
    <row r="576" spans="1:13" x14ac:dyDescent="0.25">
      <c r="A576" s="4" t="s">
        <v>1712</v>
      </c>
      <c r="B576" s="9">
        <v>1527</v>
      </c>
      <c r="C576" s="9" t="s">
        <v>1502</v>
      </c>
      <c r="D576" s="9" t="s">
        <v>1503</v>
      </c>
      <c r="E576" s="10">
        <v>73.349999999999994</v>
      </c>
      <c r="F576" s="10">
        <v>2121641.5783782001</v>
      </c>
      <c r="G576" s="10">
        <v>2495973.4777474501</v>
      </c>
      <c r="H576" s="16">
        <v>-0.149974309705838</v>
      </c>
      <c r="I576" s="10">
        <v>-374331.89936925302</v>
      </c>
      <c r="J576" s="10">
        <v>28924.902227378301</v>
      </c>
      <c r="K576" s="10">
        <v>34028.268271948902</v>
      </c>
      <c r="L576" s="10" t="s">
        <v>25</v>
      </c>
      <c r="M576" s="10" t="s">
        <v>6450</v>
      </c>
    </row>
    <row r="577" spans="1:13" x14ac:dyDescent="0.25">
      <c r="A577" s="4" t="s">
        <v>1713</v>
      </c>
      <c r="B577" s="9">
        <v>1529</v>
      </c>
      <c r="C577" s="9" t="s">
        <v>1508</v>
      </c>
      <c r="D577" s="9" t="s">
        <v>1509</v>
      </c>
      <c r="E577" s="10">
        <v>115.88</v>
      </c>
      <c r="F577" s="10">
        <v>2127753.89465007</v>
      </c>
      <c r="G577" s="10">
        <v>2116090.9643983799</v>
      </c>
      <c r="H577" s="16">
        <v>5.5115448475093797E-3</v>
      </c>
      <c r="I577" s="10">
        <v>11662.930251690999</v>
      </c>
      <c r="J577" s="10">
        <v>18361.7008513123</v>
      </c>
      <c r="K577" s="10">
        <v>18261.0542319501</v>
      </c>
      <c r="L577" s="10" t="s">
        <v>25</v>
      </c>
      <c r="M577" s="10" t="s">
        <v>6440</v>
      </c>
    </row>
    <row r="578" spans="1:13" x14ac:dyDescent="0.25">
      <c r="A578" s="4" t="s">
        <v>1714</v>
      </c>
      <c r="B578" s="9">
        <v>1530</v>
      </c>
      <c r="C578" s="9" t="s">
        <v>1511</v>
      </c>
      <c r="D578" s="9" t="s">
        <v>1512</v>
      </c>
      <c r="E578" s="10">
        <v>110.69</v>
      </c>
      <c r="F578" s="10">
        <v>2395329.8291262598</v>
      </c>
      <c r="G578" s="10">
        <v>2220422.3380761198</v>
      </c>
      <c r="H578" s="16">
        <v>7.8772172325418693E-2</v>
      </c>
      <c r="I578" s="10">
        <v>174907.49105014099</v>
      </c>
      <c r="J578" s="10">
        <v>21639.984001502002</v>
      </c>
      <c r="K578" s="10">
        <v>20059.8277900092</v>
      </c>
      <c r="L578" s="10" t="s">
        <v>25</v>
      </c>
      <c r="M578" s="10" t="s">
        <v>6450</v>
      </c>
    </row>
    <row r="579" spans="1:13" x14ac:dyDescent="0.25">
      <c r="A579" s="4" t="s">
        <v>1715</v>
      </c>
      <c r="B579" s="9">
        <v>1532</v>
      </c>
      <c r="C579" s="9" t="s">
        <v>1716</v>
      </c>
      <c r="D579" s="9" t="s">
        <v>1717</v>
      </c>
      <c r="E579" s="10">
        <v>201.53</v>
      </c>
      <c r="F579" s="10">
        <v>382718.55852999998</v>
      </c>
      <c r="G579" s="10">
        <v>209973.71302913001</v>
      </c>
      <c r="H579" s="16">
        <v>0.82269748440798895</v>
      </c>
      <c r="I579" s="10">
        <v>172744.84550087</v>
      </c>
      <c r="J579" s="10">
        <v>1899.0649458145199</v>
      </c>
      <c r="K579" s="10">
        <v>1041.89804510063</v>
      </c>
      <c r="L579" s="10" t="s">
        <v>25</v>
      </c>
      <c r="M579" s="10" t="s">
        <v>6438</v>
      </c>
    </row>
    <row r="580" spans="1:13" x14ac:dyDescent="0.25">
      <c r="A580" s="4" t="s">
        <v>1718</v>
      </c>
      <c r="B580" s="9">
        <v>1693</v>
      </c>
      <c r="C580" s="9" t="s">
        <v>1719</v>
      </c>
      <c r="D580" s="9" t="s">
        <v>1720</v>
      </c>
      <c r="E580" s="10">
        <v>22952.19</v>
      </c>
      <c r="F580" s="10">
        <v>57579880.829072103</v>
      </c>
      <c r="G580" s="10">
        <v>56605463.986295901</v>
      </c>
      <c r="H580" s="16">
        <v>1.7214183475506399E-2</v>
      </c>
      <c r="I580" s="10">
        <v>974416.84277626895</v>
      </c>
      <c r="J580" s="10">
        <v>2508.6878781097598</v>
      </c>
      <c r="K580" s="10">
        <v>2466.2336790648701</v>
      </c>
      <c r="L580" s="10" t="s">
        <v>12</v>
      </c>
      <c r="M580" s="10" t="s">
        <v>6439</v>
      </c>
    </row>
    <row r="581" spans="1:13" x14ac:dyDescent="0.25">
      <c r="A581" s="4" t="s">
        <v>1721</v>
      </c>
      <c r="B581" s="9">
        <v>1694</v>
      </c>
      <c r="C581" s="9" t="s">
        <v>1722</v>
      </c>
      <c r="D581" s="9" t="s">
        <v>1723</v>
      </c>
      <c r="E581" s="10">
        <v>16039.14</v>
      </c>
      <c r="F581" s="10">
        <v>60383031.660786599</v>
      </c>
      <c r="G581" s="10">
        <v>59296771.383266702</v>
      </c>
      <c r="H581" s="16">
        <v>1.83190459139628E-2</v>
      </c>
      <c r="I581" s="10">
        <v>1086260.27751981</v>
      </c>
      <c r="J581" s="10">
        <v>3764.7300080170498</v>
      </c>
      <c r="K581" s="10">
        <v>3697.00441440543</v>
      </c>
      <c r="L581" s="10" t="s">
        <v>12</v>
      </c>
      <c r="M581" s="10" t="s">
        <v>6439</v>
      </c>
    </row>
    <row r="582" spans="1:13" x14ac:dyDescent="0.25">
      <c r="A582" s="4" t="s">
        <v>1724</v>
      </c>
      <c r="B582" s="9">
        <v>1695</v>
      </c>
      <c r="C582" s="9" t="s">
        <v>1725</v>
      </c>
      <c r="D582" s="9" t="s">
        <v>1726</v>
      </c>
      <c r="E582" s="10">
        <v>4618.3100000000004</v>
      </c>
      <c r="F582" s="10">
        <v>26627628.0273293</v>
      </c>
      <c r="G582" s="10">
        <v>26198602.975963499</v>
      </c>
      <c r="H582" s="16">
        <v>1.6375875147214301E-2</v>
      </c>
      <c r="I582" s="10">
        <v>429025.05136581103</v>
      </c>
      <c r="J582" s="10">
        <v>5765.6649352965196</v>
      </c>
      <c r="K582" s="10">
        <v>5672.7683884285498</v>
      </c>
      <c r="L582" s="10" t="s">
        <v>12</v>
      </c>
      <c r="M582" s="10" t="s">
        <v>6439</v>
      </c>
    </row>
    <row r="583" spans="1:13" x14ac:dyDescent="0.25">
      <c r="A583" s="4" t="s">
        <v>1727</v>
      </c>
      <c r="B583" s="9">
        <v>1696</v>
      </c>
      <c r="C583" s="9" t="s">
        <v>1728</v>
      </c>
      <c r="D583" s="9" t="s">
        <v>1729</v>
      </c>
      <c r="E583" s="10">
        <v>1773.78</v>
      </c>
      <c r="F583" s="10">
        <v>15583621.364424299</v>
      </c>
      <c r="G583" s="10">
        <v>16305973.965919999</v>
      </c>
      <c r="H583" s="16">
        <v>-4.4299874573913697E-2</v>
      </c>
      <c r="I583" s="10">
        <v>-722352.60149576003</v>
      </c>
      <c r="J583" s="10">
        <v>8785.5435084532892</v>
      </c>
      <c r="K583" s="10">
        <v>9192.7826257597007</v>
      </c>
      <c r="L583" s="10" t="s">
        <v>12</v>
      </c>
      <c r="M583" s="10" t="s">
        <v>6440</v>
      </c>
    </row>
    <row r="584" spans="1:13" x14ac:dyDescent="0.25">
      <c r="A584" s="4" t="s">
        <v>1730</v>
      </c>
      <c r="B584" s="9">
        <v>1697</v>
      </c>
      <c r="C584" s="9" t="s">
        <v>1731</v>
      </c>
      <c r="D584" s="9" t="s">
        <v>1732</v>
      </c>
      <c r="E584" s="10">
        <v>45682.85</v>
      </c>
      <c r="F584" s="10">
        <v>102360521.061664</v>
      </c>
      <c r="G584" s="10">
        <v>116928807.72744299</v>
      </c>
      <c r="H584" s="16">
        <v>-0.12459108194909101</v>
      </c>
      <c r="I584" s="10">
        <v>-14568286.665779401</v>
      </c>
      <c r="J584" s="10">
        <v>2240.6772139142699</v>
      </c>
      <c r="K584" s="10">
        <v>2559.5777786947001</v>
      </c>
      <c r="L584" s="10" t="s">
        <v>12</v>
      </c>
      <c r="M584" s="10" t="s">
        <v>6439</v>
      </c>
    </row>
    <row r="585" spans="1:13" x14ac:dyDescent="0.25">
      <c r="A585" s="4" t="s">
        <v>1733</v>
      </c>
      <c r="B585" s="9">
        <v>1698</v>
      </c>
      <c r="C585" s="9" t="s">
        <v>1734</v>
      </c>
      <c r="D585" s="9" t="s">
        <v>1735</v>
      </c>
      <c r="E585" s="10">
        <v>10777.26</v>
      </c>
      <c r="F585" s="10">
        <v>45361976.758401997</v>
      </c>
      <c r="G585" s="10">
        <v>47123932.443682</v>
      </c>
      <c r="H585" s="16">
        <v>-3.7389827077478503E-2</v>
      </c>
      <c r="I585" s="10">
        <v>-1761955.6852800499</v>
      </c>
      <c r="J585" s="10">
        <v>4209.0454121364801</v>
      </c>
      <c r="K585" s="10">
        <v>4372.5336907230603</v>
      </c>
      <c r="L585" s="10" t="s">
        <v>12</v>
      </c>
      <c r="M585" s="10" t="s">
        <v>6439</v>
      </c>
    </row>
    <row r="586" spans="1:13" x14ac:dyDescent="0.25">
      <c r="A586" s="4" t="s">
        <v>1736</v>
      </c>
      <c r="B586" s="9">
        <v>1699</v>
      </c>
      <c r="C586" s="9" t="s">
        <v>1737</v>
      </c>
      <c r="D586" s="9" t="s">
        <v>1738</v>
      </c>
      <c r="E586" s="10">
        <v>4240.2700000000004</v>
      </c>
      <c r="F586" s="10">
        <v>30719780.317253601</v>
      </c>
      <c r="G586" s="10">
        <v>30113058.3996845</v>
      </c>
      <c r="H586" s="16">
        <v>2.0148133395026E-2</v>
      </c>
      <c r="I586" s="10">
        <v>606721.91756905196</v>
      </c>
      <c r="J586" s="10">
        <v>7244.7698654221404</v>
      </c>
      <c r="K586" s="10">
        <v>7101.68418513078</v>
      </c>
      <c r="L586" s="10" t="s">
        <v>12</v>
      </c>
      <c r="M586" s="10" t="s">
        <v>6440</v>
      </c>
    </row>
    <row r="587" spans="1:13" x14ac:dyDescent="0.25">
      <c r="A587" s="4" t="s">
        <v>1739</v>
      </c>
      <c r="B587" s="9">
        <v>1700</v>
      </c>
      <c r="C587" s="9" t="s">
        <v>1740</v>
      </c>
      <c r="D587" s="9" t="s">
        <v>1741</v>
      </c>
      <c r="E587" s="10">
        <v>1371.35</v>
      </c>
      <c r="F587" s="10">
        <v>15901816.7996921</v>
      </c>
      <c r="G587" s="10">
        <v>16250686.2872412</v>
      </c>
      <c r="H587" s="16">
        <v>-2.14679848827675E-2</v>
      </c>
      <c r="I587" s="10">
        <v>-348869.48754909099</v>
      </c>
      <c r="J587" s="10">
        <v>11595.7390889941</v>
      </c>
      <c r="K587" s="10">
        <v>11850.1376652504</v>
      </c>
      <c r="L587" s="10" t="s">
        <v>12</v>
      </c>
      <c r="M587" s="10" t="s">
        <v>6439</v>
      </c>
    </row>
    <row r="588" spans="1:13" x14ac:dyDescent="0.25">
      <c r="A588" s="4" t="s">
        <v>1742</v>
      </c>
      <c r="B588" s="9">
        <v>1701</v>
      </c>
      <c r="C588" s="9" t="s">
        <v>1743</v>
      </c>
      <c r="D588" s="9" t="s">
        <v>1744</v>
      </c>
      <c r="E588" s="10">
        <v>24831.15</v>
      </c>
      <c r="F588" s="10">
        <v>55051570.275846303</v>
      </c>
      <c r="G588" s="10">
        <v>45027529.757441901</v>
      </c>
      <c r="H588" s="16">
        <v>0.22262026303469801</v>
      </c>
      <c r="I588" s="10">
        <v>10024040.5184044</v>
      </c>
      <c r="J588" s="10">
        <v>2217.0366767486098</v>
      </c>
      <c r="K588" s="10">
        <v>1813.34854637993</v>
      </c>
      <c r="L588" s="10" t="s">
        <v>12</v>
      </c>
      <c r="M588" s="10" t="s">
        <v>6439</v>
      </c>
    </row>
    <row r="589" spans="1:13" x14ac:dyDescent="0.25">
      <c r="A589" s="4" t="s">
        <v>1745</v>
      </c>
      <c r="B589" s="9">
        <v>1702</v>
      </c>
      <c r="C589" s="9" t="s">
        <v>1746</v>
      </c>
      <c r="D589" s="9" t="s">
        <v>1747</v>
      </c>
      <c r="E589" s="10">
        <v>72091.600000000006</v>
      </c>
      <c r="F589" s="10">
        <v>103694781.024372</v>
      </c>
      <c r="G589" s="10">
        <v>114365441.48886099</v>
      </c>
      <c r="H589" s="16">
        <v>-9.3303189543744697E-2</v>
      </c>
      <c r="I589" s="10">
        <v>-10670660.464489199</v>
      </c>
      <c r="J589" s="10">
        <v>1438.37535890966</v>
      </c>
      <c r="K589" s="10">
        <v>1586.39066810642</v>
      </c>
      <c r="L589" s="10" t="s">
        <v>12</v>
      </c>
      <c r="M589" s="10" t="s">
        <v>6439</v>
      </c>
    </row>
    <row r="590" spans="1:13" x14ac:dyDescent="0.25">
      <c r="A590" s="4" t="s">
        <v>1748</v>
      </c>
      <c r="B590" s="9">
        <v>1703</v>
      </c>
      <c r="C590" s="9" t="s">
        <v>1749</v>
      </c>
      <c r="D590" s="9" t="s">
        <v>1750</v>
      </c>
      <c r="E590" s="10">
        <v>15603.73</v>
      </c>
      <c r="F590" s="10">
        <v>55779731.255370602</v>
      </c>
      <c r="G590" s="10">
        <v>59034236.086752303</v>
      </c>
      <c r="H590" s="16">
        <v>-5.5129108922475599E-2</v>
      </c>
      <c r="I590" s="10">
        <v>-3254504.8313817098</v>
      </c>
      <c r="J590" s="10">
        <v>3574.7690619723999</v>
      </c>
      <c r="K590" s="10">
        <v>3783.3412963921</v>
      </c>
      <c r="L590" s="10" t="s">
        <v>12</v>
      </c>
      <c r="M590" s="10" t="s">
        <v>6439</v>
      </c>
    </row>
    <row r="591" spans="1:13" x14ac:dyDescent="0.25">
      <c r="A591" s="4" t="s">
        <v>1751</v>
      </c>
      <c r="B591" s="9">
        <v>1704</v>
      </c>
      <c r="C591" s="9" t="s">
        <v>1752</v>
      </c>
      <c r="D591" s="9" t="s">
        <v>1753</v>
      </c>
      <c r="E591" s="10">
        <v>6573.13</v>
      </c>
      <c r="F591" s="10">
        <v>37716837.471601397</v>
      </c>
      <c r="G591" s="10">
        <v>39787798.915688001</v>
      </c>
      <c r="H591" s="16">
        <v>-5.2050163631192997E-2</v>
      </c>
      <c r="I591" s="10">
        <v>-2070961.44408656</v>
      </c>
      <c r="J591" s="10">
        <v>5738.0330940665099</v>
      </c>
      <c r="K591" s="10">
        <v>6053.0978264065898</v>
      </c>
      <c r="L591" s="10" t="s">
        <v>12</v>
      </c>
      <c r="M591" s="10" t="s">
        <v>6439</v>
      </c>
    </row>
    <row r="592" spans="1:13" x14ac:dyDescent="0.25">
      <c r="A592" s="4" t="s">
        <v>1754</v>
      </c>
      <c r="B592" s="9">
        <v>1705</v>
      </c>
      <c r="C592" s="9" t="s">
        <v>1755</v>
      </c>
      <c r="D592" s="9" t="s">
        <v>1756</v>
      </c>
      <c r="E592" s="10">
        <v>1932.03</v>
      </c>
      <c r="F592" s="10">
        <v>15027120.3683061</v>
      </c>
      <c r="G592" s="10">
        <v>17720844.104704499</v>
      </c>
      <c r="H592" s="16">
        <v>-0.152008771167013</v>
      </c>
      <c r="I592" s="10">
        <v>-2693723.7363983402</v>
      </c>
      <c r="J592" s="10">
        <v>7777.8918382769098</v>
      </c>
      <c r="K592" s="10">
        <v>9172.1371328108198</v>
      </c>
      <c r="L592" s="10" t="s">
        <v>12</v>
      </c>
      <c r="M592" s="10" t="s">
        <v>6439</v>
      </c>
    </row>
    <row r="593" spans="1:13" x14ac:dyDescent="0.25">
      <c r="A593" s="4" t="s">
        <v>1757</v>
      </c>
      <c r="B593" s="9">
        <v>1706</v>
      </c>
      <c r="C593" s="9" t="s">
        <v>1758</v>
      </c>
      <c r="D593" s="9" t="s">
        <v>1759</v>
      </c>
      <c r="E593" s="10">
        <v>31316.33</v>
      </c>
      <c r="F593" s="10">
        <v>44404230.072018802</v>
      </c>
      <c r="G593" s="10">
        <v>37703028.096471503</v>
      </c>
      <c r="H593" s="16">
        <v>0.17773643958784499</v>
      </c>
      <c r="I593" s="10">
        <v>6701201.9755473398</v>
      </c>
      <c r="J593" s="10">
        <v>1417.9257298674099</v>
      </c>
      <c r="K593" s="10">
        <v>1203.9414610994199</v>
      </c>
      <c r="L593" s="10" t="s">
        <v>25</v>
      </c>
      <c r="M593" s="10" t="s">
        <v>6439</v>
      </c>
    </row>
    <row r="594" spans="1:13" x14ac:dyDescent="0.25">
      <c r="A594" s="4" t="s">
        <v>1760</v>
      </c>
      <c r="B594" s="9">
        <v>1712</v>
      </c>
      <c r="C594" s="9" t="s">
        <v>1761</v>
      </c>
      <c r="D594" s="9" t="s">
        <v>1762</v>
      </c>
      <c r="E594" s="10">
        <v>1254.51</v>
      </c>
      <c r="F594" s="10">
        <v>4286438.8116205502</v>
      </c>
      <c r="G594" s="10">
        <v>4708888.9947645599</v>
      </c>
      <c r="H594" s="16">
        <v>-8.9713345040347905E-2</v>
      </c>
      <c r="I594" s="10">
        <v>-422450.18314401002</v>
      </c>
      <c r="J594" s="10">
        <v>3416.82315136631</v>
      </c>
      <c r="K594" s="10">
        <v>3753.5683213083698</v>
      </c>
      <c r="L594" s="10" t="s">
        <v>25</v>
      </c>
      <c r="M594" s="10" t="s">
        <v>6439</v>
      </c>
    </row>
    <row r="595" spans="1:13" x14ac:dyDescent="0.25">
      <c r="A595" s="4" t="s">
        <v>1763</v>
      </c>
      <c r="B595" s="9">
        <v>1713</v>
      </c>
      <c r="C595" s="9" t="s">
        <v>1764</v>
      </c>
      <c r="D595" s="9" t="s">
        <v>1765</v>
      </c>
      <c r="E595" s="10">
        <v>107.47</v>
      </c>
      <c r="F595" s="10">
        <v>587501.16628964001</v>
      </c>
      <c r="G595" s="10">
        <v>609192.25000132702</v>
      </c>
      <c r="H595" s="16">
        <v>-3.5606302791342997E-2</v>
      </c>
      <c r="I595" s="10">
        <v>-21691.083711686799</v>
      </c>
      <c r="J595" s="10">
        <v>5466.65270577501</v>
      </c>
      <c r="K595" s="10">
        <v>5668.4865543996202</v>
      </c>
      <c r="L595" s="10" t="s">
        <v>80</v>
      </c>
      <c r="M595" s="10" t="s">
        <v>6442</v>
      </c>
    </row>
    <row r="596" spans="1:13" x14ac:dyDescent="0.25">
      <c r="A596" s="4" t="s">
        <v>1766</v>
      </c>
      <c r="B596" s="9">
        <v>1721</v>
      </c>
      <c r="C596" s="9" t="s">
        <v>1767</v>
      </c>
      <c r="D596" s="9" t="s">
        <v>1768</v>
      </c>
      <c r="E596" s="10">
        <v>64340.78</v>
      </c>
      <c r="F596" s="10">
        <v>49975810.620262399</v>
      </c>
      <c r="G596" s="10">
        <v>54607933.893210202</v>
      </c>
      <c r="H596" s="16">
        <v>-8.4825096697601493E-2</v>
      </c>
      <c r="I596" s="10">
        <v>-4632123.2729477799</v>
      </c>
      <c r="J596" s="10">
        <v>776.73616360047799</v>
      </c>
      <c r="K596" s="10">
        <v>848.72974640982204</v>
      </c>
      <c r="L596" s="10" t="s">
        <v>25</v>
      </c>
      <c r="M596" s="10" t="s">
        <v>6439</v>
      </c>
    </row>
    <row r="597" spans="1:13" x14ac:dyDescent="0.25">
      <c r="A597" s="4" t="s">
        <v>1769</v>
      </c>
      <c r="B597" s="9">
        <v>1722</v>
      </c>
      <c r="C597" s="9" t="s">
        <v>1770</v>
      </c>
      <c r="D597" s="9" t="s">
        <v>1771</v>
      </c>
      <c r="E597" s="10">
        <v>956.7</v>
      </c>
      <c r="F597" s="10">
        <v>1145687.6149947201</v>
      </c>
      <c r="G597" s="10">
        <v>1895690.66463218</v>
      </c>
      <c r="H597" s="16">
        <v>-0.39563577730810001</v>
      </c>
      <c r="I597" s="10">
        <v>-750003.04963746294</v>
      </c>
      <c r="J597" s="10">
        <v>1197.54114664442</v>
      </c>
      <c r="K597" s="10">
        <v>1981.48914459306</v>
      </c>
      <c r="L597" s="10" t="s">
        <v>80</v>
      </c>
      <c r="M597" s="10" t="s">
        <v>6441</v>
      </c>
    </row>
    <row r="598" spans="1:13" x14ac:dyDescent="0.25">
      <c r="A598" s="4" t="s">
        <v>1772</v>
      </c>
      <c r="B598" s="9">
        <v>1723</v>
      </c>
      <c r="C598" s="9" t="s">
        <v>1773</v>
      </c>
      <c r="D598" s="9" t="s">
        <v>1774</v>
      </c>
      <c r="E598" s="10">
        <v>56.5</v>
      </c>
      <c r="F598" s="10">
        <v>172102.39</v>
      </c>
      <c r="G598" s="10">
        <v>222040.405090799</v>
      </c>
      <c r="H598" s="16">
        <v>-0.224905080092868</v>
      </c>
      <c r="I598" s="10">
        <v>-49938.015090799003</v>
      </c>
      <c r="J598" s="10">
        <v>3046.06</v>
      </c>
      <c r="K598" s="10">
        <v>3929.9186741734302</v>
      </c>
      <c r="L598" s="10" t="s">
        <v>80</v>
      </c>
      <c r="M598" s="10" t="s">
        <v>6450</v>
      </c>
    </row>
    <row r="599" spans="1:13" x14ac:dyDescent="0.25">
      <c r="A599" s="4" t="s">
        <v>1775</v>
      </c>
      <c r="B599" s="9">
        <v>1726</v>
      </c>
      <c r="C599" s="9" t="s">
        <v>1776</v>
      </c>
      <c r="D599" s="9" t="s">
        <v>1777</v>
      </c>
      <c r="E599" s="10">
        <v>3635.25</v>
      </c>
      <c r="F599" s="10">
        <v>4297642.6329641202</v>
      </c>
      <c r="G599" s="10">
        <v>4216958.8890265198</v>
      </c>
      <c r="H599" s="16">
        <v>1.9133158766986499E-2</v>
      </c>
      <c r="I599" s="10">
        <v>80683.743937599502</v>
      </c>
      <c r="J599" s="10">
        <v>1182.21377703435</v>
      </c>
      <c r="K599" s="10">
        <v>1160.01895028582</v>
      </c>
      <c r="L599" s="10" t="s">
        <v>80</v>
      </c>
      <c r="M599" s="10" t="s">
        <v>6443</v>
      </c>
    </row>
    <row r="600" spans="1:13" x14ac:dyDescent="0.25">
      <c r="A600" s="4" t="s">
        <v>1778</v>
      </c>
      <c r="B600" s="9">
        <v>1727</v>
      </c>
      <c r="C600" s="9" t="s">
        <v>1779</v>
      </c>
      <c r="D600" s="9" t="s">
        <v>1780</v>
      </c>
      <c r="E600" s="10">
        <v>11936.64</v>
      </c>
      <c r="F600" s="10">
        <v>7639516.6296824403</v>
      </c>
      <c r="G600" s="10">
        <v>8732694.8657119703</v>
      </c>
      <c r="H600" s="16">
        <v>-0.12518223215628299</v>
      </c>
      <c r="I600" s="10">
        <v>-1093178.2360295299</v>
      </c>
      <c r="J600" s="10">
        <v>640.00561545647997</v>
      </c>
      <c r="K600" s="10">
        <v>731.58735336844995</v>
      </c>
      <c r="L600" s="10" t="s">
        <v>12</v>
      </c>
      <c r="M600" s="10" t="s">
        <v>6439</v>
      </c>
    </row>
    <row r="601" spans="1:13" x14ac:dyDescent="0.25">
      <c r="A601" s="4" t="s">
        <v>1781</v>
      </c>
      <c r="B601" s="9">
        <v>1729</v>
      </c>
      <c r="C601" s="9" t="s">
        <v>1782</v>
      </c>
      <c r="D601" s="9" t="s">
        <v>1783</v>
      </c>
      <c r="E601" s="10">
        <v>7921.74</v>
      </c>
      <c r="F601" s="10">
        <v>13758710.190916</v>
      </c>
      <c r="G601" s="10">
        <v>14724766.3111648</v>
      </c>
      <c r="H601" s="16">
        <v>-6.5607568896788995E-2</v>
      </c>
      <c r="I601" s="10">
        <v>-966056.12024886301</v>
      </c>
      <c r="J601" s="10">
        <v>1736.8293065558801</v>
      </c>
      <c r="K601" s="10">
        <v>1858.77929737215</v>
      </c>
      <c r="L601" s="10" t="s">
        <v>12</v>
      </c>
      <c r="M601" s="10" t="s">
        <v>6439</v>
      </c>
    </row>
    <row r="602" spans="1:13" x14ac:dyDescent="0.25">
      <c r="A602" s="4" t="s">
        <v>1784</v>
      </c>
      <c r="B602" s="9">
        <v>1730</v>
      </c>
      <c r="C602" s="9" t="s">
        <v>1785</v>
      </c>
      <c r="D602" s="9" t="s">
        <v>1786</v>
      </c>
      <c r="E602" s="10">
        <v>8291.39</v>
      </c>
      <c r="F602" s="10">
        <v>22566549.5702608</v>
      </c>
      <c r="G602" s="10">
        <v>25342763.068316199</v>
      </c>
      <c r="H602" s="16">
        <v>-0.10954659878923299</v>
      </c>
      <c r="I602" s="10">
        <v>-2776213.4980554301</v>
      </c>
      <c r="J602" s="10">
        <v>2721.6847320245201</v>
      </c>
      <c r="K602" s="10">
        <v>3056.5156226297599</v>
      </c>
      <c r="L602" s="10" t="s">
        <v>12</v>
      </c>
      <c r="M602" s="10" t="s">
        <v>6439</v>
      </c>
    </row>
    <row r="603" spans="1:13" x14ac:dyDescent="0.25">
      <c r="A603" s="4" t="s">
        <v>1787</v>
      </c>
      <c r="B603" s="9">
        <v>1731</v>
      </c>
      <c r="C603" s="9" t="s">
        <v>1788</v>
      </c>
      <c r="D603" s="9" t="s">
        <v>1789</v>
      </c>
      <c r="E603" s="10">
        <v>4589.1899999999996</v>
      </c>
      <c r="F603" s="10">
        <v>17468476.6217121</v>
      </c>
      <c r="G603" s="10">
        <v>21361500.958394401</v>
      </c>
      <c r="H603" s="16">
        <v>-0.18224488739179601</v>
      </c>
      <c r="I603" s="10">
        <v>-3893024.3366823499</v>
      </c>
      <c r="J603" s="10">
        <v>3806.44005188543</v>
      </c>
      <c r="K603" s="10">
        <v>4654.74320269905</v>
      </c>
      <c r="L603" s="10" t="s">
        <v>12</v>
      </c>
      <c r="M603" s="10" t="s">
        <v>6439</v>
      </c>
    </row>
    <row r="604" spans="1:13" x14ac:dyDescent="0.25">
      <c r="A604" s="4" t="s">
        <v>1790</v>
      </c>
      <c r="B604" s="9">
        <v>1732</v>
      </c>
      <c r="C604" s="9" t="s">
        <v>1791</v>
      </c>
      <c r="D604" s="9" t="s">
        <v>1792</v>
      </c>
      <c r="E604" s="10">
        <v>1531.45</v>
      </c>
      <c r="F604" s="10">
        <v>8750289.9610573798</v>
      </c>
      <c r="G604" s="10">
        <v>10924768.845205201</v>
      </c>
      <c r="H604" s="16">
        <v>-0.199041180180411</v>
      </c>
      <c r="I604" s="10">
        <v>-2174478.8841478298</v>
      </c>
      <c r="J604" s="10">
        <v>5713.7287936644198</v>
      </c>
      <c r="K604" s="10">
        <v>7133.61118234693</v>
      </c>
      <c r="L604" s="10" t="s">
        <v>12</v>
      </c>
      <c r="M604" s="10" t="s">
        <v>6441</v>
      </c>
    </row>
    <row r="605" spans="1:13" x14ac:dyDescent="0.25">
      <c r="A605" s="4" t="s">
        <v>1793</v>
      </c>
      <c r="B605" s="9">
        <v>1733</v>
      </c>
      <c r="C605" s="9" t="s">
        <v>1794</v>
      </c>
      <c r="D605" s="9" t="s">
        <v>1795</v>
      </c>
      <c r="E605" s="10">
        <v>12433.34</v>
      </c>
      <c r="F605" s="10">
        <v>10674275.500685999</v>
      </c>
      <c r="G605" s="10">
        <v>10058377.102887001</v>
      </c>
      <c r="H605" s="16">
        <v>6.1232382868423099E-2</v>
      </c>
      <c r="I605" s="10">
        <v>615898.39779895905</v>
      </c>
      <c r="J605" s="10">
        <v>858.520357416911</v>
      </c>
      <c r="K605" s="10">
        <v>808.98431981165299</v>
      </c>
      <c r="L605" s="10" t="s">
        <v>12</v>
      </c>
      <c r="M605" s="10" t="s">
        <v>6439</v>
      </c>
    </row>
    <row r="606" spans="1:13" x14ac:dyDescent="0.25">
      <c r="A606" s="4" t="s">
        <v>1796</v>
      </c>
      <c r="B606" s="9">
        <v>1734</v>
      </c>
      <c r="C606" s="9" t="s">
        <v>1797</v>
      </c>
      <c r="D606" s="9" t="s">
        <v>1798</v>
      </c>
      <c r="E606" s="10">
        <v>8746.41</v>
      </c>
      <c r="F606" s="10">
        <v>11511416.689771701</v>
      </c>
      <c r="G606" s="10">
        <v>12835472.353209199</v>
      </c>
      <c r="H606" s="16">
        <v>-0.10315597486418</v>
      </c>
      <c r="I606" s="10">
        <v>-1324055.6634375299</v>
      </c>
      <c r="J606" s="10">
        <v>1316.1304683603501</v>
      </c>
      <c r="K606" s="10">
        <v>1467.51322579312</v>
      </c>
      <c r="L606" s="10" t="s">
        <v>12</v>
      </c>
      <c r="M606" s="10" t="s">
        <v>6439</v>
      </c>
    </row>
    <row r="607" spans="1:13" x14ac:dyDescent="0.25">
      <c r="A607" s="4" t="s">
        <v>1799</v>
      </c>
      <c r="B607" s="9">
        <v>1735</v>
      </c>
      <c r="C607" s="9" t="s">
        <v>1800</v>
      </c>
      <c r="D607" s="9" t="s">
        <v>1801</v>
      </c>
      <c r="E607" s="10">
        <v>6913.08</v>
      </c>
      <c r="F607" s="10">
        <v>16105271.470788401</v>
      </c>
      <c r="G607" s="10">
        <v>16205567.701412201</v>
      </c>
      <c r="H607" s="16">
        <v>-6.1889982795866301E-3</v>
      </c>
      <c r="I607" s="10">
        <v>-100296.230623765</v>
      </c>
      <c r="J607" s="10">
        <v>2329.6810496607</v>
      </c>
      <c r="K607" s="10">
        <v>2344.1892327894602</v>
      </c>
      <c r="L607" s="10" t="s">
        <v>12</v>
      </c>
      <c r="M607" s="10" t="s">
        <v>6439</v>
      </c>
    </row>
    <row r="608" spans="1:13" x14ac:dyDescent="0.25">
      <c r="A608" s="4" t="s">
        <v>1802</v>
      </c>
      <c r="B608" s="9">
        <v>1736</v>
      </c>
      <c r="C608" s="9" t="s">
        <v>1803</v>
      </c>
      <c r="D608" s="9" t="s">
        <v>1804</v>
      </c>
      <c r="E608" s="10">
        <v>7588.36</v>
      </c>
      <c r="F608" s="10">
        <v>23489752.970887698</v>
      </c>
      <c r="G608" s="10">
        <v>25182153.737472702</v>
      </c>
      <c r="H608" s="16">
        <v>-6.7206355112770802E-2</v>
      </c>
      <c r="I608" s="10">
        <v>-1692400.7665849801</v>
      </c>
      <c r="J608" s="10">
        <v>3095.4979693751702</v>
      </c>
      <c r="K608" s="10">
        <v>3318.5238625306001</v>
      </c>
      <c r="L608" s="10" t="s">
        <v>12</v>
      </c>
      <c r="M608" s="10" t="s">
        <v>6439</v>
      </c>
    </row>
    <row r="609" spans="1:13" x14ac:dyDescent="0.25">
      <c r="A609" s="4" t="s">
        <v>1805</v>
      </c>
      <c r="B609" s="9">
        <v>1737</v>
      </c>
      <c r="C609" s="9" t="s">
        <v>1806</v>
      </c>
      <c r="D609" s="9" t="s">
        <v>1807</v>
      </c>
      <c r="E609" s="10">
        <v>7940.05</v>
      </c>
      <c r="F609" s="10">
        <v>33075033.863258</v>
      </c>
      <c r="G609" s="10">
        <v>34660560.496105596</v>
      </c>
      <c r="H609" s="16">
        <v>-4.5744402576114798E-2</v>
      </c>
      <c r="I609" s="10">
        <v>-1585526.63284764</v>
      </c>
      <c r="J609" s="10">
        <v>4165.5951616498596</v>
      </c>
      <c r="K609" s="10">
        <v>4365.28239697554</v>
      </c>
      <c r="L609" s="10" t="s">
        <v>12</v>
      </c>
      <c r="M609" s="10" t="s">
        <v>6439</v>
      </c>
    </row>
    <row r="610" spans="1:13" x14ac:dyDescent="0.25">
      <c r="A610" s="4" t="s">
        <v>1808</v>
      </c>
      <c r="B610" s="9">
        <v>1738</v>
      </c>
      <c r="C610" s="9" t="s">
        <v>1809</v>
      </c>
      <c r="D610" s="9" t="s">
        <v>1810</v>
      </c>
      <c r="E610" s="10">
        <v>6109.15</v>
      </c>
      <c r="F610" s="10">
        <v>5172280.07929138</v>
      </c>
      <c r="G610" s="10">
        <v>5444581.9490224104</v>
      </c>
      <c r="H610" s="16">
        <v>-5.0013365999555401E-2</v>
      </c>
      <c r="I610" s="10">
        <v>-272301.86973103002</v>
      </c>
      <c r="J610" s="10">
        <v>846.64479989710196</v>
      </c>
      <c r="K610" s="10">
        <v>891.21759148529804</v>
      </c>
      <c r="L610" s="10" t="s">
        <v>12</v>
      </c>
      <c r="M610" s="10" t="s">
        <v>6439</v>
      </c>
    </row>
    <row r="611" spans="1:13" x14ac:dyDescent="0.25">
      <c r="A611" s="4" t="s">
        <v>1811</v>
      </c>
      <c r="B611" s="9">
        <v>1739</v>
      </c>
      <c r="C611" s="9" t="s">
        <v>1812</v>
      </c>
      <c r="D611" s="9" t="s">
        <v>1813</v>
      </c>
      <c r="E611" s="10">
        <v>1544.35</v>
      </c>
      <c r="F611" s="10">
        <v>3233329.0553228799</v>
      </c>
      <c r="G611" s="10">
        <v>3539307.53209568</v>
      </c>
      <c r="H611" s="16">
        <v>-8.6451508945768696E-2</v>
      </c>
      <c r="I611" s="10">
        <v>-305978.47677279601</v>
      </c>
      <c r="J611" s="10">
        <v>2093.6504389049601</v>
      </c>
      <c r="K611" s="10">
        <v>2291.7781151265399</v>
      </c>
      <c r="L611" s="10" t="s">
        <v>12</v>
      </c>
      <c r="M611" s="10" t="s">
        <v>6443</v>
      </c>
    </row>
    <row r="612" spans="1:13" x14ac:dyDescent="0.25">
      <c r="A612" s="4" t="s">
        <v>1814</v>
      </c>
      <c r="B612" s="9">
        <v>1740</v>
      </c>
      <c r="C612" s="9" t="s">
        <v>1815</v>
      </c>
      <c r="D612" s="9" t="s">
        <v>1816</v>
      </c>
      <c r="E612" s="10">
        <v>1036.97</v>
      </c>
      <c r="F612" s="10">
        <v>3221473.8594036601</v>
      </c>
      <c r="G612" s="10">
        <v>3614613.6890230598</v>
      </c>
      <c r="H612" s="16">
        <v>-0.108763996222694</v>
      </c>
      <c r="I612" s="10">
        <v>-393139.82961940102</v>
      </c>
      <c r="J612" s="10">
        <v>3106.6220424927101</v>
      </c>
      <c r="K612" s="10">
        <v>3485.7456715460098</v>
      </c>
      <c r="L612" s="10" t="s">
        <v>25</v>
      </c>
      <c r="M612" s="10" t="s">
        <v>6441</v>
      </c>
    </row>
    <row r="613" spans="1:13" x14ac:dyDescent="0.25">
      <c r="A613" s="4" t="s">
        <v>1817</v>
      </c>
      <c r="B613" s="9">
        <v>1741</v>
      </c>
      <c r="C613" s="9" t="s">
        <v>1818</v>
      </c>
      <c r="D613" s="9" t="s">
        <v>1819</v>
      </c>
      <c r="E613" s="10">
        <v>527.79999999999995</v>
      </c>
      <c r="F613" s="10">
        <v>2254833.4869566299</v>
      </c>
      <c r="G613" s="10">
        <v>2766893.9114475902</v>
      </c>
      <c r="H613" s="16">
        <v>-0.185066880364436</v>
      </c>
      <c r="I613" s="10">
        <v>-512060.42449095799</v>
      </c>
      <c r="J613" s="10">
        <v>4272.13620113041</v>
      </c>
      <c r="K613" s="10">
        <v>5242.3151031595098</v>
      </c>
      <c r="L613" s="10" t="s">
        <v>25</v>
      </c>
      <c r="M613" s="10" t="s">
        <v>6441</v>
      </c>
    </row>
    <row r="614" spans="1:13" x14ac:dyDescent="0.25">
      <c r="A614" s="4" t="s">
        <v>1820</v>
      </c>
      <c r="B614" s="9">
        <v>1742</v>
      </c>
      <c r="C614" s="9" t="s">
        <v>1821</v>
      </c>
      <c r="D614" s="9" t="s">
        <v>1822</v>
      </c>
      <c r="E614" s="10">
        <v>3529.94</v>
      </c>
      <c r="F614" s="10">
        <v>2545921.2543219002</v>
      </c>
      <c r="G614" s="10">
        <v>2432635.7844313402</v>
      </c>
      <c r="H614" s="16">
        <v>4.65690222167972E-2</v>
      </c>
      <c r="I614" s="10">
        <v>113285.469890559</v>
      </c>
      <c r="J614" s="10">
        <v>721.23641034179002</v>
      </c>
      <c r="K614" s="10">
        <v>689.14366375387101</v>
      </c>
      <c r="L614" s="10" t="s">
        <v>25</v>
      </c>
      <c r="M614" s="10" t="s">
        <v>6439</v>
      </c>
    </row>
    <row r="615" spans="1:13" x14ac:dyDescent="0.25">
      <c r="A615" s="4" t="s">
        <v>1823</v>
      </c>
      <c r="B615" s="9">
        <v>1743</v>
      </c>
      <c r="C615" s="9" t="s">
        <v>1824</v>
      </c>
      <c r="D615" s="9" t="s">
        <v>1825</v>
      </c>
      <c r="E615" s="10">
        <v>617.01</v>
      </c>
      <c r="F615" s="10">
        <v>1524400.3344892799</v>
      </c>
      <c r="G615" s="10">
        <v>1433186.7785517301</v>
      </c>
      <c r="H615" s="16">
        <v>6.3643872035799007E-2</v>
      </c>
      <c r="I615" s="10">
        <v>91213.555937545607</v>
      </c>
      <c r="J615" s="10">
        <v>2470.6250052499599</v>
      </c>
      <c r="K615" s="10">
        <v>2322.7934369811401</v>
      </c>
      <c r="L615" s="10" t="s">
        <v>25</v>
      </c>
      <c r="M615" s="10" t="s">
        <v>6439</v>
      </c>
    </row>
    <row r="616" spans="1:13" x14ac:dyDescent="0.25">
      <c r="A616" s="4" t="s">
        <v>1826</v>
      </c>
      <c r="B616" s="9">
        <v>1744</v>
      </c>
      <c r="C616" s="9" t="s">
        <v>1827</v>
      </c>
      <c r="D616" s="9" t="s">
        <v>1828</v>
      </c>
      <c r="E616" s="10">
        <v>1541.14</v>
      </c>
      <c r="F616" s="10">
        <v>4331889.5471640797</v>
      </c>
      <c r="G616" s="10">
        <v>4136409.1953876298</v>
      </c>
      <c r="H616" s="16">
        <v>4.7258465626278397E-2</v>
      </c>
      <c r="I616" s="10">
        <v>195480.35177644901</v>
      </c>
      <c r="J616" s="10">
        <v>2810.8345427177801</v>
      </c>
      <c r="K616" s="10">
        <v>2683.99314493663</v>
      </c>
      <c r="L616" s="10" t="s">
        <v>12</v>
      </c>
      <c r="M616" s="10" t="s">
        <v>6440</v>
      </c>
    </row>
    <row r="617" spans="1:13" x14ac:dyDescent="0.25">
      <c r="A617" s="4" t="s">
        <v>1829</v>
      </c>
      <c r="B617" s="9">
        <v>1745</v>
      </c>
      <c r="C617" s="9" t="s">
        <v>1830</v>
      </c>
      <c r="D617" s="9" t="s">
        <v>1831</v>
      </c>
      <c r="E617" s="10">
        <v>3848.49</v>
      </c>
      <c r="F617" s="10">
        <v>14959176.138241</v>
      </c>
      <c r="G617" s="10">
        <v>15391455.1230375</v>
      </c>
      <c r="H617" s="16">
        <v>-2.8085647610369899E-2</v>
      </c>
      <c r="I617" s="10">
        <v>-432278.98479645298</v>
      </c>
      <c r="J617" s="10">
        <v>3887.0248170687701</v>
      </c>
      <c r="K617" s="10">
        <v>3999.3491273298</v>
      </c>
      <c r="L617" s="10" t="s">
        <v>12</v>
      </c>
      <c r="M617" s="10" t="s">
        <v>6439</v>
      </c>
    </row>
    <row r="618" spans="1:13" x14ac:dyDescent="0.25">
      <c r="A618" s="4" t="s">
        <v>1832</v>
      </c>
      <c r="B618" s="9">
        <v>1746</v>
      </c>
      <c r="C618" s="9" t="s">
        <v>1833</v>
      </c>
      <c r="D618" s="9" t="s">
        <v>1834</v>
      </c>
      <c r="E618" s="10">
        <v>283.7</v>
      </c>
      <c r="F618" s="10">
        <v>1665553.4200528199</v>
      </c>
      <c r="G618" s="10">
        <v>1985136.5283439099</v>
      </c>
      <c r="H618" s="16">
        <v>-0.16098797424160199</v>
      </c>
      <c r="I618" s="10">
        <v>-319583.10829109402</v>
      </c>
      <c r="J618" s="10">
        <v>5870.8262955686296</v>
      </c>
      <c r="K618" s="10">
        <v>6997.3088767850304</v>
      </c>
      <c r="L618" s="10" t="s">
        <v>25</v>
      </c>
      <c r="M618" s="10" t="s">
        <v>6439</v>
      </c>
    </row>
    <row r="619" spans="1:13" x14ac:dyDescent="0.25">
      <c r="A619" s="4" t="s">
        <v>1835</v>
      </c>
      <c r="B619" s="9">
        <v>1747</v>
      </c>
      <c r="C619" s="9" t="s">
        <v>1836</v>
      </c>
      <c r="D619" s="9" t="s">
        <v>1837</v>
      </c>
      <c r="E619" s="10">
        <v>2770.02</v>
      </c>
      <c r="F619" s="10">
        <v>1940040.8527750799</v>
      </c>
      <c r="G619" s="10">
        <v>2030112.29910242</v>
      </c>
      <c r="H619" s="16">
        <v>-4.4367716193416097E-2</v>
      </c>
      <c r="I619" s="10">
        <v>-90071.446327339596</v>
      </c>
      <c r="J619" s="10">
        <v>700.37070229640199</v>
      </c>
      <c r="K619" s="10">
        <v>732.88723514719004</v>
      </c>
      <c r="L619" s="10" t="s">
        <v>12</v>
      </c>
      <c r="M619" s="10" t="s">
        <v>6439</v>
      </c>
    </row>
    <row r="620" spans="1:13" x14ac:dyDescent="0.25">
      <c r="A620" s="4" t="s">
        <v>1838</v>
      </c>
      <c r="B620" s="9">
        <v>1748</v>
      </c>
      <c r="C620" s="9" t="s">
        <v>1839</v>
      </c>
      <c r="D620" s="9" t="s">
        <v>1840</v>
      </c>
      <c r="E620" s="10">
        <v>18435.580000000002</v>
      </c>
      <c r="F620" s="10">
        <v>15673884.2347438</v>
      </c>
      <c r="G620" s="10">
        <v>23481784.399337701</v>
      </c>
      <c r="H620" s="16">
        <v>-0.33250880903301999</v>
      </c>
      <c r="I620" s="10">
        <v>-7807900.1645939099</v>
      </c>
      <c r="J620" s="10">
        <v>850.19751126591996</v>
      </c>
      <c r="K620" s="10">
        <v>1273.7209460910699</v>
      </c>
      <c r="L620" s="10" t="s">
        <v>12</v>
      </c>
      <c r="M620" s="10" t="s">
        <v>6439</v>
      </c>
    </row>
    <row r="621" spans="1:13" x14ac:dyDescent="0.25">
      <c r="A621" s="4" t="s">
        <v>1841</v>
      </c>
      <c r="B621" s="9">
        <v>1749</v>
      </c>
      <c r="C621" s="9" t="s">
        <v>1842</v>
      </c>
      <c r="D621" s="9" t="s">
        <v>1843</v>
      </c>
      <c r="E621" s="10">
        <v>12357.17</v>
      </c>
      <c r="F621" s="10">
        <v>28386847.137332398</v>
      </c>
      <c r="G621" s="10">
        <v>29586638.3052192</v>
      </c>
      <c r="H621" s="16">
        <v>-4.05517908290089E-2</v>
      </c>
      <c r="I621" s="10">
        <v>-1199791.1678867899</v>
      </c>
      <c r="J621" s="10">
        <v>2297.1964565780299</v>
      </c>
      <c r="K621" s="10">
        <v>2394.2891701918202</v>
      </c>
      <c r="L621" s="10" t="s">
        <v>12</v>
      </c>
      <c r="M621" s="10" t="s">
        <v>6439</v>
      </c>
    </row>
    <row r="622" spans="1:13" x14ac:dyDescent="0.25">
      <c r="A622" s="4" t="s">
        <v>1844</v>
      </c>
      <c r="B622" s="9">
        <v>1750</v>
      </c>
      <c r="C622" s="9" t="s">
        <v>1845</v>
      </c>
      <c r="D622" s="9" t="s">
        <v>1846</v>
      </c>
      <c r="E622" s="10">
        <v>8821.7900000000009</v>
      </c>
      <c r="F622" s="10">
        <v>29388081.056198601</v>
      </c>
      <c r="G622" s="10">
        <v>31023429.755342901</v>
      </c>
      <c r="H622" s="16">
        <v>-5.27133431745287E-2</v>
      </c>
      <c r="I622" s="10">
        <v>-1635348.69914427</v>
      </c>
      <c r="J622" s="10">
        <v>3331.3058978051599</v>
      </c>
      <c r="K622" s="10">
        <v>3516.68196084274</v>
      </c>
      <c r="L622" s="10" t="s">
        <v>12</v>
      </c>
      <c r="M622" s="10" t="s">
        <v>6439</v>
      </c>
    </row>
    <row r="623" spans="1:13" x14ac:dyDescent="0.25">
      <c r="A623" s="4" t="s">
        <v>1847</v>
      </c>
      <c r="B623" s="9">
        <v>1751</v>
      </c>
      <c r="C623" s="9" t="s">
        <v>1848</v>
      </c>
      <c r="D623" s="9" t="s">
        <v>1849</v>
      </c>
      <c r="E623" s="10">
        <v>6367.56</v>
      </c>
      <c r="F623" s="10">
        <v>28528124.9967677</v>
      </c>
      <c r="G623" s="10">
        <v>31818903.764830299</v>
      </c>
      <c r="H623" s="16">
        <v>-0.10342212894524599</v>
      </c>
      <c r="I623" s="10">
        <v>-3290778.7680626502</v>
      </c>
      <c r="J623" s="10">
        <v>4480.2286899169703</v>
      </c>
      <c r="K623" s="10">
        <v>4997.0324213404101</v>
      </c>
      <c r="L623" s="10" t="s">
        <v>12</v>
      </c>
      <c r="M623" s="10" t="s">
        <v>6439</v>
      </c>
    </row>
    <row r="624" spans="1:13" x14ac:dyDescent="0.25">
      <c r="A624" s="4" t="s">
        <v>1850</v>
      </c>
      <c r="B624" s="9">
        <v>1752</v>
      </c>
      <c r="C624" s="9" t="s">
        <v>1851</v>
      </c>
      <c r="D624" s="9" t="s">
        <v>1852</v>
      </c>
      <c r="E624" s="10">
        <v>37092.86</v>
      </c>
      <c r="F624" s="10">
        <v>30747958.5274962</v>
      </c>
      <c r="G624" s="10">
        <v>22350611.590109002</v>
      </c>
      <c r="H624" s="16">
        <v>0.37570993990622298</v>
      </c>
      <c r="I624" s="10">
        <v>8397346.9373871908</v>
      </c>
      <c r="J624" s="10">
        <v>828.94547704049205</v>
      </c>
      <c r="K624" s="10">
        <v>602.55832497437495</v>
      </c>
      <c r="L624" s="10" t="s">
        <v>12</v>
      </c>
      <c r="M624" s="10" t="s">
        <v>6439</v>
      </c>
    </row>
    <row r="625" spans="1:13" x14ac:dyDescent="0.25">
      <c r="A625" s="4" t="s">
        <v>1853</v>
      </c>
      <c r="B625" s="9">
        <v>1753</v>
      </c>
      <c r="C625" s="9" t="s">
        <v>1854</v>
      </c>
      <c r="D625" s="9" t="s">
        <v>1855</v>
      </c>
      <c r="E625" s="10">
        <v>12154.16</v>
      </c>
      <c r="F625" s="10">
        <v>31449483.802590501</v>
      </c>
      <c r="G625" s="10">
        <v>30936719.616615899</v>
      </c>
      <c r="H625" s="16">
        <v>1.6574613996864301E-2</v>
      </c>
      <c r="I625" s="10">
        <v>512764.18597463099</v>
      </c>
      <c r="J625" s="10">
        <v>2587.5489381899301</v>
      </c>
      <c r="K625" s="10">
        <v>2545.36056927142</v>
      </c>
      <c r="L625" s="10" t="s">
        <v>12</v>
      </c>
      <c r="M625" s="10" t="s">
        <v>6439</v>
      </c>
    </row>
    <row r="626" spans="1:13" x14ac:dyDescent="0.25">
      <c r="A626" s="4" t="s">
        <v>1856</v>
      </c>
      <c r="B626" s="9">
        <v>1754</v>
      </c>
      <c r="C626" s="9" t="s">
        <v>1857</v>
      </c>
      <c r="D626" s="9" t="s">
        <v>1858</v>
      </c>
      <c r="E626" s="10">
        <v>60247.09</v>
      </c>
      <c r="F626" s="10">
        <v>201933981.97558701</v>
      </c>
      <c r="G626" s="10">
        <v>201629029.45352</v>
      </c>
      <c r="H626" s="16">
        <v>1.5124435350051301E-3</v>
      </c>
      <c r="I626" s="10">
        <v>304952.52206635498</v>
      </c>
      <c r="J626" s="10">
        <v>3351.7632465831398</v>
      </c>
      <c r="K626" s="10">
        <v>3346.70154946107</v>
      </c>
      <c r="L626" s="10" t="s">
        <v>12</v>
      </c>
      <c r="M626" s="10" t="s">
        <v>6439</v>
      </c>
    </row>
    <row r="627" spans="1:13" x14ac:dyDescent="0.25">
      <c r="A627" s="4" t="s">
        <v>1859</v>
      </c>
      <c r="B627" s="9">
        <v>1755</v>
      </c>
      <c r="C627" s="9" t="s">
        <v>1860</v>
      </c>
      <c r="D627" s="9" t="s">
        <v>1861</v>
      </c>
      <c r="E627" s="10">
        <v>72126.490000000005</v>
      </c>
      <c r="F627" s="10">
        <v>330122157.303792</v>
      </c>
      <c r="G627" s="10">
        <v>346787872.64159</v>
      </c>
      <c r="H627" s="16">
        <v>-4.8057376432603001E-2</v>
      </c>
      <c r="I627" s="10">
        <v>-16665715.3377985</v>
      </c>
      <c r="J627" s="10">
        <v>4576.9890827044501</v>
      </c>
      <c r="K627" s="10">
        <v>4808.0514196876902</v>
      </c>
      <c r="L627" s="10" t="s">
        <v>12</v>
      </c>
      <c r="M627" s="10" t="s">
        <v>6439</v>
      </c>
    </row>
    <row r="628" spans="1:13" x14ac:dyDescent="0.25">
      <c r="A628" s="4" t="s">
        <v>1862</v>
      </c>
      <c r="B628" s="9">
        <v>1756</v>
      </c>
      <c r="C628" s="9" t="s">
        <v>1863</v>
      </c>
      <c r="D628" s="9" t="s">
        <v>1864</v>
      </c>
      <c r="E628" s="10">
        <v>17693.740000000002</v>
      </c>
      <c r="F628" s="10">
        <v>123661826.28945599</v>
      </c>
      <c r="G628" s="10">
        <v>133588904.383765</v>
      </c>
      <c r="H628" s="16">
        <v>-7.4310648328929904E-2</v>
      </c>
      <c r="I628" s="10">
        <v>-9927078.0943090003</v>
      </c>
      <c r="J628" s="10">
        <v>6989.01567952598</v>
      </c>
      <c r="K628" s="10">
        <v>7550.0659772193403</v>
      </c>
      <c r="L628" s="10" t="s">
        <v>12</v>
      </c>
      <c r="M628" s="10" t="s">
        <v>6439</v>
      </c>
    </row>
    <row r="629" spans="1:13" x14ac:dyDescent="0.25">
      <c r="A629" s="4" t="s">
        <v>1865</v>
      </c>
      <c r="B629" s="9">
        <v>1757</v>
      </c>
      <c r="C629" s="9" t="s">
        <v>1866</v>
      </c>
      <c r="D629" s="9" t="s">
        <v>1867</v>
      </c>
      <c r="E629" s="10">
        <v>33867.4</v>
      </c>
      <c r="F629" s="10">
        <v>25695234.781123199</v>
      </c>
      <c r="G629" s="10">
        <v>26841433.413778801</v>
      </c>
      <c r="H629" s="16">
        <v>-4.2702586519364601E-2</v>
      </c>
      <c r="I629" s="10">
        <v>-1146198.6326556599</v>
      </c>
      <c r="J629" s="10">
        <v>758.70113386688104</v>
      </c>
      <c r="K629" s="10">
        <v>792.54484884516796</v>
      </c>
      <c r="L629" s="10" t="s">
        <v>12</v>
      </c>
      <c r="M629" s="10" t="s">
        <v>6439</v>
      </c>
    </row>
    <row r="630" spans="1:13" x14ac:dyDescent="0.25">
      <c r="A630" s="4" t="s">
        <v>1868</v>
      </c>
      <c r="B630" s="9">
        <v>1758</v>
      </c>
      <c r="C630" s="9" t="s">
        <v>1869</v>
      </c>
      <c r="D630" s="9" t="s">
        <v>1870</v>
      </c>
      <c r="E630" s="10">
        <v>694.25</v>
      </c>
      <c r="F630" s="10">
        <v>953700.48113923997</v>
      </c>
      <c r="G630" s="10">
        <v>1147627.2150570999</v>
      </c>
      <c r="H630" s="16">
        <v>-0.168980598728837</v>
      </c>
      <c r="I630" s="10">
        <v>-193926.73391785601</v>
      </c>
      <c r="J630" s="10">
        <v>1373.7133325736299</v>
      </c>
      <c r="K630" s="10">
        <v>1653.0460425741401</v>
      </c>
      <c r="L630" s="10" t="s">
        <v>80</v>
      </c>
      <c r="M630" s="10" t="s">
        <v>6439</v>
      </c>
    </row>
    <row r="631" spans="1:13" x14ac:dyDescent="0.25">
      <c r="A631" s="4" t="s">
        <v>1871</v>
      </c>
      <c r="B631" s="9">
        <v>1759</v>
      </c>
      <c r="C631" s="9" t="s">
        <v>1872</v>
      </c>
      <c r="D631" s="9" t="s">
        <v>1873</v>
      </c>
      <c r="E631" s="10">
        <v>181.12</v>
      </c>
      <c r="F631" s="10">
        <v>725718.29615099996</v>
      </c>
      <c r="G631" s="10">
        <v>852790.50010658498</v>
      </c>
      <c r="H631" s="16">
        <v>-0.149007527569436</v>
      </c>
      <c r="I631" s="10">
        <v>-127072.20395558501</v>
      </c>
      <c r="J631" s="10">
        <v>4006.8368824591398</v>
      </c>
      <c r="K631" s="10">
        <v>4708.42811454608</v>
      </c>
      <c r="L631" s="10" t="s">
        <v>80</v>
      </c>
      <c r="M631" s="10" t="s">
        <v>6439</v>
      </c>
    </row>
    <row r="632" spans="1:13" x14ac:dyDescent="0.25">
      <c r="A632" s="4" t="s">
        <v>1874</v>
      </c>
      <c r="B632" s="9">
        <v>1760</v>
      </c>
      <c r="C632" s="9" t="s">
        <v>1875</v>
      </c>
      <c r="D632" s="9" t="s">
        <v>1876</v>
      </c>
      <c r="E632" s="10">
        <v>159.46</v>
      </c>
      <c r="F632" s="10">
        <v>1080373.3284322501</v>
      </c>
      <c r="G632" s="10">
        <v>1383902.1777346299</v>
      </c>
      <c r="H632" s="16">
        <v>-0.21932825468866601</v>
      </c>
      <c r="I632" s="10">
        <v>-303528.84930238099</v>
      </c>
      <c r="J632" s="10">
        <v>6775.1996013561402</v>
      </c>
      <c r="K632" s="10">
        <v>8678.6791529827606</v>
      </c>
      <c r="L632" s="10" t="s">
        <v>25</v>
      </c>
      <c r="M632" s="10" t="s">
        <v>6442</v>
      </c>
    </row>
    <row r="633" spans="1:13" x14ac:dyDescent="0.25">
      <c r="A633" s="4" t="s">
        <v>1877</v>
      </c>
      <c r="B633" s="9">
        <v>1762</v>
      </c>
      <c r="C633" s="9" t="s">
        <v>1878</v>
      </c>
      <c r="D633" s="9" t="s">
        <v>1879</v>
      </c>
      <c r="E633" s="10">
        <v>1342.83</v>
      </c>
      <c r="F633" s="10">
        <v>2268528.6338520702</v>
      </c>
      <c r="G633" s="10">
        <v>2173191.1113339202</v>
      </c>
      <c r="H633" s="16">
        <v>4.3869829036634597E-2</v>
      </c>
      <c r="I633" s="10">
        <v>95337.522518152793</v>
      </c>
      <c r="J633" s="10">
        <v>1689.3639804383799</v>
      </c>
      <c r="K633" s="10">
        <v>1618.3665179761499</v>
      </c>
      <c r="L633" s="10" t="s">
        <v>12</v>
      </c>
      <c r="M633" s="10" t="s">
        <v>6440</v>
      </c>
    </row>
    <row r="634" spans="1:13" x14ac:dyDescent="0.25">
      <c r="A634" s="4" t="s">
        <v>1880</v>
      </c>
      <c r="B634" s="9">
        <v>1763</v>
      </c>
      <c r="C634" s="9" t="s">
        <v>1881</v>
      </c>
      <c r="D634" s="9" t="s">
        <v>1882</v>
      </c>
      <c r="E634" s="10">
        <v>1943.45</v>
      </c>
      <c r="F634" s="10">
        <v>6490283.4852971202</v>
      </c>
      <c r="G634" s="10">
        <v>6130805.6219687499</v>
      </c>
      <c r="H634" s="16">
        <v>5.8634686123506502E-2</v>
      </c>
      <c r="I634" s="10">
        <v>359477.86332836701</v>
      </c>
      <c r="J634" s="10">
        <v>3339.5680286588899</v>
      </c>
      <c r="K634" s="10">
        <v>3154.5991005525002</v>
      </c>
      <c r="L634" s="10" t="s">
        <v>12</v>
      </c>
      <c r="M634" s="10" t="s">
        <v>6439</v>
      </c>
    </row>
    <row r="635" spans="1:13" x14ac:dyDescent="0.25">
      <c r="A635" s="4" t="s">
        <v>1883</v>
      </c>
      <c r="B635" s="9">
        <v>1764</v>
      </c>
      <c r="C635" s="9" t="s">
        <v>1884</v>
      </c>
      <c r="D635" s="9" t="s">
        <v>1885</v>
      </c>
      <c r="E635" s="10">
        <v>1095.81</v>
      </c>
      <c r="F635" s="10">
        <v>5244171.0601214198</v>
      </c>
      <c r="G635" s="10">
        <v>5041375.6691767899</v>
      </c>
      <c r="H635" s="16">
        <v>4.0226200992029303E-2</v>
      </c>
      <c r="I635" s="10">
        <v>202795.390944632</v>
      </c>
      <c r="J635" s="10">
        <v>4785.6572399607803</v>
      </c>
      <c r="K635" s="10">
        <v>4600.5928666254104</v>
      </c>
      <c r="L635" s="10" t="s">
        <v>12</v>
      </c>
      <c r="M635" s="10" t="s">
        <v>6439</v>
      </c>
    </row>
    <row r="636" spans="1:13" x14ac:dyDescent="0.25">
      <c r="A636" s="4" t="s">
        <v>1886</v>
      </c>
      <c r="B636" s="9">
        <v>1765</v>
      </c>
      <c r="C636" s="9" t="s">
        <v>1887</v>
      </c>
      <c r="D636" s="9" t="s">
        <v>1888</v>
      </c>
      <c r="E636" s="10">
        <v>218.65</v>
      </c>
      <c r="F636" s="10">
        <v>1437004.6792862201</v>
      </c>
      <c r="G636" s="10">
        <v>1490583.61075097</v>
      </c>
      <c r="H636" s="16">
        <v>-3.5944935311448198E-2</v>
      </c>
      <c r="I636" s="10">
        <v>-53578.931464748501</v>
      </c>
      <c r="J636" s="10">
        <v>6572.1686681281499</v>
      </c>
      <c r="K636" s="10">
        <v>6817.21294649425</v>
      </c>
      <c r="L636" s="10" t="s">
        <v>25</v>
      </c>
      <c r="M636" s="10" t="s">
        <v>6441</v>
      </c>
    </row>
    <row r="637" spans="1:13" x14ac:dyDescent="0.25">
      <c r="A637" s="4" t="s">
        <v>1889</v>
      </c>
      <c r="B637" s="9">
        <v>1766</v>
      </c>
      <c r="C637" s="9" t="s">
        <v>1890</v>
      </c>
      <c r="D637" s="9" t="s">
        <v>1891</v>
      </c>
      <c r="E637" s="10">
        <v>2076.4299999999998</v>
      </c>
      <c r="F637" s="10">
        <v>1265192.4338382001</v>
      </c>
      <c r="G637" s="10">
        <v>1303087.6322938299</v>
      </c>
      <c r="H637" s="16">
        <v>-2.9081082128696801E-2</v>
      </c>
      <c r="I637" s="10">
        <v>-37895.198455625701</v>
      </c>
      <c r="J637" s="10">
        <v>609.31138243918599</v>
      </c>
      <c r="K637" s="10">
        <v>627.56155145794696</v>
      </c>
      <c r="L637" s="10" t="s">
        <v>12</v>
      </c>
      <c r="M637" s="10" t="s">
        <v>6439</v>
      </c>
    </row>
    <row r="638" spans="1:13" x14ac:dyDescent="0.25">
      <c r="A638" s="4" t="s">
        <v>1892</v>
      </c>
      <c r="B638" s="9">
        <v>1767</v>
      </c>
      <c r="C638" s="9" t="s">
        <v>1893</v>
      </c>
      <c r="D638" s="9" t="s">
        <v>1894</v>
      </c>
      <c r="E638" s="10">
        <v>8129.35</v>
      </c>
      <c r="F638" s="10">
        <v>14134917.067866899</v>
      </c>
      <c r="G638" s="10">
        <v>14484225.4305398</v>
      </c>
      <c r="H638" s="16">
        <v>-2.41164682466419E-2</v>
      </c>
      <c r="I638" s="10">
        <v>-349308.36267281498</v>
      </c>
      <c r="J638" s="10">
        <v>1738.75120001808</v>
      </c>
      <c r="K638" s="10">
        <v>1781.71999366982</v>
      </c>
      <c r="L638" s="10" t="s">
        <v>12</v>
      </c>
      <c r="M638" s="10" t="s">
        <v>6439</v>
      </c>
    </row>
    <row r="639" spans="1:13" x14ac:dyDescent="0.25">
      <c r="A639" s="4" t="s">
        <v>1895</v>
      </c>
      <c r="B639" s="9">
        <v>1768</v>
      </c>
      <c r="C639" s="9" t="s">
        <v>1896</v>
      </c>
      <c r="D639" s="9" t="s">
        <v>1897</v>
      </c>
      <c r="E639" s="10">
        <v>7637.11</v>
      </c>
      <c r="F639" s="10">
        <v>24553811.208577398</v>
      </c>
      <c r="G639" s="10">
        <v>23104902.338316299</v>
      </c>
      <c r="H639" s="16">
        <v>6.2710019243765097E-2</v>
      </c>
      <c r="I639" s="10">
        <v>1448908.8702611299</v>
      </c>
      <c r="J639" s="10">
        <v>3215.0658048106402</v>
      </c>
      <c r="K639" s="10">
        <v>3025.3462812917801</v>
      </c>
      <c r="L639" s="10" t="s">
        <v>12</v>
      </c>
      <c r="M639" s="10" t="s">
        <v>6439</v>
      </c>
    </row>
    <row r="640" spans="1:13" x14ac:dyDescent="0.25">
      <c r="A640" s="4" t="s">
        <v>1898</v>
      </c>
      <c r="B640" s="9">
        <v>1769</v>
      </c>
      <c r="C640" s="9" t="s">
        <v>1899</v>
      </c>
      <c r="D640" s="9" t="s">
        <v>1900</v>
      </c>
      <c r="E640" s="10">
        <v>7911.69</v>
      </c>
      <c r="F640" s="10">
        <v>39670785.874795102</v>
      </c>
      <c r="G640" s="10">
        <v>37026374.308565304</v>
      </c>
      <c r="H640" s="16">
        <v>7.1419673560045194E-2</v>
      </c>
      <c r="I640" s="10">
        <v>2644411.5662297802</v>
      </c>
      <c r="J640" s="10">
        <v>5014.1987204750303</v>
      </c>
      <c r="K640" s="10">
        <v>4679.9576713148899</v>
      </c>
      <c r="L640" s="10" t="s">
        <v>12</v>
      </c>
      <c r="M640" s="10" t="s">
        <v>6439</v>
      </c>
    </row>
    <row r="641" spans="1:13" x14ac:dyDescent="0.25">
      <c r="A641" s="4" t="s">
        <v>1901</v>
      </c>
      <c r="B641" s="9">
        <v>1770</v>
      </c>
      <c r="C641" s="9" t="s">
        <v>1902</v>
      </c>
      <c r="D641" s="9" t="s">
        <v>1903</v>
      </c>
      <c r="E641" s="10">
        <v>2931.87</v>
      </c>
      <c r="F641" s="10">
        <v>21373469.259772599</v>
      </c>
      <c r="G641" s="10">
        <v>22405138.244446099</v>
      </c>
      <c r="H641" s="16">
        <v>-4.6046088777391601E-2</v>
      </c>
      <c r="I641" s="10">
        <v>-1031668.9846734999</v>
      </c>
      <c r="J641" s="10">
        <v>7290.0467141355502</v>
      </c>
      <c r="K641" s="10">
        <v>7641.9275903931903</v>
      </c>
      <c r="L641" s="10" t="s">
        <v>25</v>
      </c>
      <c r="M641" s="10" t="s">
        <v>6439</v>
      </c>
    </row>
    <row r="642" spans="1:13" x14ac:dyDescent="0.25">
      <c r="A642" s="4" t="s">
        <v>1904</v>
      </c>
      <c r="B642" s="9">
        <v>1771</v>
      </c>
      <c r="C642" s="9" t="s">
        <v>1905</v>
      </c>
      <c r="D642" s="9" t="s">
        <v>1906</v>
      </c>
      <c r="E642" s="10">
        <v>13084.16</v>
      </c>
      <c r="F642" s="10">
        <v>9620637.6735837199</v>
      </c>
      <c r="G642" s="10">
        <v>10194236.555129699</v>
      </c>
      <c r="H642" s="16">
        <v>-5.6266977761793499E-2</v>
      </c>
      <c r="I642" s="10">
        <v>-573598.88154594204</v>
      </c>
      <c r="J642" s="10">
        <v>735.28890456733302</v>
      </c>
      <c r="K642" s="10">
        <v>779.12808733076201</v>
      </c>
      <c r="L642" s="10" t="s">
        <v>25</v>
      </c>
      <c r="M642" s="10" t="s">
        <v>6439</v>
      </c>
    </row>
    <row r="643" spans="1:13" x14ac:dyDescent="0.25">
      <c r="A643" s="4" t="s">
        <v>1907</v>
      </c>
      <c r="B643" s="9">
        <v>1772</v>
      </c>
      <c r="C643" s="9" t="s">
        <v>1908</v>
      </c>
      <c r="D643" s="9" t="s">
        <v>1909</v>
      </c>
      <c r="E643" s="10">
        <v>6767.77</v>
      </c>
      <c r="F643" s="10">
        <v>7793164.55489372</v>
      </c>
      <c r="G643" s="10">
        <v>9564167.3618121501</v>
      </c>
      <c r="H643" s="16">
        <v>-0.18517062070554099</v>
      </c>
      <c r="I643" s="10">
        <v>-1771002.8069184299</v>
      </c>
      <c r="J643" s="10">
        <v>1151.51143654316</v>
      </c>
      <c r="K643" s="10">
        <v>1413.19332096276</v>
      </c>
      <c r="L643" s="10" t="s">
        <v>12</v>
      </c>
      <c r="M643" s="10" t="s">
        <v>6439</v>
      </c>
    </row>
    <row r="644" spans="1:13" x14ac:dyDescent="0.25">
      <c r="A644" s="4" t="s">
        <v>1910</v>
      </c>
      <c r="B644" s="9">
        <v>1773</v>
      </c>
      <c r="C644" s="9" t="s">
        <v>1911</v>
      </c>
      <c r="D644" s="9" t="s">
        <v>1912</v>
      </c>
      <c r="E644" s="10">
        <v>2958.57</v>
      </c>
      <c r="F644" s="10">
        <v>5988218.2236267999</v>
      </c>
      <c r="G644" s="10">
        <v>6923015.3008749504</v>
      </c>
      <c r="H644" s="16">
        <v>-0.13502744636863701</v>
      </c>
      <c r="I644" s="10">
        <v>-934797.07724814594</v>
      </c>
      <c r="J644" s="10">
        <v>2024.0245198277501</v>
      </c>
      <c r="K644" s="10">
        <v>2339.98698725227</v>
      </c>
      <c r="L644" s="10" t="s">
        <v>12</v>
      </c>
      <c r="M644" s="10" t="s">
        <v>6439</v>
      </c>
    </row>
    <row r="645" spans="1:13" x14ac:dyDescent="0.25">
      <c r="A645" s="4" t="s">
        <v>1913</v>
      </c>
      <c r="B645" s="9">
        <v>1776</v>
      </c>
      <c r="C645" s="9" t="s">
        <v>1914</v>
      </c>
      <c r="D645" s="9" t="s">
        <v>1915</v>
      </c>
      <c r="E645" s="10">
        <v>869.79</v>
      </c>
      <c r="F645" s="10">
        <v>1006378.66992717</v>
      </c>
      <c r="G645" s="10">
        <v>1151488.0543990401</v>
      </c>
      <c r="H645" s="16">
        <v>-0.126019009852083</v>
      </c>
      <c r="I645" s="10">
        <v>-145109.38447186799</v>
      </c>
      <c r="J645" s="10">
        <v>1157.03637651292</v>
      </c>
      <c r="K645" s="10">
        <v>1323.86904241143</v>
      </c>
      <c r="L645" s="10" t="s">
        <v>25</v>
      </c>
      <c r="M645" s="10" t="s">
        <v>6440</v>
      </c>
    </row>
    <row r="646" spans="1:13" x14ac:dyDescent="0.25">
      <c r="A646" s="4" t="s">
        <v>1916</v>
      </c>
      <c r="B646" s="9">
        <v>1777</v>
      </c>
      <c r="C646" s="9" t="s">
        <v>1917</v>
      </c>
      <c r="D646" s="9" t="s">
        <v>1918</v>
      </c>
      <c r="E646" s="10">
        <v>410.53</v>
      </c>
      <c r="F646" s="10">
        <v>1258873.14748848</v>
      </c>
      <c r="G646" s="10">
        <v>1207256.2298014001</v>
      </c>
      <c r="H646" s="16">
        <v>4.2755561257759297E-2</v>
      </c>
      <c r="I646" s="10">
        <v>51616.917687084999</v>
      </c>
      <c r="J646" s="10">
        <v>3066.4583525892899</v>
      </c>
      <c r="K646" s="10">
        <v>2940.7259635139799</v>
      </c>
      <c r="L646" s="10" t="s">
        <v>25</v>
      </c>
      <c r="M646" s="10" t="s">
        <v>6443</v>
      </c>
    </row>
    <row r="647" spans="1:13" x14ac:dyDescent="0.25">
      <c r="A647" s="4" t="s">
        <v>1919</v>
      </c>
      <c r="B647" s="9">
        <v>1778</v>
      </c>
      <c r="C647" s="9" t="s">
        <v>1920</v>
      </c>
      <c r="D647" s="9" t="s">
        <v>1921</v>
      </c>
      <c r="E647" s="10">
        <v>477.56</v>
      </c>
      <c r="F647" s="10">
        <v>2356710.9533652999</v>
      </c>
      <c r="G647" s="10">
        <v>2360950.7035806901</v>
      </c>
      <c r="H647" s="16">
        <v>-1.7957809152728799E-3</v>
      </c>
      <c r="I647" s="10">
        <v>-4239.7502153902296</v>
      </c>
      <c r="J647" s="10">
        <v>4934.9002290085</v>
      </c>
      <c r="K647" s="10">
        <v>4943.7781714982202</v>
      </c>
      <c r="L647" s="10" t="s">
        <v>25</v>
      </c>
      <c r="M647" s="10" t="s">
        <v>6439</v>
      </c>
    </row>
    <row r="648" spans="1:13" x14ac:dyDescent="0.25">
      <c r="A648" s="4" t="s">
        <v>1922</v>
      </c>
      <c r="B648" s="9">
        <v>1779</v>
      </c>
      <c r="C648" s="9" t="s">
        <v>1923</v>
      </c>
      <c r="D648" s="9" t="s">
        <v>1924</v>
      </c>
      <c r="E648" s="10">
        <v>840.33</v>
      </c>
      <c r="F648" s="10">
        <v>6057959.8521638997</v>
      </c>
      <c r="G648" s="10">
        <v>6666419.5369449602</v>
      </c>
      <c r="H648" s="16">
        <v>-9.12723361332137E-2</v>
      </c>
      <c r="I648" s="10">
        <v>-608459.684781063</v>
      </c>
      <c r="J648" s="10">
        <v>7209.0248499564404</v>
      </c>
      <c r="K648" s="10">
        <v>7933.0971605737795</v>
      </c>
      <c r="L648" s="10" t="s">
        <v>12</v>
      </c>
      <c r="M648" s="10" t="s">
        <v>6439</v>
      </c>
    </row>
    <row r="649" spans="1:13" x14ac:dyDescent="0.25">
      <c r="A649" s="4" t="s">
        <v>1925</v>
      </c>
      <c r="B649" s="9">
        <v>1780</v>
      </c>
      <c r="C649" s="9" t="s">
        <v>1926</v>
      </c>
      <c r="D649" s="9" t="s">
        <v>1927</v>
      </c>
      <c r="E649" s="10">
        <v>5619.24</v>
      </c>
      <c r="F649" s="10">
        <v>8808896.1930732895</v>
      </c>
      <c r="G649" s="10">
        <v>9443606.32317237</v>
      </c>
      <c r="H649" s="16">
        <v>-6.7210566427536797E-2</v>
      </c>
      <c r="I649" s="10">
        <v>-634710.13009908202</v>
      </c>
      <c r="J649" s="10">
        <v>1567.6312442738299</v>
      </c>
      <c r="K649" s="10">
        <v>1680.5842646287299</v>
      </c>
      <c r="L649" s="10" t="s">
        <v>12</v>
      </c>
      <c r="M649" s="10" t="s">
        <v>6439</v>
      </c>
    </row>
    <row r="650" spans="1:13" x14ac:dyDescent="0.25">
      <c r="A650" s="4" t="s">
        <v>1928</v>
      </c>
      <c r="B650" s="9">
        <v>1781</v>
      </c>
      <c r="C650" s="9" t="s">
        <v>1929</v>
      </c>
      <c r="D650" s="9" t="s">
        <v>1930</v>
      </c>
      <c r="E650" s="10">
        <v>5334.23</v>
      </c>
      <c r="F650" s="10">
        <v>14781945.621021301</v>
      </c>
      <c r="G650" s="10">
        <v>14235823.068861401</v>
      </c>
      <c r="H650" s="16">
        <v>3.8362555471376701E-2</v>
      </c>
      <c r="I650" s="10">
        <v>546122.55215989996</v>
      </c>
      <c r="J650" s="10">
        <v>2771.1489045319199</v>
      </c>
      <c r="K650" s="10">
        <v>2668.7681387681801</v>
      </c>
      <c r="L650" s="10" t="s">
        <v>12</v>
      </c>
      <c r="M650" s="10" t="s">
        <v>6439</v>
      </c>
    </row>
    <row r="651" spans="1:13" x14ac:dyDescent="0.25">
      <c r="A651" s="4" t="s">
        <v>1931</v>
      </c>
      <c r="B651" s="9">
        <v>1782</v>
      </c>
      <c r="C651" s="9" t="s">
        <v>1932</v>
      </c>
      <c r="D651" s="9" t="s">
        <v>1933</v>
      </c>
      <c r="E651" s="10">
        <v>5452.24</v>
      </c>
      <c r="F651" s="10">
        <v>18895377.735561199</v>
      </c>
      <c r="G651" s="10">
        <v>19669377.687609799</v>
      </c>
      <c r="H651" s="16">
        <v>-3.93505053561592E-2</v>
      </c>
      <c r="I651" s="10">
        <v>-773999.95204860705</v>
      </c>
      <c r="J651" s="10">
        <v>3465.6173858012799</v>
      </c>
      <c r="K651" s="10">
        <v>3607.5773787672201</v>
      </c>
      <c r="L651" s="10" t="s">
        <v>12</v>
      </c>
      <c r="M651" s="10" t="s">
        <v>6439</v>
      </c>
    </row>
    <row r="652" spans="1:13" x14ac:dyDescent="0.25">
      <c r="A652" s="4" t="s">
        <v>1934</v>
      </c>
      <c r="B652" s="9">
        <v>1783</v>
      </c>
      <c r="C652" s="9" t="s">
        <v>1935</v>
      </c>
      <c r="D652" s="9" t="s">
        <v>1936</v>
      </c>
      <c r="E652" s="10">
        <v>4610.18</v>
      </c>
      <c r="F652" s="10">
        <v>24417119.047631301</v>
      </c>
      <c r="G652" s="10">
        <v>25044481.9899293</v>
      </c>
      <c r="H652" s="16">
        <v>-2.5049946832611199E-2</v>
      </c>
      <c r="I652" s="10">
        <v>-627362.94229801698</v>
      </c>
      <c r="J652" s="10">
        <v>5296.3483090966702</v>
      </c>
      <c r="K652" s="10">
        <v>5432.4304018344801</v>
      </c>
      <c r="L652" s="10" t="s">
        <v>12</v>
      </c>
      <c r="M652" s="10" t="s">
        <v>6439</v>
      </c>
    </row>
    <row r="653" spans="1:13" x14ac:dyDescent="0.25">
      <c r="A653" s="4" t="s">
        <v>1937</v>
      </c>
      <c r="B653" s="9">
        <v>1784</v>
      </c>
      <c r="C653" s="9" t="s">
        <v>1938</v>
      </c>
      <c r="D653" s="9" t="s">
        <v>1939</v>
      </c>
      <c r="E653" s="10">
        <v>11964.53</v>
      </c>
      <c r="F653" s="10">
        <v>7196412.6250493098</v>
      </c>
      <c r="G653" s="10">
        <v>7583398.7576077599</v>
      </c>
      <c r="H653" s="16">
        <v>-5.1030698098293303E-2</v>
      </c>
      <c r="I653" s="10">
        <v>-386986.13255845499</v>
      </c>
      <c r="J653" s="10">
        <v>601.47892353893599</v>
      </c>
      <c r="K653" s="10">
        <v>633.823372719845</v>
      </c>
      <c r="L653" s="10" t="s">
        <v>12</v>
      </c>
      <c r="M653" s="10" t="s">
        <v>6439</v>
      </c>
    </row>
    <row r="654" spans="1:13" x14ac:dyDescent="0.25">
      <c r="A654" s="4" t="s">
        <v>1940</v>
      </c>
      <c r="B654" s="9">
        <v>1785</v>
      </c>
      <c r="C654" s="9" t="s">
        <v>1941</v>
      </c>
      <c r="D654" s="9" t="s">
        <v>1942</v>
      </c>
      <c r="E654" s="10">
        <v>6355.38</v>
      </c>
      <c r="F654" s="10">
        <v>6540097.5943760602</v>
      </c>
      <c r="G654" s="10">
        <v>6464704.86007147</v>
      </c>
      <c r="H654" s="16">
        <v>1.1662208242521101E-2</v>
      </c>
      <c r="I654" s="10">
        <v>75392.734304591999</v>
      </c>
      <c r="J654" s="10">
        <v>1029.06475999485</v>
      </c>
      <c r="K654" s="10">
        <v>1017.20193915572</v>
      </c>
      <c r="L654" s="10" t="s">
        <v>12</v>
      </c>
      <c r="M654" s="10" t="s">
        <v>6439</v>
      </c>
    </row>
    <row r="655" spans="1:13" x14ac:dyDescent="0.25">
      <c r="A655" s="4" t="s">
        <v>1943</v>
      </c>
      <c r="B655" s="9">
        <v>1786</v>
      </c>
      <c r="C655" s="9" t="s">
        <v>1944</v>
      </c>
      <c r="D655" s="9" t="s">
        <v>1945</v>
      </c>
      <c r="E655" s="10">
        <v>2850.84</v>
      </c>
      <c r="F655" s="10">
        <v>6927733.3375598602</v>
      </c>
      <c r="G655" s="10">
        <v>7093290.0958306203</v>
      </c>
      <c r="H655" s="16">
        <v>-2.33399108219298E-2</v>
      </c>
      <c r="I655" s="10">
        <v>-165556.75827076501</v>
      </c>
      <c r="J655" s="10">
        <v>2430.06739682334</v>
      </c>
      <c r="K655" s="10">
        <v>2488.1403711995799</v>
      </c>
      <c r="L655" s="10" t="s">
        <v>12</v>
      </c>
      <c r="M655" s="10" t="s">
        <v>6440</v>
      </c>
    </row>
    <row r="656" spans="1:13" x14ac:dyDescent="0.25">
      <c r="A656" s="4" t="s">
        <v>1946</v>
      </c>
      <c r="B656" s="9">
        <v>1787</v>
      </c>
      <c r="C656" s="9" t="s">
        <v>1947</v>
      </c>
      <c r="D656" s="9" t="s">
        <v>1948</v>
      </c>
      <c r="E656" s="10">
        <v>2437.63</v>
      </c>
      <c r="F656" s="10">
        <v>9195092.3554191999</v>
      </c>
      <c r="G656" s="10">
        <v>8659396.8032886293</v>
      </c>
      <c r="H656" s="16">
        <v>6.1862917741235798E-2</v>
      </c>
      <c r="I656" s="10">
        <v>535695.55213056505</v>
      </c>
      <c r="J656" s="10">
        <v>3772.1444006757401</v>
      </c>
      <c r="K656" s="10">
        <v>3552.3835870450498</v>
      </c>
      <c r="L656" s="10" t="s">
        <v>12</v>
      </c>
      <c r="M656" s="10" t="s">
        <v>6441</v>
      </c>
    </row>
    <row r="657" spans="1:13" x14ac:dyDescent="0.25">
      <c r="A657" s="4" t="s">
        <v>1949</v>
      </c>
      <c r="B657" s="9">
        <v>1788</v>
      </c>
      <c r="C657" s="9" t="s">
        <v>1950</v>
      </c>
      <c r="D657" s="9" t="s">
        <v>1951</v>
      </c>
      <c r="E657" s="10">
        <v>1883.52</v>
      </c>
      <c r="F657" s="10">
        <v>10980985.1181878</v>
      </c>
      <c r="G657" s="10">
        <v>10954698.673897199</v>
      </c>
      <c r="H657" s="16">
        <v>2.3995588626488699E-3</v>
      </c>
      <c r="I657" s="10">
        <v>26286.444290598902</v>
      </c>
      <c r="J657" s="10">
        <v>5830.0337231289104</v>
      </c>
      <c r="K657" s="10">
        <v>5816.0777023324199</v>
      </c>
      <c r="L657" s="10" t="s">
        <v>12</v>
      </c>
      <c r="M657" s="10" t="s">
        <v>6439</v>
      </c>
    </row>
    <row r="658" spans="1:13" x14ac:dyDescent="0.25">
      <c r="A658" s="4" t="s">
        <v>1952</v>
      </c>
      <c r="B658" s="9">
        <v>1789</v>
      </c>
      <c r="C658" s="9" t="s">
        <v>1953</v>
      </c>
      <c r="D658" s="9" t="s">
        <v>1954</v>
      </c>
      <c r="E658" s="10">
        <v>3362.57</v>
      </c>
      <c r="F658" s="10">
        <v>2089571.6759226399</v>
      </c>
      <c r="G658" s="10">
        <v>2089182.47092496</v>
      </c>
      <c r="H658" s="16">
        <v>1.8629535863845501E-4</v>
      </c>
      <c r="I658" s="10">
        <v>389.20499768224499</v>
      </c>
      <c r="J658" s="10">
        <v>621.42101901897604</v>
      </c>
      <c r="K658" s="10">
        <v>621.30527273036898</v>
      </c>
      <c r="L658" s="10" t="s">
        <v>12</v>
      </c>
      <c r="M658" s="10" t="s">
        <v>6440</v>
      </c>
    </row>
    <row r="659" spans="1:13" x14ac:dyDescent="0.25">
      <c r="A659" s="4" t="s">
        <v>1955</v>
      </c>
      <c r="B659" s="9">
        <v>1790</v>
      </c>
      <c r="C659" s="9" t="s">
        <v>1956</v>
      </c>
      <c r="D659" s="9" t="s">
        <v>1957</v>
      </c>
      <c r="E659" s="10">
        <v>13553.37</v>
      </c>
      <c r="F659" s="10">
        <v>22719347.324216101</v>
      </c>
      <c r="G659" s="10">
        <v>23013926.767560601</v>
      </c>
      <c r="H659" s="16">
        <v>-1.28000513045732E-2</v>
      </c>
      <c r="I659" s="10">
        <v>-294579.44334446598</v>
      </c>
      <c r="J659" s="10">
        <v>1676.2876925972</v>
      </c>
      <c r="K659" s="10">
        <v>1698.0224672949</v>
      </c>
      <c r="L659" s="10" t="s">
        <v>12</v>
      </c>
      <c r="M659" s="10" t="s">
        <v>6439</v>
      </c>
    </row>
    <row r="660" spans="1:13" x14ac:dyDescent="0.25">
      <c r="A660" s="4" t="s">
        <v>1958</v>
      </c>
      <c r="B660" s="9">
        <v>1791</v>
      </c>
      <c r="C660" s="9" t="s">
        <v>1959</v>
      </c>
      <c r="D660" s="9" t="s">
        <v>1960</v>
      </c>
      <c r="E660" s="10">
        <v>8741.98</v>
      </c>
      <c r="F660" s="10">
        <v>27398152.530321602</v>
      </c>
      <c r="G660" s="10">
        <v>27267809.660634901</v>
      </c>
      <c r="H660" s="16">
        <v>4.7801004667722396E-3</v>
      </c>
      <c r="I660" s="10">
        <v>130342.86968665601</v>
      </c>
      <c r="J660" s="10">
        <v>3134.0900494306302</v>
      </c>
      <c r="K660" s="10">
        <v>3119.1800553919002</v>
      </c>
      <c r="L660" s="10" t="s">
        <v>12</v>
      </c>
      <c r="M660" s="10" t="s">
        <v>6439</v>
      </c>
    </row>
    <row r="661" spans="1:13" x14ac:dyDescent="0.25">
      <c r="A661" s="4" t="s">
        <v>1961</v>
      </c>
      <c r="B661" s="9">
        <v>1792</v>
      </c>
      <c r="C661" s="9" t="s">
        <v>1962</v>
      </c>
      <c r="D661" s="9" t="s">
        <v>1963</v>
      </c>
      <c r="E661" s="10">
        <v>5045.3900000000003</v>
      </c>
      <c r="F661" s="10">
        <v>24332176.061510202</v>
      </c>
      <c r="G661" s="10">
        <v>24762967.0730986</v>
      </c>
      <c r="H661" s="16">
        <v>-1.7396582982834599E-2</v>
      </c>
      <c r="I661" s="10">
        <v>-430791.011588361</v>
      </c>
      <c r="J661" s="10">
        <v>4822.6551488606801</v>
      </c>
      <c r="K661" s="10">
        <v>4908.0382434457097</v>
      </c>
      <c r="L661" s="10" t="s">
        <v>12</v>
      </c>
      <c r="M661" s="10" t="s">
        <v>6439</v>
      </c>
    </row>
    <row r="662" spans="1:13" x14ac:dyDescent="0.25">
      <c r="A662" s="4" t="s">
        <v>1964</v>
      </c>
      <c r="B662" s="9">
        <v>1793</v>
      </c>
      <c r="C662" s="9" t="s">
        <v>1965</v>
      </c>
      <c r="D662" s="9" t="s">
        <v>1966</v>
      </c>
      <c r="E662" s="10">
        <v>1023.82</v>
      </c>
      <c r="F662" s="10">
        <v>6600935.5651621902</v>
      </c>
      <c r="G662" s="10">
        <v>6961487.0886998996</v>
      </c>
      <c r="H662" s="16">
        <v>-5.17923137605142E-2</v>
      </c>
      <c r="I662" s="10">
        <v>-360551.52353771398</v>
      </c>
      <c r="J662" s="10">
        <v>6447.3594627592602</v>
      </c>
      <c r="K662" s="10">
        <v>6799.5224636165603</v>
      </c>
      <c r="L662" s="10" t="s">
        <v>12</v>
      </c>
      <c r="M662" s="10" t="s">
        <v>6441</v>
      </c>
    </row>
    <row r="663" spans="1:13" x14ac:dyDescent="0.25">
      <c r="A663" s="4" t="s">
        <v>1967</v>
      </c>
      <c r="B663" s="9">
        <v>1794</v>
      </c>
      <c r="C663" s="9" t="s">
        <v>1968</v>
      </c>
      <c r="D663" s="9" t="s">
        <v>1969</v>
      </c>
      <c r="E663" s="10">
        <v>28232.87</v>
      </c>
      <c r="F663" s="10">
        <v>15970643.837566599</v>
      </c>
      <c r="G663" s="10">
        <v>16896899.972674001</v>
      </c>
      <c r="H663" s="16">
        <v>-5.48181108135413E-2</v>
      </c>
      <c r="I663" s="10">
        <v>-926256.13510736497</v>
      </c>
      <c r="J663" s="10">
        <v>565.67553484879897</v>
      </c>
      <c r="K663" s="10">
        <v>598.48325631343801</v>
      </c>
      <c r="L663" s="10" t="s">
        <v>25</v>
      </c>
      <c r="M663" s="10" t="s">
        <v>6439</v>
      </c>
    </row>
    <row r="664" spans="1:13" x14ac:dyDescent="0.25">
      <c r="A664" s="4" t="s">
        <v>1970</v>
      </c>
      <c r="B664" s="9">
        <v>1796</v>
      </c>
      <c r="C664" s="9" t="s">
        <v>1971</v>
      </c>
      <c r="D664" s="9" t="s">
        <v>1972</v>
      </c>
      <c r="E664" s="10">
        <v>818.67</v>
      </c>
      <c r="F664" s="10">
        <v>4211904.1747315004</v>
      </c>
      <c r="G664" s="10">
        <v>3680412.69777139</v>
      </c>
      <c r="H664" s="16">
        <v>0.14441083666566701</v>
      </c>
      <c r="I664" s="10">
        <v>531491.47696011001</v>
      </c>
      <c r="J664" s="10">
        <v>5144.8131417195</v>
      </c>
      <c r="K664" s="10">
        <v>4495.5998116107703</v>
      </c>
      <c r="L664" s="10" t="s">
        <v>12</v>
      </c>
      <c r="M664" s="10" t="s">
        <v>6439</v>
      </c>
    </row>
    <row r="665" spans="1:13" x14ac:dyDescent="0.25">
      <c r="A665" s="4" t="s">
        <v>1973</v>
      </c>
      <c r="B665" s="9">
        <v>1797</v>
      </c>
      <c r="C665" s="9" t="s">
        <v>1974</v>
      </c>
      <c r="D665" s="9" t="s">
        <v>1975</v>
      </c>
      <c r="E665" s="10">
        <v>908.43</v>
      </c>
      <c r="F665" s="10">
        <v>7858492.9011899801</v>
      </c>
      <c r="G665" s="10">
        <v>6464092.17692116</v>
      </c>
      <c r="H665" s="16">
        <v>0.21571485772546201</v>
      </c>
      <c r="I665" s="10">
        <v>1394400.7242688199</v>
      </c>
      <c r="J665" s="10">
        <v>8650.6312001915194</v>
      </c>
      <c r="K665" s="10">
        <v>7115.6744899674804</v>
      </c>
      <c r="L665" s="10" t="s">
        <v>12</v>
      </c>
      <c r="M665" s="10" t="s">
        <v>6439</v>
      </c>
    </row>
    <row r="666" spans="1:13" x14ac:dyDescent="0.25">
      <c r="A666" s="4" t="s">
        <v>1976</v>
      </c>
      <c r="B666" s="9">
        <v>1798</v>
      </c>
      <c r="C666" s="9" t="s">
        <v>1977</v>
      </c>
      <c r="D666" s="9" t="s">
        <v>1978</v>
      </c>
      <c r="E666" s="10">
        <v>3720.97</v>
      </c>
      <c r="F666" s="10">
        <v>40378249.665821902</v>
      </c>
      <c r="G666" s="10">
        <v>36170257.900869802</v>
      </c>
      <c r="H666" s="16">
        <v>0.116338450681903</v>
      </c>
      <c r="I666" s="10">
        <v>4207991.7649520598</v>
      </c>
      <c r="J666" s="10">
        <v>10851.538621870601</v>
      </c>
      <c r="K666" s="10">
        <v>9720.6529213806607</v>
      </c>
      <c r="L666" s="10" t="s">
        <v>12</v>
      </c>
      <c r="M666" s="10" t="s">
        <v>6439</v>
      </c>
    </row>
    <row r="667" spans="1:13" x14ac:dyDescent="0.25">
      <c r="A667" s="4" t="s">
        <v>1979</v>
      </c>
      <c r="B667" s="9">
        <v>1799</v>
      </c>
      <c r="C667" s="9" t="s">
        <v>1980</v>
      </c>
      <c r="D667" s="9" t="s">
        <v>1981</v>
      </c>
      <c r="E667" s="10">
        <v>5567.51</v>
      </c>
      <c r="F667" s="10">
        <v>3707840.9456834001</v>
      </c>
      <c r="G667" s="10">
        <v>4781328.8566662604</v>
      </c>
      <c r="H667" s="16">
        <v>-0.2245166444651</v>
      </c>
      <c r="I667" s="10">
        <v>-1073487.91098286</v>
      </c>
      <c r="J667" s="10">
        <v>665.97831807817101</v>
      </c>
      <c r="K667" s="10">
        <v>858.79124719421498</v>
      </c>
      <c r="L667" s="10" t="s">
        <v>25</v>
      </c>
      <c r="M667" s="10" t="s">
        <v>6440</v>
      </c>
    </row>
    <row r="668" spans="1:13" x14ac:dyDescent="0.25">
      <c r="A668" s="4" t="s">
        <v>1982</v>
      </c>
      <c r="B668" s="9">
        <v>1803</v>
      </c>
      <c r="C668" s="9" t="s">
        <v>1983</v>
      </c>
      <c r="D668" s="9" t="s">
        <v>1984</v>
      </c>
      <c r="E668" s="10">
        <v>37196.86</v>
      </c>
      <c r="F668" s="10">
        <v>26897276.862582698</v>
      </c>
      <c r="G668" s="10">
        <v>26611558.503082301</v>
      </c>
      <c r="H668" s="16">
        <v>1.0736626322254399E-2</v>
      </c>
      <c r="I668" s="10">
        <v>285718.35950040398</v>
      </c>
      <c r="J668" s="10">
        <v>723.10611332737994</v>
      </c>
      <c r="K668" s="10">
        <v>715.42486390201498</v>
      </c>
      <c r="L668" s="10" t="s">
        <v>12</v>
      </c>
      <c r="M668" s="10" t="s">
        <v>6439</v>
      </c>
    </row>
    <row r="669" spans="1:13" x14ac:dyDescent="0.25">
      <c r="A669" s="4" t="s">
        <v>1985</v>
      </c>
      <c r="B669" s="9">
        <v>1804</v>
      </c>
      <c r="C669" s="9" t="s">
        <v>1986</v>
      </c>
      <c r="D669" s="9" t="s">
        <v>1987</v>
      </c>
      <c r="E669" s="10">
        <v>1251.82</v>
      </c>
      <c r="F669" s="10">
        <v>1096780.6512641001</v>
      </c>
      <c r="G669" s="10">
        <v>1176578.9613648299</v>
      </c>
      <c r="H669" s="16">
        <v>-6.7822315986476603E-2</v>
      </c>
      <c r="I669" s="10">
        <v>-79798.310100725605</v>
      </c>
      <c r="J669" s="10">
        <v>876.14884828817196</v>
      </c>
      <c r="K669" s="10">
        <v>939.89468243423596</v>
      </c>
      <c r="L669" s="10" t="s">
        <v>12</v>
      </c>
      <c r="M669" s="10" t="s">
        <v>6439</v>
      </c>
    </row>
    <row r="670" spans="1:13" x14ac:dyDescent="0.25">
      <c r="A670" s="4" t="s">
        <v>1988</v>
      </c>
      <c r="B670" s="9">
        <v>1805</v>
      </c>
      <c r="C670" s="9" t="s">
        <v>1989</v>
      </c>
      <c r="D670" s="9" t="s">
        <v>1990</v>
      </c>
      <c r="E670" s="10">
        <v>13616.46</v>
      </c>
      <c r="F670" s="10">
        <v>10646393.859142801</v>
      </c>
      <c r="G670" s="10">
        <v>10782488.8990451</v>
      </c>
      <c r="H670" s="16">
        <v>-1.2621857641264E-2</v>
      </c>
      <c r="I670" s="10">
        <v>-136095.03990225701</v>
      </c>
      <c r="J670" s="10">
        <v>781.876777014205</v>
      </c>
      <c r="K670" s="10">
        <v>791.87166848395998</v>
      </c>
      <c r="L670" s="10" t="s">
        <v>12</v>
      </c>
      <c r="M670" s="10" t="s">
        <v>6439</v>
      </c>
    </row>
    <row r="671" spans="1:13" x14ac:dyDescent="0.25">
      <c r="A671" s="4" t="s">
        <v>1991</v>
      </c>
      <c r="B671" s="9">
        <v>1806</v>
      </c>
      <c r="C671" s="9" t="s">
        <v>1992</v>
      </c>
      <c r="D671" s="9" t="s">
        <v>1993</v>
      </c>
      <c r="E671" s="10">
        <v>5340.12</v>
      </c>
      <c r="F671" s="10">
        <v>3071798.2080425001</v>
      </c>
      <c r="G671" s="10">
        <v>3133641.3398957001</v>
      </c>
      <c r="H671" s="16">
        <v>-1.9735229767955199E-2</v>
      </c>
      <c r="I671" s="10">
        <v>-61843.131853204701</v>
      </c>
      <c r="J671" s="10">
        <v>575.23018359933803</v>
      </c>
      <c r="K671" s="10">
        <v>586.81103418943803</v>
      </c>
      <c r="L671" s="10" t="s">
        <v>12</v>
      </c>
      <c r="M671" s="10" t="s">
        <v>6439</v>
      </c>
    </row>
    <row r="672" spans="1:13" x14ac:dyDescent="0.25">
      <c r="A672" s="4" t="s">
        <v>1994</v>
      </c>
      <c r="B672" s="9">
        <v>1807</v>
      </c>
      <c r="C672" s="9" t="s">
        <v>1995</v>
      </c>
      <c r="D672" s="9" t="s">
        <v>1996</v>
      </c>
      <c r="E672" s="10">
        <v>4929.67</v>
      </c>
      <c r="F672" s="10">
        <v>6842493.9703661604</v>
      </c>
      <c r="G672" s="10">
        <v>6015306.9949755296</v>
      </c>
      <c r="H672" s="16">
        <v>0.137513675707917</v>
      </c>
      <c r="I672" s="10">
        <v>827186.97539062903</v>
      </c>
      <c r="J672" s="10">
        <v>1388.0227216763301</v>
      </c>
      <c r="K672" s="10">
        <v>1220.2250850413</v>
      </c>
      <c r="L672" s="10" t="s">
        <v>25</v>
      </c>
      <c r="M672" s="10" t="s">
        <v>6440</v>
      </c>
    </row>
    <row r="673" spans="1:13" x14ac:dyDescent="0.25">
      <c r="A673" s="4" t="s">
        <v>1997</v>
      </c>
      <c r="B673" s="9">
        <v>1813</v>
      </c>
      <c r="C673" s="9" t="s">
        <v>1998</v>
      </c>
      <c r="D673" s="9" t="s">
        <v>1999</v>
      </c>
      <c r="E673" s="10">
        <v>29239.08</v>
      </c>
      <c r="F673" s="10">
        <v>17888867.7436487</v>
      </c>
      <c r="G673" s="10">
        <v>18884122.225202002</v>
      </c>
      <c r="H673" s="16">
        <v>-5.2703242951110098E-2</v>
      </c>
      <c r="I673" s="10">
        <v>-995254.48155327898</v>
      </c>
      <c r="J673" s="10">
        <v>611.81363242785699</v>
      </c>
      <c r="K673" s="10">
        <v>645.85213437638902</v>
      </c>
      <c r="L673" s="10" t="s">
        <v>12</v>
      </c>
      <c r="M673" s="10" t="s">
        <v>6439</v>
      </c>
    </row>
    <row r="674" spans="1:13" x14ac:dyDescent="0.25">
      <c r="A674" s="4" t="s">
        <v>2000</v>
      </c>
      <c r="B674" s="9">
        <v>1814</v>
      </c>
      <c r="C674" s="9" t="s">
        <v>2001</v>
      </c>
      <c r="D674" s="9" t="s">
        <v>2002</v>
      </c>
      <c r="E674" s="10">
        <v>427.02</v>
      </c>
      <c r="F674" s="10">
        <v>347114.21441109001</v>
      </c>
      <c r="G674" s="10">
        <v>367922.33978333202</v>
      </c>
      <c r="H674" s="16">
        <v>-5.6555754087931301E-2</v>
      </c>
      <c r="I674" s="10">
        <v>-20808.125372242499</v>
      </c>
      <c r="J674" s="10">
        <v>812.87577727293797</v>
      </c>
      <c r="K674" s="10">
        <v>861.60446766739801</v>
      </c>
      <c r="L674" s="10" t="s">
        <v>25</v>
      </c>
      <c r="M674" s="10" t="s">
        <v>6440</v>
      </c>
    </row>
    <row r="675" spans="1:13" x14ac:dyDescent="0.25">
      <c r="A675" s="4" t="s">
        <v>2003</v>
      </c>
      <c r="B675" s="9">
        <v>1815</v>
      </c>
      <c r="C675" s="9" t="s">
        <v>2004</v>
      </c>
      <c r="D675" s="9" t="s">
        <v>2005</v>
      </c>
      <c r="E675" s="10">
        <v>85731.05</v>
      </c>
      <c r="F675" s="10">
        <v>53164215.985656299</v>
      </c>
      <c r="G675" s="10">
        <v>53906337.136351399</v>
      </c>
      <c r="H675" s="16">
        <v>-1.37668628610025E-2</v>
      </c>
      <c r="I675" s="10">
        <v>-742121.15069511498</v>
      </c>
      <c r="J675" s="10">
        <v>620.12789981758397</v>
      </c>
      <c r="K675" s="10">
        <v>628.784286863994</v>
      </c>
      <c r="L675" s="10" t="s">
        <v>12</v>
      </c>
      <c r="M675" s="10" t="s">
        <v>6439</v>
      </c>
    </row>
    <row r="676" spans="1:13" x14ac:dyDescent="0.25">
      <c r="A676" s="4" t="s">
        <v>2006</v>
      </c>
      <c r="B676" s="9">
        <v>1816</v>
      </c>
      <c r="C676" s="9" t="s">
        <v>2007</v>
      </c>
      <c r="D676" s="9" t="s">
        <v>2008</v>
      </c>
      <c r="E676" s="10">
        <v>941.77</v>
      </c>
      <c r="F676" s="10">
        <v>887039.85189018003</v>
      </c>
      <c r="G676" s="10">
        <v>962873.28676626703</v>
      </c>
      <c r="H676" s="16">
        <v>-7.8757439756966793E-2</v>
      </c>
      <c r="I676" s="10">
        <v>-75833.434876086903</v>
      </c>
      <c r="J676" s="10">
        <v>941.88586585915903</v>
      </c>
      <c r="K676" s="10">
        <v>1022.40811107411</v>
      </c>
      <c r="L676" s="10" t="s">
        <v>12</v>
      </c>
      <c r="M676" s="10" t="s">
        <v>6439</v>
      </c>
    </row>
    <row r="677" spans="1:13" x14ac:dyDescent="0.25">
      <c r="A677" s="4" t="s">
        <v>2009</v>
      </c>
      <c r="B677" s="9">
        <v>1817</v>
      </c>
      <c r="C677" s="9" t="s">
        <v>2010</v>
      </c>
      <c r="D677" s="9" t="s">
        <v>2011</v>
      </c>
      <c r="E677" s="10">
        <v>11428.89</v>
      </c>
      <c r="F677" s="10">
        <v>67342598.050195903</v>
      </c>
      <c r="G677" s="10">
        <v>74011832.3454182</v>
      </c>
      <c r="H677" s="16">
        <v>-9.0110379433608598E-2</v>
      </c>
      <c r="I677" s="10">
        <v>-6669234.2952222498</v>
      </c>
      <c r="J677" s="10">
        <v>5892.3130811650099</v>
      </c>
      <c r="K677" s="10">
        <v>6475.8548157711002</v>
      </c>
      <c r="L677" s="10" t="s">
        <v>25</v>
      </c>
      <c r="M677" s="10" t="s">
        <v>6438</v>
      </c>
    </row>
    <row r="678" spans="1:13" x14ac:dyDescent="0.25">
      <c r="A678" s="4" t="s">
        <v>2012</v>
      </c>
      <c r="B678" s="9">
        <v>1818</v>
      </c>
      <c r="C678" s="9" t="s">
        <v>2013</v>
      </c>
      <c r="D678" s="9" t="s">
        <v>2014</v>
      </c>
      <c r="E678" s="10">
        <v>3206.57</v>
      </c>
      <c r="F678" s="10">
        <v>28728446.004939701</v>
      </c>
      <c r="G678" s="10">
        <v>24515283.129728898</v>
      </c>
      <c r="H678" s="16">
        <v>0.17185862602180699</v>
      </c>
      <c r="I678" s="10">
        <v>4213162.8752108002</v>
      </c>
      <c r="J678" s="10">
        <v>8959.2449268033306</v>
      </c>
      <c r="K678" s="10">
        <v>7645.3291616053702</v>
      </c>
      <c r="L678" s="10" t="s">
        <v>25</v>
      </c>
      <c r="M678" s="10" t="s">
        <v>6439</v>
      </c>
    </row>
    <row r="679" spans="1:13" x14ac:dyDescent="0.25">
      <c r="A679" s="4" t="s">
        <v>2015</v>
      </c>
      <c r="B679" s="9">
        <v>1819</v>
      </c>
      <c r="C679" s="9" t="s">
        <v>2016</v>
      </c>
      <c r="D679" s="9" t="s">
        <v>2017</v>
      </c>
      <c r="E679" s="10">
        <v>332.44</v>
      </c>
      <c r="F679" s="10">
        <v>4274692.2964290604</v>
      </c>
      <c r="G679" s="10">
        <v>3363607.8300142498</v>
      </c>
      <c r="H679" s="16">
        <v>0.270865247216098</v>
      </c>
      <c r="I679" s="10">
        <v>911084.46641481295</v>
      </c>
      <c r="J679" s="10">
        <v>12858.537770512199</v>
      </c>
      <c r="K679" s="10">
        <v>10117.939568085199</v>
      </c>
      <c r="L679" s="10" t="s">
        <v>80</v>
      </c>
      <c r="M679" s="10" t="s">
        <v>6439</v>
      </c>
    </row>
    <row r="680" spans="1:13" x14ac:dyDescent="0.25">
      <c r="A680" s="4" t="s">
        <v>6457</v>
      </c>
      <c r="B680" s="9">
        <v>1820</v>
      </c>
      <c r="C680" s="9" t="s">
        <v>6458</v>
      </c>
      <c r="D680" s="9" t="s">
        <v>6459</v>
      </c>
      <c r="E680" s="10">
        <v>81.459999999999994</v>
      </c>
      <c r="F680" s="10">
        <v>1397373.4882960999</v>
      </c>
      <c r="G680" s="10">
        <v>1001990.09336699</v>
      </c>
      <c r="H680" s="16">
        <v>0.39459810785204902</v>
      </c>
      <c r="I680" s="10">
        <v>395383.39492911199</v>
      </c>
      <c r="J680" s="10">
        <v>17154.106166168702</v>
      </c>
      <c r="K680" s="10">
        <v>12300.393977006999</v>
      </c>
      <c r="L680" s="10" t="s">
        <v>80</v>
      </c>
      <c r="M680" s="10" t="s">
        <v>6438</v>
      </c>
    </row>
    <row r="681" spans="1:13" x14ac:dyDescent="0.25">
      <c r="A681" s="4" t="s">
        <v>2018</v>
      </c>
      <c r="B681" s="9">
        <v>1821</v>
      </c>
      <c r="C681" s="9" t="s">
        <v>2019</v>
      </c>
      <c r="D681" s="9" t="s">
        <v>2020</v>
      </c>
      <c r="E681" s="10">
        <v>9309.4599999999991</v>
      </c>
      <c r="F681" s="10">
        <v>20432576.982709099</v>
      </c>
      <c r="G681" s="10">
        <v>25753425.884242199</v>
      </c>
      <c r="H681" s="16">
        <v>-0.206607420909728</v>
      </c>
      <c r="I681" s="10">
        <v>-5320848.9015331203</v>
      </c>
      <c r="J681" s="10">
        <v>2194.8187094320301</v>
      </c>
      <c r="K681" s="10">
        <v>2766.3716138467998</v>
      </c>
      <c r="L681" s="10" t="s">
        <v>25</v>
      </c>
      <c r="M681" s="10" t="s">
        <v>6440</v>
      </c>
    </row>
    <row r="682" spans="1:13" x14ac:dyDescent="0.25">
      <c r="A682" s="4" t="s">
        <v>2021</v>
      </c>
      <c r="B682" s="9">
        <v>1822</v>
      </c>
      <c r="C682" s="9" t="s">
        <v>2022</v>
      </c>
      <c r="D682" s="9" t="s">
        <v>2023</v>
      </c>
      <c r="E682" s="10">
        <v>1521.26</v>
      </c>
      <c r="F682" s="10">
        <v>5894842.7934771003</v>
      </c>
      <c r="G682" s="10">
        <v>6968436.0408514403</v>
      </c>
      <c r="H682" s="16">
        <v>-0.154065164849121</v>
      </c>
      <c r="I682" s="10">
        <v>-1073593.24737434</v>
      </c>
      <c r="J682" s="10">
        <v>3874.97389892398</v>
      </c>
      <c r="K682" s="10">
        <v>4580.7002358909303</v>
      </c>
      <c r="L682" s="10" t="s">
        <v>25</v>
      </c>
      <c r="M682" s="10" t="s">
        <v>6439</v>
      </c>
    </row>
    <row r="683" spans="1:13" x14ac:dyDescent="0.25">
      <c r="A683" s="4" t="s">
        <v>2024</v>
      </c>
      <c r="B683" s="9">
        <v>1823</v>
      </c>
      <c r="C683" s="9" t="s">
        <v>2025</v>
      </c>
      <c r="D683" s="9" t="s">
        <v>2026</v>
      </c>
      <c r="E683" s="10">
        <v>614.55999999999995</v>
      </c>
      <c r="F683" s="10">
        <v>3908885.38993428</v>
      </c>
      <c r="G683" s="10">
        <v>4383006.0100617297</v>
      </c>
      <c r="H683" s="16">
        <v>-0.108172477755917</v>
      </c>
      <c r="I683" s="10">
        <v>-474120.620127453</v>
      </c>
      <c r="J683" s="10">
        <v>6360.46177742495</v>
      </c>
      <c r="K683" s="10">
        <v>7131.9415680515003</v>
      </c>
      <c r="L683" s="10" t="s">
        <v>25</v>
      </c>
      <c r="M683" s="10" t="s">
        <v>6439</v>
      </c>
    </row>
    <row r="684" spans="1:13" x14ac:dyDescent="0.25">
      <c r="A684" s="4" t="s">
        <v>2027</v>
      </c>
      <c r="B684" s="9">
        <v>1824</v>
      </c>
      <c r="C684" s="9" t="s">
        <v>2028</v>
      </c>
      <c r="D684" s="9" t="s">
        <v>2029</v>
      </c>
      <c r="E684" s="10">
        <v>136.54</v>
      </c>
      <c r="F684" s="10">
        <v>1182667.6276374401</v>
      </c>
      <c r="G684" s="10">
        <v>1603517.4636069399</v>
      </c>
      <c r="H684" s="16">
        <v>-0.262454164373642</v>
      </c>
      <c r="I684" s="10">
        <v>-420849.83596950199</v>
      </c>
      <c r="J684" s="10">
        <v>8661.6934791082494</v>
      </c>
      <c r="K684" s="10">
        <v>11743.939238369299</v>
      </c>
      <c r="L684" s="10" t="s">
        <v>80</v>
      </c>
      <c r="M684" s="10" t="s">
        <v>6438</v>
      </c>
    </row>
    <row r="685" spans="1:13" x14ac:dyDescent="0.25">
      <c r="A685" s="4" t="s">
        <v>2030</v>
      </c>
      <c r="B685" s="9">
        <v>1825</v>
      </c>
      <c r="C685" s="9" t="s">
        <v>2031</v>
      </c>
      <c r="D685" s="9" t="s">
        <v>2032</v>
      </c>
      <c r="E685" s="10">
        <v>4001.51</v>
      </c>
      <c r="F685" s="10">
        <v>8734504.6935546808</v>
      </c>
      <c r="G685" s="10">
        <v>8909870.7424674798</v>
      </c>
      <c r="H685" s="16">
        <v>-1.9682221435261299E-2</v>
      </c>
      <c r="I685" s="10">
        <v>-175366.04891280099</v>
      </c>
      <c r="J685" s="10">
        <v>2182.80216557117</v>
      </c>
      <c r="K685" s="10">
        <v>2226.6271338738302</v>
      </c>
      <c r="L685" s="10" t="s">
        <v>25</v>
      </c>
      <c r="M685" s="10" t="s">
        <v>6439</v>
      </c>
    </row>
    <row r="686" spans="1:13" x14ac:dyDescent="0.25">
      <c r="A686" s="4" t="s">
        <v>2033</v>
      </c>
      <c r="B686" s="9">
        <v>1826</v>
      </c>
      <c r="C686" s="9" t="s">
        <v>1565</v>
      </c>
      <c r="D686" s="9" t="s">
        <v>1566</v>
      </c>
      <c r="E686" s="10">
        <v>16.14</v>
      </c>
      <c r="F686" s="10">
        <v>113761.74249792</v>
      </c>
      <c r="G686" s="10">
        <v>73954.043100346695</v>
      </c>
      <c r="H686" s="16">
        <v>0.53827617434734498</v>
      </c>
      <c r="I686" s="10">
        <v>39807.699397573298</v>
      </c>
      <c r="J686" s="10">
        <v>7048.4350990037201</v>
      </c>
      <c r="K686" s="10">
        <v>4582.03488849732</v>
      </c>
      <c r="L686" s="10" t="s">
        <v>12</v>
      </c>
      <c r="M686" s="10" t="s">
        <v>6440</v>
      </c>
    </row>
    <row r="687" spans="1:13" x14ac:dyDescent="0.25">
      <c r="A687" s="4" t="s">
        <v>2034</v>
      </c>
      <c r="B687" s="9">
        <v>1826</v>
      </c>
      <c r="C687" s="9" t="s">
        <v>2035</v>
      </c>
      <c r="D687" s="9" t="s">
        <v>2036</v>
      </c>
      <c r="E687" s="10">
        <v>1786.34</v>
      </c>
      <c r="F687" s="10">
        <v>12594839.492600599</v>
      </c>
      <c r="G687" s="10">
        <v>8185072.2027182998</v>
      </c>
      <c r="H687" s="16">
        <v>0.53875728651701305</v>
      </c>
      <c r="I687" s="10">
        <v>4409767.2898823395</v>
      </c>
      <c r="J687" s="10">
        <v>7050.6395717504201</v>
      </c>
      <c r="K687" s="10">
        <v>4582.03488849732</v>
      </c>
      <c r="L687" s="10" t="s">
        <v>12</v>
      </c>
      <c r="M687" s="10" t="s">
        <v>6440</v>
      </c>
    </row>
    <row r="688" spans="1:13" x14ac:dyDescent="0.25">
      <c r="A688" s="4" t="s">
        <v>2037</v>
      </c>
      <c r="B688" s="9">
        <v>1827</v>
      </c>
      <c r="C688" s="9" t="s">
        <v>1568</v>
      </c>
      <c r="D688" s="9" t="s">
        <v>1569</v>
      </c>
      <c r="E688" s="10">
        <v>87.36</v>
      </c>
      <c r="F688" s="10">
        <v>694081.88355459995</v>
      </c>
      <c r="G688" s="10">
        <v>523091.38477160101</v>
      </c>
      <c r="H688" s="16">
        <v>0.32688456312018899</v>
      </c>
      <c r="I688" s="10">
        <v>170990.498782999</v>
      </c>
      <c r="J688" s="10">
        <v>7945.0765058905699</v>
      </c>
      <c r="K688" s="10">
        <v>5987.7676828250997</v>
      </c>
      <c r="L688" s="10" t="s">
        <v>12</v>
      </c>
      <c r="M688" s="10" t="s">
        <v>6439</v>
      </c>
    </row>
    <row r="689" spans="1:13" x14ac:dyDescent="0.25">
      <c r="A689" s="4" t="s">
        <v>2038</v>
      </c>
      <c r="B689" s="9">
        <v>1827</v>
      </c>
      <c r="C689" s="9" t="s">
        <v>2039</v>
      </c>
      <c r="D689" s="9" t="s">
        <v>2040</v>
      </c>
      <c r="E689" s="10">
        <v>5181.92</v>
      </c>
      <c r="F689" s="10">
        <v>41167421.9080282</v>
      </c>
      <c r="G689" s="10">
        <v>31028133.110985</v>
      </c>
      <c r="H689" s="16">
        <v>0.32677727534479101</v>
      </c>
      <c r="I689" s="10">
        <v>10139288.797043201</v>
      </c>
      <c r="J689" s="10">
        <v>7944.4340916162801</v>
      </c>
      <c r="K689" s="10">
        <v>5987.7676828250997</v>
      </c>
      <c r="L689" s="10" t="s">
        <v>12</v>
      </c>
      <c r="M689" s="10" t="s">
        <v>6439</v>
      </c>
    </row>
    <row r="690" spans="1:13" x14ac:dyDescent="0.25">
      <c r="A690" s="4" t="s">
        <v>2041</v>
      </c>
      <c r="B690" s="9">
        <v>1828</v>
      </c>
      <c r="C690" s="9" t="s">
        <v>1571</v>
      </c>
      <c r="D690" s="9" t="s">
        <v>1572</v>
      </c>
      <c r="E690" s="10">
        <v>40.35</v>
      </c>
      <c r="F690" s="10">
        <v>373846.68338328</v>
      </c>
      <c r="G690" s="10">
        <v>341558.13989658799</v>
      </c>
      <c r="H690" s="16">
        <v>9.4533081531794197E-2</v>
      </c>
      <c r="I690" s="10">
        <v>32288.543486692099</v>
      </c>
      <c r="J690" s="10">
        <v>9265.0974816178496</v>
      </c>
      <c r="K690" s="10">
        <v>8464.8857471273295</v>
      </c>
      <c r="L690" s="10" t="s">
        <v>12</v>
      </c>
      <c r="M690" s="10" t="s">
        <v>6439</v>
      </c>
    </row>
    <row r="691" spans="1:13" x14ac:dyDescent="0.25">
      <c r="A691" s="4" t="s">
        <v>2042</v>
      </c>
      <c r="B691" s="9">
        <v>1828</v>
      </c>
      <c r="C691" s="9" t="s">
        <v>2043</v>
      </c>
      <c r="D691" s="9" t="s">
        <v>2044</v>
      </c>
      <c r="E691" s="10">
        <v>1130.58</v>
      </c>
      <c r="F691" s="10">
        <v>10482008.624839</v>
      </c>
      <c r="G691" s="10">
        <v>9570230.5279872194</v>
      </c>
      <c r="H691" s="16">
        <v>9.5272323293083702E-2</v>
      </c>
      <c r="I691" s="10">
        <v>911778.09685173805</v>
      </c>
      <c r="J691" s="10">
        <v>9271.3550786666692</v>
      </c>
      <c r="K691" s="10">
        <v>8464.8857471273295</v>
      </c>
      <c r="L691" s="10" t="s">
        <v>12</v>
      </c>
      <c r="M691" s="10" t="s">
        <v>6439</v>
      </c>
    </row>
    <row r="692" spans="1:13" x14ac:dyDescent="0.25">
      <c r="A692" s="4" t="s">
        <v>2045</v>
      </c>
      <c r="B692" s="9">
        <v>1829</v>
      </c>
      <c r="C692" s="9" t="s">
        <v>1574</v>
      </c>
      <c r="D692" s="9" t="s">
        <v>1575</v>
      </c>
      <c r="E692" s="10">
        <v>21.38</v>
      </c>
      <c r="F692" s="10">
        <v>241850.61779729999</v>
      </c>
      <c r="G692" s="10">
        <v>233113.89702996801</v>
      </c>
      <c r="H692" s="16">
        <v>3.7478335177111299E-2</v>
      </c>
      <c r="I692" s="10">
        <v>8736.7207673317807</v>
      </c>
      <c r="J692" s="10">
        <v>11312.0027033349</v>
      </c>
      <c r="K692" s="10">
        <v>10903.3628171173</v>
      </c>
      <c r="L692" s="10" t="s">
        <v>12</v>
      </c>
      <c r="M692" s="10" t="s">
        <v>6440</v>
      </c>
    </row>
    <row r="693" spans="1:13" x14ac:dyDescent="0.25">
      <c r="A693" s="4" t="s">
        <v>2046</v>
      </c>
      <c r="B693" s="9">
        <v>1829</v>
      </c>
      <c r="C693" s="9" t="s">
        <v>2047</v>
      </c>
      <c r="D693" s="9" t="s">
        <v>2048</v>
      </c>
      <c r="E693" s="10">
        <v>286.85000000000002</v>
      </c>
      <c r="F693" s="10">
        <v>2975385.7510826001</v>
      </c>
      <c r="G693" s="10">
        <v>3127629.6240901002</v>
      </c>
      <c r="H693" s="16">
        <v>-4.8677078588483101E-2</v>
      </c>
      <c r="I693" s="10">
        <v>-152243.873007502</v>
      </c>
      <c r="J693" s="10">
        <v>10372.618968389799</v>
      </c>
      <c r="K693" s="10">
        <v>10903.3628171173</v>
      </c>
      <c r="L693" s="10" t="s">
        <v>12</v>
      </c>
      <c r="M693" s="10" t="s">
        <v>6440</v>
      </c>
    </row>
    <row r="694" spans="1:13" x14ac:dyDescent="0.25">
      <c r="A694" s="4" t="s">
        <v>2049</v>
      </c>
      <c r="B694" s="9">
        <v>1830</v>
      </c>
      <c r="C694" s="9" t="s">
        <v>2050</v>
      </c>
      <c r="D694" s="9" t="s">
        <v>2051</v>
      </c>
      <c r="E694" s="10">
        <v>3346.32</v>
      </c>
      <c r="F694" s="10">
        <v>9891867.1867208201</v>
      </c>
      <c r="G694" s="10">
        <v>9962146.8236746304</v>
      </c>
      <c r="H694" s="16">
        <v>-7.0546678540001099E-3</v>
      </c>
      <c r="I694" s="10">
        <v>-70279.636953806505</v>
      </c>
      <c r="J694" s="10">
        <v>2956.0434108874301</v>
      </c>
      <c r="K694" s="10">
        <v>2977.0454779204101</v>
      </c>
      <c r="L694" s="10" t="s">
        <v>12</v>
      </c>
      <c r="M694" s="10" t="s">
        <v>6439</v>
      </c>
    </row>
    <row r="695" spans="1:13" x14ac:dyDescent="0.25">
      <c r="A695" s="4" t="s">
        <v>2052</v>
      </c>
      <c r="B695" s="9">
        <v>1831</v>
      </c>
      <c r="C695" s="9" t="s">
        <v>2053</v>
      </c>
      <c r="D695" s="9" t="s">
        <v>2054</v>
      </c>
      <c r="E695" s="10">
        <v>1310.77</v>
      </c>
      <c r="F695" s="10">
        <v>6722664.8123380896</v>
      </c>
      <c r="G695" s="10">
        <v>5571613.8676135596</v>
      </c>
      <c r="H695" s="16">
        <v>0.20659201661754001</v>
      </c>
      <c r="I695" s="10">
        <v>1151050.94472453</v>
      </c>
      <c r="J695" s="10">
        <v>5128.7905676343598</v>
      </c>
      <c r="K695" s="10">
        <v>4250.6418880608799</v>
      </c>
      <c r="L695" s="10" t="s">
        <v>25</v>
      </c>
      <c r="M695" s="10" t="s">
        <v>6443</v>
      </c>
    </row>
    <row r="696" spans="1:13" x14ac:dyDescent="0.25">
      <c r="A696" s="4" t="s">
        <v>2055</v>
      </c>
      <c r="B696" s="9">
        <v>1832</v>
      </c>
      <c r="C696" s="9" t="s">
        <v>2056</v>
      </c>
      <c r="D696" s="9" t="s">
        <v>2057</v>
      </c>
      <c r="E696" s="10">
        <v>372.17</v>
      </c>
      <c r="F696" s="10">
        <v>2872786.7418148802</v>
      </c>
      <c r="G696" s="10">
        <v>3024539.5036990801</v>
      </c>
      <c r="H696" s="16">
        <v>-5.0173840248607E-2</v>
      </c>
      <c r="I696" s="10">
        <v>-151752.76188419899</v>
      </c>
      <c r="J696" s="10">
        <v>7719.0174968828196</v>
      </c>
      <c r="K696" s="10">
        <v>8126.7686909183403</v>
      </c>
      <c r="L696" s="10" t="s">
        <v>25</v>
      </c>
      <c r="M696" s="10" t="s">
        <v>6441</v>
      </c>
    </row>
    <row r="697" spans="1:13" x14ac:dyDescent="0.25">
      <c r="A697" s="4" t="s">
        <v>2058</v>
      </c>
      <c r="B697" s="9">
        <v>1833</v>
      </c>
      <c r="C697" s="9" t="s">
        <v>2059</v>
      </c>
      <c r="D697" s="9" t="s">
        <v>2060</v>
      </c>
      <c r="E697" s="10">
        <v>101.3</v>
      </c>
      <c r="F697" s="10">
        <v>1010702.5479136</v>
      </c>
      <c r="G697" s="10">
        <v>1242650.8195992799</v>
      </c>
      <c r="H697" s="16">
        <v>-0.18665603243272999</v>
      </c>
      <c r="I697" s="10">
        <v>-231948.271685682</v>
      </c>
      <c r="J697" s="10">
        <v>9977.3203150404806</v>
      </c>
      <c r="K697" s="10">
        <v>12267.036718650401</v>
      </c>
      <c r="L697" s="10" t="s">
        <v>25</v>
      </c>
      <c r="M697" s="10" t="s">
        <v>6442</v>
      </c>
    </row>
    <row r="698" spans="1:13" x14ac:dyDescent="0.25">
      <c r="A698" s="4" t="s">
        <v>2061</v>
      </c>
      <c r="B698" s="9">
        <v>1834</v>
      </c>
      <c r="C698" s="9" t="s">
        <v>2062</v>
      </c>
      <c r="D698" s="9" t="s">
        <v>2063</v>
      </c>
      <c r="E698" s="10">
        <v>1051.07</v>
      </c>
      <c r="F698" s="10">
        <v>2235887.8126439098</v>
      </c>
      <c r="G698" s="10">
        <v>2552379.7811732399</v>
      </c>
      <c r="H698" s="16">
        <v>-0.123998775912514</v>
      </c>
      <c r="I698" s="10">
        <v>-316491.96852933202</v>
      </c>
      <c r="J698" s="10">
        <v>2127.2491961942701</v>
      </c>
      <c r="K698" s="10">
        <v>2428.3632690241802</v>
      </c>
      <c r="L698" s="10" t="s">
        <v>25</v>
      </c>
      <c r="M698" s="10" t="s">
        <v>6439</v>
      </c>
    </row>
    <row r="699" spans="1:13" x14ac:dyDescent="0.25">
      <c r="A699" s="4" t="s">
        <v>2064</v>
      </c>
      <c r="B699" s="9">
        <v>1835</v>
      </c>
      <c r="C699" s="9" t="s">
        <v>2065</v>
      </c>
      <c r="D699" s="9" t="s">
        <v>2066</v>
      </c>
      <c r="E699" s="10">
        <v>638.48</v>
      </c>
      <c r="F699" s="10">
        <v>2579241.712299</v>
      </c>
      <c r="G699" s="10">
        <v>2697945.4846623898</v>
      </c>
      <c r="H699" s="16">
        <v>-4.3997839481267703E-2</v>
      </c>
      <c r="I699" s="10">
        <v>-118703.772363387</v>
      </c>
      <c r="J699" s="10">
        <v>4039.6593664625402</v>
      </c>
      <c r="K699" s="10">
        <v>4225.57556174412</v>
      </c>
      <c r="L699" s="10" t="s">
        <v>25</v>
      </c>
      <c r="M699" s="10" t="s">
        <v>6439</v>
      </c>
    </row>
    <row r="700" spans="1:13" x14ac:dyDescent="0.25">
      <c r="A700" s="4" t="s">
        <v>2067</v>
      </c>
      <c r="B700" s="9">
        <v>1836</v>
      </c>
      <c r="C700" s="9" t="s">
        <v>2068</v>
      </c>
      <c r="D700" s="9" t="s">
        <v>2069</v>
      </c>
      <c r="E700" s="10">
        <v>244.39</v>
      </c>
      <c r="F700" s="10">
        <v>1513185.93882117</v>
      </c>
      <c r="G700" s="10">
        <v>1471196.7499976901</v>
      </c>
      <c r="H700" s="16">
        <v>2.8540838486452499E-2</v>
      </c>
      <c r="I700" s="10">
        <v>41989.1888234781</v>
      </c>
      <c r="J700" s="10">
        <v>6191.6851705109502</v>
      </c>
      <c r="K700" s="10">
        <v>6019.8729489655598</v>
      </c>
      <c r="L700" s="10" t="s">
        <v>25</v>
      </c>
      <c r="M700" s="10" t="s">
        <v>6443</v>
      </c>
    </row>
    <row r="701" spans="1:13" x14ac:dyDescent="0.25">
      <c r="A701" s="4" t="s">
        <v>2070</v>
      </c>
      <c r="B701" s="9">
        <v>1837</v>
      </c>
      <c r="C701" s="9" t="s">
        <v>2071</v>
      </c>
      <c r="D701" s="9" t="s">
        <v>2072</v>
      </c>
      <c r="E701" s="10">
        <v>222.87</v>
      </c>
      <c r="F701" s="10">
        <v>1831858.8959294001</v>
      </c>
      <c r="G701" s="10">
        <v>2306041.18657705</v>
      </c>
      <c r="H701" s="16">
        <v>-0.20562611518292101</v>
      </c>
      <c r="I701" s="10">
        <v>-474182.290647652</v>
      </c>
      <c r="J701" s="10">
        <v>8219.4054647525409</v>
      </c>
      <c r="K701" s="10">
        <v>10347.023765320801</v>
      </c>
      <c r="L701" s="10" t="s">
        <v>25</v>
      </c>
      <c r="M701" s="10" t="s">
        <v>6442</v>
      </c>
    </row>
    <row r="702" spans="1:13" x14ac:dyDescent="0.25">
      <c r="A702" s="4" t="s">
        <v>2073</v>
      </c>
      <c r="B702" s="9">
        <v>1839</v>
      </c>
      <c r="C702" s="9" t="s">
        <v>2074</v>
      </c>
      <c r="D702" s="9" t="s">
        <v>2075</v>
      </c>
      <c r="E702" s="10">
        <v>3064.37</v>
      </c>
      <c r="F702" s="10">
        <v>5899703.9515065402</v>
      </c>
      <c r="G702" s="10">
        <v>6285060.8439941602</v>
      </c>
      <c r="H702" s="16">
        <v>-6.1313152259433901E-2</v>
      </c>
      <c r="I702" s="10">
        <v>-385356.89248762</v>
      </c>
      <c r="J702" s="10">
        <v>1925.25835702168</v>
      </c>
      <c r="K702" s="10">
        <v>2051.0123921047898</v>
      </c>
      <c r="L702" s="10" t="s">
        <v>12</v>
      </c>
      <c r="M702" s="10" t="s">
        <v>6439</v>
      </c>
    </row>
    <row r="703" spans="1:13" x14ac:dyDescent="0.25">
      <c r="A703" s="4" t="s">
        <v>2076</v>
      </c>
      <c r="B703" s="9">
        <v>1840</v>
      </c>
      <c r="C703" s="9" t="s">
        <v>2077</v>
      </c>
      <c r="D703" s="9" t="s">
        <v>2078</v>
      </c>
      <c r="E703" s="10">
        <v>584.16</v>
      </c>
      <c r="F703" s="10">
        <v>2368380.17672943</v>
      </c>
      <c r="G703" s="10">
        <v>2314935.4460088601</v>
      </c>
      <c r="H703" s="16">
        <v>2.30869205500812E-2</v>
      </c>
      <c r="I703" s="10">
        <v>53444.730720573098</v>
      </c>
      <c r="J703" s="10">
        <v>4054.3347314595799</v>
      </c>
      <c r="K703" s="10">
        <v>3962.8448473172698</v>
      </c>
      <c r="L703" s="10" t="s">
        <v>12</v>
      </c>
      <c r="M703" s="10" t="s">
        <v>6439</v>
      </c>
    </row>
    <row r="704" spans="1:13" x14ac:dyDescent="0.25">
      <c r="A704" s="4" t="s">
        <v>2079</v>
      </c>
      <c r="B704" s="9">
        <v>1841</v>
      </c>
      <c r="C704" s="9" t="s">
        <v>2080</v>
      </c>
      <c r="D704" s="9" t="s">
        <v>2081</v>
      </c>
      <c r="E704" s="10">
        <v>179.75</v>
      </c>
      <c r="F704" s="10">
        <v>1172505.2323840801</v>
      </c>
      <c r="G704" s="10">
        <v>1153614.1021725601</v>
      </c>
      <c r="H704" s="16">
        <v>1.63756061718974E-2</v>
      </c>
      <c r="I704" s="10">
        <v>18891.130211524702</v>
      </c>
      <c r="J704" s="10">
        <v>6522.9776488683201</v>
      </c>
      <c r="K704" s="10">
        <v>6417.8809578445398</v>
      </c>
      <c r="L704" s="10" t="s">
        <v>25</v>
      </c>
      <c r="M704" s="10" t="s">
        <v>6450</v>
      </c>
    </row>
    <row r="705" spans="1:13" x14ac:dyDescent="0.25">
      <c r="A705" s="4" t="s">
        <v>2082</v>
      </c>
      <c r="B705" s="9">
        <v>1843</v>
      </c>
      <c r="C705" s="9" t="s">
        <v>2083</v>
      </c>
      <c r="D705" s="9" t="s">
        <v>2084</v>
      </c>
      <c r="E705" s="10">
        <v>459.54</v>
      </c>
      <c r="F705" s="10">
        <v>879846.99428836</v>
      </c>
      <c r="G705" s="10">
        <v>803984.82218275801</v>
      </c>
      <c r="H705" s="16">
        <v>9.4357716728584506E-2</v>
      </c>
      <c r="I705" s="10">
        <v>75862.172105602003</v>
      </c>
      <c r="J705" s="10">
        <v>1914.6254826312399</v>
      </c>
      <c r="K705" s="10">
        <v>1749.54263433598</v>
      </c>
      <c r="L705" s="10" t="s">
        <v>25</v>
      </c>
      <c r="M705" s="10" t="s">
        <v>6439</v>
      </c>
    </row>
    <row r="706" spans="1:13" x14ac:dyDescent="0.25">
      <c r="A706" s="4" t="s">
        <v>2085</v>
      </c>
      <c r="B706" s="9">
        <v>1844</v>
      </c>
      <c r="C706" s="9" t="s">
        <v>2086</v>
      </c>
      <c r="D706" s="9" t="s">
        <v>2087</v>
      </c>
      <c r="E706" s="10">
        <v>6291.72</v>
      </c>
      <c r="F706" s="10">
        <v>15900471.2010445</v>
      </c>
      <c r="G706" s="10">
        <v>19440053.885628801</v>
      </c>
      <c r="H706" s="16">
        <v>-0.18207679389206699</v>
      </c>
      <c r="I706" s="10">
        <v>-3539582.6845843201</v>
      </c>
      <c r="J706" s="10">
        <v>2527.2057880904599</v>
      </c>
      <c r="K706" s="10">
        <v>3089.7836975626401</v>
      </c>
      <c r="L706" s="10" t="s">
        <v>12</v>
      </c>
      <c r="M706" s="10" t="s">
        <v>6439</v>
      </c>
    </row>
    <row r="707" spans="1:13" x14ac:dyDescent="0.25">
      <c r="A707" s="4" t="s">
        <v>2088</v>
      </c>
      <c r="B707" s="9">
        <v>1845</v>
      </c>
      <c r="C707" s="9" t="s">
        <v>2089</v>
      </c>
      <c r="D707" s="9" t="s">
        <v>2090</v>
      </c>
      <c r="E707" s="10">
        <v>1681.2</v>
      </c>
      <c r="F707" s="10">
        <v>7930648.6536640599</v>
      </c>
      <c r="G707" s="10">
        <v>8153537.3689868003</v>
      </c>
      <c r="H707" s="16">
        <v>-2.7336443709760499E-2</v>
      </c>
      <c r="I707" s="10">
        <v>-222888.715322737</v>
      </c>
      <c r="J707" s="10">
        <v>4717.2547309445999</v>
      </c>
      <c r="K707" s="10">
        <v>4849.8318873345197</v>
      </c>
      <c r="L707" s="10" t="s">
        <v>12</v>
      </c>
      <c r="M707" s="10" t="s">
        <v>6439</v>
      </c>
    </row>
    <row r="708" spans="1:13" x14ac:dyDescent="0.25">
      <c r="A708" s="4" t="s">
        <v>2091</v>
      </c>
      <c r="B708" s="9">
        <v>1846</v>
      </c>
      <c r="C708" s="9" t="s">
        <v>2092</v>
      </c>
      <c r="D708" s="9" t="s">
        <v>2093</v>
      </c>
      <c r="E708" s="10">
        <v>1797.52</v>
      </c>
      <c r="F708" s="10">
        <v>14111062.8765899</v>
      </c>
      <c r="G708" s="10">
        <v>13589080.2660728</v>
      </c>
      <c r="H708" s="16">
        <v>3.8411916060303801E-2</v>
      </c>
      <c r="I708" s="10">
        <v>521982.61051711801</v>
      </c>
      <c r="J708" s="10">
        <v>7850.2953383494496</v>
      </c>
      <c r="K708" s="10">
        <v>7559.9049056882805</v>
      </c>
      <c r="L708" s="10" t="s">
        <v>12</v>
      </c>
      <c r="M708" s="10" t="s">
        <v>6439</v>
      </c>
    </row>
    <row r="709" spans="1:13" x14ac:dyDescent="0.25">
      <c r="A709" s="4" t="s">
        <v>2094</v>
      </c>
      <c r="B709" s="9">
        <v>1847</v>
      </c>
      <c r="C709" s="9" t="s">
        <v>2095</v>
      </c>
      <c r="D709" s="9" t="s">
        <v>2096</v>
      </c>
      <c r="E709" s="10">
        <v>904.68</v>
      </c>
      <c r="F709" s="10">
        <v>10791735.3863116</v>
      </c>
      <c r="G709" s="10">
        <v>11881969.4754126</v>
      </c>
      <c r="H709" s="16">
        <v>-9.1755334951585596E-2</v>
      </c>
      <c r="I709" s="10">
        <v>-1090234.089101</v>
      </c>
      <c r="J709" s="10">
        <v>11928.7874014144</v>
      </c>
      <c r="K709" s="10">
        <v>13133.8920672642</v>
      </c>
      <c r="L709" s="10" t="s">
        <v>25</v>
      </c>
      <c r="M709" s="10" t="s">
        <v>6439</v>
      </c>
    </row>
    <row r="710" spans="1:13" x14ac:dyDescent="0.25">
      <c r="A710" s="4" t="s">
        <v>2097</v>
      </c>
      <c r="B710" s="9">
        <v>1848</v>
      </c>
      <c r="C710" s="9" t="s">
        <v>2098</v>
      </c>
      <c r="D710" s="9" t="s">
        <v>2099</v>
      </c>
      <c r="E710" s="10">
        <v>1306.74</v>
      </c>
      <c r="F710" s="10">
        <v>3285136.5660656402</v>
      </c>
      <c r="G710" s="10">
        <v>3477814.09532669</v>
      </c>
      <c r="H710" s="16">
        <v>-5.5401905904045097E-2</v>
      </c>
      <c r="I710" s="10">
        <v>-192677.52926105101</v>
      </c>
      <c r="J710" s="10">
        <v>2513.9940355890499</v>
      </c>
      <c r="K710" s="10">
        <v>2661.4430531909102</v>
      </c>
      <c r="L710" s="10" t="s">
        <v>12</v>
      </c>
      <c r="M710" s="10" t="s">
        <v>6439</v>
      </c>
    </row>
    <row r="711" spans="1:13" x14ac:dyDescent="0.25">
      <c r="A711" s="4" t="s">
        <v>2100</v>
      </c>
      <c r="B711" s="9">
        <v>1849</v>
      </c>
      <c r="C711" s="9" t="s">
        <v>2101</v>
      </c>
      <c r="D711" s="9" t="s">
        <v>2102</v>
      </c>
      <c r="E711" s="10">
        <v>2272.8200000000002</v>
      </c>
      <c r="F711" s="10">
        <v>3664725.7609738801</v>
      </c>
      <c r="G711" s="10">
        <v>4684464.8967412999</v>
      </c>
      <c r="H711" s="16">
        <v>-0.21768529773310699</v>
      </c>
      <c r="I711" s="10">
        <v>-1019739.1357674201</v>
      </c>
      <c r="J711" s="10">
        <v>1612.41354835573</v>
      </c>
      <c r="K711" s="10">
        <v>2061.0804624832999</v>
      </c>
      <c r="L711" s="10" t="s">
        <v>12</v>
      </c>
      <c r="M711" s="10" t="s">
        <v>6439</v>
      </c>
    </row>
    <row r="712" spans="1:13" x14ac:dyDescent="0.25">
      <c r="A712" s="4" t="s">
        <v>2103</v>
      </c>
      <c r="B712" s="9">
        <v>1850</v>
      </c>
      <c r="C712" s="9" t="s">
        <v>2104</v>
      </c>
      <c r="D712" s="9" t="s">
        <v>2105</v>
      </c>
      <c r="E712" s="10">
        <v>173.96</v>
      </c>
      <c r="F712" s="10">
        <v>557762.15123611002</v>
      </c>
      <c r="G712" s="10">
        <v>693534.27865422994</v>
      </c>
      <c r="H712" s="16">
        <v>-0.19576844519001901</v>
      </c>
      <c r="I712" s="10">
        <v>-135772.12741812001</v>
      </c>
      <c r="J712" s="10">
        <v>3206.2666776046799</v>
      </c>
      <c r="K712" s="10">
        <v>3986.7456809279702</v>
      </c>
      <c r="L712" s="10" t="s">
        <v>25</v>
      </c>
      <c r="M712" s="10" t="s">
        <v>6443</v>
      </c>
    </row>
    <row r="713" spans="1:13" x14ac:dyDescent="0.25">
      <c r="A713" s="4" t="s">
        <v>2106</v>
      </c>
      <c r="B713" s="9">
        <v>1853</v>
      </c>
      <c r="C713" s="9" t="s">
        <v>2107</v>
      </c>
      <c r="D713" s="9" t="s">
        <v>2108</v>
      </c>
      <c r="E713" s="10">
        <v>17699.45</v>
      </c>
      <c r="F713" s="10">
        <v>28459110.7441075</v>
      </c>
      <c r="G713" s="10">
        <v>25487762.175294802</v>
      </c>
      <c r="H713" s="16">
        <v>0.11657942146418999</v>
      </c>
      <c r="I713" s="10">
        <v>2971348.5688127298</v>
      </c>
      <c r="J713" s="10">
        <v>1607.9093273580499</v>
      </c>
      <c r="K713" s="10">
        <v>1440.03131031161</v>
      </c>
      <c r="L713" s="10" t="s">
        <v>12</v>
      </c>
      <c r="M713" s="10" t="s">
        <v>6440</v>
      </c>
    </row>
    <row r="714" spans="1:13" x14ac:dyDescent="0.25">
      <c r="A714" s="4" t="s">
        <v>2109</v>
      </c>
      <c r="B714" s="9">
        <v>1935</v>
      </c>
      <c r="C714" s="9" t="s">
        <v>2110</v>
      </c>
      <c r="D714" s="9" t="s">
        <v>2111</v>
      </c>
      <c r="E714" s="10">
        <v>1680.33</v>
      </c>
      <c r="F714" s="10">
        <v>12999696.4975958</v>
      </c>
      <c r="G714" s="10">
        <v>12526183.046929499</v>
      </c>
      <c r="H714" s="16">
        <v>3.7801894550980798E-2</v>
      </c>
      <c r="I714" s="10">
        <v>473513.45066631201</v>
      </c>
      <c r="J714" s="10">
        <v>7736.3949328975896</v>
      </c>
      <c r="K714" s="10">
        <v>7454.5970416105702</v>
      </c>
      <c r="L714" s="10" t="s">
        <v>12</v>
      </c>
      <c r="M714" s="10" t="s">
        <v>6439</v>
      </c>
    </row>
    <row r="715" spans="1:13" x14ac:dyDescent="0.25">
      <c r="A715" s="4" t="s">
        <v>2112</v>
      </c>
      <c r="B715" s="9">
        <v>1936</v>
      </c>
      <c r="C715" s="9" t="s">
        <v>2113</v>
      </c>
      <c r="D715" s="9" t="s">
        <v>2114</v>
      </c>
      <c r="E715" s="10">
        <v>2213.14</v>
      </c>
      <c r="F715" s="10">
        <v>20173500.5803218</v>
      </c>
      <c r="G715" s="10">
        <v>20177634.497989401</v>
      </c>
      <c r="H715" s="16">
        <v>-2.0487622907427999E-4</v>
      </c>
      <c r="I715" s="10">
        <v>-4133.91766758636</v>
      </c>
      <c r="J715" s="10">
        <v>9115.3296132742507</v>
      </c>
      <c r="K715" s="10">
        <v>9117.1975103198893</v>
      </c>
      <c r="L715" s="10" t="s">
        <v>12</v>
      </c>
      <c r="M715" s="10" t="s">
        <v>6439</v>
      </c>
    </row>
    <row r="716" spans="1:13" x14ac:dyDescent="0.25">
      <c r="A716" s="4" t="s">
        <v>2115</v>
      </c>
      <c r="B716" s="9">
        <v>1937</v>
      </c>
      <c r="C716" s="9" t="s">
        <v>2116</v>
      </c>
      <c r="D716" s="9" t="s">
        <v>2117</v>
      </c>
      <c r="E716" s="10">
        <v>2421.86</v>
      </c>
      <c r="F716" s="10">
        <v>29879770.054978002</v>
      </c>
      <c r="G716" s="10">
        <v>29761625.937210102</v>
      </c>
      <c r="H716" s="16">
        <v>3.9696795469823503E-3</v>
      </c>
      <c r="I716" s="10">
        <v>118144.11776788199</v>
      </c>
      <c r="J716" s="10">
        <v>12337.529855143601</v>
      </c>
      <c r="K716" s="10">
        <v>12288.7474656711</v>
      </c>
      <c r="L716" s="10" t="s">
        <v>25</v>
      </c>
      <c r="M716" s="10" t="s">
        <v>6439</v>
      </c>
    </row>
    <row r="717" spans="1:13" x14ac:dyDescent="0.25">
      <c r="A717" s="4" t="s">
        <v>2118</v>
      </c>
      <c r="B717" s="9">
        <v>1938</v>
      </c>
      <c r="C717" s="9" t="s">
        <v>2119</v>
      </c>
      <c r="D717" s="9" t="s">
        <v>2120</v>
      </c>
      <c r="E717" s="10">
        <v>1570.24</v>
      </c>
      <c r="F717" s="10">
        <v>27386061.5810978</v>
      </c>
      <c r="G717" s="10">
        <v>29482573.360856399</v>
      </c>
      <c r="H717" s="16">
        <v>-7.1110203105340705E-2</v>
      </c>
      <c r="I717" s="10">
        <v>-2096511.7797586101</v>
      </c>
      <c r="J717" s="10">
        <v>17440.685233529799</v>
      </c>
      <c r="K717" s="10">
        <v>18775.838955100098</v>
      </c>
      <c r="L717" s="10" t="s">
        <v>12</v>
      </c>
      <c r="M717" s="10" t="s">
        <v>6440</v>
      </c>
    </row>
    <row r="718" spans="1:13" x14ac:dyDescent="0.25">
      <c r="A718" s="4" t="s">
        <v>2121</v>
      </c>
      <c r="B718" s="9">
        <v>1939</v>
      </c>
      <c r="C718" s="9" t="s">
        <v>2122</v>
      </c>
      <c r="D718" s="9" t="s">
        <v>2123</v>
      </c>
      <c r="E718" s="10">
        <v>9123.09</v>
      </c>
      <c r="F718" s="10">
        <v>52309816.050114103</v>
      </c>
      <c r="G718" s="10">
        <v>49697486.072951898</v>
      </c>
      <c r="H718" s="16">
        <v>5.2564630197339902E-2</v>
      </c>
      <c r="I718" s="10">
        <v>2612329.9771621702</v>
      </c>
      <c r="J718" s="10">
        <v>5733.7827479630296</v>
      </c>
      <c r="K718" s="10">
        <v>5447.4400749035603</v>
      </c>
      <c r="L718" s="10" t="s">
        <v>12</v>
      </c>
      <c r="M718" s="10" t="s">
        <v>6439</v>
      </c>
    </row>
    <row r="719" spans="1:13" x14ac:dyDescent="0.25">
      <c r="A719" s="4" t="s">
        <v>2124</v>
      </c>
      <c r="B719" s="9">
        <v>1940</v>
      </c>
      <c r="C719" s="9" t="s">
        <v>2125</v>
      </c>
      <c r="D719" s="9" t="s">
        <v>2126</v>
      </c>
      <c r="E719" s="10">
        <v>10497.04</v>
      </c>
      <c r="F719" s="10">
        <v>79519204.610659495</v>
      </c>
      <c r="G719" s="10">
        <v>72712650.978599206</v>
      </c>
      <c r="H719" s="16">
        <v>9.3608932427227606E-2</v>
      </c>
      <c r="I719" s="10">
        <v>6806553.6320602698</v>
      </c>
      <c r="J719" s="10">
        <v>7575.3931213617798</v>
      </c>
      <c r="K719" s="10">
        <v>6926.9671239319996</v>
      </c>
      <c r="L719" s="10" t="s">
        <v>12</v>
      </c>
      <c r="M719" s="10" t="s">
        <v>6439</v>
      </c>
    </row>
    <row r="720" spans="1:13" x14ac:dyDescent="0.25">
      <c r="A720" s="4" t="s">
        <v>2127</v>
      </c>
      <c r="B720" s="9">
        <v>1941</v>
      </c>
      <c r="C720" s="9" t="s">
        <v>2128</v>
      </c>
      <c r="D720" s="9" t="s">
        <v>2129</v>
      </c>
      <c r="E720" s="10">
        <v>17234.310000000001</v>
      </c>
      <c r="F720" s="10">
        <v>172964059.61560801</v>
      </c>
      <c r="G720" s="10">
        <v>166680634.12360799</v>
      </c>
      <c r="H720" s="16">
        <v>3.7697393731654302E-2</v>
      </c>
      <c r="I720" s="10">
        <v>6283425.4919994501</v>
      </c>
      <c r="J720" s="10">
        <v>10036.0304309025</v>
      </c>
      <c r="K720" s="10">
        <v>9671.4422639263303</v>
      </c>
      <c r="L720" s="10" t="s">
        <v>12</v>
      </c>
      <c r="M720" s="10" t="s">
        <v>6439</v>
      </c>
    </row>
    <row r="721" spans="1:13" x14ac:dyDescent="0.25">
      <c r="A721" s="4" t="s">
        <v>2130</v>
      </c>
      <c r="B721" s="9">
        <v>1942</v>
      </c>
      <c r="C721" s="9" t="s">
        <v>2131</v>
      </c>
      <c r="D721" s="9" t="s">
        <v>2132</v>
      </c>
      <c r="E721" s="10">
        <v>10106.23</v>
      </c>
      <c r="F721" s="10">
        <v>161332396.09895501</v>
      </c>
      <c r="G721" s="10">
        <v>175030363.757828</v>
      </c>
      <c r="H721" s="16">
        <v>-7.8260522144748407E-2</v>
      </c>
      <c r="I721" s="10">
        <v>-13697967.6588728</v>
      </c>
      <c r="J721" s="10">
        <v>15963.657674420099</v>
      </c>
      <c r="K721" s="10">
        <v>17319.0560434334</v>
      </c>
      <c r="L721" s="10" t="s">
        <v>12</v>
      </c>
      <c r="M721" s="10" t="s">
        <v>6439</v>
      </c>
    </row>
    <row r="722" spans="1:13" x14ac:dyDescent="0.25">
      <c r="A722" s="4" t="s">
        <v>2133</v>
      </c>
      <c r="B722" s="9">
        <v>1943</v>
      </c>
      <c r="C722" s="9" t="s">
        <v>2134</v>
      </c>
      <c r="D722" s="9" t="s">
        <v>2135</v>
      </c>
      <c r="E722" s="10">
        <v>629.78</v>
      </c>
      <c r="F722" s="10">
        <v>2486152.1600353201</v>
      </c>
      <c r="G722" s="10">
        <v>2246134.8405886199</v>
      </c>
      <c r="H722" s="16">
        <v>0.106857929946806</v>
      </c>
      <c r="I722" s="10">
        <v>240017.31944669801</v>
      </c>
      <c r="J722" s="10">
        <v>3947.6518149755798</v>
      </c>
      <c r="K722" s="10">
        <v>3566.5388557728502</v>
      </c>
      <c r="L722" s="10" t="s">
        <v>12</v>
      </c>
      <c r="M722" s="10" t="s">
        <v>6439</v>
      </c>
    </row>
    <row r="723" spans="1:13" x14ac:dyDescent="0.25">
      <c r="A723" s="4" t="s">
        <v>2136</v>
      </c>
      <c r="B723" s="9">
        <v>1944</v>
      </c>
      <c r="C723" s="9" t="s">
        <v>2137</v>
      </c>
      <c r="D723" s="9" t="s">
        <v>2138</v>
      </c>
      <c r="E723" s="10">
        <v>395.67</v>
      </c>
      <c r="F723" s="10">
        <v>2528727.3979981998</v>
      </c>
      <c r="G723" s="10">
        <v>1853846.1937227999</v>
      </c>
      <c r="H723" s="16">
        <v>0.36404379530544401</v>
      </c>
      <c r="I723" s="10">
        <v>674881.20427540003</v>
      </c>
      <c r="J723" s="10">
        <v>6391.0010817049597</v>
      </c>
      <c r="K723" s="10">
        <v>4685.3342273177104</v>
      </c>
      <c r="L723" s="10" t="s">
        <v>12</v>
      </c>
      <c r="M723" s="10" t="s">
        <v>6439</v>
      </c>
    </row>
    <row r="724" spans="1:13" x14ac:dyDescent="0.25">
      <c r="A724" s="4" t="s">
        <v>2139</v>
      </c>
      <c r="B724" s="9">
        <v>1945</v>
      </c>
      <c r="C724" s="9" t="s">
        <v>2140</v>
      </c>
      <c r="D724" s="9" t="s">
        <v>2141</v>
      </c>
      <c r="E724" s="10">
        <v>168.59</v>
      </c>
      <c r="F724" s="10">
        <v>1895548.05917532</v>
      </c>
      <c r="G724" s="10">
        <v>1374570.27567842</v>
      </c>
      <c r="H724" s="16">
        <v>0.379011384659665</v>
      </c>
      <c r="I724" s="10">
        <v>520977.78349689703</v>
      </c>
      <c r="J724" s="10">
        <v>11243.5379273701</v>
      </c>
      <c r="K724" s="10">
        <v>8153.3322004770398</v>
      </c>
      <c r="L724" s="10" t="s">
        <v>25</v>
      </c>
      <c r="M724" s="10" t="s">
        <v>6442</v>
      </c>
    </row>
    <row r="725" spans="1:13" x14ac:dyDescent="0.25">
      <c r="A725" s="4" t="s">
        <v>2142</v>
      </c>
      <c r="B725" s="9">
        <v>1946</v>
      </c>
      <c r="C725" s="9" t="s">
        <v>2143</v>
      </c>
      <c r="D725" s="9" t="s">
        <v>2144</v>
      </c>
      <c r="E725" s="10">
        <v>123.62</v>
      </c>
      <c r="F725" s="10">
        <v>2879385.1004960001</v>
      </c>
      <c r="G725" s="10">
        <v>2551201.6721237898</v>
      </c>
      <c r="H725" s="16">
        <v>0.128638763433784</v>
      </c>
      <c r="I725" s="10">
        <v>328183.42837220698</v>
      </c>
      <c r="J725" s="10">
        <v>23292.226989936898</v>
      </c>
      <c r="K725" s="10">
        <v>20637.450834199899</v>
      </c>
      <c r="L725" s="10" t="s">
        <v>80</v>
      </c>
      <c r="M725" s="10" t="s">
        <v>6439</v>
      </c>
    </row>
    <row r="726" spans="1:13" x14ac:dyDescent="0.25">
      <c r="A726" s="4" t="s">
        <v>2145</v>
      </c>
      <c r="B726" s="9">
        <v>1947</v>
      </c>
      <c r="C726" s="9" t="s">
        <v>2146</v>
      </c>
      <c r="D726" s="9" t="s">
        <v>2147</v>
      </c>
      <c r="E726" s="10">
        <v>4164.05</v>
      </c>
      <c r="F726" s="10">
        <v>14435348.817929</v>
      </c>
      <c r="G726" s="10">
        <v>14313049.7270563</v>
      </c>
      <c r="H726" s="16">
        <v>8.5445864581585908E-3</v>
      </c>
      <c r="I726" s="10">
        <v>122299.090872755</v>
      </c>
      <c r="J726" s="10">
        <v>3466.6607792723498</v>
      </c>
      <c r="K726" s="10">
        <v>3437.2905529607701</v>
      </c>
      <c r="L726" s="10" t="s">
        <v>25</v>
      </c>
      <c r="M726" s="10" t="s">
        <v>6439</v>
      </c>
    </row>
    <row r="727" spans="1:13" x14ac:dyDescent="0.25">
      <c r="A727" s="4" t="s">
        <v>2148</v>
      </c>
      <c r="B727" s="9">
        <v>1948</v>
      </c>
      <c r="C727" s="9" t="s">
        <v>2149</v>
      </c>
      <c r="D727" s="9" t="s">
        <v>2150</v>
      </c>
      <c r="E727" s="10">
        <v>2770.17</v>
      </c>
      <c r="F727" s="10">
        <v>13735120.139650101</v>
      </c>
      <c r="G727" s="10">
        <v>12623456.569033301</v>
      </c>
      <c r="H727" s="16">
        <v>8.8063325962856695E-2</v>
      </c>
      <c r="I727" s="10">
        <v>1111663.57061674</v>
      </c>
      <c r="J727" s="10">
        <v>4958.2228309634602</v>
      </c>
      <c r="K727" s="10">
        <v>4556.9248706878298</v>
      </c>
      <c r="L727" s="10" t="s">
        <v>25</v>
      </c>
      <c r="M727" s="10" t="s">
        <v>6439</v>
      </c>
    </row>
    <row r="728" spans="1:13" x14ac:dyDescent="0.25">
      <c r="A728" s="4" t="s">
        <v>2151</v>
      </c>
      <c r="B728" s="9">
        <v>1949</v>
      </c>
      <c r="C728" s="9" t="s">
        <v>2152</v>
      </c>
      <c r="D728" s="9" t="s">
        <v>2153</v>
      </c>
      <c r="E728" s="10">
        <v>1966.26</v>
      </c>
      <c r="F728" s="10">
        <v>14836850.986874999</v>
      </c>
      <c r="G728" s="10">
        <v>14574697.1005392</v>
      </c>
      <c r="H728" s="16">
        <v>1.79869183234092E-2</v>
      </c>
      <c r="I728" s="10">
        <v>262153.886335827</v>
      </c>
      <c r="J728" s="10">
        <v>7545.7218205501704</v>
      </c>
      <c r="K728" s="10">
        <v>7412.3956651404997</v>
      </c>
      <c r="L728" s="10" t="s">
        <v>12</v>
      </c>
      <c r="M728" s="10" t="s">
        <v>6439</v>
      </c>
    </row>
    <row r="729" spans="1:13" x14ac:dyDescent="0.25">
      <c r="A729" s="4" t="s">
        <v>2154</v>
      </c>
      <c r="B729" s="9">
        <v>1950</v>
      </c>
      <c r="C729" s="9" t="s">
        <v>2155</v>
      </c>
      <c r="D729" s="9" t="s">
        <v>2156</v>
      </c>
      <c r="E729" s="10">
        <v>927.05</v>
      </c>
      <c r="F729" s="10">
        <v>14542367.8774362</v>
      </c>
      <c r="G729" s="10">
        <v>13537540.1351432</v>
      </c>
      <c r="H729" s="16">
        <v>7.4225282603930895E-2</v>
      </c>
      <c r="I729" s="10">
        <v>1004827.7422930599</v>
      </c>
      <c r="J729" s="10">
        <v>15686.713637275499</v>
      </c>
      <c r="K729" s="10">
        <v>14602.8155279037</v>
      </c>
      <c r="L729" s="10" t="s">
        <v>12</v>
      </c>
      <c r="M729" s="10" t="s">
        <v>6441</v>
      </c>
    </row>
    <row r="730" spans="1:13" x14ac:dyDescent="0.25">
      <c r="A730" s="4" t="s">
        <v>2157</v>
      </c>
      <c r="B730" s="9">
        <v>1951</v>
      </c>
      <c r="C730" s="9" t="s">
        <v>2158</v>
      </c>
      <c r="D730" s="9" t="s">
        <v>2159</v>
      </c>
      <c r="E730" s="10">
        <v>13445.5</v>
      </c>
      <c r="F730" s="10">
        <v>39427194.275593199</v>
      </c>
      <c r="G730" s="10">
        <v>39610415.777018599</v>
      </c>
      <c r="H730" s="16">
        <v>-4.6255889475329496E-3</v>
      </c>
      <c r="I730" s="10">
        <v>-183221.50142536301</v>
      </c>
      <c r="J730" s="10">
        <v>2932.3709996350599</v>
      </c>
      <c r="K730" s="10">
        <v>2945.9979753091102</v>
      </c>
      <c r="L730" s="10" t="s">
        <v>12</v>
      </c>
      <c r="M730" s="10" t="s">
        <v>6439</v>
      </c>
    </row>
    <row r="731" spans="1:13" x14ac:dyDescent="0.25">
      <c r="A731" s="4" t="s">
        <v>2160</v>
      </c>
      <c r="B731" s="9">
        <v>1952</v>
      </c>
      <c r="C731" s="9" t="s">
        <v>2161</v>
      </c>
      <c r="D731" s="9" t="s">
        <v>2162</v>
      </c>
      <c r="E731" s="10">
        <v>5080.38</v>
      </c>
      <c r="F731" s="10">
        <v>21600850.719273299</v>
      </c>
      <c r="G731" s="10">
        <v>21168764.331008401</v>
      </c>
      <c r="H731" s="16">
        <v>2.0411507327896799E-2</v>
      </c>
      <c r="I731" s="10">
        <v>432086.38826489798</v>
      </c>
      <c r="J731" s="10">
        <v>4251.8179189889997</v>
      </c>
      <c r="K731" s="10">
        <v>4166.7679053551901</v>
      </c>
      <c r="L731" s="10" t="s">
        <v>12</v>
      </c>
      <c r="M731" s="10" t="s">
        <v>6439</v>
      </c>
    </row>
    <row r="732" spans="1:13" x14ac:dyDescent="0.25">
      <c r="A732" s="4" t="s">
        <v>2163</v>
      </c>
      <c r="B732" s="9">
        <v>1953</v>
      </c>
      <c r="C732" s="9" t="s">
        <v>2164</v>
      </c>
      <c r="D732" s="9" t="s">
        <v>2165</v>
      </c>
      <c r="E732" s="10">
        <v>2202.3200000000002</v>
      </c>
      <c r="F732" s="10">
        <v>12824986.3662384</v>
      </c>
      <c r="G732" s="10">
        <v>12757393.662682001</v>
      </c>
      <c r="H732" s="16">
        <v>5.29831604664888E-3</v>
      </c>
      <c r="I732" s="10">
        <v>67592.703556405395</v>
      </c>
      <c r="J732" s="10">
        <v>5823.3982192589601</v>
      </c>
      <c r="K732" s="10">
        <v>5792.7066287742</v>
      </c>
      <c r="L732" s="10" t="s">
        <v>12</v>
      </c>
      <c r="M732" s="10" t="s">
        <v>6443</v>
      </c>
    </row>
    <row r="733" spans="1:13" x14ac:dyDescent="0.25">
      <c r="A733" s="4" t="s">
        <v>2166</v>
      </c>
      <c r="B733" s="9">
        <v>1954</v>
      </c>
      <c r="C733" s="9" t="s">
        <v>2167</v>
      </c>
      <c r="D733" s="9" t="s">
        <v>2168</v>
      </c>
      <c r="E733" s="10">
        <v>845.99</v>
      </c>
      <c r="F733" s="10">
        <v>7213603.6359858001</v>
      </c>
      <c r="G733" s="10">
        <v>7023563.5271902299</v>
      </c>
      <c r="H733" s="16">
        <v>2.70575055041322E-2</v>
      </c>
      <c r="I733" s="10">
        <v>190040.108795571</v>
      </c>
      <c r="J733" s="10">
        <v>8526.8190356692103</v>
      </c>
      <c r="K733" s="10">
        <v>8302.1826820532497</v>
      </c>
      <c r="L733" s="10" t="s">
        <v>12</v>
      </c>
      <c r="M733" s="10" t="s">
        <v>6443</v>
      </c>
    </row>
    <row r="734" spans="1:13" x14ac:dyDescent="0.25">
      <c r="A734" s="4" t="s">
        <v>2169</v>
      </c>
      <c r="B734" s="9">
        <v>1955</v>
      </c>
      <c r="C734" s="9" t="s">
        <v>2170</v>
      </c>
      <c r="D734" s="9" t="s">
        <v>2171</v>
      </c>
      <c r="E734" s="10">
        <v>25686.959999999999</v>
      </c>
      <c r="F734" s="10">
        <v>51746462.664740101</v>
      </c>
      <c r="G734" s="10">
        <v>55525554.618762098</v>
      </c>
      <c r="H734" s="16">
        <v>-6.8060408940878406E-2</v>
      </c>
      <c r="I734" s="10">
        <v>-3779091.9540220299</v>
      </c>
      <c r="J734" s="10">
        <v>2014.5031823438801</v>
      </c>
      <c r="K734" s="10">
        <v>2161.6242100568602</v>
      </c>
      <c r="L734" s="10" t="s">
        <v>12</v>
      </c>
      <c r="M734" s="10" t="s">
        <v>6439</v>
      </c>
    </row>
    <row r="735" spans="1:13" x14ac:dyDescent="0.25">
      <c r="A735" s="4" t="s">
        <v>2172</v>
      </c>
      <c r="B735" s="9">
        <v>1956</v>
      </c>
      <c r="C735" s="9" t="s">
        <v>2173</v>
      </c>
      <c r="D735" s="9" t="s">
        <v>2174</v>
      </c>
      <c r="E735" s="10">
        <v>1992.7</v>
      </c>
      <c r="F735" s="10">
        <v>6428596.8930631801</v>
      </c>
      <c r="G735" s="10">
        <v>6559454.4672324201</v>
      </c>
      <c r="H735" s="16">
        <v>-1.9949459947154601E-2</v>
      </c>
      <c r="I735" s="10">
        <v>-130857.57416923701</v>
      </c>
      <c r="J735" s="10">
        <v>3226.0736152271702</v>
      </c>
      <c r="K735" s="10">
        <v>3291.74209225293</v>
      </c>
      <c r="L735" s="10" t="s">
        <v>12</v>
      </c>
      <c r="M735" s="10" t="s">
        <v>6441</v>
      </c>
    </row>
    <row r="736" spans="1:13" x14ac:dyDescent="0.25">
      <c r="A736" s="4" t="s">
        <v>2175</v>
      </c>
      <c r="B736" s="9">
        <v>1957</v>
      </c>
      <c r="C736" s="9" t="s">
        <v>2176</v>
      </c>
      <c r="D736" s="9" t="s">
        <v>2177</v>
      </c>
      <c r="E736" s="10">
        <v>471.96</v>
      </c>
      <c r="F736" s="10">
        <v>2315003.1347769601</v>
      </c>
      <c r="G736" s="10">
        <v>2538096.5141341598</v>
      </c>
      <c r="H736" s="16">
        <v>-8.7897910152286096E-2</v>
      </c>
      <c r="I736" s="10">
        <v>-223093.37935719499</v>
      </c>
      <c r="J736" s="10">
        <v>4905.0833434548704</v>
      </c>
      <c r="K736" s="10">
        <v>5377.7788671373701</v>
      </c>
      <c r="L736" s="10" t="s">
        <v>25</v>
      </c>
      <c r="M736" s="10" t="s">
        <v>6439</v>
      </c>
    </row>
    <row r="737" spans="1:13" x14ac:dyDescent="0.25">
      <c r="A737" s="4" t="s">
        <v>2178</v>
      </c>
      <c r="B737" s="9">
        <v>1959</v>
      </c>
      <c r="C737" s="9" t="s">
        <v>2179</v>
      </c>
      <c r="D737" s="9" t="s">
        <v>2180</v>
      </c>
      <c r="E737" s="10">
        <v>3293.27</v>
      </c>
      <c r="F737" s="10">
        <v>4304729.9518411998</v>
      </c>
      <c r="G737" s="10">
        <v>5911533.8564975802</v>
      </c>
      <c r="H737" s="16">
        <v>-0.27180828929708001</v>
      </c>
      <c r="I737" s="10">
        <v>-1606803.9046563799</v>
      </c>
      <c r="J737" s="10">
        <v>1307.1293734923599</v>
      </c>
      <c r="K737" s="10">
        <v>1795.0346787532101</v>
      </c>
      <c r="L737" s="10" t="s">
        <v>12</v>
      </c>
      <c r="M737" s="10" t="s">
        <v>6443</v>
      </c>
    </row>
    <row r="738" spans="1:13" x14ac:dyDescent="0.25">
      <c r="A738" s="4" t="s">
        <v>2181</v>
      </c>
      <c r="B738" s="9">
        <v>1960</v>
      </c>
      <c r="C738" s="9" t="s">
        <v>2182</v>
      </c>
      <c r="D738" s="9" t="s">
        <v>2183</v>
      </c>
      <c r="E738" s="10">
        <v>152.25</v>
      </c>
      <c r="F738" s="10">
        <v>473427.17125757999</v>
      </c>
      <c r="G738" s="10">
        <v>534592.187353877</v>
      </c>
      <c r="H738" s="16">
        <v>-0.114414347128886</v>
      </c>
      <c r="I738" s="10">
        <v>-61165.016096297099</v>
      </c>
      <c r="J738" s="10">
        <v>3109.5380706573401</v>
      </c>
      <c r="K738" s="10">
        <v>3511.2787346724299</v>
      </c>
      <c r="L738" s="10" t="s">
        <v>25</v>
      </c>
      <c r="M738" s="10" t="s">
        <v>6440</v>
      </c>
    </row>
    <row r="739" spans="1:13" x14ac:dyDescent="0.25">
      <c r="A739" s="4" t="s">
        <v>2184</v>
      </c>
      <c r="B739" s="9">
        <v>1963</v>
      </c>
      <c r="C739" s="9" t="s">
        <v>2185</v>
      </c>
      <c r="D739" s="9" t="s">
        <v>2186</v>
      </c>
      <c r="E739" s="10">
        <v>6559.36</v>
      </c>
      <c r="F739" s="10">
        <v>8491920.9690360408</v>
      </c>
      <c r="G739" s="10">
        <v>8447492.8770234995</v>
      </c>
      <c r="H739" s="16">
        <v>5.2593228143922302E-3</v>
      </c>
      <c r="I739" s="10">
        <v>44428.092012545101</v>
      </c>
      <c r="J739" s="10">
        <v>1294.62645273869</v>
      </c>
      <c r="K739" s="10">
        <v>1287.85321693328</v>
      </c>
      <c r="L739" s="10" t="s">
        <v>12</v>
      </c>
      <c r="M739" s="10" t="s">
        <v>6439</v>
      </c>
    </row>
    <row r="740" spans="1:13" x14ac:dyDescent="0.25">
      <c r="A740" s="4" t="s">
        <v>2187</v>
      </c>
      <c r="B740" s="9">
        <v>1969</v>
      </c>
      <c r="C740" s="9" t="s">
        <v>2188</v>
      </c>
      <c r="D740" s="9" t="s">
        <v>2189</v>
      </c>
      <c r="E740" s="10">
        <v>15351.4</v>
      </c>
      <c r="F740" s="10">
        <v>23280213.569773</v>
      </c>
      <c r="G740" s="10">
        <v>26950073.4924656</v>
      </c>
      <c r="H740" s="16">
        <v>-0.136172538591356</v>
      </c>
      <c r="I740" s="10">
        <v>-3669859.9226926598</v>
      </c>
      <c r="J740" s="10">
        <v>1516.48797958316</v>
      </c>
      <c r="K740" s="10">
        <v>1755.5449986623801</v>
      </c>
      <c r="L740" s="10" t="s">
        <v>25</v>
      </c>
      <c r="M740" s="10" t="s">
        <v>6439</v>
      </c>
    </row>
    <row r="741" spans="1:13" x14ac:dyDescent="0.25">
      <c r="A741" s="4" t="s">
        <v>2190</v>
      </c>
      <c r="B741" s="9">
        <v>1970</v>
      </c>
      <c r="C741" s="9" t="s">
        <v>2191</v>
      </c>
      <c r="D741" s="9" t="s">
        <v>2192</v>
      </c>
      <c r="E741" s="10">
        <v>2451.8000000000002</v>
      </c>
      <c r="F741" s="10">
        <v>6631372.7002404397</v>
      </c>
      <c r="G741" s="10">
        <v>6771412.5972037604</v>
      </c>
      <c r="H741" s="16">
        <v>-2.0681046229725601E-2</v>
      </c>
      <c r="I741" s="10">
        <v>-140039.89696331701</v>
      </c>
      <c r="J741" s="10">
        <v>2704.6956114856198</v>
      </c>
      <c r="K741" s="10">
        <v>2761.8127894623399</v>
      </c>
      <c r="L741" s="10" t="s">
        <v>12</v>
      </c>
      <c r="M741" s="10" t="s">
        <v>6440</v>
      </c>
    </row>
    <row r="742" spans="1:13" x14ac:dyDescent="0.25">
      <c r="A742" s="4" t="s">
        <v>2193</v>
      </c>
      <c r="B742" s="9">
        <v>1971</v>
      </c>
      <c r="C742" s="9" t="s">
        <v>2194</v>
      </c>
      <c r="D742" s="9" t="s">
        <v>2195</v>
      </c>
      <c r="E742" s="10">
        <v>1064.69</v>
      </c>
      <c r="F742" s="10">
        <v>4195615.4560914999</v>
      </c>
      <c r="G742" s="10">
        <v>4211651.82801433</v>
      </c>
      <c r="H742" s="16">
        <v>-3.8076205198540598E-3</v>
      </c>
      <c r="I742" s="10">
        <v>-16036.371922828301</v>
      </c>
      <c r="J742" s="10">
        <v>3940.6920851059899</v>
      </c>
      <c r="K742" s="10">
        <v>3955.75409557179</v>
      </c>
      <c r="L742" s="10" t="s">
        <v>12</v>
      </c>
      <c r="M742" s="10" t="s">
        <v>6439</v>
      </c>
    </row>
    <row r="743" spans="1:13" x14ac:dyDescent="0.25">
      <c r="A743" s="4" t="s">
        <v>2196</v>
      </c>
      <c r="B743" s="9">
        <v>1972</v>
      </c>
      <c r="C743" s="9" t="s">
        <v>2197</v>
      </c>
      <c r="D743" s="9" t="s">
        <v>2198</v>
      </c>
      <c r="E743" s="10">
        <v>472.88</v>
      </c>
      <c r="F743" s="10">
        <v>3416893.5790543999</v>
      </c>
      <c r="G743" s="10">
        <v>3324506.7299995599</v>
      </c>
      <c r="H743" s="16">
        <v>2.77896411582403E-2</v>
      </c>
      <c r="I743" s="10">
        <v>92386.849054842707</v>
      </c>
      <c r="J743" s="10">
        <v>7225.7096494975503</v>
      </c>
      <c r="K743" s="10">
        <v>7030.3390500751902</v>
      </c>
      <c r="L743" s="10" t="s">
        <v>25</v>
      </c>
      <c r="M743" s="10" t="s">
        <v>6439</v>
      </c>
    </row>
    <row r="744" spans="1:13" x14ac:dyDescent="0.25">
      <c r="A744" s="4" t="s">
        <v>2199</v>
      </c>
      <c r="B744" s="9">
        <v>1973</v>
      </c>
      <c r="C744" s="9" t="s">
        <v>2200</v>
      </c>
      <c r="D744" s="9" t="s">
        <v>2201</v>
      </c>
      <c r="E744" s="10">
        <v>38101.81</v>
      </c>
      <c r="F744" s="10">
        <v>57333072.858061001</v>
      </c>
      <c r="G744" s="10">
        <v>60242596.983818501</v>
      </c>
      <c r="H744" s="16">
        <v>-4.82967911648794E-2</v>
      </c>
      <c r="I744" s="10">
        <v>-2909524.12575748</v>
      </c>
      <c r="J744" s="10">
        <v>1504.7335771728699</v>
      </c>
      <c r="K744" s="10">
        <v>1581.0954121029599</v>
      </c>
      <c r="L744" s="10" t="s">
        <v>25</v>
      </c>
      <c r="M744" s="10" t="s">
        <v>6443</v>
      </c>
    </row>
    <row r="745" spans="1:13" x14ac:dyDescent="0.25">
      <c r="A745" s="4" t="s">
        <v>2202</v>
      </c>
      <c r="B745" s="9">
        <v>1974</v>
      </c>
      <c r="C745" s="9" t="s">
        <v>2203</v>
      </c>
      <c r="D745" s="9" t="s">
        <v>2204</v>
      </c>
      <c r="E745" s="10">
        <v>1059.3900000000001</v>
      </c>
      <c r="F745" s="10">
        <v>3618265.6494979402</v>
      </c>
      <c r="G745" s="10">
        <v>3714619.6383873099</v>
      </c>
      <c r="H745" s="16">
        <v>-2.5939126551109699E-2</v>
      </c>
      <c r="I745" s="10">
        <v>-96353.988889365894</v>
      </c>
      <c r="J745" s="10">
        <v>3415.4236395453399</v>
      </c>
      <c r="K745" s="10">
        <v>3506.3759695554099</v>
      </c>
      <c r="L745" s="10" t="s">
        <v>25</v>
      </c>
      <c r="M745" s="10" t="s">
        <v>6439</v>
      </c>
    </row>
    <row r="746" spans="1:13" x14ac:dyDescent="0.25">
      <c r="A746" s="4" t="s">
        <v>2205</v>
      </c>
      <c r="B746" s="9">
        <v>1975</v>
      </c>
      <c r="C746" s="9" t="s">
        <v>2206</v>
      </c>
      <c r="D746" s="9" t="s">
        <v>2207</v>
      </c>
      <c r="E746" s="10">
        <v>1068.1099999999999</v>
      </c>
      <c r="F746" s="10">
        <v>5447098.3568740096</v>
      </c>
      <c r="G746" s="10">
        <v>5167878.0556120202</v>
      </c>
      <c r="H746" s="16">
        <v>5.4029970958538599E-2</v>
      </c>
      <c r="I746" s="10">
        <v>279220.30126198701</v>
      </c>
      <c r="J746" s="10">
        <v>5099.7541047963296</v>
      </c>
      <c r="K746" s="10">
        <v>4838.3387999475899</v>
      </c>
      <c r="L746" s="10" t="s">
        <v>12</v>
      </c>
      <c r="M746" s="10" t="s">
        <v>6440</v>
      </c>
    </row>
    <row r="747" spans="1:13" x14ac:dyDescent="0.25">
      <c r="A747" s="4" t="s">
        <v>2208</v>
      </c>
      <c r="B747" s="9">
        <v>1976</v>
      </c>
      <c r="C747" s="9" t="s">
        <v>2209</v>
      </c>
      <c r="D747" s="9" t="s">
        <v>2210</v>
      </c>
      <c r="E747" s="10">
        <v>1224.1300000000001</v>
      </c>
      <c r="F747" s="10">
        <v>8546833.8828047402</v>
      </c>
      <c r="G747" s="10">
        <v>8340100.6078918902</v>
      </c>
      <c r="H747" s="16">
        <v>2.4787863436230899E-2</v>
      </c>
      <c r="I747" s="10">
        <v>206733.27491285</v>
      </c>
      <c r="J747" s="10">
        <v>6981.9658719292402</v>
      </c>
      <c r="K747" s="10">
        <v>6813.0840743155504</v>
      </c>
      <c r="L747" s="10" t="s">
        <v>12</v>
      </c>
      <c r="M747" s="10" t="s">
        <v>6439</v>
      </c>
    </row>
    <row r="748" spans="1:13" x14ac:dyDescent="0.25">
      <c r="A748" s="4" t="s">
        <v>2211</v>
      </c>
      <c r="B748" s="9">
        <v>1977</v>
      </c>
      <c r="C748" s="9" t="s">
        <v>2212</v>
      </c>
      <c r="D748" s="9" t="s">
        <v>2213</v>
      </c>
      <c r="E748" s="10">
        <v>415.58</v>
      </c>
      <c r="F748" s="10">
        <v>4889523.1232361197</v>
      </c>
      <c r="G748" s="10">
        <v>4919473.4789147899</v>
      </c>
      <c r="H748" s="16">
        <v>-6.0881221958080101E-3</v>
      </c>
      <c r="I748" s="10">
        <v>-29950.355678670101</v>
      </c>
      <c r="J748" s="10">
        <v>11765.540024149699</v>
      </c>
      <c r="K748" s="10">
        <v>11837.6088332326</v>
      </c>
      <c r="L748" s="10" t="s">
        <v>25</v>
      </c>
      <c r="M748" s="10" t="s">
        <v>6439</v>
      </c>
    </row>
    <row r="749" spans="1:13" x14ac:dyDescent="0.25">
      <c r="A749" s="4" t="s">
        <v>2214</v>
      </c>
      <c r="B749" s="9">
        <v>1978</v>
      </c>
      <c r="C749" s="9" t="s">
        <v>2215</v>
      </c>
      <c r="D749" s="9" t="s">
        <v>2216</v>
      </c>
      <c r="E749" s="10">
        <v>10871.63</v>
      </c>
      <c r="F749" s="10">
        <v>13595647.910517</v>
      </c>
      <c r="G749" s="10">
        <v>15692270.293241899</v>
      </c>
      <c r="H749" s="16">
        <v>-0.13360860752110301</v>
      </c>
      <c r="I749" s="10">
        <v>-2096622.3827248099</v>
      </c>
      <c r="J749" s="10">
        <v>1250.56205100036</v>
      </c>
      <c r="K749" s="10">
        <v>1443.4146759264099</v>
      </c>
      <c r="L749" s="10" t="s">
        <v>25</v>
      </c>
      <c r="M749" s="10" t="s">
        <v>6439</v>
      </c>
    </row>
    <row r="750" spans="1:13" x14ac:dyDescent="0.25">
      <c r="A750" s="4" t="s">
        <v>2217</v>
      </c>
      <c r="B750" s="9">
        <v>1979</v>
      </c>
      <c r="C750" s="9" t="s">
        <v>2218</v>
      </c>
      <c r="D750" s="9" t="s">
        <v>2219</v>
      </c>
      <c r="E750" s="10">
        <v>1365.57</v>
      </c>
      <c r="F750" s="10">
        <v>4381815.8350837203</v>
      </c>
      <c r="G750" s="10">
        <v>4404327.6419237899</v>
      </c>
      <c r="H750" s="16">
        <v>-5.1112924991749704E-3</v>
      </c>
      <c r="I750" s="10">
        <v>-22511.806840074201</v>
      </c>
      <c r="J750" s="10">
        <v>3208.78156014244</v>
      </c>
      <c r="K750" s="10">
        <v>3225.2668423616501</v>
      </c>
      <c r="L750" s="10" t="s">
        <v>12</v>
      </c>
      <c r="M750" s="10" t="s">
        <v>6439</v>
      </c>
    </row>
    <row r="751" spans="1:13" x14ac:dyDescent="0.25">
      <c r="A751" s="4" t="s">
        <v>2220</v>
      </c>
      <c r="B751" s="9">
        <v>1980</v>
      </c>
      <c r="C751" s="9" t="s">
        <v>2221</v>
      </c>
      <c r="D751" s="9" t="s">
        <v>2222</v>
      </c>
      <c r="E751" s="10">
        <v>552.83000000000004</v>
      </c>
      <c r="F751" s="10">
        <v>3073843.6558388602</v>
      </c>
      <c r="G751" s="10">
        <v>3051993.4526712</v>
      </c>
      <c r="H751" s="16">
        <v>7.1593217700174298E-3</v>
      </c>
      <c r="I751" s="10">
        <v>21850.2031676597</v>
      </c>
      <c r="J751" s="10">
        <v>5560.1969065333997</v>
      </c>
      <c r="K751" s="10">
        <v>5520.6726347542599</v>
      </c>
      <c r="L751" s="10" t="s">
        <v>25</v>
      </c>
      <c r="M751" s="10" t="s">
        <v>6439</v>
      </c>
    </row>
    <row r="752" spans="1:13" x14ac:dyDescent="0.25">
      <c r="A752" s="4" t="s">
        <v>2223</v>
      </c>
      <c r="B752" s="9">
        <v>1981</v>
      </c>
      <c r="C752" s="9" t="s">
        <v>2224</v>
      </c>
      <c r="D752" s="9" t="s">
        <v>2225</v>
      </c>
      <c r="E752" s="10">
        <v>249.21</v>
      </c>
      <c r="F752" s="10">
        <v>2208184.9220964299</v>
      </c>
      <c r="G752" s="10">
        <v>2283024.34081977</v>
      </c>
      <c r="H752" s="16">
        <v>-3.2780823833206803E-2</v>
      </c>
      <c r="I752" s="10">
        <v>-74839.418723335999</v>
      </c>
      <c r="J752" s="10">
        <v>8860.7396256026204</v>
      </c>
      <c r="K752" s="10">
        <v>9161.0462694906491</v>
      </c>
      <c r="L752" s="10" t="s">
        <v>25</v>
      </c>
      <c r="M752" s="10" t="s">
        <v>6441</v>
      </c>
    </row>
    <row r="753" spans="1:13" x14ac:dyDescent="0.25">
      <c r="A753" s="4" t="s">
        <v>2226</v>
      </c>
      <c r="B753" s="9">
        <v>1982</v>
      </c>
      <c r="C753" s="9" t="s">
        <v>2227</v>
      </c>
      <c r="D753" s="9" t="s">
        <v>2228</v>
      </c>
      <c r="E753" s="10">
        <v>11206.92</v>
      </c>
      <c r="F753" s="10">
        <v>13739852.605440799</v>
      </c>
      <c r="G753" s="10">
        <v>12374459.8112574</v>
      </c>
      <c r="H753" s="16">
        <v>0.110339587748403</v>
      </c>
      <c r="I753" s="10">
        <v>1365392.7941833299</v>
      </c>
      <c r="J753" s="10">
        <v>1226.01505190015</v>
      </c>
      <c r="K753" s="10">
        <v>1104.1802574889</v>
      </c>
      <c r="L753" s="10" t="s">
        <v>25</v>
      </c>
      <c r="M753" s="10" t="s">
        <v>6439</v>
      </c>
    </row>
    <row r="754" spans="1:13" x14ac:dyDescent="0.25">
      <c r="A754" s="4" t="s">
        <v>2229</v>
      </c>
      <c r="B754" s="9">
        <v>1983</v>
      </c>
      <c r="C754" s="9" t="s">
        <v>2230</v>
      </c>
      <c r="D754" s="9" t="s">
        <v>2231</v>
      </c>
      <c r="E754" s="10">
        <v>4213.1499999999996</v>
      </c>
      <c r="F754" s="10">
        <v>10961134.1599559</v>
      </c>
      <c r="G754" s="10">
        <v>9518518.2486243509</v>
      </c>
      <c r="H754" s="16">
        <v>0.15155887435947199</v>
      </c>
      <c r="I754" s="10">
        <v>1442615.91133159</v>
      </c>
      <c r="J754" s="10">
        <v>2601.6482109480899</v>
      </c>
      <c r="K754" s="10">
        <v>2259.2402949395</v>
      </c>
      <c r="L754" s="10" t="s">
        <v>25</v>
      </c>
      <c r="M754" s="10" t="s">
        <v>6439</v>
      </c>
    </row>
    <row r="755" spans="1:13" x14ac:dyDescent="0.25">
      <c r="A755" s="4" t="s">
        <v>2232</v>
      </c>
      <c r="B755" s="9">
        <v>1984</v>
      </c>
      <c r="C755" s="9" t="s">
        <v>2233</v>
      </c>
      <c r="D755" s="9" t="s">
        <v>2234</v>
      </c>
      <c r="E755" s="10">
        <v>1567.68</v>
      </c>
      <c r="F755" s="10">
        <v>7139916.3768519899</v>
      </c>
      <c r="G755" s="10">
        <v>6675643.4934705002</v>
      </c>
      <c r="H755" s="16">
        <v>6.9547285416843296E-2</v>
      </c>
      <c r="I755" s="10">
        <v>464272.883381486</v>
      </c>
      <c r="J755" s="10">
        <v>4554.4475765794004</v>
      </c>
      <c r="K755" s="10">
        <v>4258.2947371086602</v>
      </c>
      <c r="L755" s="10" t="s">
        <v>25</v>
      </c>
      <c r="M755" s="10" t="s">
        <v>6443</v>
      </c>
    </row>
    <row r="756" spans="1:13" x14ac:dyDescent="0.25">
      <c r="A756" s="4" t="s">
        <v>2235</v>
      </c>
      <c r="B756" s="9">
        <v>1985</v>
      </c>
      <c r="C756" s="9" t="s">
        <v>2236</v>
      </c>
      <c r="D756" s="9" t="s">
        <v>2237</v>
      </c>
      <c r="E756" s="10">
        <v>1084.19</v>
      </c>
      <c r="F756" s="10">
        <v>7407053.5210897196</v>
      </c>
      <c r="G756" s="10">
        <v>7563475.1952356203</v>
      </c>
      <c r="H756" s="16">
        <v>-2.0681190869038E-2</v>
      </c>
      <c r="I756" s="10">
        <v>-156421.674145903</v>
      </c>
      <c r="J756" s="10">
        <v>6831.8777346126799</v>
      </c>
      <c r="K756" s="10">
        <v>6976.1528839369703</v>
      </c>
      <c r="L756" s="10" t="s">
        <v>12</v>
      </c>
      <c r="M756" s="10" t="s">
        <v>6439</v>
      </c>
    </row>
    <row r="757" spans="1:13" x14ac:dyDescent="0.25">
      <c r="A757" s="4" t="s">
        <v>2238</v>
      </c>
      <c r="B757" s="9">
        <v>1986</v>
      </c>
      <c r="C757" s="9" t="s">
        <v>2239</v>
      </c>
      <c r="D757" s="9" t="s">
        <v>2240</v>
      </c>
      <c r="E757" s="10">
        <v>656.58</v>
      </c>
      <c r="F757" s="10">
        <v>7965092.0703130597</v>
      </c>
      <c r="G757" s="10">
        <v>7638765.6761304298</v>
      </c>
      <c r="H757" s="16">
        <v>4.2719780658062603E-2</v>
      </c>
      <c r="I757" s="10">
        <v>326326.39418263</v>
      </c>
      <c r="J757" s="10">
        <v>12131.1829027888</v>
      </c>
      <c r="K757" s="10">
        <v>11634.1735601609</v>
      </c>
      <c r="L757" s="10" t="s">
        <v>12</v>
      </c>
      <c r="M757" s="10" t="s">
        <v>6441</v>
      </c>
    </row>
    <row r="758" spans="1:13" x14ac:dyDescent="0.25">
      <c r="A758" s="4" t="s">
        <v>2241</v>
      </c>
      <c r="B758" s="9">
        <v>1987</v>
      </c>
      <c r="C758" s="9" t="s">
        <v>2242</v>
      </c>
      <c r="D758" s="9" t="s">
        <v>2243</v>
      </c>
      <c r="E758" s="10">
        <v>360.43</v>
      </c>
      <c r="F758" s="10">
        <v>2685857.2359734401</v>
      </c>
      <c r="G758" s="10">
        <v>2349682.6057122499</v>
      </c>
      <c r="H758" s="16">
        <v>0.14307235770649299</v>
      </c>
      <c r="I758" s="10">
        <v>336174.63026118698</v>
      </c>
      <c r="J758" s="10">
        <v>7451.8137668158597</v>
      </c>
      <c r="K758" s="10">
        <v>6519.1094129574503</v>
      </c>
      <c r="L758" s="10" t="s">
        <v>80</v>
      </c>
      <c r="M758" s="10" t="s">
        <v>6439</v>
      </c>
    </row>
    <row r="759" spans="1:13" x14ac:dyDescent="0.25">
      <c r="A759" s="4" t="s">
        <v>2244</v>
      </c>
      <c r="B759" s="9">
        <v>1988</v>
      </c>
      <c r="C759" s="9" t="s">
        <v>2245</v>
      </c>
      <c r="D759" s="9" t="s">
        <v>2246</v>
      </c>
      <c r="E759" s="10">
        <v>731.75</v>
      </c>
      <c r="F759" s="10">
        <v>8421040.4006162994</v>
      </c>
      <c r="G759" s="10">
        <v>7188697.0891968198</v>
      </c>
      <c r="H759" s="16">
        <v>0.17142790913689199</v>
      </c>
      <c r="I759" s="10">
        <v>1232343.31141947</v>
      </c>
      <c r="J759" s="10">
        <v>11508.0839092809</v>
      </c>
      <c r="K759" s="10">
        <v>9823.9796230909797</v>
      </c>
      <c r="L759" s="10" t="s">
        <v>12</v>
      </c>
      <c r="M759" s="10" t="s">
        <v>6439</v>
      </c>
    </row>
    <row r="760" spans="1:13" x14ac:dyDescent="0.25">
      <c r="A760" s="4" t="s">
        <v>2247</v>
      </c>
      <c r="B760" s="9">
        <v>1989</v>
      </c>
      <c r="C760" s="9" t="s">
        <v>2248</v>
      </c>
      <c r="D760" s="9" t="s">
        <v>2249</v>
      </c>
      <c r="E760" s="10">
        <v>1323.5</v>
      </c>
      <c r="F760" s="10">
        <v>19366908.224773899</v>
      </c>
      <c r="G760" s="10">
        <v>17354958.142825101</v>
      </c>
      <c r="H760" s="16">
        <v>0.115929411375765</v>
      </c>
      <c r="I760" s="10">
        <v>2011950.08194875</v>
      </c>
      <c r="J760" s="10">
        <v>14633.1002831688</v>
      </c>
      <c r="K760" s="10">
        <v>13112.926439610999</v>
      </c>
      <c r="L760" s="10" t="s">
        <v>25</v>
      </c>
      <c r="M760" s="10" t="s">
        <v>6439</v>
      </c>
    </row>
    <row r="761" spans="1:13" x14ac:dyDescent="0.25">
      <c r="A761" s="4" t="s">
        <v>2250</v>
      </c>
      <c r="B761" s="9">
        <v>1990</v>
      </c>
      <c r="C761" s="9" t="s">
        <v>2251</v>
      </c>
      <c r="D761" s="9" t="s">
        <v>2252</v>
      </c>
      <c r="E761" s="10">
        <v>1128.3699999999999</v>
      </c>
      <c r="F761" s="10">
        <v>24196770.2804625</v>
      </c>
      <c r="G761" s="10">
        <v>24709915.370654602</v>
      </c>
      <c r="H761" s="16">
        <v>-2.0766768420480398E-2</v>
      </c>
      <c r="I761" s="10">
        <v>-513145.090192053</v>
      </c>
      <c r="J761" s="10">
        <v>21444.003545346401</v>
      </c>
      <c r="K761" s="10">
        <v>21898.770235520798</v>
      </c>
      <c r="L761" s="10" t="s">
        <v>12</v>
      </c>
      <c r="M761" s="10" t="s">
        <v>6439</v>
      </c>
    </row>
    <row r="762" spans="1:13" x14ac:dyDescent="0.25">
      <c r="A762" s="4" t="s">
        <v>2253</v>
      </c>
      <c r="B762" s="9">
        <v>1991</v>
      </c>
      <c r="C762" s="9" t="s">
        <v>2254</v>
      </c>
      <c r="D762" s="9" t="s">
        <v>2255</v>
      </c>
      <c r="E762" s="10">
        <v>4728.28</v>
      </c>
      <c r="F762" s="10">
        <v>7656842.6542270603</v>
      </c>
      <c r="G762" s="10">
        <v>8350256.7197932396</v>
      </c>
      <c r="H762" s="16">
        <v>-8.3041047579115596E-2</v>
      </c>
      <c r="I762" s="10">
        <v>-693414.06556618004</v>
      </c>
      <c r="J762" s="10">
        <v>1619.37166458565</v>
      </c>
      <c r="K762" s="10">
        <v>1766.02416096196</v>
      </c>
      <c r="L762" s="10" t="s">
        <v>25</v>
      </c>
      <c r="M762" s="10" t="s">
        <v>6439</v>
      </c>
    </row>
    <row r="763" spans="1:13" x14ac:dyDescent="0.25">
      <c r="A763" s="4" t="s">
        <v>2256</v>
      </c>
      <c r="B763" s="9">
        <v>1992</v>
      </c>
      <c r="C763" s="9" t="s">
        <v>2257</v>
      </c>
      <c r="D763" s="9" t="s">
        <v>2258</v>
      </c>
      <c r="E763" s="10">
        <v>465.83</v>
      </c>
      <c r="F763" s="10">
        <v>1352524.6296790801</v>
      </c>
      <c r="G763" s="10">
        <v>1428984.1711802101</v>
      </c>
      <c r="H763" s="16">
        <v>-5.3506220042998202E-2</v>
      </c>
      <c r="I763" s="10">
        <v>-76459.541501129701</v>
      </c>
      <c r="J763" s="10">
        <v>2903.4725751434598</v>
      </c>
      <c r="K763" s="10">
        <v>3067.6087224528501</v>
      </c>
      <c r="L763" s="10" t="s">
        <v>25</v>
      </c>
      <c r="M763" s="10" t="s">
        <v>6443</v>
      </c>
    </row>
    <row r="764" spans="1:13" x14ac:dyDescent="0.25">
      <c r="A764" s="4" t="s">
        <v>2259</v>
      </c>
      <c r="B764" s="9">
        <v>1995</v>
      </c>
      <c r="C764" s="9" t="s">
        <v>2260</v>
      </c>
      <c r="D764" s="9" t="s">
        <v>2261</v>
      </c>
      <c r="E764" s="10">
        <v>6185.93</v>
      </c>
      <c r="F764" s="10">
        <v>9904660.4908309802</v>
      </c>
      <c r="G764" s="10">
        <v>9419858.2969166394</v>
      </c>
      <c r="H764" s="16">
        <v>5.1465975244343799E-2</v>
      </c>
      <c r="I764" s="10">
        <v>484802.193914339</v>
      </c>
      <c r="J764" s="10">
        <v>1601.15948464192</v>
      </c>
      <c r="K764" s="10">
        <v>1522.78772907496</v>
      </c>
      <c r="L764" s="10" t="s">
        <v>25</v>
      </c>
      <c r="M764" s="10" t="s">
        <v>6439</v>
      </c>
    </row>
    <row r="765" spans="1:13" x14ac:dyDescent="0.25">
      <c r="A765" s="4" t="s">
        <v>2262</v>
      </c>
      <c r="B765" s="9">
        <v>1996</v>
      </c>
      <c r="C765" s="9" t="s">
        <v>2263</v>
      </c>
      <c r="D765" s="9" t="s">
        <v>2264</v>
      </c>
      <c r="E765" s="10">
        <v>547.38</v>
      </c>
      <c r="F765" s="10">
        <v>2321921.8773480202</v>
      </c>
      <c r="G765" s="10">
        <v>2691659.3114192998</v>
      </c>
      <c r="H765" s="16">
        <v>-0.13736412795730699</v>
      </c>
      <c r="I765" s="10">
        <v>-369737.43407127698</v>
      </c>
      <c r="J765" s="10">
        <v>4241.8829284007797</v>
      </c>
      <c r="K765" s="10">
        <v>4917.35049037103</v>
      </c>
      <c r="L765" s="10" t="s">
        <v>80</v>
      </c>
      <c r="M765" s="10" t="s">
        <v>6439</v>
      </c>
    </row>
    <row r="766" spans="1:13" x14ac:dyDescent="0.25">
      <c r="A766" s="4" t="s">
        <v>2265</v>
      </c>
      <c r="B766" s="9">
        <v>1997</v>
      </c>
      <c r="C766" s="9" t="s">
        <v>2266</v>
      </c>
      <c r="D766" s="9" t="s">
        <v>2267</v>
      </c>
      <c r="E766" s="10">
        <v>535.23</v>
      </c>
      <c r="F766" s="10">
        <v>3541275.2065051999</v>
      </c>
      <c r="G766" s="10">
        <v>3215882.8242431199</v>
      </c>
      <c r="H766" s="16">
        <v>0.101182909964595</v>
      </c>
      <c r="I766" s="10">
        <v>325392.38226207998</v>
      </c>
      <c r="J766" s="10">
        <v>6616.36157634139</v>
      </c>
      <c r="K766" s="10">
        <v>6008.4128771614496</v>
      </c>
      <c r="L766" s="10" t="s">
        <v>80</v>
      </c>
      <c r="M766" s="10" t="s">
        <v>6443</v>
      </c>
    </row>
    <row r="767" spans="1:13" x14ac:dyDescent="0.25">
      <c r="A767" s="4" t="s">
        <v>2268</v>
      </c>
      <c r="B767" s="9">
        <v>1998</v>
      </c>
      <c r="C767" s="9" t="s">
        <v>2269</v>
      </c>
      <c r="D767" s="9" t="s">
        <v>2270</v>
      </c>
      <c r="E767" s="10">
        <v>644.16999999999996</v>
      </c>
      <c r="F767" s="10">
        <v>7012501.6230121702</v>
      </c>
      <c r="G767" s="10">
        <v>6143923.2485262603</v>
      </c>
      <c r="H767" s="16">
        <v>0.14137194417170701</v>
      </c>
      <c r="I767" s="10">
        <v>868578.37448590901</v>
      </c>
      <c r="J767" s="10">
        <v>10886.1040144871</v>
      </c>
      <c r="K767" s="10">
        <v>9537.7357662204995</v>
      </c>
      <c r="L767" s="10" t="s">
        <v>12</v>
      </c>
      <c r="M767" s="10" t="s">
        <v>6439</v>
      </c>
    </row>
    <row r="768" spans="1:13" x14ac:dyDescent="0.25">
      <c r="A768" s="4" t="s">
        <v>2271</v>
      </c>
      <c r="B768" s="9">
        <v>1999</v>
      </c>
      <c r="C768" s="9" t="s">
        <v>2272</v>
      </c>
      <c r="D768" s="9" t="s">
        <v>2273</v>
      </c>
      <c r="E768" s="10">
        <v>720.6</v>
      </c>
      <c r="F768" s="10">
        <v>13068616.909406099</v>
      </c>
      <c r="G768" s="10">
        <v>13563971.111218801</v>
      </c>
      <c r="H768" s="16">
        <v>-3.6519850842427898E-2</v>
      </c>
      <c r="I768" s="10">
        <v>-495354.20181271201</v>
      </c>
      <c r="J768" s="10">
        <v>18135.743698870501</v>
      </c>
      <c r="K768" s="10">
        <v>18823.1627965845</v>
      </c>
      <c r="L768" s="10" t="s">
        <v>12</v>
      </c>
      <c r="M768" s="10" t="s">
        <v>6439</v>
      </c>
    </row>
    <row r="769" spans="1:13" x14ac:dyDescent="0.25">
      <c r="A769" s="4" t="s">
        <v>2274</v>
      </c>
      <c r="B769" s="9">
        <v>2000</v>
      </c>
      <c r="C769" s="9" t="s">
        <v>2275</v>
      </c>
      <c r="D769" s="9" t="s">
        <v>2276</v>
      </c>
      <c r="E769" s="10">
        <v>942.49</v>
      </c>
      <c r="F769" s="10">
        <v>3534797.5830472601</v>
      </c>
      <c r="G769" s="10">
        <v>3434886.0083729401</v>
      </c>
      <c r="H769" s="16">
        <v>2.9087304332888499E-2</v>
      </c>
      <c r="I769" s="10">
        <v>99911.574674324598</v>
      </c>
      <c r="J769" s="10">
        <v>3750.4881569536701</v>
      </c>
      <c r="K769" s="10">
        <v>3644.4800564175098</v>
      </c>
      <c r="L769" s="10" t="s">
        <v>25</v>
      </c>
      <c r="M769" s="10" t="s">
        <v>6439</v>
      </c>
    </row>
    <row r="770" spans="1:13" x14ac:dyDescent="0.25">
      <c r="A770" s="4" t="s">
        <v>2277</v>
      </c>
      <c r="B770" s="9">
        <v>2001</v>
      </c>
      <c r="C770" s="9" t="s">
        <v>2278</v>
      </c>
      <c r="D770" s="9" t="s">
        <v>2279</v>
      </c>
      <c r="E770" s="10">
        <v>841.63</v>
      </c>
      <c r="F770" s="10">
        <v>5291042.3888958003</v>
      </c>
      <c r="G770" s="10">
        <v>5201936.8710608799</v>
      </c>
      <c r="H770" s="16">
        <v>1.7129296268592699E-2</v>
      </c>
      <c r="I770" s="10">
        <v>89105.517834917599</v>
      </c>
      <c r="J770" s="10">
        <v>6286.66087104286</v>
      </c>
      <c r="K770" s="10">
        <v>6180.7883167910904</v>
      </c>
      <c r="L770" s="10" t="s">
        <v>25</v>
      </c>
      <c r="M770" s="10" t="s">
        <v>6439</v>
      </c>
    </row>
    <row r="771" spans="1:13" x14ac:dyDescent="0.25">
      <c r="A771" s="4" t="s">
        <v>2280</v>
      </c>
      <c r="B771" s="9">
        <v>2002</v>
      </c>
      <c r="C771" s="9" t="s">
        <v>2281</v>
      </c>
      <c r="D771" s="9" t="s">
        <v>2282</v>
      </c>
      <c r="E771" s="10">
        <v>1021.61</v>
      </c>
      <c r="F771" s="10">
        <v>9109712.7679432798</v>
      </c>
      <c r="G771" s="10">
        <v>8954692.05509484</v>
      </c>
      <c r="H771" s="16">
        <v>1.73116743596156E-2</v>
      </c>
      <c r="I771" s="10">
        <v>155020.71284843801</v>
      </c>
      <c r="J771" s="10">
        <v>8917.0160510794503</v>
      </c>
      <c r="K771" s="10">
        <v>8765.2744737178</v>
      </c>
      <c r="L771" s="10" t="s">
        <v>25</v>
      </c>
      <c r="M771" s="10" t="s">
        <v>6439</v>
      </c>
    </row>
    <row r="772" spans="1:13" x14ac:dyDescent="0.25">
      <c r="A772" s="4" t="s">
        <v>2283</v>
      </c>
      <c r="B772" s="9">
        <v>2003</v>
      </c>
      <c r="C772" s="9" t="s">
        <v>2284</v>
      </c>
      <c r="D772" s="9" t="s">
        <v>2285</v>
      </c>
      <c r="E772" s="10">
        <v>838.4</v>
      </c>
      <c r="F772" s="10">
        <v>13115543.704236099</v>
      </c>
      <c r="G772" s="10">
        <v>12975257.834218999</v>
      </c>
      <c r="H772" s="16">
        <v>1.08117982555327E-2</v>
      </c>
      <c r="I772" s="10">
        <v>140285.87001709599</v>
      </c>
      <c r="J772" s="10">
        <v>15643.539723563999</v>
      </c>
      <c r="K772" s="10">
        <v>15476.214019822301</v>
      </c>
      <c r="L772" s="10" t="s">
        <v>12</v>
      </c>
      <c r="M772" s="10" t="s">
        <v>6443</v>
      </c>
    </row>
    <row r="773" spans="1:13" x14ac:dyDescent="0.25">
      <c r="A773" s="4" t="s">
        <v>2286</v>
      </c>
      <c r="B773" s="9">
        <v>2004</v>
      </c>
      <c r="C773" s="9" t="s">
        <v>2287</v>
      </c>
      <c r="D773" s="9" t="s">
        <v>2288</v>
      </c>
      <c r="E773" s="10">
        <v>2376.63</v>
      </c>
      <c r="F773" s="10">
        <v>8144575.7511147903</v>
      </c>
      <c r="G773" s="10">
        <v>8941703.7134949509</v>
      </c>
      <c r="H773" s="16">
        <v>-8.9147212647755006E-2</v>
      </c>
      <c r="I773" s="10">
        <v>-797127.96238015499</v>
      </c>
      <c r="J773" s="10">
        <v>3426.9430879500801</v>
      </c>
      <c r="K773" s="10">
        <v>3762.3457220917599</v>
      </c>
      <c r="L773" s="10" t="s">
        <v>25</v>
      </c>
      <c r="M773" s="10" t="s">
        <v>6439</v>
      </c>
    </row>
    <row r="774" spans="1:13" x14ac:dyDescent="0.25">
      <c r="A774" s="4" t="s">
        <v>2289</v>
      </c>
      <c r="B774" s="9">
        <v>2005</v>
      </c>
      <c r="C774" s="9" t="s">
        <v>2290</v>
      </c>
      <c r="D774" s="9" t="s">
        <v>2291</v>
      </c>
      <c r="E774" s="10">
        <v>1513.45</v>
      </c>
      <c r="F774" s="10">
        <v>8438310.0194844306</v>
      </c>
      <c r="G774" s="10">
        <v>8259446.01056768</v>
      </c>
      <c r="H774" s="16">
        <v>2.1655690791840199E-2</v>
      </c>
      <c r="I774" s="10">
        <v>178864.00891675099</v>
      </c>
      <c r="J774" s="10">
        <v>5575.5459509626598</v>
      </c>
      <c r="K774" s="10">
        <v>5457.3629856075104</v>
      </c>
      <c r="L774" s="10" t="s">
        <v>25</v>
      </c>
      <c r="M774" s="10" t="s">
        <v>6439</v>
      </c>
    </row>
    <row r="775" spans="1:13" x14ac:dyDescent="0.25">
      <c r="A775" s="4" t="s">
        <v>2292</v>
      </c>
      <c r="B775" s="9">
        <v>2006</v>
      </c>
      <c r="C775" s="9" t="s">
        <v>2293</v>
      </c>
      <c r="D775" s="9" t="s">
        <v>2294</v>
      </c>
      <c r="E775" s="10">
        <v>1028.3699999999999</v>
      </c>
      <c r="F775" s="10">
        <v>9480444.9003928807</v>
      </c>
      <c r="G775" s="10">
        <v>8494621.7567385305</v>
      </c>
      <c r="H775" s="16">
        <v>0.11605262387019399</v>
      </c>
      <c r="I775" s="10">
        <v>985823.14365434495</v>
      </c>
      <c r="J775" s="10">
        <v>9218.9045775283994</v>
      </c>
      <c r="K775" s="10">
        <v>8260.2776789857107</v>
      </c>
      <c r="L775" s="10" t="s">
        <v>25</v>
      </c>
      <c r="M775" s="10" t="s">
        <v>6439</v>
      </c>
    </row>
    <row r="776" spans="1:13" x14ac:dyDescent="0.25">
      <c r="A776" s="4" t="s">
        <v>2295</v>
      </c>
      <c r="B776" s="9">
        <v>2007</v>
      </c>
      <c r="C776" s="9" t="s">
        <v>2296</v>
      </c>
      <c r="D776" s="9" t="s">
        <v>2297</v>
      </c>
      <c r="E776" s="10">
        <v>479.73</v>
      </c>
      <c r="F776" s="10">
        <v>7879888.1055324003</v>
      </c>
      <c r="G776" s="10">
        <v>7964526.9556206204</v>
      </c>
      <c r="H776" s="16">
        <v>-1.0626977667329601E-2</v>
      </c>
      <c r="I776" s="10">
        <v>-84638.850088224703</v>
      </c>
      <c r="J776" s="10">
        <v>16425.6729942518</v>
      </c>
      <c r="K776" s="10">
        <v>16602.103173911601</v>
      </c>
      <c r="L776" s="10" t="s">
        <v>12</v>
      </c>
      <c r="M776" s="10" t="s">
        <v>6439</v>
      </c>
    </row>
    <row r="777" spans="1:13" x14ac:dyDescent="0.25">
      <c r="A777" s="4" t="s">
        <v>2298</v>
      </c>
      <c r="B777" s="9">
        <v>2008</v>
      </c>
      <c r="C777" s="9" t="s">
        <v>2299</v>
      </c>
      <c r="D777" s="9" t="s">
        <v>2300</v>
      </c>
      <c r="E777" s="10">
        <v>373.38</v>
      </c>
      <c r="F777" s="10">
        <v>885802.92086855997</v>
      </c>
      <c r="G777" s="10">
        <v>1101363.6417966799</v>
      </c>
      <c r="H777" s="16">
        <v>-0.19572166062834101</v>
      </c>
      <c r="I777" s="10">
        <v>-215560.72092812401</v>
      </c>
      <c r="J777" s="10">
        <v>2372.3898464528402</v>
      </c>
      <c r="K777" s="10">
        <v>2949.7124693253099</v>
      </c>
      <c r="L777" s="10" t="s">
        <v>80</v>
      </c>
      <c r="M777" s="10" t="s">
        <v>6440</v>
      </c>
    </row>
    <row r="778" spans="1:13" x14ac:dyDescent="0.25">
      <c r="A778" s="4" t="s">
        <v>2301</v>
      </c>
      <c r="B778" s="9">
        <v>2009</v>
      </c>
      <c r="C778" s="9" t="s">
        <v>2302</v>
      </c>
      <c r="D778" s="9" t="s">
        <v>2303</v>
      </c>
      <c r="E778" s="10">
        <v>295.83</v>
      </c>
      <c r="F778" s="10">
        <v>1537850.0235718</v>
      </c>
      <c r="G778" s="10">
        <v>1463197.89916399</v>
      </c>
      <c r="H778" s="16">
        <v>5.1019841164658103E-2</v>
      </c>
      <c r="I778" s="10">
        <v>74652.124407808296</v>
      </c>
      <c r="J778" s="10">
        <v>5198.4248506635504</v>
      </c>
      <c r="K778" s="10">
        <v>4946.0767980393803</v>
      </c>
      <c r="L778" s="10" t="s">
        <v>80</v>
      </c>
      <c r="M778" s="10" t="s">
        <v>6441</v>
      </c>
    </row>
    <row r="779" spans="1:13" x14ac:dyDescent="0.25">
      <c r="A779" s="4" t="s">
        <v>2304</v>
      </c>
      <c r="B779" s="9">
        <v>2010</v>
      </c>
      <c r="C779" s="9" t="s">
        <v>2305</v>
      </c>
      <c r="D779" s="9" t="s">
        <v>2306</v>
      </c>
      <c r="E779" s="10">
        <v>224.49</v>
      </c>
      <c r="F779" s="10">
        <v>1737765.4137013201</v>
      </c>
      <c r="G779" s="10">
        <v>1712545.7899215</v>
      </c>
      <c r="H779" s="16">
        <v>1.47263938449054E-2</v>
      </c>
      <c r="I779" s="10">
        <v>25219.623779818601</v>
      </c>
      <c r="J779" s="10">
        <v>7740.9479874440703</v>
      </c>
      <c r="K779" s="10">
        <v>7628.6061290993002</v>
      </c>
      <c r="L779" s="10" t="s">
        <v>25</v>
      </c>
      <c r="M779" s="10" t="s">
        <v>6439</v>
      </c>
    </row>
    <row r="780" spans="1:13" x14ac:dyDescent="0.25">
      <c r="A780" s="4" t="s">
        <v>2307</v>
      </c>
      <c r="B780" s="9">
        <v>2012</v>
      </c>
      <c r="C780" s="9" t="s">
        <v>2308</v>
      </c>
      <c r="D780" s="9" t="s">
        <v>2309</v>
      </c>
      <c r="E780" s="10">
        <v>211.45</v>
      </c>
      <c r="F780" s="10">
        <v>497671.79106048</v>
      </c>
      <c r="G780" s="10">
        <v>316526.06541619799</v>
      </c>
      <c r="H780" s="16">
        <v>0.57229323406934896</v>
      </c>
      <c r="I780" s="10">
        <v>181145.72564428201</v>
      </c>
      <c r="J780" s="10">
        <v>2353.6145238140498</v>
      </c>
      <c r="K780" s="10">
        <v>1496.93102585102</v>
      </c>
      <c r="L780" s="10" t="s">
        <v>80</v>
      </c>
      <c r="M780" s="10" t="s">
        <v>6439</v>
      </c>
    </row>
    <row r="781" spans="1:13" x14ac:dyDescent="0.25">
      <c r="A781" s="4" t="s">
        <v>2310</v>
      </c>
      <c r="B781" s="9">
        <v>2013</v>
      </c>
      <c r="C781" s="9" t="s">
        <v>2260</v>
      </c>
      <c r="D781" s="9" t="s">
        <v>2261</v>
      </c>
      <c r="E781" s="10">
        <v>555.67999999999995</v>
      </c>
      <c r="F781" s="10">
        <v>1058084.9533911501</v>
      </c>
      <c r="G781" s="10">
        <v>865787.86152384302</v>
      </c>
      <c r="H781" s="16">
        <v>0.22210647713268999</v>
      </c>
      <c r="I781" s="10">
        <v>192297.09186730601</v>
      </c>
      <c r="J781" s="10">
        <v>1904.12639179231</v>
      </c>
      <c r="K781" s="10">
        <v>1558.0691432548299</v>
      </c>
      <c r="L781" s="10" t="s">
        <v>80</v>
      </c>
      <c r="M781" s="10" t="s">
        <v>6441</v>
      </c>
    </row>
    <row r="782" spans="1:13" x14ac:dyDescent="0.25">
      <c r="A782" s="4" t="s">
        <v>2311</v>
      </c>
      <c r="B782" s="9">
        <v>2014</v>
      </c>
      <c r="C782" s="9" t="s">
        <v>2254</v>
      </c>
      <c r="D782" s="9" t="s">
        <v>2255</v>
      </c>
      <c r="E782" s="10">
        <v>378.57</v>
      </c>
      <c r="F782" s="10">
        <v>736808.21020140999</v>
      </c>
      <c r="G782" s="10">
        <v>682477.240999548</v>
      </c>
      <c r="H782" s="16">
        <v>7.9608470345897506E-2</v>
      </c>
      <c r="I782" s="10">
        <v>54330.969201862499</v>
      </c>
      <c r="J782" s="10">
        <v>1946.2931827704499</v>
      </c>
      <c r="K782" s="10">
        <v>1802.77687349644</v>
      </c>
      <c r="L782" s="10" t="s">
        <v>80</v>
      </c>
      <c r="M782" s="10" t="s">
        <v>6440</v>
      </c>
    </row>
    <row r="783" spans="1:13" x14ac:dyDescent="0.25">
      <c r="A783" s="4" t="s">
        <v>2312</v>
      </c>
      <c r="B783" s="9">
        <v>2015</v>
      </c>
      <c r="C783" s="9" t="s">
        <v>2313</v>
      </c>
      <c r="D783" s="9" t="s">
        <v>2314</v>
      </c>
      <c r="E783" s="10">
        <v>7027.05</v>
      </c>
      <c r="F783" s="10">
        <v>18188466.898934599</v>
      </c>
      <c r="G783" s="10">
        <v>21772793.505334198</v>
      </c>
      <c r="H783" s="16">
        <v>-0.16462410326546001</v>
      </c>
      <c r="I783" s="10">
        <v>-3584326.60639968</v>
      </c>
      <c r="J783" s="10">
        <v>2588.3502890878199</v>
      </c>
      <c r="K783" s="10">
        <v>3098.4258693668398</v>
      </c>
      <c r="L783" s="10" t="s">
        <v>25</v>
      </c>
      <c r="M783" s="10" t="s">
        <v>6439</v>
      </c>
    </row>
    <row r="784" spans="1:13" x14ac:dyDescent="0.25">
      <c r="A784" s="4" t="s">
        <v>2315</v>
      </c>
      <c r="B784" s="9">
        <v>2016</v>
      </c>
      <c r="C784" s="9" t="s">
        <v>2316</v>
      </c>
      <c r="D784" s="9" t="s">
        <v>2317</v>
      </c>
      <c r="E784" s="10">
        <v>6037.09</v>
      </c>
      <c r="F784" s="10">
        <v>23441757.024057101</v>
      </c>
      <c r="G784" s="10">
        <v>26107210.479063299</v>
      </c>
      <c r="H784" s="16">
        <v>-0.102096447919771</v>
      </c>
      <c r="I784" s="10">
        <v>-2665453.4550061901</v>
      </c>
      <c r="J784" s="10">
        <v>3882.9563620978201</v>
      </c>
      <c r="K784" s="10">
        <v>4324.4693186722898</v>
      </c>
      <c r="L784" s="10" t="s">
        <v>25</v>
      </c>
      <c r="M784" s="10" t="s">
        <v>6439</v>
      </c>
    </row>
    <row r="785" spans="1:13" x14ac:dyDescent="0.25">
      <c r="A785" s="4" t="s">
        <v>2318</v>
      </c>
      <c r="B785" s="9">
        <v>2017</v>
      </c>
      <c r="C785" s="9" t="s">
        <v>2319</v>
      </c>
      <c r="D785" s="9" t="s">
        <v>2320</v>
      </c>
      <c r="E785" s="10">
        <v>1078.78</v>
      </c>
      <c r="F785" s="10">
        <v>6756520.6426689401</v>
      </c>
      <c r="G785" s="10">
        <v>7211625.2552885804</v>
      </c>
      <c r="H785" s="16">
        <v>-6.3107080097637699E-2</v>
      </c>
      <c r="I785" s="10">
        <v>-455104.61261964298</v>
      </c>
      <c r="J785" s="10">
        <v>6263.1126297010896</v>
      </c>
      <c r="K785" s="10">
        <v>6684.9823460655398</v>
      </c>
      <c r="L785" s="10" t="s">
        <v>25</v>
      </c>
      <c r="M785" s="10" t="s">
        <v>6439</v>
      </c>
    </row>
    <row r="786" spans="1:13" x14ac:dyDescent="0.25">
      <c r="A786" s="4" t="s">
        <v>2321</v>
      </c>
      <c r="B786" s="9">
        <v>2018</v>
      </c>
      <c r="C786" s="9" t="s">
        <v>2322</v>
      </c>
      <c r="D786" s="9" t="s">
        <v>2323</v>
      </c>
      <c r="E786" s="10">
        <v>455.7</v>
      </c>
      <c r="F786" s="10">
        <v>4942234.6765866</v>
      </c>
      <c r="G786" s="10">
        <v>5270289.1994106304</v>
      </c>
      <c r="H786" s="16">
        <v>-6.2246019224280399E-2</v>
      </c>
      <c r="I786" s="10">
        <v>-328054.52282403101</v>
      </c>
      <c r="J786" s="10">
        <v>10845.369051100701</v>
      </c>
      <c r="K786" s="10">
        <v>11565.2604770916</v>
      </c>
      <c r="L786" s="10" t="s">
        <v>25</v>
      </c>
      <c r="M786" s="10" t="s">
        <v>6443</v>
      </c>
    </row>
    <row r="787" spans="1:13" x14ac:dyDescent="0.25">
      <c r="A787" s="4" t="s">
        <v>2324</v>
      </c>
      <c r="B787" s="9">
        <v>2019</v>
      </c>
      <c r="C787" s="9" t="s">
        <v>2325</v>
      </c>
      <c r="D787" s="9" t="s">
        <v>2326</v>
      </c>
      <c r="E787" s="10">
        <v>2779.05</v>
      </c>
      <c r="F787" s="10">
        <v>7130277.4862016002</v>
      </c>
      <c r="G787" s="10">
        <v>6200989.5972171901</v>
      </c>
      <c r="H787" s="16">
        <v>0.149861223666856</v>
      </c>
      <c r="I787" s="10">
        <v>929287.888984413</v>
      </c>
      <c r="J787" s="10">
        <v>2565.7247930773501</v>
      </c>
      <c r="K787" s="10">
        <v>2231.3343038870098</v>
      </c>
      <c r="L787" s="10" t="s">
        <v>12</v>
      </c>
      <c r="M787" s="10" t="s">
        <v>6439</v>
      </c>
    </row>
    <row r="788" spans="1:13" x14ac:dyDescent="0.25">
      <c r="A788" s="4" t="s">
        <v>2327</v>
      </c>
      <c r="B788" s="9">
        <v>2020</v>
      </c>
      <c r="C788" s="9" t="s">
        <v>2328</v>
      </c>
      <c r="D788" s="9" t="s">
        <v>2329</v>
      </c>
      <c r="E788" s="10">
        <v>8511.99</v>
      </c>
      <c r="F788" s="10">
        <v>15452992.3825035</v>
      </c>
      <c r="G788" s="10">
        <v>17550901.2699937</v>
      </c>
      <c r="H788" s="16">
        <v>-0.119532829409561</v>
      </c>
      <c r="I788" s="10">
        <v>-2097908.8874901999</v>
      </c>
      <c r="J788" s="10">
        <v>1815.4382679612499</v>
      </c>
      <c r="K788" s="10">
        <v>2061.9034174139902</v>
      </c>
      <c r="L788" s="10" t="s">
        <v>25</v>
      </c>
      <c r="M788" s="10" t="s">
        <v>6439</v>
      </c>
    </row>
    <row r="789" spans="1:13" x14ac:dyDescent="0.25">
      <c r="A789" s="4" t="s">
        <v>2330</v>
      </c>
      <c r="B789" s="9">
        <v>2021</v>
      </c>
      <c r="C789" s="9" t="s">
        <v>2331</v>
      </c>
      <c r="D789" s="9" t="s">
        <v>2332</v>
      </c>
      <c r="E789" s="10">
        <v>2101.31</v>
      </c>
      <c r="F789" s="10">
        <v>7421157.1477025002</v>
      </c>
      <c r="G789" s="10">
        <v>7458168.0104781697</v>
      </c>
      <c r="H789" s="16">
        <v>-4.9624603151436899E-3</v>
      </c>
      <c r="I789" s="10">
        <v>-37010.862775672198</v>
      </c>
      <c r="J789" s="10">
        <v>3531.68125964398</v>
      </c>
      <c r="K789" s="10">
        <v>3549.2944927108201</v>
      </c>
      <c r="L789" s="10" t="s">
        <v>12</v>
      </c>
      <c r="M789" s="10" t="s">
        <v>6439</v>
      </c>
    </row>
    <row r="790" spans="1:13" x14ac:dyDescent="0.25">
      <c r="A790" s="4" t="s">
        <v>2333</v>
      </c>
      <c r="B790" s="9">
        <v>2022</v>
      </c>
      <c r="C790" s="9" t="s">
        <v>2334</v>
      </c>
      <c r="D790" s="9" t="s">
        <v>2335</v>
      </c>
      <c r="E790" s="10">
        <v>536.74</v>
      </c>
      <c r="F790" s="10">
        <v>2786443.0465755002</v>
      </c>
      <c r="G790" s="10">
        <v>3224015.96917141</v>
      </c>
      <c r="H790" s="16">
        <v>-0.135722938961859</v>
      </c>
      <c r="I790" s="10">
        <v>-437572.92259590898</v>
      </c>
      <c r="J790" s="10">
        <v>5191.4205137971803</v>
      </c>
      <c r="K790" s="10">
        <v>6006.6623862045099</v>
      </c>
      <c r="L790" s="10" t="s">
        <v>25</v>
      </c>
      <c r="M790" s="10" t="s">
        <v>6440</v>
      </c>
    </row>
    <row r="791" spans="1:13" x14ac:dyDescent="0.25">
      <c r="A791" s="4" t="s">
        <v>2336</v>
      </c>
      <c r="B791" s="9">
        <v>2023</v>
      </c>
      <c r="C791" s="9" t="s">
        <v>2337</v>
      </c>
      <c r="D791" s="9" t="s">
        <v>2338</v>
      </c>
      <c r="E791" s="10">
        <v>177.39</v>
      </c>
      <c r="F791" s="10">
        <v>1483689.30615526</v>
      </c>
      <c r="G791" s="10">
        <v>1605049.91426581</v>
      </c>
      <c r="H791" s="16">
        <v>-7.5611734583382703E-2</v>
      </c>
      <c r="I791" s="10">
        <v>-121360.60811054699</v>
      </c>
      <c r="J791" s="10">
        <v>8363.9963140834298</v>
      </c>
      <c r="K791" s="10">
        <v>9048.1420275427408</v>
      </c>
      <c r="L791" s="10" t="s">
        <v>25</v>
      </c>
      <c r="M791" s="10" t="s">
        <v>6442</v>
      </c>
    </row>
    <row r="792" spans="1:13" x14ac:dyDescent="0.25">
      <c r="A792" s="4" t="s">
        <v>2339</v>
      </c>
      <c r="B792" s="9">
        <v>2024</v>
      </c>
      <c r="C792" s="9" t="s">
        <v>2340</v>
      </c>
      <c r="D792" s="9" t="s">
        <v>2341</v>
      </c>
      <c r="E792" s="10">
        <v>14882.3</v>
      </c>
      <c r="F792" s="10">
        <v>26676447.9470312</v>
      </c>
      <c r="G792" s="10">
        <v>25864322.817737602</v>
      </c>
      <c r="H792" s="16">
        <v>3.1399435238128999E-2</v>
      </c>
      <c r="I792" s="10">
        <v>812125.12929361698</v>
      </c>
      <c r="J792" s="10">
        <v>1792.4949736956801</v>
      </c>
      <c r="K792" s="10">
        <v>1737.9251068542901</v>
      </c>
      <c r="L792" s="10" t="s">
        <v>25</v>
      </c>
      <c r="M792" s="10" t="s">
        <v>6443</v>
      </c>
    </row>
    <row r="793" spans="1:13" x14ac:dyDescent="0.25">
      <c r="A793" s="4" t="s">
        <v>2342</v>
      </c>
      <c r="B793" s="9">
        <v>2119</v>
      </c>
      <c r="C793" s="9" t="s">
        <v>2343</v>
      </c>
      <c r="D793" s="9" t="s">
        <v>2344</v>
      </c>
      <c r="E793" s="10">
        <v>163556.6</v>
      </c>
      <c r="F793" s="10">
        <v>139709168.992174</v>
      </c>
      <c r="G793" s="10">
        <v>180480514.73813799</v>
      </c>
      <c r="H793" s="16">
        <v>-0.225904418574601</v>
      </c>
      <c r="I793" s="10">
        <v>-40771345.7459637</v>
      </c>
      <c r="J793" s="10">
        <v>854.19462737776496</v>
      </c>
      <c r="K793" s="10">
        <v>1103.47436140234</v>
      </c>
      <c r="L793" s="10" t="s">
        <v>25</v>
      </c>
      <c r="M793" s="10" t="s">
        <v>6439</v>
      </c>
    </row>
    <row r="794" spans="1:13" x14ac:dyDescent="0.25">
      <c r="A794" s="4" t="s">
        <v>2345</v>
      </c>
      <c r="B794" s="9">
        <v>2120</v>
      </c>
      <c r="C794" s="9" t="s">
        <v>2346</v>
      </c>
      <c r="D794" s="9" t="s">
        <v>2347</v>
      </c>
      <c r="E794" s="10">
        <v>2982.13</v>
      </c>
      <c r="F794" s="10">
        <v>2066159.9655667001</v>
      </c>
      <c r="G794" s="10">
        <v>2742904.2724870499</v>
      </c>
      <c r="H794" s="16">
        <v>-0.246725455827423</v>
      </c>
      <c r="I794" s="10">
        <v>-676744.30692035297</v>
      </c>
      <c r="J794" s="10">
        <v>692.84704743478699</v>
      </c>
      <c r="K794" s="10">
        <v>919.78024850930501</v>
      </c>
      <c r="L794" s="10" t="s">
        <v>25</v>
      </c>
      <c r="M794" s="10" t="s">
        <v>6440</v>
      </c>
    </row>
    <row r="795" spans="1:13" x14ac:dyDescent="0.25">
      <c r="A795" s="4" t="s">
        <v>2348</v>
      </c>
      <c r="B795" s="9">
        <v>2121</v>
      </c>
      <c r="C795" s="9" t="s">
        <v>2349</v>
      </c>
      <c r="D795" s="9" t="s">
        <v>2350</v>
      </c>
      <c r="E795" s="10">
        <v>269963.59000000003</v>
      </c>
      <c r="F795" s="10">
        <v>190399831.45319301</v>
      </c>
      <c r="G795" s="10">
        <v>237569984.10981199</v>
      </c>
      <c r="H795" s="16">
        <v>-0.19855266158041299</v>
      </c>
      <c r="I795" s="10">
        <v>-47170152.656619698</v>
      </c>
      <c r="J795" s="10">
        <v>705.27966920721701</v>
      </c>
      <c r="K795" s="10">
        <v>880.00750067745196</v>
      </c>
      <c r="L795" s="10" t="s">
        <v>12</v>
      </c>
      <c r="M795" s="10" t="s">
        <v>6439</v>
      </c>
    </row>
    <row r="796" spans="1:13" x14ac:dyDescent="0.25">
      <c r="A796" s="4" t="s">
        <v>2351</v>
      </c>
      <c r="B796" s="9">
        <v>2122</v>
      </c>
      <c r="C796" s="9" t="s">
        <v>2352</v>
      </c>
      <c r="D796" s="9" t="s">
        <v>2353</v>
      </c>
      <c r="E796" s="10">
        <v>10281.969999999999</v>
      </c>
      <c r="F796" s="10">
        <v>6211876.0992477303</v>
      </c>
      <c r="G796" s="10">
        <v>7847830.1948926896</v>
      </c>
      <c r="H796" s="16">
        <v>-0.208459415534962</v>
      </c>
      <c r="I796" s="10">
        <v>-1635954.0956449599</v>
      </c>
      <c r="J796" s="10">
        <v>604.15232676692597</v>
      </c>
      <c r="K796" s="10">
        <v>763.26133949940402</v>
      </c>
      <c r="L796" s="10" t="s">
        <v>25</v>
      </c>
      <c r="M796" s="10" t="s">
        <v>6439</v>
      </c>
    </row>
    <row r="797" spans="1:13" x14ac:dyDescent="0.25">
      <c r="A797" s="4" t="s">
        <v>2354</v>
      </c>
      <c r="B797" s="9">
        <v>2123</v>
      </c>
      <c r="C797" s="9" t="s">
        <v>2355</v>
      </c>
      <c r="D797" s="9" t="s">
        <v>2356</v>
      </c>
      <c r="E797" s="10">
        <v>4590.9399999999996</v>
      </c>
      <c r="F797" s="10">
        <v>3536445.2628830401</v>
      </c>
      <c r="G797" s="10">
        <v>4652693.9670615597</v>
      </c>
      <c r="H797" s="16">
        <v>-0.23991449084786701</v>
      </c>
      <c r="I797" s="10">
        <v>-1116248.70417852</v>
      </c>
      <c r="J797" s="10">
        <v>770.30962349389097</v>
      </c>
      <c r="K797" s="10">
        <v>1013.45126859893</v>
      </c>
      <c r="L797" s="10" t="s">
        <v>25</v>
      </c>
      <c r="M797" s="10" t="s">
        <v>6439</v>
      </c>
    </row>
    <row r="798" spans="1:13" x14ac:dyDescent="0.25">
      <c r="A798" s="4" t="s">
        <v>2357</v>
      </c>
      <c r="B798" s="9">
        <v>2124</v>
      </c>
      <c r="C798" s="9" t="s">
        <v>2358</v>
      </c>
      <c r="D798" s="9" t="s">
        <v>2359</v>
      </c>
      <c r="E798" s="10">
        <v>24873.98</v>
      </c>
      <c r="F798" s="10">
        <v>35107317.558796197</v>
      </c>
      <c r="G798" s="10">
        <v>39802931.585033499</v>
      </c>
      <c r="H798" s="16">
        <v>-0.117971562376147</v>
      </c>
      <c r="I798" s="10">
        <v>-4695614.0262372997</v>
      </c>
      <c r="J798" s="10">
        <v>1411.40732439265</v>
      </c>
      <c r="K798" s="10">
        <v>1600.18346822798</v>
      </c>
      <c r="L798" s="10" t="s">
        <v>12</v>
      </c>
      <c r="M798" s="10" t="s">
        <v>6439</v>
      </c>
    </row>
    <row r="799" spans="1:13" x14ac:dyDescent="0.25">
      <c r="A799" s="4" t="s">
        <v>2360</v>
      </c>
      <c r="B799" s="9">
        <v>2125</v>
      </c>
      <c r="C799" s="9" t="s">
        <v>2361</v>
      </c>
      <c r="D799" s="9" t="s">
        <v>2362</v>
      </c>
      <c r="E799" s="10">
        <v>8854.09</v>
      </c>
      <c r="F799" s="10">
        <v>23206266.4444835</v>
      </c>
      <c r="G799" s="10">
        <v>21947685.860180099</v>
      </c>
      <c r="H799" s="16">
        <v>5.7344568913612101E-2</v>
      </c>
      <c r="I799" s="10">
        <v>1258580.58430341</v>
      </c>
      <c r="J799" s="10">
        <v>2620.96572820962</v>
      </c>
      <c r="K799" s="10">
        <v>2478.8189255112802</v>
      </c>
      <c r="L799" s="10" t="s">
        <v>12</v>
      </c>
      <c r="M799" s="10" t="s">
        <v>6440</v>
      </c>
    </row>
    <row r="800" spans="1:13" x14ac:dyDescent="0.25">
      <c r="A800" s="4" t="s">
        <v>2363</v>
      </c>
      <c r="B800" s="9">
        <v>2126</v>
      </c>
      <c r="C800" s="9" t="s">
        <v>2364</v>
      </c>
      <c r="D800" s="9" t="s">
        <v>2365</v>
      </c>
      <c r="E800" s="10">
        <v>863.23</v>
      </c>
      <c r="F800" s="10">
        <v>4949592.3943667198</v>
      </c>
      <c r="G800" s="10">
        <v>4820629.8423856096</v>
      </c>
      <c r="H800" s="16">
        <v>2.6752220393942101E-2</v>
      </c>
      <c r="I800" s="10">
        <v>128962.551981114</v>
      </c>
      <c r="J800" s="10">
        <v>5733.8048890408299</v>
      </c>
      <c r="K800" s="10">
        <v>5584.4095344063599</v>
      </c>
      <c r="L800" s="10" t="s">
        <v>12</v>
      </c>
      <c r="M800" s="10" t="s">
        <v>6439</v>
      </c>
    </row>
    <row r="801" spans="1:13" x14ac:dyDescent="0.25">
      <c r="A801" s="4" t="s">
        <v>2366</v>
      </c>
      <c r="B801" s="9">
        <v>2127</v>
      </c>
      <c r="C801" s="9" t="s">
        <v>2367</v>
      </c>
      <c r="D801" s="9" t="s">
        <v>2368</v>
      </c>
      <c r="E801" s="10">
        <v>255.49</v>
      </c>
      <c r="F801" s="10">
        <v>2757658.3058069302</v>
      </c>
      <c r="G801" s="10">
        <v>2569294.5016693901</v>
      </c>
      <c r="H801" s="16">
        <v>7.3313434491510093E-2</v>
      </c>
      <c r="I801" s="10">
        <v>188363.804137536</v>
      </c>
      <c r="J801" s="10">
        <v>10793.6056433008</v>
      </c>
      <c r="K801" s="10">
        <v>10056.3407635109</v>
      </c>
      <c r="L801" s="10" t="s">
        <v>25</v>
      </c>
      <c r="M801" s="10" t="s">
        <v>6442</v>
      </c>
    </row>
    <row r="802" spans="1:13" x14ac:dyDescent="0.25">
      <c r="A802" s="4" t="s">
        <v>2369</v>
      </c>
      <c r="B802" s="9">
        <v>2128</v>
      </c>
      <c r="C802" s="9" t="s">
        <v>2370</v>
      </c>
      <c r="D802" s="9" t="s">
        <v>2371</v>
      </c>
      <c r="E802" s="10">
        <v>42752.639999999999</v>
      </c>
      <c r="F802" s="10">
        <v>26171741.007190201</v>
      </c>
      <c r="G802" s="10">
        <v>28389867.954799399</v>
      </c>
      <c r="H802" s="16">
        <v>-7.8130935696520701E-2</v>
      </c>
      <c r="I802" s="10">
        <v>-2218126.9476091499</v>
      </c>
      <c r="J802" s="10">
        <v>612.16666402800502</v>
      </c>
      <c r="K802" s="10">
        <v>664.04947050753799</v>
      </c>
      <c r="L802" s="10" t="s">
        <v>12</v>
      </c>
      <c r="M802" s="10" t="s">
        <v>6439</v>
      </c>
    </row>
    <row r="803" spans="1:13" x14ac:dyDescent="0.25">
      <c r="A803" s="4" t="s">
        <v>2372</v>
      </c>
      <c r="B803" s="9">
        <v>2129</v>
      </c>
      <c r="C803" s="9" t="s">
        <v>2373</v>
      </c>
      <c r="D803" s="9" t="s">
        <v>2374</v>
      </c>
      <c r="E803" s="10">
        <v>31523.56</v>
      </c>
      <c r="F803" s="10">
        <v>48524905.464939497</v>
      </c>
      <c r="G803" s="10">
        <v>51084755.503244199</v>
      </c>
      <c r="H803" s="16">
        <v>-5.0109861799028002E-2</v>
      </c>
      <c r="I803" s="10">
        <v>-2559850.0383047001</v>
      </c>
      <c r="J803" s="10">
        <v>1539.32187433588</v>
      </c>
      <c r="K803" s="10">
        <v>1620.5262192228399</v>
      </c>
      <c r="L803" s="10" t="s">
        <v>12</v>
      </c>
      <c r="M803" s="10" t="s">
        <v>6439</v>
      </c>
    </row>
    <row r="804" spans="1:13" x14ac:dyDescent="0.25">
      <c r="A804" s="4" t="s">
        <v>2375</v>
      </c>
      <c r="B804" s="9">
        <v>2130</v>
      </c>
      <c r="C804" s="9" t="s">
        <v>2376</v>
      </c>
      <c r="D804" s="9" t="s">
        <v>2377</v>
      </c>
      <c r="E804" s="10">
        <v>26065.33</v>
      </c>
      <c r="F804" s="10">
        <v>77837829.591585398</v>
      </c>
      <c r="G804" s="10">
        <v>73847707.130876899</v>
      </c>
      <c r="H804" s="16">
        <v>5.4031771814350101E-2</v>
      </c>
      <c r="I804" s="10">
        <v>3990122.4607084999</v>
      </c>
      <c r="J804" s="10">
        <v>2986.2591262640999</v>
      </c>
      <c r="K804" s="10">
        <v>2833.1775247379201</v>
      </c>
      <c r="L804" s="10" t="s">
        <v>12</v>
      </c>
      <c r="M804" s="10" t="s">
        <v>6439</v>
      </c>
    </row>
    <row r="805" spans="1:13" x14ac:dyDescent="0.25">
      <c r="A805" s="4" t="s">
        <v>2378</v>
      </c>
      <c r="B805" s="9">
        <v>2131</v>
      </c>
      <c r="C805" s="9" t="s">
        <v>2379</v>
      </c>
      <c r="D805" s="9" t="s">
        <v>2380</v>
      </c>
      <c r="E805" s="10">
        <v>15948.56</v>
      </c>
      <c r="F805" s="10">
        <v>72972732.891157895</v>
      </c>
      <c r="G805" s="10">
        <v>72848651.978548899</v>
      </c>
      <c r="H805" s="16">
        <v>1.7032698511090199E-3</v>
      </c>
      <c r="I805" s="10">
        <v>124080.912608996</v>
      </c>
      <c r="J805" s="10">
        <v>4575.5060576727901</v>
      </c>
      <c r="K805" s="10">
        <v>4567.7259877098004</v>
      </c>
      <c r="L805" s="10" t="s">
        <v>12</v>
      </c>
      <c r="M805" s="10" t="s">
        <v>6439</v>
      </c>
    </row>
    <row r="806" spans="1:13" x14ac:dyDescent="0.25">
      <c r="A806" s="4" t="s">
        <v>2381</v>
      </c>
      <c r="B806" s="9">
        <v>2132</v>
      </c>
      <c r="C806" s="9" t="s">
        <v>2382</v>
      </c>
      <c r="D806" s="9" t="s">
        <v>2383</v>
      </c>
      <c r="E806" s="10">
        <v>4026.29</v>
      </c>
      <c r="F806" s="10">
        <v>28240083.322749</v>
      </c>
      <c r="G806" s="10">
        <v>28411779.793705098</v>
      </c>
      <c r="H806" s="16">
        <v>-6.0431438017177798E-3</v>
      </c>
      <c r="I806" s="10">
        <v>-171696.470956098</v>
      </c>
      <c r="J806" s="10">
        <v>7013.92182946311</v>
      </c>
      <c r="K806" s="10">
        <v>7056.5656705565498</v>
      </c>
      <c r="L806" s="10" t="s">
        <v>12</v>
      </c>
      <c r="M806" s="10" t="s">
        <v>6439</v>
      </c>
    </row>
    <row r="807" spans="1:13" x14ac:dyDescent="0.25">
      <c r="A807" s="4" t="s">
        <v>2384</v>
      </c>
      <c r="B807" s="9">
        <v>2133</v>
      </c>
      <c r="C807" s="9" t="s">
        <v>2385</v>
      </c>
      <c r="D807" s="9" t="s">
        <v>2386</v>
      </c>
      <c r="E807" s="10">
        <v>37277.89</v>
      </c>
      <c r="F807" s="10">
        <v>24945829.2277322</v>
      </c>
      <c r="G807" s="10">
        <v>26207155.3029783</v>
      </c>
      <c r="H807" s="16">
        <v>-4.8129072410340798E-2</v>
      </c>
      <c r="I807" s="10">
        <v>-1261326.0752460901</v>
      </c>
      <c r="J807" s="10">
        <v>669.185654760293</v>
      </c>
      <c r="K807" s="10">
        <v>703.02142377098801</v>
      </c>
      <c r="L807" s="10" t="s">
        <v>12</v>
      </c>
      <c r="M807" s="10" t="s">
        <v>6439</v>
      </c>
    </row>
    <row r="808" spans="1:13" x14ac:dyDescent="0.25">
      <c r="A808" s="4" t="s">
        <v>2387</v>
      </c>
      <c r="B808" s="9">
        <v>2134</v>
      </c>
      <c r="C808" s="9" t="s">
        <v>2388</v>
      </c>
      <c r="D808" s="9" t="s">
        <v>2389</v>
      </c>
      <c r="E808" s="10">
        <v>9613.16</v>
      </c>
      <c r="F808" s="10">
        <v>16712201.836651901</v>
      </c>
      <c r="G808" s="10">
        <v>17126868.0932514</v>
      </c>
      <c r="H808" s="16">
        <v>-2.4211446853083501E-2</v>
      </c>
      <c r="I808" s="10">
        <v>-414666.25659952703</v>
      </c>
      <c r="J808" s="10">
        <v>1738.4712037094801</v>
      </c>
      <c r="K808" s="10">
        <v>1781.6064741720099</v>
      </c>
      <c r="L808" s="10" t="s">
        <v>12</v>
      </c>
      <c r="M808" s="10" t="s">
        <v>6439</v>
      </c>
    </row>
    <row r="809" spans="1:13" x14ac:dyDescent="0.25">
      <c r="A809" s="4" t="s">
        <v>2390</v>
      </c>
      <c r="B809" s="9">
        <v>2135</v>
      </c>
      <c r="C809" s="9" t="s">
        <v>2391</v>
      </c>
      <c r="D809" s="9" t="s">
        <v>2392</v>
      </c>
      <c r="E809" s="10">
        <v>16072.84</v>
      </c>
      <c r="F809" s="10">
        <v>56226243.898004197</v>
      </c>
      <c r="G809" s="10">
        <v>55247621.3634158</v>
      </c>
      <c r="H809" s="16">
        <v>1.77133876615434E-2</v>
      </c>
      <c r="I809" s="10">
        <v>978622.53458835196</v>
      </c>
      <c r="J809" s="10">
        <v>3498.2146215606099</v>
      </c>
      <c r="K809" s="10">
        <v>3437.3278999489698</v>
      </c>
      <c r="L809" s="10" t="s">
        <v>12</v>
      </c>
      <c r="M809" s="10" t="s">
        <v>6439</v>
      </c>
    </row>
    <row r="810" spans="1:13" x14ac:dyDescent="0.25">
      <c r="A810" s="4" t="s">
        <v>2393</v>
      </c>
      <c r="B810" s="9">
        <v>2136</v>
      </c>
      <c r="C810" s="9" t="s">
        <v>2394</v>
      </c>
      <c r="D810" s="9" t="s">
        <v>2395</v>
      </c>
      <c r="E810" s="10">
        <v>10796.4</v>
      </c>
      <c r="F810" s="10">
        <v>59905871.726886898</v>
      </c>
      <c r="G810" s="10">
        <v>58704177.784851201</v>
      </c>
      <c r="H810" s="16">
        <v>2.0470330858559899E-2</v>
      </c>
      <c r="I810" s="10">
        <v>1201693.9420356201</v>
      </c>
      <c r="J810" s="10">
        <v>5548.6895378910403</v>
      </c>
      <c r="K810" s="10">
        <v>5437.3844786087202</v>
      </c>
      <c r="L810" s="10" t="s">
        <v>12</v>
      </c>
      <c r="M810" s="10" t="s">
        <v>6439</v>
      </c>
    </row>
    <row r="811" spans="1:13" x14ac:dyDescent="0.25">
      <c r="A811" s="4" t="s">
        <v>2396</v>
      </c>
      <c r="B811" s="9">
        <v>2137</v>
      </c>
      <c r="C811" s="9" t="s">
        <v>2397</v>
      </c>
      <c r="D811" s="9" t="s">
        <v>2398</v>
      </c>
      <c r="E811" s="10">
        <v>3059.81</v>
      </c>
      <c r="F811" s="10">
        <v>21963655.963792201</v>
      </c>
      <c r="G811" s="10">
        <v>25876019.9157173</v>
      </c>
      <c r="H811" s="16">
        <v>-0.151196511854158</v>
      </c>
      <c r="I811" s="10">
        <v>-3912363.9519251799</v>
      </c>
      <c r="J811" s="10">
        <v>7178.1110473500503</v>
      </c>
      <c r="K811" s="10">
        <v>8456.7407504770999</v>
      </c>
      <c r="L811" s="10" t="s">
        <v>12</v>
      </c>
      <c r="M811" s="10" t="s">
        <v>6439</v>
      </c>
    </row>
    <row r="812" spans="1:13" x14ac:dyDescent="0.25">
      <c r="A812" s="4" t="s">
        <v>2399</v>
      </c>
      <c r="B812" s="9">
        <v>2138</v>
      </c>
      <c r="C812" s="9" t="s">
        <v>2400</v>
      </c>
      <c r="D812" s="9" t="s">
        <v>2401</v>
      </c>
      <c r="E812" s="10">
        <v>4742.05</v>
      </c>
      <c r="F812" s="10">
        <v>6136223.7583422596</v>
      </c>
      <c r="G812" s="10">
        <v>7666680.3742460301</v>
      </c>
      <c r="H812" s="16">
        <v>-0.199624419069939</v>
      </c>
      <c r="I812" s="10">
        <v>-1530456.6159037701</v>
      </c>
      <c r="J812" s="10">
        <v>1294.0023319750401</v>
      </c>
      <c r="K812" s="10">
        <v>1616.7438922504</v>
      </c>
      <c r="L812" s="10" t="s">
        <v>12</v>
      </c>
      <c r="M812" s="10" t="s">
        <v>6439</v>
      </c>
    </row>
    <row r="813" spans="1:13" x14ac:dyDescent="0.25">
      <c r="A813" s="4" t="s">
        <v>2402</v>
      </c>
      <c r="B813" s="9">
        <v>2139</v>
      </c>
      <c r="C813" s="9" t="s">
        <v>2403</v>
      </c>
      <c r="D813" s="9" t="s">
        <v>2404</v>
      </c>
      <c r="E813" s="10">
        <v>4183.41</v>
      </c>
      <c r="F813" s="10">
        <v>18560197.263953499</v>
      </c>
      <c r="G813" s="10">
        <v>14823455.8517367</v>
      </c>
      <c r="H813" s="16">
        <v>0.25208301286767798</v>
      </c>
      <c r="I813" s="10">
        <v>3736741.4122167998</v>
      </c>
      <c r="J813" s="10">
        <v>4436.61923262446</v>
      </c>
      <c r="K813" s="10">
        <v>3543.39064345515</v>
      </c>
      <c r="L813" s="10" t="s">
        <v>12</v>
      </c>
      <c r="M813" s="10" t="s">
        <v>6439</v>
      </c>
    </row>
    <row r="814" spans="1:13" x14ac:dyDescent="0.25">
      <c r="A814" s="4" t="s">
        <v>2405</v>
      </c>
      <c r="B814" s="9">
        <v>2140</v>
      </c>
      <c r="C814" s="9" t="s">
        <v>2406</v>
      </c>
      <c r="D814" s="9" t="s">
        <v>2407</v>
      </c>
      <c r="E814" s="10">
        <v>6659.71</v>
      </c>
      <c r="F814" s="10">
        <v>38931660.808596201</v>
      </c>
      <c r="G814" s="10">
        <v>38487945.008446701</v>
      </c>
      <c r="H814" s="16">
        <v>1.15286955448564E-2</v>
      </c>
      <c r="I814" s="10">
        <v>443715.80014955997</v>
      </c>
      <c r="J814" s="10">
        <v>5845.8492649974596</v>
      </c>
      <c r="K814" s="10">
        <v>5779.2223698098996</v>
      </c>
      <c r="L814" s="10" t="s">
        <v>12</v>
      </c>
      <c r="M814" s="10" t="s">
        <v>6439</v>
      </c>
    </row>
    <row r="815" spans="1:13" x14ac:dyDescent="0.25">
      <c r="A815" s="4" t="s">
        <v>2408</v>
      </c>
      <c r="B815" s="9">
        <v>2141</v>
      </c>
      <c r="C815" s="9" t="s">
        <v>2409</v>
      </c>
      <c r="D815" s="9" t="s">
        <v>2410</v>
      </c>
      <c r="E815" s="10">
        <v>1749.45</v>
      </c>
      <c r="F815" s="10">
        <v>16258098.751760099</v>
      </c>
      <c r="G815" s="10">
        <v>16933211.729914099</v>
      </c>
      <c r="H815" s="16">
        <v>-3.9869162975227898E-2</v>
      </c>
      <c r="I815" s="10">
        <v>-675112.97815398499</v>
      </c>
      <c r="J815" s="10">
        <v>9293.2628836263302</v>
      </c>
      <c r="K815" s="10">
        <v>9679.16301118298</v>
      </c>
      <c r="L815" s="10" t="s">
        <v>12</v>
      </c>
      <c r="M815" s="10" t="s">
        <v>6443</v>
      </c>
    </row>
    <row r="816" spans="1:13" x14ac:dyDescent="0.25">
      <c r="A816" s="4" t="s">
        <v>2411</v>
      </c>
      <c r="B816" s="9">
        <v>2142</v>
      </c>
      <c r="C816" s="9" t="s">
        <v>2412</v>
      </c>
      <c r="D816" s="9" t="s">
        <v>2413</v>
      </c>
      <c r="E816" s="10">
        <v>4170.12</v>
      </c>
      <c r="F816" s="10">
        <v>5306325.5563113596</v>
      </c>
      <c r="G816" s="10">
        <v>3097687.6105350601</v>
      </c>
      <c r="H816" s="16">
        <v>0.71299569984554001</v>
      </c>
      <c r="I816" s="10">
        <v>2208637.9457763</v>
      </c>
      <c r="J816" s="10">
        <v>1272.4635157528701</v>
      </c>
      <c r="K816" s="10">
        <v>742.829369546934</v>
      </c>
      <c r="L816" s="10" t="s">
        <v>25</v>
      </c>
      <c r="M816" s="10" t="s">
        <v>6439</v>
      </c>
    </row>
    <row r="817" spans="1:13" x14ac:dyDescent="0.25">
      <c r="A817" s="4" t="s">
        <v>2414</v>
      </c>
      <c r="B817" s="9">
        <v>2143</v>
      </c>
      <c r="C817" s="9" t="s">
        <v>2415</v>
      </c>
      <c r="D817" s="9" t="s">
        <v>2416</v>
      </c>
      <c r="E817" s="10">
        <v>10954.38</v>
      </c>
      <c r="F817" s="10">
        <v>17381089.1580089</v>
      </c>
      <c r="G817" s="10">
        <v>18362702.058848798</v>
      </c>
      <c r="H817" s="16">
        <v>-5.3456887646166198E-2</v>
      </c>
      <c r="I817" s="10">
        <v>-981612.90083990199</v>
      </c>
      <c r="J817" s="10">
        <v>1586.67940659434</v>
      </c>
      <c r="K817" s="10">
        <v>1676.2885767016301</v>
      </c>
      <c r="L817" s="10" t="s">
        <v>12</v>
      </c>
      <c r="M817" s="10" t="s">
        <v>6439</v>
      </c>
    </row>
    <row r="818" spans="1:13" x14ac:dyDescent="0.25">
      <c r="A818" s="4" t="s">
        <v>2417</v>
      </c>
      <c r="B818" s="9">
        <v>2144</v>
      </c>
      <c r="C818" s="9" t="s">
        <v>2418</v>
      </c>
      <c r="D818" s="9" t="s">
        <v>2419</v>
      </c>
      <c r="E818" s="10">
        <v>12361.62</v>
      </c>
      <c r="F818" s="10">
        <v>35226261.396909498</v>
      </c>
      <c r="G818" s="10">
        <v>33717675.365758397</v>
      </c>
      <c r="H818" s="16">
        <v>4.47416974861536E-2</v>
      </c>
      <c r="I818" s="10">
        <v>1508586.0311511001</v>
      </c>
      <c r="J818" s="10">
        <v>2849.6476511096098</v>
      </c>
      <c r="K818" s="10">
        <v>2727.60976035167</v>
      </c>
      <c r="L818" s="10" t="s">
        <v>12</v>
      </c>
      <c r="M818" s="10" t="s">
        <v>6439</v>
      </c>
    </row>
    <row r="819" spans="1:13" x14ac:dyDescent="0.25">
      <c r="A819" s="4" t="s">
        <v>2420</v>
      </c>
      <c r="B819" s="9">
        <v>2145</v>
      </c>
      <c r="C819" s="9" t="s">
        <v>2421</v>
      </c>
      <c r="D819" s="9" t="s">
        <v>2422</v>
      </c>
      <c r="E819" s="10">
        <v>9974.5400000000009</v>
      </c>
      <c r="F819" s="10">
        <v>46278229.844444998</v>
      </c>
      <c r="G819" s="10">
        <v>46840396.140885897</v>
      </c>
      <c r="H819" s="16">
        <v>-1.2001740863806599E-2</v>
      </c>
      <c r="I819" s="10">
        <v>-562166.29644095898</v>
      </c>
      <c r="J819" s="10">
        <v>4639.6354964183802</v>
      </c>
      <c r="K819" s="10">
        <v>4695.9956189344002</v>
      </c>
      <c r="L819" s="10" t="s">
        <v>12</v>
      </c>
      <c r="M819" s="10" t="s">
        <v>6439</v>
      </c>
    </row>
    <row r="820" spans="1:13" x14ac:dyDescent="0.25">
      <c r="A820" s="4" t="s">
        <v>2423</v>
      </c>
      <c r="B820" s="9">
        <v>2146</v>
      </c>
      <c r="C820" s="9" t="s">
        <v>2424</v>
      </c>
      <c r="D820" s="9" t="s">
        <v>2425</v>
      </c>
      <c r="E820" s="10">
        <v>3509.62</v>
      </c>
      <c r="F820" s="10">
        <v>22064899.434397198</v>
      </c>
      <c r="G820" s="10">
        <v>25357759.8569992</v>
      </c>
      <c r="H820" s="16">
        <v>-0.12985612456192999</v>
      </c>
      <c r="I820" s="10">
        <v>-3292860.4226019899</v>
      </c>
      <c r="J820" s="10">
        <v>6286.9767765163297</v>
      </c>
      <c r="K820" s="10">
        <v>7225.2152247249696</v>
      </c>
      <c r="L820" s="10" t="s">
        <v>12</v>
      </c>
      <c r="M820" s="10" t="s">
        <v>6439</v>
      </c>
    </row>
    <row r="821" spans="1:13" x14ac:dyDescent="0.25">
      <c r="A821" s="4" t="s">
        <v>2426</v>
      </c>
      <c r="B821" s="9">
        <v>2147</v>
      </c>
      <c r="C821" s="9" t="s">
        <v>2427</v>
      </c>
      <c r="D821" s="9" t="s">
        <v>2428</v>
      </c>
      <c r="E821" s="10">
        <v>10498.33</v>
      </c>
      <c r="F821" s="10">
        <v>6774629.5893583996</v>
      </c>
      <c r="G821" s="10">
        <v>7097673.5171877798</v>
      </c>
      <c r="H821" s="16">
        <v>-4.5514058521725201E-2</v>
      </c>
      <c r="I821" s="10">
        <v>-323043.92782938399</v>
      </c>
      <c r="J821" s="10">
        <v>645.30545232988504</v>
      </c>
      <c r="K821" s="10">
        <v>676.07643474607698</v>
      </c>
      <c r="L821" s="10" t="s">
        <v>12</v>
      </c>
      <c r="M821" s="10" t="s">
        <v>6439</v>
      </c>
    </row>
    <row r="822" spans="1:13" x14ac:dyDescent="0.25">
      <c r="A822" s="4" t="s">
        <v>2429</v>
      </c>
      <c r="B822" s="9">
        <v>2148</v>
      </c>
      <c r="C822" s="9" t="s">
        <v>2430</v>
      </c>
      <c r="D822" s="9" t="s">
        <v>2431</v>
      </c>
      <c r="E822" s="10">
        <v>5056.09</v>
      </c>
      <c r="F822" s="10">
        <v>7854244.09085452</v>
      </c>
      <c r="G822" s="10">
        <v>7801721.1803495996</v>
      </c>
      <c r="H822" s="16">
        <v>6.73222091520143E-3</v>
      </c>
      <c r="I822" s="10">
        <v>52522.910504919499</v>
      </c>
      <c r="J822" s="10">
        <v>1553.4225242933801</v>
      </c>
      <c r="K822" s="10">
        <v>1543.03447532572</v>
      </c>
      <c r="L822" s="10" t="s">
        <v>12</v>
      </c>
      <c r="M822" s="10" t="s">
        <v>6439</v>
      </c>
    </row>
    <row r="823" spans="1:13" x14ac:dyDescent="0.25">
      <c r="A823" s="4" t="s">
        <v>2432</v>
      </c>
      <c r="B823" s="9">
        <v>2149</v>
      </c>
      <c r="C823" s="9" t="s">
        <v>2433</v>
      </c>
      <c r="D823" s="9" t="s">
        <v>2434</v>
      </c>
      <c r="E823" s="10">
        <v>2892.29</v>
      </c>
      <c r="F823" s="10">
        <v>10596386.6912231</v>
      </c>
      <c r="G823" s="10">
        <v>10113428.220273601</v>
      </c>
      <c r="H823" s="16">
        <v>4.7754179930934899E-2</v>
      </c>
      <c r="I823" s="10">
        <v>482958.47094953799</v>
      </c>
      <c r="J823" s="10">
        <v>3663.6667454588301</v>
      </c>
      <c r="K823" s="10">
        <v>3496.6854016276302</v>
      </c>
      <c r="L823" s="10" t="s">
        <v>12</v>
      </c>
      <c r="M823" s="10" t="s">
        <v>6439</v>
      </c>
    </row>
    <row r="824" spans="1:13" x14ac:dyDescent="0.25">
      <c r="A824" s="4" t="s">
        <v>2435</v>
      </c>
      <c r="B824" s="9">
        <v>2150</v>
      </c>
      <c r="C824" s="9" t="s">
        <v>2436</v>
      </c>
      <c r="D824" s="9" t="s">
        <v>2437</v>
      </c>
      <c r="E824" s="10">
        <v>2390.13</v>
      </c>
      <c r="F824" s="10">
        <v>13134570.8835361</v>
      </c>
      <c r="G824" s="10">
        <v>11363372.446980201</v>
      </c>
      <c r="H824" s="16">
        <v>0.15586908242426101</v>
      </c>
      <c r="I824" s="10">
        <v>1771198.4365559299</v>
      </c>
      <c r="J824" s="10">
        <v>5495.33744337593</v>
      </c>
      <c r="K824" s="10">
        <v>4754.2905394184299</v>
      </c>
      <c r="L824" s="10" t="s">
        <v>12</v>
      </c>
      <c r="M824" s="10" t="s">
        <v>6439</v>
      </c>
    </row>
    <row r="825" spans="1:13" x14ac:dyDescent="0.25">
      <c r="A825" s="4" t="s">
        <v>2438</v>
      </c>
      <c r="B825" s="9">
        <v>2151</v>
      </c>
      <c r="C825" s="9" t="s">
        <v>2439</v>
      </c>
      <c r="D825" s="9" t="s">
        <v>2440</v>
      </c>
      <c r="E825" s="10">
        <v>773.39</v>
      </c>
      <c r="F825" s="10">
        <v>6063432.6761864703</v>
      </c>
      <c r="G825" s="10">
        <v>5952796.6967652803</v>
      </c>
      <c r="H825" s="16">
        <v>1.8585546434216799E-2</v>
      </c>
      <c r="I825" s="10">
        <v>110635.97942118401</v>
      </c>
      <c r="J825" s="10">
        <v>7840.0712139883699</v>
      </c>
      <c r="K825" s="10">
        <v>7697.0179298481798</v>
      </c>
      <c r="L825" s="10" t="s">
        <v>12</v>
      </c>
      <c r="M825" s="10" t="s">
        <v>6439</v>
      </c>
    </row>
    <row r="826" spans="1:13" x14ac:dyDescent="0.25">
      <c r="A826" s="4" t="s">
        <v>2441</v>
      </c>
      <c r="B826" s="9">
        <v>2152</v>
      </c>
      <c r="C826" s="9" t="s">
        <v>2442</v>
      </c>
      <c r="D826" s="9" t="s">
        <v>2443</v>
      </c>
      <c r="E826" s="10">
        <v>2083.81</v>
      </c>
      <c r="F826" s="10">
        <v>1012231.6818227899</v>
      </c>
      <c r="G826" s="10">
        <v>953832.44582417503</v>
      </c>
      <c r="H826" s="16">
        <v>6.1225885378803198E-2</v>
      </c>
      <c r="I826" s="10">
        <v>58399.235998614597</v>
      </c>
      <c r="J826" s="10">
        <v>485.76006537198202</v>
      </c>
      <c r="K826" s="10">
        <v>457.73484426323699</v>
      </c>
      <c r="L826" s="10" t="s">
        <v>12</v>
      </c>
      <c r="M826" s="10" t="s">
        <v>6439</v>
      </c>
    </row>
    <row r="827" spans="1:13" x14ac:dyDescent="0.25">
      <c r="A827" s="4" t="s">
        <v>2444</v>
      </c>
      <c r="B827" s="9">
        <v>2153</v>
      </c>
      <c r="C827" s="9" t="s">
        <v>2445</v>
      </c>
      <c r="D827" s="9" t="s">
        <v>2446</v>
      </c>
      <c r="E827" s="10">
        <v>2994.71</v>
      </c>
      <c r="F827" s="10">
        <v>4480509.8515327498</v>
      </c>
      <c r="G827" s="10">
        <v>5420141.8449296001</v>
      </c>
      <c r="H827" s="16">
        <v>-0.17335929949432</v>
      </c>
      <c r="I827" s="10">
        <v>-939631.99339684797</v>
      </c>
      <c r="J827" s="10">
        <v>1496.14147998729</v>
      </c>
      <c r="K827" s="10">
        <v>1809.9054148580699</v>
      </c>
      <c r="L827" s="10" t="s">
        <v>12</v>
      </c>
      <c r="M827" s="10" t="s">
        <v>6439</v>
      </c>
    </row>
    <row r="828" spans="1:13" x14ac:dyDescent="0.25">
      <c r="A828" s="4" t="s">
        <v>2447</v>
      </c>
      <c r="B828" s="9">
        <v>2154</v>
      </c>
      <c r="C828" s="9" t="s">
        <v>2448</v>
      </c>
      <c r="D828" s="9" t="s">
        <v>2449</v>
      </c>
      <c r="E828" s="10">
        <v>862.28</v>
      </c>
      <c r="F828" s="10">
        <v>2585579.6949636801</v>
      </c>
      <c r="G828" s="10">
        <v>2765026.7951446702</v>
      </c>
      <c r="H828" s="16">
        <v>-6.4898864812485205E-2</v>
      </c>
      <c r="I828" s="10">
        <v>-179447.100180993</v>
      </c>
      <c r="J828" s="10">
        <v>2998.5384039565802</v>
      </c>
      <c r="K828" s="10">
        <v>3206.6460954036702</v>
      </c>
      <c r="L828" s="10" t="s">
        <v>12</v>
      </c>
      <c r="M828" s="10" t="s">
        <v>6440</v>
      </c>
    </row>
    <row r="829" spans="1:13" x14ac:dyDescent="0.25">
      <c r="A829" s="4" t="s">
        <v>2450</v>
      </c>
      <c r="B829" s="9">
        <v>2155</v>
      </c>
      <c r="C829" s="9" t="s">
        <v>2451</v>
      </c>
      <c r="D829" s="9" t="s">
        <v>2452</v>
      </c>
      <c r="E829" s="10">
        <v>412.37</v>
      </c>
      <c r="F829" s="10">
        <v>2287640.33157585</v>
      </c>
      <c r="G829" s="10">
        <v>2191898.1208954202</v>
      </c>
      <c r="H829" s="16">
        <v>4.3680045969162203E-2</v>
      </c>
      <c r="I829" s="10">
        <v>95742.210680432196</v>
      </c>
      <c r="J829" s="10">
        <v>5547.5430598148496</v>
      </c>
      <c r="K829" s="10">
        <v>5315.3675604321797</v>
      </c>
      <c r="L829" s="10" t="s">
        <v>25</v>
      </c>
      <c r="M829" s="10" t="s">
        <v>6443</v>
      </c>
    </row>
    <row r="830" spans="1:13" x14ac:dyDescent="0.25">
      <c r="A830" s="4" t="s">
        <v>2453</v>
      </c>
      <c r="B830" s="9">
        <v>2156</v>
      </c>
      <c r="C830" s="9" t="s">
        <v>2454</v>
      </c>
      <c r="D830" s="9" t="s">
        <v>2455</v>
      </c>
      <c r="E830" s="10">
        <v>93.86</v>
      </c>
      <c r="F830" s="10">
        <v>877883.93973800004</v>
      </c>
      <c r="G830" s="10">
        <v>935912.89466550096</v>
      </c>
      <c r="H830" s="16">
        <v>-6.2002516749425002E-2</v>
      </c>
      <c r="I830" s="10">
        <v>-58028.954927500599</v>
      </c>
      <c r="J830" s="10">
        <v>9353.1210285318593</v>
      </c>
      <c r="K830" s="10">
        <v>9971.3711343010891</v>
      </c>
      <c r="L830" s="10" t="s">
        <v>25</v>
      </c>
      <c r="M830" s="10" t="s">
        <v>6442</v>
      </c>
    </row>
    <row r="831" spans="1:13" x14ac:dyDescent="0.25">
      <c r="A831" s="4" t="s">
        <v>2456</v>
      </c>
      <c r="B831" s="9">
        <v>2157</v>
      </c>
      <c r="C831" s="9" t="s">
        <v>2457</v>
      </c>
      <c r="D831" s="9" t="s">
        <v>2458</v>
      </c>
      <c r="E831" s="10">
        <v>7590.01</v>
      </c>
      <c r="F831" s="10">
        <v>5218368.4372857399</v>
      </c>
      <c r="G831" s="10">
        <v>5460074.0637763804</v>
      </c>
      <c r="H831" s="16">
        <v>-4.4267829276195297E-2</v>
      </c>
      <c r="I831" s="10">
        <v>-241705.62649063501</v>
      </c>
      <c r="J831" s="10">
        <v>687.53116758551596</v>
      </c>
      <c r="K831" s="10">
        <v>719.37639921111804</v>
      </c>
      <c r="L831" s="10" t="s">
        <v>12</v>
      </c>
      <c r="M831" s="10" t="s">
        <v>6440</v>
      </c>
    </row>
    <row r="832" spans="1:13" x14ac:dyDescent="0.25">
      <c r="A832" s="4" t="s">
        <v>2459</v>
      </c>
      <c r="B832" s="9">
        <v>2158</v>
      </c>
      <c r="C832" s="9" t="s">
        <v>2460</v>
      </c>
      <c r="D832" s="9" t="s">
        <v>2461</v>
      </c>
      <c r="E832" s="10">
        <v>14224.97</v>
      </c>
      <c r="F832" s="10">
        <v>21348334.257834099</v>
      </c>
      <c r="G832" s="10">
        <v>22667544.809779901</v>
      </c>
      <c r="H832" s="16">
        <v>-5.8198210834755397E-2</v>
      </c>
      <c r="I832" s="10">
        <v>-1319210.55194584</v>
      </c>
      <c r="J832" s="10">
        <v>1500.7648000546999</v>
      </c>
      <c r="K832" s="10">
        <v>1593.50387450939</v>
      </c>
      <c r="L832" s="10" t="s">
        <v>12</v>
      </c>
      <c r="M832" s="10" t="s">
        <v>6439</v>
      </c>
    </row>
    <row r="833" spans="1:13" x14ac:dyDescent="0.25">
      <c r="A833" s="4" t="s">
        <v>2462</v>
      </c>
      <c r="B833" s="9">
        <v>2159</v>
      </c>
      <c r="C833" s="9" t="s">
        <v>2463</v>
      </c>
      <c r="D833" s="9" t="s">
        <v>2464</v>
      </c>
      <c r="E833" s="10">
        <v>9139.67</v>
      </c>
      <c r="F833" s="10">
        <v>30507184.1667566</v>
      </c>
      <c r="G833" s="10">
        <v>28599722.555891</v>
      </c>
      <c r="H833" s="16">
        <v>6.6695108917157506E-2</v>
      </c>
      <c r="I833" s="10">
        <v>1907461.61086563</v>
      </c>
      <c r="J833" s="10">
        <v>3337.8868347277999</v>
      </c>
      <c r="K833" s="10">
        <v>3129.1854690476798</v>
      </c>
      <c r="L833" s="10" t="s">
        <v>12</v>
      </c>
      <c r="M833" s="10" t="s">
        <v>6439</v>
      </c>
    </row>
    <row r="834" spans="1:13" x14ac:dyDescent="0.25">
      <c r="A834" s="4" t="s">
        <v>2465</v>
      </c>
      <c r="B834" s="9">
        <v>2160</v>
      </c>
      <c r="C834" s="9" t="s">
        <v>2466</v>
      </c>
      <c r="D834" s="9" t="s">
        <v>2467</v>
      </c>
      <c r="E834" s="10">
        <v>7229.76</v>
      </c>
      <c r="F834" s="10">
        <v>38742169.142588697</v>
      </c>
      <c r="G834" s="10">
        <v>36576462.441666298</v>
      </c>
      <c r="H834" s="16">
        <v>5.9210392595409903E-2</v>
      </c>
      <c r="I834" s="10">
        <v>2165706.7009223299</v>
      </c>
      <c r="J834" s="10">
        <v>5358.7075010219796</v>
      </c>
      <c r="K834" s="10">
        <v>5059.1530620195299</v>
      </c>
      <c r="L834" s="10" t="s">
        <v>12</v>
      </c>
      <c r="M834" s="10" t="s">
        <v>6439</v>
      </c>
    </row>
    <row r="835" spans="1:13" x14ac:dyDescent="0.25">
      <c r="A835" s="4" t="s">
        <v>2468</v>
      </c>
      <c r="B835" s="9">
        <v>2161</v>
      </c>
      <c r="C835" s="9" t="s">
        <v>2469</v>
      </c>
      <c r="D835" s="9" t="s">
        <v>2470</v>
      </c>
      <c r="E835" s="10">
        <v>2881.13</v>
      </c>
      <c r="F835" s="10">
        <v>22850193.433477301</v>
      </c>
      <c r="G835" s="10">
        <v>23812899.140962601</v>
      </c>
      <c r="H835" s="16">
        <v>-4.0427908495577501E-2</v>
      </c>
      <c r="I835" s="10">
        <v>-962705.70748525101</v>
      </c>
      <c r="J835" s="10">
        <v>7930.9831328254304</v>
      </c>
      <c r="K835" s="10">
        <v>8265.1248437115191</v>
      </c>
      <c r="L835" s="10" t="s">
        <v>12</v>
      </c>
      <c r="M835" s="10" t="s">
        <v>6439</v>
      </c>
    </row>
    <row r="836" spans="1:13" x14ac:dyDescent="0.25">
      <c r="A836" s="4" t="s">
        <v>2471</v>
      </c>
      <c r="B836" s="9">
        <v>2162</v>
      </c>
      <c r="C836" s="9" t="s">
        <v>2472</v>
      </c>
      <c r="D836" s="9" t="s">
        <v>2473</v>
      </c>
      <c r="E836" s="10">
        <v>16194.64</v>
      </c>
      <c r="F836" s="10">
        <v>10998002.477589499</v>
      </c>
      <c r="G836" s="10">
        <v>11568558.5532656</v>
      </c>
      <c r="H836" s="16">
        <v>-4.9319547724901401E-2</v>
      </c>
      <c r="I836" s="10">
        <v>-570556.075676098</v>
      </c>
      <c r="J836" s="10">
        <v>679.113736247887</v>
      </c>
      <c r="K836" s="10">
        <v>714.34490382407898</v>
      </c>
      <c r="L836" s="10" t="s">
        <v>12</v>
      </c>
      <c r="M836" s="10" t="s">
        <v>6439</v>
      </c>
    </row>
    <row r="837" spans="1:13" x14ac:dyDescent="0.25">
      <c r="A837" s="4" t="s">
        <v>2474</v>
      </c>
      <c r="B837" s="9">
        <v>2163</v>
      </c>
      <c r="C837" s="9" t="s">
        <v>2475</v>
      </c>
      <c r="D837" s="9" t="s">
        <v>2476</v>
      </c>
      <c r="E837" s="10">
        <v>291.10000000000002</v>
      </c>
      <c r="F837" s="10">
        <v>523331.8773928</v>
      </c>
      <c r="G837" s="10">
        <v>531907.43108474801</v>
      </c>
      <c r="H837" s="16">
        <v>-1.6122267129187601E-2</v>
      </c>
      <c r="I837" s="10">
        <v>-8575.5536919483002</v>
      </c>
      <c r="J837" s="10">
        <v>1797.7735396523501</v>
      </c>
      <c r="K837" s="10">
        <v>1827.2326729122201</v>
      </c>
      <c r="L837" s="10" t="s">
        <v>25</v>
      </c>
      <c r="M837" s="10" t="s">
        <v>6440</v>
      </c>
    </row>
    <row r="838" spans="1:13" x14ac:dyDescent="0.25">
      <c r="A838" s="4" t="s">
        <v>6460</v>
      </c>
      <c r="B838" s="9">
        <v>2164</v>
      </c>
      <c r="C838" s="9" t="s">
        <v>6461</v>
      </c>
      <c r="D838" s="9" t="s">
        <v>6462</v>
      </c>
      <c r="E838" s="10">
        <v>286.82</v>
      </c>
      <c r="F838" s="10">
        <v>1073504.1410431</v>
      </c>
      <c r="G838" s="10">
        <v>1029372.57074607</v>
      </c>
      <c r="H838" s="16">
        <v>4.2872300614190902E-2</v>
      </c>
      <c r="I838" s="10">
        <v>44131.5702970282</v>
      </c>
      <c r="J838" s="10">
        <v>3742.7799353012301</v>
      </c>
      <c r="K838" s="10">
        <v>3588.9148969600101</v>
      </c>
      <c r="L838" s="10" t="s">
        <v>25</v>
      </c>
      <c r="M838" s="10" t="s">
        <v>6438</v>
      </c>
    </row>
    <row r="839" spans="1:13" x14ac:dyDescent="0.25">
      <c r="A839" s="4" t="s">
        <v>2477</v>
      </c>
      <c r="B839" s="9">
        <v>2167</v>
      </c>
      <c r="C839" s="9" t="s">
        <v>2478</v>
      </c>
      <c r="D839" s="9" t="s">
        <v>2479</v>
      </c>
      <c r="E839" s="10">
        <v>1168.1199999999999</v>
      </c>
      <c r="F839" s="10">
        <v>1423736.6008585501</v>
      </c>
      <c r="G839" s="10">
        <v>2089045.6349526499</v>
      </c>
      <c r="H839" s="16">
        <v>-0.31847510794525202</v>
      </c>
      <c r="I839" s="10">
        <v>-665309.03409410501</v>
      </c>
      <c r="J839" s="10">
        <v>1218.8273472404801</v>
      </c>
      <c r="K839" s="10">
        <v>1788.38273032964</v>
      </c>
      <c r="L839" s="10" t="s">
        <v>12</v>
      </c>
      <c r="M839" s="10" t="s">
        <v>6439</v>
      </c>
    </row>
    <row r="840" spans="1:13" x14ac:dyDescent="0.25">
      <c r="A840" s="4" t="s">
        <v>2480</v>
      </c>
      <c r="B840" s="9">
        <v>2168</v>
      </c>
      <c r="C840" s="9" t="s">
        <v>2481</v>
      </c>
      <c r="D840" s="9" t="s">
        <v>2482</v>
      </c>
      <c r="E840" s="10">
        <v>1641.15</v>
      </c>
      <c r="F840" s="10">
        <v>5038998.4849716397</v>
      </c>
      <c r="G840" s="10">
        <v>5381822.7471502302</v>
      </c>
      <c r="H840" s="16">
        <v>-6.3700400084734404E-2</v>
      </c>
      <c r="I840" s="10">
        <v>-342824.26217859401</v>
      </c>
      <c r="J840" s="10">
        <v>3070.4070224974198</v>
      </c>
      <c r="K840" s="10">
        <v>3279.2997271122299</v>
      </c>
      <c r="L840" s="10" t="s">
        <v>12</v>
      </c>
      <c r="M840" s="10" t="s">
        <v>6439</v>
      </c>
    </row>
    <row r="841" spans="1:13" x14ac:dyDescent="0.25">
      <c r="A841" s="4" t="s">
        <v>2483</v>
      </c>
      <c r="B841" s="9">
        <v>2169</v>
      </c>
      <c r="C841" s="9" t="s">
        <v>2484</v>
      </c>
      <c r="D841" s="9" t="s">
        <v>2485</v>
      </c>
      <c r="E841" s="10">
        <v>998.04</v>
      </c>
      <c r="F841" s="10">
        <v>4297542.5308617596</v>
      </c>
      <c r="G841" s="10">
        <v>5236623.5844747303</v>
      </c>
      <c r="H841" s="16">
        <v>-0.17932949322481601</v>
      </c>
      <c r="I841" s="10">
        <v>-939081.05361297203</v>
      </c>
      <c r="J841" s="10">
        <v>4305.9822560836801</v>
      </c>
      <c r="K841" s="10">
        <v>5246.9075232202404</v>
      </c>
      <c r="L841" s="10" t="s">
        <v>12</v>
      </c>
      <c r="M841" s="10" t="s">
        <v>6439</v>
      </c>
    </row>
    <row r="842" spans="1:13" x14ac:dyDescent="0.25">
      <c r="A842" s="4" t="s">
        <v>2486</v>
      </c>
      <c r="B842" s="9">
        <v>2170</v>
      </c>
      <c r="C842" s="9" t="s">
        <v>2487</v>
      </c>
      <c r="D842" s="9" t="s">
        <v>2488</v>
      </c>
      <c r="E842" s="10">
        <v>292.11</v>
      </c>
      <c r="F842" s="10">
        <v>1928422.2086173601</v>
      </c>
      <c r="G842" s="10">
        <v>2667019.98065338</v>
      </c>
      <c r="H842" s="16">
        <v>-0.27693747230760302</v>
      </c>
      <c r="I842" s="10">
        <v>-738597.77203601901</v>
      </c>
      <c r="J842" s="10">
        <v>6601.6987046570102</v>
      </c>
      <c r="K842" s="10">
        <v>9130.1906153619493</v>
      </c>
      <c r="L842" s="10" t="s">
        <v>25</v>
      </c>
      <c r="M842" s="10" t="s">
        <v>6443</v>
      </c>
    </row>
    <row r="843" spans="1:13" x14ac:dyDescent="0.25">
      <c r="A843" s="4" t="s">
        <v>2489</v>
      </c>
      <c r="B843" s="9">
        <v>2171</v>
      </c>
      <c r="C843" s="9" t="s">
        <v>2490</v>
      </c>
      <c r="D843" s="9" t="s">
        <v>2491</v>
      </c>
      <c r="E843" s="10">
        <v>1241.18</v>
      </c>
      <c r="F843" s="10">
        <v>1476072.7131931901</v>
      </c>
      <c r="G843" s="10">
        <v>963815.78528925497</v>
      </c>
      <c r="H843" s="16">
        <v>0.53148841897230303</v>
      </c>
      <c r="I843" s="10">
        <v>512256.92790393502</v>
      </c>
      <c r="J843" s="10">
        <v>1189.2495151333301</v>
      </c>
      <c r="K843" s="10">
        <v>776.53183687237504</v>
      </c>
      <c r="L843" s="10" t="s">
        <v>12</v>
      </c>
      <c r="M843" s="10" t="s">
        <v>6439</v>
      </c>
    </row>
    <row r="844" spans="1:13" x14ac:dyDescent="0.25">
      <c r="A844" s="4" t="s">
        <v>2492</v>
      </c>
      <c r="B844" s="9">
        <v>2172</v>
      </c>
      <c r="C844" s="9" t="s">
        <v>2493</v>
      </c>
      <c r="D844" s="9" t="s">
        <v>2494</v>
      </c>
      <c r="E844" s="10">
        <v>11684.85</v>
      </c>
      <c r="F844" s="10">
        <v>13724659.104441401</v>
      </c>
      <c r="G844" s="10">
        <v>17126046.345916402</v>
      </c>
      <c r="H844" s="16">
        <v>-0.19860901767827199</v>
      </c>
      <c r="I844" s="10">
        <v>-3401387.241475</v>
      </c>
      <c r="J844" s="10">
        <v>1174.56870258851</v>
      </c>
      <c r="K844" s="10">
        <v>1465.6624899691799</v>
      </c>
      <c r="L844" s="10" t="s">
        <v>12</v>
      </c>
      <c r="M844" s="10" t="s">
        <v>6439</v>
      </c>
    </row>
    <row r="845" spans="1:13" x14ac:dyDescent="0.25">
      <c r="A845" s="4" t="s">
        <v>2495</v>
      </c>
      <c r="B845" s="9">
        <v>2173</v>
      </c>
      <c r="C845" s="9" t="s">
        <v>2496</v>
      </c>
      <c r="D845" s="9" t="s">
        <v>2497</v>
      </c>
      <c r="E845" s="10">
        <v>4589.05</v>
      </c>
      <c r="F845" s="10">
        <v>9574443.5513816401</v>
      </c>
      <c r="G845" s="10">
        <v>10253818.347064599</v>
      </c>
      <c r="H845" s="16">
        <v>-6.6255786155741E-2</v>
      </c>
      <c r="I845" s="10">
        <v>-679374.79568292398</v>
      </c>
      <c r="J845" s="10">
        <v>2086.3672331706198</v>
      </c>
      <c r="K845" s="10">
        <v>2234.40981184876</v>
      </c>
      <c r="L845" s="10" t="s">
        <v>12</v>
      </c>
      <c r="M845" s="10" t="s">
        <v>6439</v>
      </c>
    </row>
    <row r="846" spans="1:13" x14ac:dyDescent="0.25">
      <c r="A846" s="4" t="s">
        <v>2498</v>
      </c>
      <c r="B846" s="9">
        <v>2174</v>
      </c>
      <c r="C846" s="9" t="s">
        <v>2499</v>
      </c>
      <c r="D846" s="9" t="s">
        <v>2500</v>
      </c>
      <c r="E846" s="10">
        <v>3653.71</v>
      </c>
      <c r="F846" s="10">
        <v>11828544.6093539</v>
      </c>
      <c r="G846" s="10">
        <v>12052238.423097299</v>
      </c>
      <c r="H846" s="16">
        <v>-1.8560354175761001E-2</v>
      </c>
      <c r="I846" s="10">
        <v>-223693.813743401</v>
      </c>
      <c r="J846" s="10">
        <v>3237.406529077</v>
      </c>
      <c r="K846" s="10">
        <v>3298.6302752811098</v>
      </c>
      <c r="L846" s="10" t="s">
        <v>12</v>
      </c>
      <c r="M846" s="10" t="s">
        <v>6439</v>
      </c>
    </row>
    <row r="847" spans="1:13" x14ac:dyDescent="0.25">
      <c r="A847" s="4" t="s">
        <v>2501</v>
      </c>
      <c r="B847" s="9">
        <v>2175</v>
      </c>
      <c r="C847" s="9" t="s">
        <v>2502</v>
      </c>
      <c r="D847" s="9" t="s">
        <v>2503</v>
      </c>
      <c r="E847" s="10">
        <v>212.52</v>
      </c>
      <c r="F847" s="10">
        <v>1170207.0840600999</v>
      </c>
      <c r="G847" s="10">
        <v>1182159.49446761</v>
      </c>
      <c r="H847" s="16">
        <v>-1.0110658048639099E-2</v>
      </c>
      <c r="I847" s="10">
        <v>-11952.4104075141</v>
      </c>
      <c r="J847" s="10">
        <v>5506.3386225301101</v>
      </c>
      <c r="K847" s="10">
        <v>5562.5799664389897</v>
      </c>
      <c r="L847" s="10" t="s">
        <v>25</v>
      </c>
      <c r="M847" s="10" t="s">
        <v>6441</v>
      </c>
    </row>
    <row r="848" spans="1:13" x14ac:dyDescent="0.25">
      <c r="A848" s="4" t="s">
        <v>2504</v>
      </c>
      <c r="B848" s="9">
        <v>2176</v>
      </c>
      <c r="C848" s="9" t="s">
        <v>2505</v>
      </c>
      <c r="D848" s="9" t="s">
        <v>2506</v>
      </c>
      <c r="E848" s="10">
        <v>1194.27</v>
      </c>
      <c r="F848" s="10">
        <v>2567476.9317338802</v>
      </c>
      <c r="G848" s="10">
        <v>2133604.2762979399</v>
      </c>
      <c r="H848" s="16">
        <v>0.203351980615992</v>
      </c>
      <c r="I848" s="10">
        <v>433872.655435936</v>
      </c>
      <c r="J848" s="10">
        <v>2149.8295458597099</v>
      </c>
      <c r="K848" s="10">
        <v>1786.5342646955401</v>
      </c>
      <c r="L848" s="10" t="s">
        <v>25</v>
      </c>
      <c r="M848" s="10" t="s">
        <v>6443</v>
      </c>
    </row>
    <row r="849" spans="1:13" x14ac:dyDescent="0.25">
      <c r="A849" s="4" t="s">
        <v>2507</v>
      </c>
      <c r="B849" s="9">
        <v>2177</v>
      </c>
      <c r="C849" s="9" t="s">
        <v>2508</v>
      </c>
      <c r="D849" s="9" t="s">
        <v>2509</v>
      </c>
      <c r="E849" s="10">
        <v>1239.1099999999999</v>
      </c>
      <c r="F849" s="10">
        <v>5713927.4923221497</v>
      </c>
      <c r="G849" s="10">
        <v>4613919.3123161597</v>
      </c>
      <c r="H849" s="16">
        <v>0.238410796883614</v>
      </c>
      <c r="I849" s="10">
        <v>1100008.18000599</v>
      </c>
      <c r="J849" s="10">
        <v>4611.3157769061299</v>
      </c>
      <c r="K849" s="10">
        <v>3723.57523732046</v>
      </c>
      <c r="L849" s="10" t="s">
        <v>12</v>
      </c>
      <c r="M849" s="10" t="s">
        <v>6439</v>
      </c>
    </row>
    <row r="850" spans="1:13" x14ac:dyDescent="0.25">
      <c r="A850" s="4" t="s">
        <v>2510</v>
      </c>
      <c r="B850" s="9">
        <v>2178</v>
      </c>
      <c r="C850" s="9" t="s">
        <v>2511</v>
      </c>
      <c r="D850" s="9" t="s">
        <v>2512</v>
      </c>
      <c r="E850" s="10">
        <v>2833.18</v>
      </c>
      <c r="F850" s="10">
        <v>18133654.0715486</v>
      </c>
      <c r="G850" s="10">
        <v>18144911.773353301</v>
      </c>
      <c r="H850" s="16">
        <v>-6.2043298668279501E-4</v>
      </c>
      <c r="I850" s="10">
        <v>-11257.7018046379</v>
      </c>
      <c r="J850" s="10">
        <v>6400.4595795355899</v>
      </c>
      <c r="K850" s="10">
        <v>6404.4331010925098</v>
      </c>
      <c r="L850" s="10" t="s">
        <v>12</v>
      </c>
      <c r="M850" s="10" t="s">
        <v>6439</v>
      </c>
    </row>
    <row r="851" spans="1:13" x14ac:dyDescent="0.25">
      <c r="A851" s="4" t="s">
        <v>2513</v>
      </c>
      <c r="B851" s="9">
        <v>2179</v>
      </c>
      <c r="C851" s="9" t="s">
        <v>2514</v>
      </c>
      <c r="D851" s="9" t="s">
        <v>2515</v>
      </c>
      <c r="E851" s="10">
        <v>1006.48</v>
      </c>
      <c r="F851" s="10">
        <v>9444963.0757953003</v>
      </c>
      <c r="G851" s="10">
        <v>9420566.5101316199</v>
      </c>
      <c r="H851" s="16">
        <v>2.5897132234502501E-3</v>
      </c>
      <c r="I851" s="10">
        <v>24396.565663680401</v>
      </c>
      <c r="J851" s="10">
        <v>9384.1537594341698</v>
      </c>
      <c r="K851" s="10">
        <v>9359.9142656899494</v>
      </c>
      <c r="L851" s="10" t="s">
        <v>12</v>
      </c>
      <c r="M851" s="10" t="s">
        <v>6443</v>
      </c>
    </row>
    <row r="852" spans="1:13" x14ac:dyDescent="0.25">
      <c r="A852" s="4" t="s">
        <v>2516</v>
      </c>
      <c r="B852" s="9">
        <v>2180</v>
      </c>
      <c r="C852" s="9" t="s">
        <v>2517</v>
      </c>
      <c r="D852" s="9" t="s">
        <v>2518</v>
      </c>
      <c r="E852" s="10">
        <v>1139.6400000000001</v>
      </c>
      <c r="F852" s="10">
        <v>825151.11194691004</v>
      </c>
      <c r="G852" s="10">
        <v>901773.68833994598</v>
      </c>
      <c r="H852" s="16">
        <v>-8.4968742583395901E-2</v>
      </c>
      <c r="I852" s="10">
        <v>-76622.576393036405</v>
      </c>
      <c r="J852" s="10">
        <v>724.04541078490604</v>
      </c>
      <c r="K852" s="10">
        <v>791.27942888977805</v>
      </c>
      <c r="L852" s="10" t="s">
        <v>25</v>
      </c>
      <c r="M852" s="10" t="s">
        <v>6439</v>
      </c>
    </row>
    <row r="853" spans="1:13" x14ac:dyDescent="0.25">
      <c r="A853" s="4" t="s">
        <v>2519</v>
      </c>
      <c r="B853" s="9">
        <v>2181</v>
      </c>
      <c r="C853" s="9" t="s">
        <v>2520</v>
      </c>
      <c r="D853" s="9" t="s">
        <v>2521</v>
      </c>
      <c r="E853" s="10">
        <v>1632.58</v>
      </c>
      <c r="F853" s="10">
        <v>1719870.8526256201</v>
      </c>
      <c r="G853" s="10">
        <v>1822939.6944061101</v>
      </c>
      <c r="H853" s="16">
        <v>-5.6539907544264301E-2</v>
      </c>
      <c r="I853" s="10">
        <v>-103068.841780491</v>
      </c>
      <c r="J853" s="10">
        <v>1053.46803992798</v>
      </c>
      <c r="K853" s="10">
        <v>1116.6005306974901</v>
      </c>
      <c r="L853" s="10" t="s">
        <v>12</v>
      </c>
      <c r="M853" s="10" t="s">
        <v>6441</v>
      </c>
    </row>
    <row r="854" spans="1:13" x14ac:dyDescent="0.25">
      <c r="A854" s="4" t="s">
        <v>2522</v>
      </c>
      <c r="B854" s="9">
        <v>2186</v>
      </c>
      <c r="C854" s="9" t="s">
        <v>2523</v>
      </c>
      <c r="D854" s="9" t="s">
        <v>2524</v>
      </c>
      <c r="E854" s="10">
        <v>18873.96</v>
      </c>
      <c r="F854" s="10">
        <v>16113954.618018501</v>
      </c>
      <c r="G854" s="10">
        <v>15615209.9724271</v>
      </c>
      <c r="H854" s="16">
        <v>3.1939669493533697E-2</v>
      </c>
      <c r="I854" s="10">
        <v>498744.64559145097</v>
      </c>
      <c r="J854" s="10">
        <v>853.76649192954403</v>
      </c>
      <c r="K854" s="10">
        <v>827.34147854647802</v>
      </c>
      <c r="L854" s="10" t="s">
        <v>12</v>
      </c>
      <c r="M854" s="10" t="s">
        <v>6440</v>
      </c>
    </row>
    <row r="855" spans="1:13" x14ac:dyDescent="0.25">
      <c r="A855" s="4" t="s">
        <v>2525</v>
      </c>
      <c r="B855" s="9">
        <v>2187</v>
      </c>
      <c r="C855" s="9" t="s">
        <v>2526</v>
      </c>
      <c r="D855" s="9" t="s">
        <v>2527</v>
      </c>
      <c r="E855" s="10">
        <v>768.03</v>
      </c>
      <c r="F855" s="10">
        <v>397683.00406472001</v>
      </c>
      <c r="G855" s="10">
        <v>517387.00651076197</v>
      </c>
      <c r="H855" s="16">
        <v>-0.23136259886641</v>
      </c>
      <c r="I855" s="10">
        <v>-119704.002446042</v>
      </c>
      <c r="J855" s="10">
        <v>517.79618512912305</v>
      </c>
      <c r="K855" s="10">
        <v>673.65468342481699</v>
      </c>
      <c r="L855" s="10" t="s">
        <v>80</v>
      </c>
      <c r="M855" s="10" t="s">
        <v>6439</v>
      </c>
    </row>
    <row r="856" spans="1:13" x14ac:dyDescent="0.25">
      <c r="A856" s="4" t="s">
        <v>2528</v>
      </c>
      <c r="B856" s="9">
        <v>2188</v>
      </c>
      <c r="C856" s="9" t="s">
        <v>2529</v>
      </c>
      <c r="D856" s="9" t="s">
        <v>2530</v>
      </c>
      <c r="E856" s="10">
        <v>5690.19</v>
      </c>
      <c r="F856" s="10">
        <v>12095097.740606699</v>
      </c>
      <c r="G856" s="10">
        <v>12685672.056629101</v>
      </c>
      <c r="H856" s="16">
        <v>-4.6554436642066398E-2</v>
      </c>
      <c r="I856" s="10">
        <v>-590574.31602237199</v>
      </c>
      <c r="J856" s="10">
        <v>2125.6052505464199</v>
      </c>
      <c r="K856" s="10">
        <v>2229.3934045487199</v>
      </c>
      <c r="L856" s="10" t="s">
        <v>25</v>
      </c>
      <c r="M856" s="10" t="s">
        <v>6439</v>
      </c>
    </row>
    <row r="857" spans="1:13" x14ac:dyDescent="0.25">
      <c r="A857" s="4" t="s">
        <v>2531</v>
      </c>
      <c r="B857" s="9">
        <v>2189</v>
      </c>
      <c r="C857" s="9" t="s">
        <v>2532</v>
      </c>
      <c r="D857" s="9" t="s">
        <v>2533</v>
      </c>
      <c r="E857" s="10">
        <v>18876.66</v>
      </c>
      <c r="F857" s="10">
        <v>39249631.531746902</v>
      </c>
      <c r="G857" s="10">
        <v>40905538.212944597</v>
      </c>
      <c r="H857" s="16">
        <v>-4.0481234413233501E-2</v>
      </c>
      <c r="I857" s="10">
        <v>-1655906.6811976901</v>
      </c>
      <c r="J857" s="10">
        <v>2079.2678117710898</v>
      </c>
      <c r="K857" s="10">
        <v>2166.99025213913</v>
      </c>
      <c r="L857" s="10" t="s">
        <v>12</v>
      </c>
      <c r="M857" s="10" t="s">
        <v>6439</v>
      </c>
    </row>
    <row r="858" spans="1:13" x14ac:dyDescent="0.25">
      <c r="A858" s="4" t="s">
        <v>2534</v>
      </c>
      <c r="B858" s="9">
        <v>2190</v>
      </c>
      <c r="C858" s="9" t="s">
        <v>2535</v>
      </c>
      <c r="D858" s="9" t="s">
        <v>2536</v>
      </c>
      <c r="E858" s="10">
        <v>4513.45</v>
      </c>
      <c r="F858" s="10">
        <v>7778090.2842731802</v>
      </c>
      <c r="G858" s="10">
        <v>8105538.2783741197</v>
      </c>
      <c r="H858" s="16">
        <v>-4.0398056594782801E-2</v>
      </c>
      <c r="I858" s="10">
        <v>-327447.99410093599</v>
      </c>
      <c r="J858" s="10">
        <v>1723.31371440321</v>
      </c>
      <c r="K858" s="10">
        <v>1795.8630932821</v>
      </c>
      <c r="L858" s="10" t="s">
        <v>12</v>
      </c>
      <c r="M858" s="10" t="s">
        <v>6439</v>
      </c>
    </row>
    <row r="859" spans="1:13" x14ac:dyDescent="0.25">
      <c r="A859" s="4" t="s">
        <v>2537</v>
      </c>
      <c r="B859" s="9">
        <v>2191</v>
      </c>
      <c r="C859" s="9" t="s">
        <v>2538</v>
      </c>
      <c r="D859" s="9" t="s">
        <v>2539</v>
      </c>
      <c r="E859" s="10">
        <v>3914.69</v>
      </c>
      <c r="F859" s="10">
        <v>12403050.730613999</v>
      </c>
      <c r="G859" s="10">
        <v>11637519.729783</v>
      </c>
      <c r="H859" s="16">
        <v>6.57812848962855E-2</v>
      </c>
      <c r="I859" s="10">
        <v>765531.00083100202</v>
      </c>
      <c r="J859" s="10">
        <v>3168.3353549358999</v>
      </c>
      <c r="K859" s="10">
        <v>2972.7819392552201</v>
      </c>
      <c r="L859" s="10" t="s">
        <v>12</v>
      </c>
      <c r="M859" s="10" t="s">
        <v>6443</v>
      </c>
    </row>
    <row r="860" spans="1:13" x14ac:dyDescent="0.25">
      <c r="A860" s="4" t="s">
        <v>2540</v>
      </c>
      <c r="B860" s="9">
        <v>2192</v>
      </c>
      <c r="C860" s="9" t="s">
        <v>2541</v>
      </c>
      <c r="D860" s="9" t="s">
        <v>2542</v>
      </c>
      <c r="E860" s="10">
        <v>2556.7399999999998</v>
      </c>
      <c r="F860" s="10">
        <v>13173345.206442</v>
      </c>
      <c r="G860" s="10">
        <v>12115957.8197175</v>
      </c>
      <c r="H860" s="16">
        <v>8.7272290186064305E-2</v>
      </c>
      <c r="I860" s="10">
        <v>1057387.3867245</v>
      </c>
      <c r="J860" s="10">
        <v>5152.3992296604101</v>
      </c>
      <c r="K860" s="10">
        <v>4738.8306279549197</v>
      </c>
      <c r="L860" s="10" t="s">
        <v>12</v>
      </c>
      <c r="M860" s="10" t="s">
        <v>6439</v>
      </c>
    </row>
    <row r="861" spans="1:13" x14ac:dyDescent="0.25">
      <c r="A861" s="4" t="s">
        <v>2543</v>
      </c>
      <c r="B861" s="9">
        <v>2193</v>
      </c>
      <c r="C861" s="9" t="s">
        <v>2544</v>
      </c>
      <c r="D861" s="9" t="s">
        <v>2545</v>
      </c>
      <c r="E861" s="10">
        <v>2578.04</v>
      </c>
      <c r="F861" s="10">
        <v>19474634.356221501</v>
      </c>
      <c r="G861" s="10">
        <v>18606959.870479599</v>
      </c>
      <c r="H861" s="16">
        <v>4.6631716937189503E-2</v>
      </c>
      <c r="I861" s="10">
        <v>867674.48574184999</v>
      </c>
      <c r="J861" s="10">
        <v>7554.0466231018499</v>
      </c>
      <c r="K861" s="10">
        <v>7217.4829988982501</v>
      </c>
      <c r="L861" s="10" t="s">
        <v>12</v>
      </c>
      <c r="M861" s="10" t="s">
        <v>6439</v>
      </c>
    </row>
    <row r="862" spans="1:13" x14ac:dyDescent="0.25">
      <c r="A862" s="4" t="s">
        <v>2546</v>
      </c>
      <c r="B862" s="9">
        <v>2194</v>
      </c>
      <c r="C862" s="9" t="s">
        <v>2547</v>
      </c>
      <c r="D862" s="9" t="s">
        <v>2548</v>
      </c>
      <c r="E862" s="10">
        <v>6325.07</v>
      </c>
      <c r="F862" s="10">
        <v>7430677.26822084</v>
      </c>
      <c r="G862" s="10">
        <v>9815325.3062222991</v>
      </c>
      <c r="H862" s="16">
        <v>-0.242951503246636</v>
      </c>
      <c r="I862" s="10">
        <v>-2384648.03800146</v>
      </c>
      <c r="J862" s="10">
        <v>1174.7976335788901</v>
      </c>
      <c r="K862" s="10">
        <v>1551.8129137262199</v>
      </c>
      <c r="L862" s="10" t="s">
        <v>25</v>
      </c>
      <c r="M862" s="10" t="s">
        <v>6439</v>
      </c>
    </row>
    <row r="863" spans="1:13" x14ac:dyDescent="0.25">
      <c r="A863" s="4" t="s">
        <v>2549</v>
      </c>
      <c r="B863" s="9">
        <v>2195</v>
      </c>
      <c r="C863" s="9" t="s">
        <v>2550</v>
      </c>
      <c r="D863" s="9" t="s">
        <v>2551</v>
      </c>
      <c r="E863" s="10">
        <v>944.32</v>
      </c>
      <c r="F863" s="10">
        <v>2655743.5961829498</v>
      </c>
      <c r="G863" s="10">
        <v>2526522.8105069501</v>
      </c>
      <c r="H863" s="16">
        <v>5.1145703153210501E-2</v>
      </c>
      <c r="I863" s="10">
        <v>129220.785676003</v>
      </c>
      <c r="J863" s="10">
        <v>2812.3343741347699</v>
      </c>
      <c r="K863" s="10">
        <v>2675.4943350844501</v>
      </c>
      <c r="L863" s="10" t="s">
        <v>12</v>
      </c>
      <c r="M863" s="10" t="s">
        <v>6439</v>
      </c>
    </row>
    <row r="864" spans="1:13" x14ac:dyDescent="0.25">
      <c r="A864" s="4" t="s">
        <v>2552</v>
      </c>
      <c r="B864" s="9">
        <v>2196</v>
      </c>
      <c r="C864" s="9" t="s">
        <v>2553</v>
      </c>
      <c r="D864" s="9" t="s">
        <v>2554</v>
      </c>
      <c r="E864" s="10">
        <v>493.7</v>
      </c>
      <c r="F864" s="10">
        <v>2091132.8282683799</v>
      </c>
      <c r="G864" s="10">
        <v>2065664.0003398899</v>
      </c>
      <c r="H864" s="16">
        <v>1.2329608263635701E-2</v>
      </c>
      <c r="I864" s="10">
        <v>25468.8279284856</v>
      </c>
      <c r="J864" s="10">
        <v>4235.6346531666604</v>
      </c>
      <c r="K864" s="10">
        <v>4184.0469927889299</v>
      </c>
      <c r="L864" s="10" t="s">
        <v>25</v>
      </c>
      <c r="M864" s="10" t="s">
        <v>6439</v>
      </c>
    </row>
    <row r="865" spans="1:13" x14ac:dyDescent="0.25">
      <c r="A865" s="4" t="s">
        <v>2555</v>
      </c>
      <c r="B865" s="9">
        <v>2197</v>
      </c>
      <c r="C865" s="9" t="s">
        <v>2556</v>
      </c>
      <c r="D865" s="9" t="s">
        <v>2557</v>
      </c>
      <c r="E865" s="10">
        <v>225.48</v>
      </c>
      <c r="F865" s="10">
        <v>1521728.8759616001</v>
      </c>
      <c r="G865" s="10">
        <v>1387232.2299877901</v>
      </c>
      <c r="H865" s="16">
        <v>9.6953230372244001E-2</v>
      </c>
      <c r="I865" s="10">
        <v>134496.64597380799</v>
      </c>
      <c r="J865" s="10">
        <v>6748.8419192904003</v>
      </c>
      <c r="K865" s="10">
        <v>6152.3515610599297</v>
      </c>
      <c r="L865" s="10" t="s">
        <v>25</v>
      </c>
      <c r="M865" s="10" t="s">
        <v>6443</v>
      </c>
    </row>
    <row r="866" spans="1:13" x14ac:dyDescent="0.25">
      <c r="A866" s="4" t="s">
        <v>2558</v>
      </c>
      <c r="B866" s="9">
        <v>2198</v>
      </c>
      <c r="C866" s="9" t="s">
        <v>2559</v>
      </c>
      <c r="D866" s="9" t="s">
        <v>2560</v>
      </c>
      <c r="E866" s="10">
        <v>1277.9100000000001</v>
      </c>
      <c r="F866" s="10">
        <v>1491377.0029825601</v>
      </c>
      <c r="G866" s="10">
        <v>1139359.0808816401</v>
      </c>
      <c r="H866" s="16">
        <v>0.30896135205113101</v>
      </c>
      <c r="I866" s="10">
        <v>352017.92210092401</v>
      </c>
      <c r="J866" s="10">
        <v>1167.04384736215</v>
      </c>
      <c r="K866" s="10">
        <v>891.580065013683</v>
      </c>
      <c r="L866" s="10" t="s">
        <v>25</v>
      </c>
      <c r="M866" s="10" t="s">
        <v>6440</v>
      </c>
    </row>
    <row r="867" spans="1:13" x14ac:dyDescent="0.25">
      <c r="A867" s="4" t="s">
        <v>2561</v>
      </c>
      <c r="B867" s="9">
        <v>2199</v>
      </c>
      <c r="C867" s="9" t="s">
        <v>2562</v>
      </c>
      <c r="D867" s="9" t="s">
        <v>2563</v>
      </c>
      <c r="E867" s="10">
        <v>13029.21</v>
      </c>
      <c r="F867" s="10">
        <v>9909008.3499642797</v>
      </c>
      <c r="G867" s="10">
        <v>10271695.956392201</v>
      </c>
      <c r="H867" s="16">
        <v>-3.5309418032592001E-2</v>
      </c>
      <c r="I867" s="10">
        <v>-362687.60642793798</v>
      </c>
      <c r="J867" s="10">
        <v>760.522575809606</v>
      </c>
      <c r="K867" s="10">
        <v>788.35907598328799</v>
      </c>
      <c r="L867" s="10" t="s">
        <v>12</v>
      </c>
      <c r="M867" s="10" t="s">
        <v>6439</v>
      </c>
    </row>
    <row r="868" spans="1:13" x14ac:dyDescent="0.25">
      <c r="A868" s="4" t="s">
        <v>2564</v>
      </c>
      <c r="B868" s="9">
        <v>2200</v>
      </c>
      <c r="C868" s="9" t="s">
        <v>2565</v>
      </c>
      <c r="D868" s="9" t="s">
        <v>2566</v>
      </c>
      <c r="E868" s="10">
        <v>63928.92</v>
      </c>
      <c r="F868" s="10">
        <v>39070065.2482256</v>
      </c>
      <c r="G868" s="10">
        <v>40439796.452945001</v>
      </c>
      <c r="H868" s="16">
        <v>-3.3870872874278798E-2</v>
      </c>
      <c r="I868" s="10">
        <v>-1369731.20471941</v>
      </c>
      <c r="J868" s="10">
        <v>611.14852633558598</v>
      </c>
      <c r="K868" s="10">
        <v>632.57437248971098</v>
      </c>
      <c r="L868" s="10" t="s">
        <v>12</v>
      </c>
      <c r="M868" s="10" t="s">
        <v>6439</v>
      </c>
    </row>
    <row r="869" spans="1:13" x14ac:dyDescent="0.25">
      <c r="A869" s="4" t="s">
        <v>2567</v>
      </c>
      <c r="B869" s="9">
        <v>2201</v>
      </c>
      <c r="C869" s="9" t="s">
        <v>2568</v>
      </c>
      <c r="D869" s="9" t="s">
        <v>2569</v>
      </c>
      <c r="E869" s="10">
        <v>31903.83</v>
      </c>
      <c r="F869" s="10">
        <v>19532076.461892702</v>
      </c>
      <c r="G869" s="10">
        <v>20766418.425917301</v>
      </c>
      <c r="H869" s="16">
        <v>-5.9439328376627798E-2</v>
      </c>
      <c r="I869" s="10">
        <v>-1234341.96402455</v>
      </c>
      <c r="J869" s="10">
        <v>612.21729371967899</v>
      </c>
      <c r="K869" s="10">
        <v>650.90675401408805</v>
      </c>
      <c r="L869" s="10" t="s">
        <v>12</v>
      </c>
      <c r="M869" s="10" t="s">
        <v>6439</v>
      </c>
    </row>
    <row r="870" spans="1:13" x14ac:dyDescent="0.25">
      <c r="A870" s="4" t="s">
        <v>2570</v>
      </c>
      <c r="B870" s="9">
        <v>2202</v>
      </c>
      <c r="C870" s="9" t="s">
        <v>2571</v>
      </c>
      <c r="D870" s="9" t="s">
        <v>2572</v>
      </c>
      <c r="E870" s="10">
        <v>1124.48</v>
      </c>
      <c r="F870" s="10">
        <v>1211372.05153533</v>
      </c>
      <c r="G870" s="10">
        <v>1127843.9093231999</v>
      </c>
      <c r="H870" s="16">
        <v>7.4060019761291104E-2</v>
      </c>
      <c r="I870" s="10">
        <v>83528.142212128005</v>
      </c>
      <c r="J870" s="10">
        <v>1077.2730964848899</v>
      </c>
      <c r="K870" s="10">
        <v>1002.9915243696699</v>
      </c>
      <c r="L870" s="10" t="s">
        <v>12</v>
      </c>
      <c r="M870" s="10" t="s">
        <v>6439</v>
      </c>
    </row>
    <row r="871" spans="1:13" x14ac:dyDescent="0.25">
      <c r="A871" s="4" t="s">
        <v>2573</v>
      </c>
      <c r="B871" s="9">
        <v>2319</v>
      </c>
      <c r="C871" s="9" t="s">
        <v>2574</v>
      </c>
      <c r="D871" s="9" t="s">
        <v>2575</v>
      </c>
      <c r="E871" s="10">
        <v>287.05</v>
      </c>
      <c r="F871" s="10">
        <v>1118095.20543473</v>
      </c>
      <c r="G871" s="10">
        <v>894567.35010207002</v>
      </c>
      <c r="H871" s="16">
        <v>0.24987258400069701</v>
      </c>
      <c r="I871" s="10">
        <v>223527.85533265999</v>
      </c>
      <c r="J871" s="10">
        <v>3895.1235165815401</v>
      </c>
      <c r="K871" s="10">
        <v>3116.4164783210899</v>
      </c>
      <c r="L871" s="10" t="s">
        <v>80</v>
      </c>
      <c r="M871" s="10" t="s">
        <v>6441</v>
      </c>
    </row>
    <row r="872" spans="1:13" x14ac:dyDescent="0.25">
      <c r="A872" s="4" t="s">
        <v>2576</v>
      </c>
      <c r="B872" s="9">
        <v>2320</v>
      </c>
      <c r="C872" s="9" t="s">
        <v>2577</v>
      </c>
      <c r="D872" s="9" t="s">
        <v>2578</v>
      </c>
      <c r="E872" s="10">
        <v>160.58000000000001</v>
      </c>
      <c r="F872" s="10">
        <v>1232532.4411947799</v>
      </c>
      <c r="G872" s="10">
        <v>799858.63711733394</v>
      </c>
      <c r="H872" s="16">
        <v>0.540937840762449</v>
      </c>
      <c r="I872" s="10">
        <v>432673.804077446</v>
      </c>
      <c r="J872" s="10">
        <v>7675.5040552670298</v>
      </c>
      <c r="K872" s="10">
        <v>4981.0601389795402</v>
      </c>
      <c r="L872" s="10" t="s">
        <v>80</v>
      </c>
      <c r="M872" s="10" t="s">
        <v>6439</v>
      </c>
    </row>
    <row r="873" spans="1:13" x14ac:dyDescent="0.25">
      <c r="A873" s="4" t="s">
        <v>2579</v>
      </c>
      <c r="B873" s="9">
        <v>2321</v>
      </c>
      <c r="C873" s="9" t="s">
        <v>2580</v>
      </c>
      <c r="D873" s="9" t="s">
        <v>2581</v>
      </c>
      <c r="E873" s="10">
        <v>130.15</v>
      </c>
      <c r="F873" s="10">
        <v>1590101.30093208</v>
      </c>
      <c r="G873" s="10">
        <v>1304021.95461666</v>
      </c>
      <c r="H873" s="16">
        <v>0.21938230817557</v>
      </c>
      <c r="I873" s="10">
        <v>286079.34631542099</v>
      </c>
      <c r="J873" s="10">
        <v>12217.4514093898</v>
      </c>
      <c r="K873" s="10">
        <v>10019.377292482999</v>
      </c>
      <c r="L873" s="10" t="s">
        <v>25</v>
      </c>
      <c r="M873" s="10" t="s">
        <v>6442</v>
      </c>
    </row>
    <row r="874" spans="1:13" x14ac:dyDescent="0.25">
      <c r="A874" s="4" t="s">
        <v>2582</v>
      </c>
      <c r="B874" s="9">
        <v>2323</v>
      </c>
      <c r="C874" s="9" t="s">
        <v>2583</v>
      </c>
      <c r="D874" s="9" t="s">
        <v>2584</v>
      </c>
      <c r="E874" s="10">
        <v>265.41000000000003</v>
      </c>
      <c r="F874" s="10">
        <v>813566.21398811997</v>
      </c>
      <c r="G874" s="10">
        <v>565483.564051494</v>
      </c>
      <c r="H874" s="16">
        <v>0.43870886035873302</v>
      </c>
      <c r="I874" s="10">
        <v>248082.649936626</v>
      </c>
      <c r="J874" s="10">
        <v>3065.3186164354001</v>
      </c>
      <c r="K874" s="10">
        <v>2130.60383576917</v>
      </c>
      <c r="L874" s="10" t="s">
        <v>80</v>
      </c>
      <c r="M874" s="10" t="s">
        <v>6443</v>
      </c>
    </row>
    <row r="875" spans="1:13" x14ac:dyDescent="0.25">
      <c r="A875" s="4" t="s">
        <v>2585</v>
      </c>
      <c r="B875" s="9">
        <v>2331</v>
      </c>
      <c r="C875" s="9" t="s">
        <v>2586</v>
      </c>
      <c r="D875" s="9" t="s">
        <v>2587</v>
      </c>
      <c r="E875" s="10">
        <v>1189.9100000000001</v>
      </c>
      <c r="F875" s="10">
        <v>10371902.4646932</v>
      </c>
      <c r="G875" s="10">
        <v>8433438.3604167998</v>
      </c>
      <c r="H875" s="16">
        <v>0.22985454110565501</v>
      </c>
      <c r="I875" s="10">
        <v>1938464.1042764301</v>
      </c>
      <c r="J875" s="10">
        <v>8716.5436585062907</v>
      </c>
      <c r="K875" s="10">
        <v>7087.4590182591901</v>
      </c>
      <c r="L875" s="10" t="s">
        <v>25</v>
      </c>
      <c r="M875" s="10" t="s">
        <v>6439</v>
      </c>
    </row>
    <row r="876" spans="1:13" x14ac:dyDescent="0.25">
      <c r="A876" s="4" t="s">
        <v>2588</v>
      </c>
      <c r="B876" s="9">
        <v>2332</v>
      </c>
      <c r="C876" s="9" t="s">
        <v>2589</v>
      </c>
      <c r="D876" s="9" t="s">
        <v>2590</v>
      </c>
      <c r="E876" s="10">
        <v>2509.21</v>
      </c>
      <c r="F876" s="10">
        <v>30014565.148462899</v>
      </c>
      <c r="G876" s="10">
        <v>23793832.0863466</v>
      </c>
      <c r="H876" s="16">
        <v>0.261443093300046</v>
      </c>
      <c r="I876" s="10">
        <v>6220733.0621163398</v>
      </c>
      <c r="J876" s="10">
        <v>11961.7589394522</v>
      </c>
      <c r="K876" s="10">
        <v>9482.5989400434992</v>
      </c>
      <c r="L876" s="10" t="s">
        <v>25</v>
      </c>
      <c r="M876" s="10" t="s">
        <v>6439</v>
      </c>
    </row>
    <row r="877" spans="1:13" x14ac:dyDescent="0.25">
      <c r="A877" s="4" t="s">
        <v>2591</v>
      </c>
      <c r="B877" s="9">
        <v>2333</v>
      </c>
      <c r="C877" s="9" t="s">
        <v>2592</v>
      </c>
      <c r="D877" s="9" t="s">
        <v>2593</v>
      </c>
      <c r="E877" s="10">
        <v>2226.4299999999998</v>
      </c>
      <c r="F877" s="10">
        <v>34468460.315150902</v>
      </c>
      <c r="G877" s="10">
        <v>29883281.749817301</v>
      </c>
      <c r="H877" s="16">
        <v>0.15343624584879001</v>
      </c>
      <c r="I877" s="10">
        <v>4585178.5653336197</v>
      </c>
      <c r="J877" s="10">
        <v>15481.4929349456</v>
      </c>
      <c r="K877" s="10">
        <v>13422.0621128072</v>
      </c>
      <c r="L877" s="10" t="s">
        <v>25</v>
      </c>
      <c r="M877" s="10" t="s">
        <v>6439</v>
      </c>
    </row>
    <row r="878" spans="1:13" x14ac:dyDescent="0.25">
      <c r="A878" s="4" t="s">
        <v>2594</v>
      </c>
      <c r="B878" s="9">
        <v>2334</v>
      </c>
      <c r="C878" s="9" t="s">
        <v>2595</v>
      </c>
      <c r="D878" s="9" t="s">
        <v>2596</v>
      </c>
      <c r="E878" s="10">
        <v>1518.65</v>
      </c>
      <c r="F878" s="10">
        <v>33805546.833928198</v>
      </c>
      <c r="G878" s="10">
        <v>33331016.5224602</v>
      </c>
      <c r="H878" s="16">
        <v>1.42368988701036E-2</v>
      </c>
      <c r="I878" s="10">
        <v>474530.31146801601</v>
      </c>
      <c r="J878" s="10">
        <v>22260.261965514299</v>
      </c>
      <c r="K878" s="10">
        <v>21947.7934497483</v>
      </c>
      <c r="L878" s="10" t="s">
        <v>25</v>
      </c>
      <c r="M878" s="10" t="s">
        <v>6439</v>
      </c>
    </row>
    <row r="879" spans="1:13" x14ac:dyDescent="0.25">
      <c r="A879" s="4" t="s">
        <v>2597</v>
      </c>
      <c r="B879" s="9">
        <v>2335</v>
      </c>
      <c r="C879" s="9" t="s">
        <v>2598</v>
      </c>
      <c r="D879" s="9" t="s">
        <v>2599</v>
      </c>
      <c r="E879" s="10">
        <v>769.85</v>
      </c>
      <c r="F879" s="10">
        <v>4762210.1985641597</v>
      </c>
      <c r="G879" s="10">
        <v>3804811.3094590199</v>
      </c>
      <c r="H879" s="16">
        <v>0.25162848068838001</v>
      </c>
      <c r="I879" s="10">
        <v>957398.88910513802</v>
      </c>
      <c r="J879" s="10">
        <v>6185.8936137743203</v>
      </c>
      <c r="K879" s="10">
        <v>4942.2761699798903</v>
      </c>
      <c r="L879" s="10" t="s">
        <v>25</v>
      </c>
      <c r="M879" s="10" t="s">
        <v>6439</v>
      </c>
    </row>
    <row r="880" spans="1:13" x14ac:dyDescent="0.25">
      <c r="A880" s="4" t="s">
        <v>2600</v>
      </c>
      <c r="B880" s="9">
        <v>2336</v>
      </c>
      <c r="C880" s="9" t="s">
        <v>2601</v>
      </c>
      <c r="D880" s="9" t="s">
        <v>2602</v>
      </c>
      <c r="E880" s="10">
        <v>679.06</v>
      </c>
      <c r="F880" s="10">
        <v>5850740.69666012</v>
      </c>
      <c r="G880" s="10">
        <v>5501882.8750534402</v>
      </c>
      <c r="H880" s="16">
        <v>6.3406988031036199E-2</v>
      </c>
      <c r="I880" s="10">
        <v>348857.82160667703</v>
      </c>
      <c r="J880" s="10">
        <v>8615.9407072425402</v>
      </c>
      <c r="K880" s="10">
        <v>8102.2043340109003</v>
      </c>
      <c r="L880" s="10" t="s">
        <v>25</v>
      </c>
      <c r="M880" s="10" t="s">
        <v>6439</v>
      </c>
    </row>
    <row r="881" spans="1:13" x14ac:dyDescent="0.25">
      <c r="A881" s="4" t="s">
        <v>2603</v>
      </c>
      <c r="B881" s="9">
        <v>2337</v>
      </c>
      <c r="C881" s="9" t="s">
        <v>2604</v>
      </c>
      <c r="D881" s="9" t="s">
        <v>2605</v>
      </c>
      <c r="E881" s="10">
        <v>465.56</v>
      </c>
      <c r="F881" s="10">
        <v>6218760.5123776002</v>
      </c>
      <c r="G881" s="10">
        <v>5658687.9941040799</v>
      </c>
      <c r="H881" s="16">
        <v>9.8975684621077906E-2</v>
      </c>
      <c r="I881" s="10">
        <v>560072.51827352506</v>
      </c>
      <c r="J881" s="10">
        <v>13357.5919588831</v>
      </c>
      <c r="K881" s="10">
        <v>12154.583714460199</v>
      </c>
      <c r="L881" s="10" t="s">
        <v>80</v>
      </c>
      <c r="M881" s="10" t="s">
        <v>6439</v>
      </c>
    </row>
    <row r="882" spans="1:13" x14ac:dyDescent="0.25">
      <c r="A882" s="4" t="s">
        <v>2606</v>
      </c>
      <c r="B882" s="9">
        <v>2338</v>
      </c>
      <c r="C882" s="9" t="s">
        <v>2607</v>
      </c>
      <c r="D882" s="9" t="s">
        <v>2608</v>
      </c>
      <c r="E882" s="10">
        <v>444.7</v>
      </c>
      <c r="F882" s="10">
        <v>11285791.054883899</v>
      </c>
      <c r="G882" s="10">
        <v>12265557.726042399</v>
      </c>
      <c r="H882" s="16">
        <v>-7.9879504303195903E-2</v>
      </c>
      <c r="I882" s="10">
        <v>-979766.67115850397</v>
      </c>
      <c r="J882" s="10">
        <v>25378.437272057399</v>
      </c>
      <c r="K882" s="10">
        <v>27581.645437468898</v>
      </c>
      <c r="L882" s="10" t="s">
        <v>25</v>
      </c>
      <c r="M882" s="10" t="s">
        <v>6441</v>
      </c>
    </row>
    <row r="883" spans="1:13" x14ac:dyDescent="0.25">
      <c r="A883" s="4" t="s">
        <v>2609</v>
      </c>
      <c r="B883" s="9">
        <v>2340</v>
      </c>
      <c r="C883" s="9" t="s">
        <v>2610</v>
      </c>
      <c r="D883" s="9" t="s">
        <v>2611</v>
      </c>
      <c r="E883" s="10">
        <v>280.68</v>
      </c>
      <c r="F883" s="10">
        <v>2755850.7180552999</v>
      </c>
      <c r="G883" s="10">
        <v>2550098.7349086599</v>
      </c>
      <c r="H883" s="16">
        <v>8.0683928167201199E-2</v>
      </c>
      <c r="I883" s="10">
        <v>205751.983146641</v>
      </c>
      <c r="J883" s="10">
        <v>9818.4791152034304</v>
      </c>
      <c r="K883" s="10">
        <v>9085.4308640040599</v>
      </c>
      <c r="L883" s="10" t="s">
        <v>80</v>
      </c>
      <c r="M883" s="10" t="s">
        <v>6439</v>
      </c>
    </row>
    <row r="884" spans="1:13" x14ac:dyDescent="0.25">
      <c r="A884" s="4" t="s">
        <v>2612</v>
      </c>
      <c r="B884" s="9">
        <v>2341</v>
      </c>
      <c r="C884" s="9" t="s">
        <v>2613</v>
      </c>
      <c r="D884" s="9" t="s">
        <v>2614</v>
      </c>
      <c r="E884" s="10">
        <v>309.64</v>
      </c>
      <c r="F884" s="10">
        <v>4021316.6849003402</v>
      </c>
      <c r="G884" s="10">
        <v>3891871.60299234</v>
      </c>
      <c r="H884" s="16">
        <v>3.3260368047207202E-2</v>
      </c>
      <c r="I884" s="10">
        <v>129445.08190799999</v>
      </c>
      <c r="J884" s="10">
        <v>12987.0710660778</v>
      </c>
      <c r="K884" s="10">
        <v>12569.0208080104</v>
      </c>
      <c r="L884" s="10" t="s">
        <v>80</v>
      </c>
      <c r="M884" s="10" t="s">
        <v>6439</v>
      </c>
    </row>
    <row r="885" spans="1:13" x14ac:dyDescent="0.25">
      <c r="A885" s="4" t="s">
        <v>2615</v>
      </c>
      <c r="B885" s="9">
        <v>2342</v>
      </c>
      <c r="C885" s="9" t="s">
        <v>2616</v>
      </c>
      <c r="D885" s="9" t="s">
        <v>2617</v>
      </c>
      <c r="E885" s="10">
        <v>222.52</v>
      </c>
      <c r="F885" s="10">
        <v>4396654.682112</v>
      </c>
      <c r="G885" s="10">
        <v>4408654.4269753303</v>
      </c>
      <c r="H885" s="16">
        <v>-2.7218610716936999E-3</v>
      </c>
      <c r="I885" s="10">
        <v>-11999.744863334099</v>
      </c>
      <c r="J885" s="10">
        <v>19758.469720079102</v>
      </c>
      <c r="K885" s="10">
        <v>19812.396310333199</v>
      </c>
      <c r="L885" s="10" t="s">
        <v>25</v>
      </c>
      <c r="M885" s="10" t="s">
        <v>6439</v>
      </c>
    </row>
    <row r="886" spans="1:13" x14ac:dyDescent="0.25">
      <c r="A886" s="4" t="s">
        <v>2618</v>
      </c>
      <c r="B886" s="9">
        <v>2343</v>
      </c>
      <c r="C886" s="9" t="s">
        <v>2619</v>
      </c>
      <c r="D886" s="9" t="s">
        <v>2620</v>
      </c>
      <c r="E886" s="10">
        <v>1139.44</v>
      </c>
      <c r="F886" s="10">
        <v>5615186.4978552498</v>
      </c>
      <c r="G886" s="10">
        <v>5119096.4385554101</v>
      </c>
      <c r="H886" s="16">
        <v>9.6909692023664701E-2</v>
      </c>
      <c r="I886" s="10">
        <v>496090.05929984298</v>
      </c>
      <c r="J886" s="10">
        <v>4928.0229743165501</v>
      </c>
      <c r="K886" s="10">
        <v>4492.6423844655301</v>
      </c>
      <c r="L886" s="10" t="s">
        <v>25</v>
      </c>
      <c r="M886" s="10" t="s">
        <v>6439</v>
      </c>
    </row>
    <row r="887" spans="1:13" x14ac:dyDescent="0.25">
      <c r="A887" s="4" t="s">
        <v>2621</v>
      </c>
      <c r="B887" s="9">
        <v>2344</v>
      </c>
      <c r="C887" s="9" t="s">
        <v>2622</v>
      </c>
      <c r="D887" s="9" t="s">
        <v>2623</v>
      </c>
      <c r="E887" s="10">
        <v>985.5</v>
      </c>
      <c r="F887" s="10">
        <v>7028277.2977104802</v>
      </c>
      <c r="G887" s="10">
        <v>6288824.7640036298</v>
      </c>
      <c r="H887" s="16">
        <v>0.11758199050788901</v>
      </c>
      <c r="I887" s="10">
        <v>739452.53370685002</v>
      </c>
      <c r="J887" s="10">
        <v>7131.6867556676598</v>
      </c>
      <c r="K887" s="10">
        <v>6381.3544028448796</v>
      </c>
      <c r="L887" s="10" t="s">
        <v>80</v>
      </c>
      <c r="M887" s="10" t="s">
        <v>6439</v>
      </c>
    </row>
    <row r="888" spans="1:13" x14ac:dyDescent="0.25">
      <c r="A888" s="4" t="s">
        <v>2624</v>
      </c>
      <c r="B888" s="9">
        <v>2345</v>
      </c>
      <c r="C888" s="9" t="s">
        <v>2625</v>
      </c>
      <c r="D888" s="9" t="s">
        <v>2626</v>
      </c>
      <c r="E888" s="10">
        <v>784.98</v>
      </c>
      <c r="F888" s="10">
        <v>7340782.3870647196</v>
      </c>
      <c r="G888" s="10">
        <v>7112916.7999374596</v>
      </c>
      <c r="H888" s="16">
        <v>3.2035463584962003E-2</v>
      </c>
      <c r="I888" s="10">
        <v>227865.58712726101</v>
      </c>
      <c r="J888" s="10">
        <v>9351.5533988951593</v>
      </c>
      <c r="K888" s="10">
        <v>9061.2713698915395</v>
      </c>
      <c r="L888" s="10" t="s">
        <v>25</v>
      </c>
      <c r="M888" s="10" t="s">
        <v>6439</v>
      </c>
    </row>
    <row r="889" spans="1:13" x14ac:dyDescent="0.25">
      <c r="A889" s="4" t="s">
        <v>2627</v>
      </c>
      <c r="B889" s="9">
        <v>2346</v>
      </c>
      <c r="C889" s="9" t="s">
        <v>2628</v>
      </c>
      <c r="D889" s="9" t="s">
        <v>2629</v>
      </c>
      <c r="E889" s="10">
        <v>400</v>
      </c>
      <c r="F889" s="10">
        <v>5976039.4684247002</v>
      </c>
      <c r="G889" s="10">
        <v>4645022.96394281</v>
      </c>
      <c r="H889" s="16">
        <v>0.28654680823194101</v>
      </c>
      <c r="I889" s="10">
        <v>1331016.50448188</v>
      </c>
      <c r="J889" s="10">
        <v>14940.0986710617</v>
      </c>
      <c r="K889" s="10">
        <v>11612.557409857</v>
      </c>
      <c r="L889" s="10" t="s">
        <v>25</v>
      </c>
      <c r="M889" s="10" t="s">
        <v>6443</v>
      </c>
    </row>
    <row r="890" spans="1:13" x14ac:dyDescent="0.25">
      <c r="A890" s="4" t="s">
        <v>2630</v>
      </c>
      <c r="B890" s="9">
        <v>2347</v>
      </c>
      <c r="C890" s="9" t="s">
        <v>2631</v>
      </c>
      <c r="D890" s="9" t="s">
        <v>2632</v>
      </c>
      <c r="E890" s="10">
        <v>10108.51</v>
      </c>
      <c r="F890" s="10">
        <v>29954897.1996716</v>
      </c>
      <c r="G890" s="10">
        <v>31348241.673360601</v>
      </c>
      <c r="H890" s="16">
        <v>-4.4447292712848301E-2</v>
      </c>
      <c r="I890" s="10">
        <v>-1393344.4736889701</v>
      </c>
      <c r="J890" s="10">
        <v>2963.3345764778001</v>
      </c>
      <c r="K890" s="10">
        <v>3101.1733354728399</v>
      </c>
      <c r="L890" s="10" t="s">
        <v>25</v>
      </c>
      <c r="M890" s="10" t="s">
        <v>6439</v>
      </c>
    </row>
    <row r="891" spans="1:13" x14ac:dyDescent="0.25">
      <c r="A891" s="4" t="s">
        <v>2633</v>
      </c>
      <c r="B891" s="9">
        <v>2348</v>
      </c>
      <c r="C891" s="9" t="s">
        <v>2634</v>
      </c>
      <c r="D891" s="9" t="s">
        <v>2635</v>
      </c>
      <c r="E891" s="10">
        <v>4964.97</v>
      </c>
      <c r="F891" s="10">
        <v>21339397.249090102</v>
      </c>
      <c r="G891" s="10">
        <v>22955106.594269902</v>
      </c>
      <c r="H891" s="16">
        <v>-7.0385617184765506E-2</v>
      </c>
      <c r="I891" s="10">
        <v>-1615709.3451797699</v>
      </c>
      <c r="J891" s="10">
        <v>4297.9911759970601</v>
      </c>
      <c r="K891" s="10">
        <v>4623.4129499815499</v>
      </c>
      <c r="L891" s="10" t="s">
        <v>25</v>
      </c>
      <c r="M891" s="10" t="s">
        <v>6439</v>
      </c>
    </row>
    <row r="892" spans="1:13" x14ac:dyDescent="0.25">
      <c r="A892" s="4" t="s">
        <v>2636</v>
      </c>
      <c r="B892" s="9">
        <v>2349</v>
      </c>
      <c r="C892" s="9" t="s">
        <v>2637</v>
      </c>
      <c r="D892" s="9" t="s">
        <v>2638</v>
      </c>
      <c r="E892" s="10">
        <v>3170.33</v>
      </c>
      <c r="F892" s="10">
        <v>19616048.061681502</v>
      </c>
      <c r="G892" s="10">
        <v>20573612.2114674</v>
      </c>
      <c r="H892" s="16">
        <v>-4.6543316746884202E-2</v>
      </c>
      <c r="I892" s="10">
        <v>-957564.14978589094</v>
      </c>
      <c r="J892" s="10">
        <v>6187.38366721493</v>
      </c>
      <c r="K892" s="10">
        <v>6489.4229343530196</v>
      </c>
      <c r="L892" s="10" t="s">
        <v>12</v>
      </c>
      <c r="M892" s="10" t="s">
        <v>6439</v>
      </c>
    </row>
    <row r="893" spans="1:13" x14ac:dyDescent="0.25">
      <c r="A893" s="4" t="s">
        <v>2639</v>
      </c>
      <c r="B893" s="9">
        <v>2350</v>
      </c>
      <c r="C893" s="9" t="s">
        <v>2640</v>
      </c>
      <c r="D893" s="9" t="s">
        <v>2641</v>
      </c>
      <c r="E893" s="10">
        <v>1259.02</v>
      </c>
      <c r="F893" s="10">
        <v>14699779.613844</v>
      </c>
      <c r="G893" s="10">
        <v>14481098.065836299</v>
      </c>
      <c r="H893" s="16">
        <v>1.5101171680042901E-2</v>
      </c>
      <c r="I893" s="10">
        <v>218681.54800772999</v>
      </c>
      <c r="J893" s="10">
        <v>11675.5727580531</v>
      </c>
      <c r="K893" s="10">
        <v>11501.8808802372</v>
      </c>
      <c r="L893" s="10" t="s">
        <v>12</v>
      </c>
      <c r="M893" s="10" t="s">
        <v>6439</v>
      </c>
    </row>
    <row r="894" spans="1:13" x14ac:dyDescent="0.25">
      <c r="A894" s="4" t="s">
        <v>2642</v>
      </c>
      <c r="B894" s="9">
        <v>2351</v>
      </c>
      <c r="C894" s="9" t="s">
        <v>2643</v>
      </c>
      <c r="D894" s="9" t="s">
        <v>2644</v>
      </c>
      <c r="E894" s="10">
        <v>16256.92</v>
      </c>
      <c r="F894" s="10">
        <v>36989628.594910003</v>
      </c>
      <c r="G894" s="10">
        <v>40235149.459211797</v>
      </c>
      <c r="H894" s="16">
        <v>-8.0663820264713998E-2</v>
      </c>
      <c r="I894" s="10">
        <v>-3245520.8643017602</v>
      </c>
      <c r="J894" s="10">
        <v>2275.3159020841599</v>
      </c>
      <c r="K894" s="10">
        <v>2474.9552473169501</v>
      </c>
      <c r="L894" s="10" t="s">
        <v>25</v>
      </c>
      <c r="M894" s="10" t="s">
        <v>6439</v>
      </c>
    </row>
    <row r="895" spans="1:13" x14ac:dyDescent="0.25">
      <c r="A895" s="4" t="s">
        <v>2645</v>
      </c>
      <c r="B895" s="9">
        <v>2352</v>
      </c>
      <c r="C895" s="9" t="s">
        <v>2646</v>
      </c>
      <c r="D895" s="9" t="s">
        <v>2647</v>
      </c>
      <c r="E895" s="10">
        <v>3065.33</v>
      </c>
      <c r="F895" s="10">
        <v>11852332.042871499</v>
      </c>
      <c r="G895" s="10">
        <v>12105386.622518901</v>
      </c>
      <c r="H895" s="16">
        <v>-2.0904295545314699E-2</v>
      </c>
      <c r="I895" s="10">
        <v>-253054.57964743499</v>
      </c>
      <c r="J895" s="10">
        <v>3866.5762064350301</v>
      </c>
      <c r="K895" s="10">
        <v>3949.1299868265201</v>
      </c>
      <c r="L895" s="10" t="s">
        <v>25</v>
      </c>
      <c r="M895" s="10" t="s">
        <v>6440</v>
      </c>
    </row>
    <row r="896" spans="1:13" x14ac:dyDescent="0.25">
      <c r="A896" s="4" t="s">
        <v>2648</v>
      </c>
      <c r="B896" s="9">
        <v>2353</v>
      </c>
      <c r="C896" s="9" t="s">
        <v>2649</v>
      </c>
      <c r="D896" s="9" t="s">
        <v>2650</v>
      </c>
      <c r="E896" s="10">
        <v>1022.27</v>
      </c>
      <c r="F896" s="10">
        <v>6116853.8912752001</v>
      </c>
      <c r="G896" s="10">
        <v>5850190.7335737003</v>
      </c>
      <c r="H896" s="16">
        <v>4.5581959605375498E-2</v>
      </c>
      <c r="I896" s="10">
        <v>266663.157701499</v>
      </c>
      <c r="J896" s="10">
        <v>5983.59913846166</v>
      </c>
      <c r="K896" s="10">
        <v>5722.7451980139303</v>
      </c>
      <c r="L896" s="10" t="s">
        <v>12</v>
      </c>
      <c r="M896" s="10" t="s">
        <v>6439</v>
      </c>
    </row>
    <row r="897" spans="1:13" x14ac:dyDescent="0.25">
      <c r="A897" s="4" t="s">
        <v>2651</v>
      </c>
      <c r="B897" s="9">
        <v>2354</v>
      </c>
      <c r="C897" s="9" t="s">
        <v>2652</v>
      </c>
      <c r="D897" s="9" t="s">
        <v>2653</v>
      </c>
      <c r="E897" s="10">
        <v>416.35</v>
      </c>
      <c r="F897" s="10">
        <v>4029643.2356856498</v>
      </c>
      <c r="G897" s="10">
        <v>3703830.5022829599</v>
      </c>
      <c r="H897" s="16">
        <v>8.7966426433894601E-2</v>
      </c>
      <c r="I897" s="10">
        <v>325812.73340268899</v>
      </c>
      <c r="J897" s="10">
        <v>9678.4994252087108</v>
      </c>
      <c r="K897" s="10">
        <v>8895.9541306183692</v>
      </c>
      <c r="L897" s="10" t="s">
        <v>25</v>
      </c>
      <c r="M897" s="10" t="s">
        <v>6440</v>
      </c>
    </row>
    <row r="898" spans="1:13" x14ac:dyDescent="0.25">
      <c r="A898" s="4" t="s">
        <v>2654</v>
      </c>
      <c r="B898" s="9">
        <v>2355</v>
      </c>
      <c r="C898" s="9" t="s">
        <v>2655</v>
      </c>
      <c r="D898" s="9" t="s">
        <v>2656</v>
      </c>
      <c r="E898" s="10">
        <v>23570.14</v>
      </c>
      <c r="F898" s="10">
        <v>53087683.548927099</v>
      </c>
      <c r="G898" s="10">
        <v>51159874.872770198</v>
      </c>
      <c r="H898" s="16">
        <v>3.7682044394188798E-2</v>
      </c>
      <c r="I898" s="10">
        <v>1927808.6761568701</v>
      </c>
      <c r="J898" s="10">
        <v>2252.3278838788001</v>
      </c>
      <c r="K898" s="10">
        <v>2170.5375900512399</v>
      </c>
      <c r="L898" s="10" t="s">
        <v>25</v>
      </c>
      <c r="M898" s="10" t="s">
        <v>6439</v>
      </c>
    </row>
    <row r="899" spans="1:13" x14ac:dyDescent="0.25">
      <c r="A899" s="4" t="s">
        <v>2657</v>
      </c>
      <c r="B899" s="9">
        <v>2511</v>
      </c>
      <c r="C899" s="9" t="s">
        <v>2658</v>
      </c>
      <c r="D899" s="9" t="s">
        <v>2659</v>
      </c>
      <c r="E899" s="10">
        <v>4093.88</v>
      </c>
      <c r="F899" s="10">
        <v>6440837.1078181798</v>
      </c>
      <c r="G899" s="10">
        <v>7526738.8562078103</v>
      </c>
      <c r="H899" s="16">
        <v>-0.14427254208428</v>
      </c>
      <c r="I899" s="10">
        <v>-1085901.7483896301</v>
      </c>
      <c r="J899" s="10">
        <v>1573.2842945611901</v>
      </c>
      <c r="K899" s="10">
        <v>1838.5343137092</v>
      </c>
      <c r="L899" s="10" t="s">
        <v>25</v>
      </c>
      <c r="M899" s="10" t="s">
        <v>6443</v>
      </c>
    </row>
    <row r="900" spans="1:13" x14ac:dyDescent="0.25">
      <c r="A900" s="4" t="s">
        <v>2660</v>
      </c>
      <c r="B900" s="9">
        <v>2512</v>
      </c>
      <c r="C900" s="9" t="s">
        <v>2661</v>
      </c>
      <c r="D900" s="9" t="s">
        <v>2662</v>
      </c>
      <c r="E900" s="10">
        <v>9061.6200000000008</v>
      </c>
      <c r="F900" s="10">
        <v>9649880.0351302791</v>
      </c>
      <c r="G900" s="10">
        <v>11456477.2260525</v>
      </c>
      <c r="H900" s="16">
        <v>-0.15769220810861101</v>
      </c>
      <c r="I900" s="10">
        <v>-1806597.19092223</v>
      </c>
      <c r="J900" s="10">
        <v>1064.91775589026</v>
      </c>
      <c r="K900" s="10">
        <v>1264.2857707620201</v>
      </c>
      <c r="L900" s="10" t="s">
        <v>25</v>
      </c>
      <c r="M900" s="10" t="s">
        <v>6439</v>
      </c>
    </row>
    <row r="901" spans="1:13" x14ac:dyDescent="0.25">
      <c r="A901" s="4" t="s">
        <v>2663</v>
      </c>
      <c r="B901" s="9">
        <v>2513</v>
      </c>
      <c r="C901" s="9" t="s">
        <v>2664</v>
      </c>
      <c r="D901" s="9" t="s">
        <v>2665</v>
      </c>
      <c r="E901" s="10">
        <v>198.05</v>
      </c>
      <c r="F901" s="10">
        <v>169760.582574</v>
      </c>
      <c r="G901" s="10">
        <v>278799.218014977</v>
      </c>
      <c r="H901" s="16">
        <v>-0.39110093714509397</v>
      </c>
      <c r="I901" s="10">
        <v>-109038.635440977</v>
      </c>
      <c r="J901" s="10">
        <v>857.16022506437798</v>
      </c>
      <c r="K901" s="10">
        <v>1407.72137346618</v>
      </c>
      <c r="L901" s="10" t="s">
        <v>80</v>
      </c>
      <c r="M901" s="10" t="s">
        <v>6443</v>
      </c>
    </row>
    <row r="902" spans="1:13" x14ac:dyDescent="0.25">
      <c r="A902" s="4" t="s">
        <v>2666</v>
      </c>
      <c r="B902" s="9">
        <v>2514</v>
      </c>
      <c r="C902" s="9" t="s">
        <v>2667</v>
      </c>
      <c r="D902" s="9" t="s">
        <v>2668</v>
      </c>
      <c r="E902" s="10">
        <v>17222.189999999999</v>
      </c>
      <c r="F902" s="10">
        <v>31924192.331062</v>
      </c>
      <c r="G902" s="10">
        <v>35875582.969555803</v>
      </c>
      <c r="H902" s="16">
        <v>-0.110141503257158</v>
      </c>
      <c r="I902" s="10">
        <v>-3951390.63849378</v>
      </c>
      <c r="J902" s="10">
        <v>1853.66624866303</v>
      </c>
      <c r="K902" s="10">
        <v>2083.1022633913399</v>
      </c>
      <c r="L902" s="10" t="s">
        <v>12</v>
      </c>
      <c r="M902" s="10" t="s">
        <v>6439</v>
      </c>
    </row>
    <row r="903" spans="1:13" x14ac:dyDescent="0.25">
      <c r="A903" s="4" t="s">
        <v>2669</v>
      </c>
      <c r="B903" s="9">
        <v>2515</v>
      </c>
      <c r="C903" s="9" t="s">
        <v>2670</v>
      </c>
      <c r="D903" s="9" t="s">
        <v>2671</v>
      </c>
      <c r="E903" s="10">
        <v>16634.21</v>
      </c>
      <c r="F903" s="10">
        <v>55247700.580464497</v>
      </c>
      <c r="G903" s="10">
        <v>57539951.249509104</v>
      </c>
      <c r="H903" s="16">
        <v>-3.9837549724446801E-2</v>
      </c>
      <c r="I903" s="10">
        <v>-2292250.6690445598</v>
      </c>
      <c r="J903" s="10">
        <v>3321.32999285596</v>
      </c>
      <c r="K903" s="10">
        <v>3459.1333913368298</v>
      </c>
      <c r="L903" s="10" t="s">
        <v>12</v>
      </c>
      <c r="M903" s="10" t="s">
        <v>6439</v>
      </c>
    </row>
    <row r="904" spans="1:13" x14ac:dyDescent="0.25">
      <c r="A904" s="4" t="s">
        <v>2672</v>
      </c>
      <c r="B904" s="9">
        <v>2516</v>
      </c>
      <c r="C904" s="9" t="s">
        <v>2673</v>
      </c>
      <c r="D904" s="9" t="s">
        <v>2674</v>
      </c>
      <c r="E904" s="10">
        <v>8773.5400000000009</v>
      </c>
      <c r="F904" s="10">
        <v>40420785.738270603</v>
      </c>
      <c r="G904" s="10">
        <v>45542594.514871702</v>
      </c>
      <c r="H904" s="16">
        <v>-0.112461945375741</v>
      </c>
      <c r="I904" s="10">
        <v>-5121808.7766010202</v>
      </c>
      <c r="J904" s="10">
        <v>4607.1238905015098</v>
      </c>
      <c r="K904" s="10">
        <v>5190.9029325530701</v>
      </c>
      <c r="L904" s="10" t="s">
        <v>12</v>
      </c>
      <c r="M904" s="10" t="s">
        <v>6439</v>
      </c>
    </row>
    <row r="905" spans="1:13" x14ac:dyDescent="0.25">
      <c r="A905" s="4" t="s">
        <v>2675</v>
      </c>
      <c r="B905" s="9">
        <v>2517</v>
      </c>
      <c r="C905" s="9" t="s">
        <v>2676</v>
      </c>
      <c r="D905" s="9" t="s">
        <v>2677</v>
      </c>
      <c r="E905" s="10">
        <v>6102.38</v>
      </c>
      <c r="F905" s="10">
        <v>39475883.620800398</v>
      </c>
      <c r="G905" s="10">
        <v>42645476.462985203</v>
      </c>
      <c r="H905" s="16">
        <v>-7.4324245033021194E-2</v>
      </c>
      <c r="I905" s="10">
        <v>-3169592.84218485</v>
      </c>
      <c r="J905" s="10">
        <v>6468.9323871670404</v>
      </c>
      <c r="K905" s="10">
        <v>6988.3351189183904</v>
      </c>
      <c r="L905" s="10" t="s">
        <v>12</v>
      </c>
      <c r="M905" s="10" t="s">
        <v>6440</v>
      </c>
    </row>
    <row r="906" spans="1:13" x14ac:dyDescent="0.25">
      <c r="A906" s="4" t="s">
        <v>2678</v>
      </c>
      <c r="B906" s="9">
        <v>2518</v>
      </c>
      <c r="C906" s="9" t="s">
        <v>2679</v>
      </c>
      <c r="D906" s="9" t="s">
        <v>2680</v>
      </c>
      <c r="E906" s="10">
        <v>13536.08</v>
      </c>
      <c r="F906" s="10">
        <v>9076202.46064285</v>
      </c>
      <c r="G906" s="10">
        <v>9495749.1432541106</v>
      </c>
      <c r="H906" s="16">
        <v>-4.41825785708874E-2</v>
      </c>
      <c r="I906" s="10">
        <v>-419546.68261126103</v>
      </c>
      <c r="J906" s="10">
        <v>670.519268550633</v>
      </c>
      <c r="K906" s="10">
        <v>701.51396440137103</v>
      </c>
      <c r="L906" s="10" t="s">
        <v>12</v>
      </c>
      <c r="M906" s="10" t="s">
        <v>6439</v>
      </c>
    </row>
    <row r="907" spans="1:13" x14ac:dyDescent="0.25">
      <c r="A907" s="4" t="s">
        <v>2681</v>
      </c>
      <c r="B907" s="9">
        <v>2519</v>
      </c>
      <c r="C907" s="9" t="s">
        <v>2682</v>
      </c>
      <c r="D907" s="9" t="s">
        <v>2683</v>
      </c>
      <c r="E907" s="10">
        <v>6647.48</v>
      </c>
      <c r="F907" s="10">
        <v>9692023.5592192691</v>
      </c>
      <c r="G907" s="10">
        <v>9555415.3748909291</v>
      </c>
      <c r="H907" s="16">
        <v>1.42964150660898E-2</v>
      </c>
      <c r="I907" s="10">
        <v>136608.18432833601</v>
      </c>
      <c r="J907" s="10">
        <v>1457.99965689544</v>
      </c>
      <c r="K907" s="10">
        <v>1437.44928527667</v>
      </c>
      <c r="L907" s="10" t="s">
        <v>12</v>
      </c>
      <c r="M907" s="10" t="s">
        <v>6439</v>
      </c>
    </row>
    <row r="908" spans="1:13" x14ac:dyDescent="0.25">
      <c r="A908" s="4" t="s">
        <v>2684</v>
      </c>
      <c r="B908" s="9">
        <v>2520</v>
      </c>
      <c r="C908" s="9" t="s">
        <v>2685</v>
      </c>
      <c r="D908" s="9" t="s">
        <v>2686</v>
      </c>
      <c r="E908" s="10">
        <v>5587.76</v>
      </c>
      <c r="F908" s="10">
        <v>20611824.6043525</v>
      </c>
      <c r="G908" s="10">
        <v>18767935.713236701</v>
      </c>
      <c r="H908" s="16">
        <v>9.8246760820654103E-2</v>
      </c>
      <c r="I908" s="10">
        <v>1843888.89111578</v>
      </c>
      <c r="J908" s="10">
        <v>3688.7455088179299</v>
      </c>
      <c r="K908" s="10">
        <v>3358.7583778180701</v>
      </c>
      <c r="L908" s="10" t="s">
        <v>12</v>
      </c>
      <c r="M908" s="10" t="s">
        <v>6443</v>
      </c>
    </row>
    <row r="909" spans="1:13" x14ac:dyDescent="0.25">
      <c r="A909" s="4" t="s">
        <v>2687</v>
      </c>
      <c r="B909" s="9">
        <v>2521</v>
      </c>
      <c r="C909" s="9" t="s">
        <v>2688</v>
      </c>
      <c r="D909" s="9" t="s">
        <v>2689</v>
      </c>
      <c r="E909" s="10">
        <v>3809.43</v>
      </c>
      <c r="F909" s="10">
        <v>22286953.5887332</v>
      </c>
      <c r="G909" s="10">
        <v>20791090.615148399</v>
      </c>
      <c r="H909" s="16">
        <v>7.1947306722568702E-2</v>
      </c>
      <c r="I909" s="10">
        <v>1495862.9735848</v>
      </c>
      <c r="J909" s="10">
        <v>5850.4693848510797</v>
      </c>
      <c r="K909" s="10">
        <v>5457.7956846952002</v>
      </c>
      <c r="L909" s="10" t="s">
        <v>12</v>
      </c>
      <c r="M909" s="10" t="s">
        <v>6439</v>
      </c>
    </row>
    <row r="910" spans="1:13" x14ac:dyDescent="0.25">
      <c r="A910" s="4" t="s">
        <v>2690</v>
      </c>
      <c r="B910" s="9">
        <v>2522</v>
      </c>
      <c r="C910" s="9" t="s">
        <v>2691</v>
      </c>
      <c r="D910" s="9" t="s">
        <v>2692</v>
      </c>
      <c r="E910" s="10">
        <v>1325.22</v>
      </c>
      <c r="F910" s="10">
        <v>10733324.475799199</v>
      </c>
      <c r="G910" s="10">
        <v>12299373.885061201</v>
      </c>
      <c r="H910" s="16">
        <v>-0.127327571622497</v>
      </c>
      <c r="I910" s="10">
        <v>-1566049.4092619901</v>
      </c>
      <c r="J910" s="10">
        <v>8099.2774601946603</v>
      </c>
      <c r="K910" s="10">
        <v>9281.0053312364398</v>
      </c>
      <c r="L910" s="10" t="s">
        <v>12</v>
      </c>
      <c r="M910" s="10" t="s">
        <v>6439</v>
      </c>
    </row>
    <row r="911" spans="1:13" x14ac:dyDescent="0.25">
      <c r="A911" s="4" t="s">
        <v>2693</v>
      </c>
      <c r="B911" s="9">
        <v>2523</v>
      </c>
      <c r="C911" s="9" t="s">
        <v>2694</v>
      </c>
      <c r="D911" s="9" t="s">
        <v>2695</v>
      </c>
      <c r="E911" s="10">
        <v>3515.28</v>
      </c>
      <c r="F911" s="10">
        <v>2431361.26994712</v>
      </c>
      <c r="G911" s="10">
        <v>2584069.1581333098</v>
      </c>
      <c r="H911" s="16">
        <v>-5.9095898306568299E-2</v>
      </c>
      <c r="I911" s="10">
        <v>-152707.88818618501</v>
      </c>
      <c r="J911" s="10">
        <v>691.65508009237396</v>
      </c>
      <c r="K911" s="10">
        <v>735.09625353693195</v>
      </c>
      <c r="L911" s="10" t="s">
        <v>12</v>
      </c>
      <c r="M911" s="10" t="s">
        <v>6439</v>
      </c>
    </row>
    <row r="912" spans="1:13" x14ac:dyDescent="0.25">
      <c r="A912" s="4" t="s">
        <v>2696</v>
      </c>
      <c r="B912" s="9">
        <v>2524</v>
      </c>
      <c r="C912" s="9" t="s">
        <v>2697</v>
      </c>
      <c r="D912" s="9" t="s">
        <v>2698</v>
      </c>
      <c r="E912" s="10">
        <v>6249.86</v>
      </c>
      <c r="F912" s="10">
        <v>15900760.9391685</v>
      </c>
      <c r="G912" s="10">
        <v>13054802.050803101</v>
      </c>
      <c r="H912" s="16">
        <v>0.21800092236483701</v>
      </c>
      <c r="I912" s="10">
        <v>2845958.8883654298</v>
      </c>
      <c r="J912" s="10">
        <v>2544.1787398707302</v>
      </c>
      <c r="K912" s="10">
        <v>2088.8151175871199</v>
      </c>
      <c r="L912" s="10" t="s">
        <v>25</v>
      </c>
      <c r="M912" s="10" t="s">
        <v>6439</v>
      </c>
    </row>
    <row r="913" spans="1:13" x14ac:dyDescent="0.25">
      <c r="A913" s="4" t="s">
        <v>2699</v>
      </c>
      <c r="B913" s="9">
        <v>2525</v>
      </c>
      <c r="C913" s="9" t="s">
        <v>2700</v>
      </c>
      <c r="D913" s="9" t="s">
        <v>2701</v>
      </c>
      <c r="E913" s="10">
        <v>5650.54</v>
      </c>
      <c r="F913" s="10">
        <v>24552973.700873502</v>
      </c>
      <c r="G913" s="10">
        <v>21874969.606266201</v>
      </c>
      <c r="H913" s="16">
        <v>0.12242321442312901</v>
      </c>
      <c r="I913" s="10">
        <v>2678004.09460735</v>
      </c>
      <c r="J913" s="10">
        <v>4345.2437644673801</v>
      </c>
      <c r="K913" s="10">
        <v>3871.3060355764601</v>
      </c>
      <c r="L913" s="10" t="s">
        <v>12</v>
      </c>
      <c r="M913" s="10" t="s">
        <v>6439</v>
      </c>
    </row>
    <row r="914" spans="1:13" x14ac:dyDescent="0.25">
      <c r="A914" s="4" t="s">
        <v>2702</v>
      </c>
      <c r="B914" s="9">
        <v>2526</v>
      </c>
      <c r="C914" s="9" t="s">
        <v>2703</v>
      </c>
      <c r="D914" s="9" t="s">
        <v>2704</v>
      </c>
      <c r="E914" s="10">
        <v>9870.18</v>
      </c>
      <c r="F914" s="10">
        <v>63268155.166125998</v>
      </c>
      <c r="G914" s="10">
        <v>58973680.504339203</v>
      </c>
      <c r="H914" s="16">
        <v>7.2820190720008796E-2</v>
      </c>
      <c r="I914" s="10">
        <v>4294474.6617868403</v>
      </c>
      <c r="J914" s="10">
        <v>6410.0305329919001</v>
      </c>
      <c r="K914" s="10">
        <v>5974.9346520873096</v>
      </c>
      <c r="L914" s="10" t="s">
        <v>12</v>
      </c>
      <c r="M914" s="10" t="s">
        <v>6439</v>
      </c>
    </row>
    <row r="915" spans="1:13" x14ac:dyDescent="0.25">
      <c r="A915" s="4" t="s">
        <v>2705</v>
      </c>
      <c r="B915" s="9">
        <v>2527</v>
      </c>
      <c r="C915" s="9" t="s">
        <v>2706</v>
      </c>
      <c r="D915" s="9" t="s">
        <v>2707</v>
      </c>
      <c r="E915" s="10">
        <v>2583.84</v>
      </c>
      <c r="F915" s="10">
        <v>23563555.430516198</v>
      </c>
      <c r="G915" s="10">
        <v>24537077.337528098</v>
      </c>
      <c r="H915" s="16">
        <v>-3.9675544630695801E-2</v>
      </c>
      <c r="I915" s="10">
        <v>-973521.90701193002</v>
      </c>
      <c r="J915" s="10">
        <v>9119.5876797774599</v>
      </c>
      <c r="K915" s="10">
        <v>9496.3609734070706</v>
      </c>
      <c r="L915" s="10" t="s">
        <v>12</v>
      </c>
      <c r="M915" s="10" t="s">
        <v>6443</v>
      </c>
    </row>
    <row r="916" spans="1:13" x14ac:dyDescent="0.25">
      <c r="A916" s="4" t="s">
        <v>2708</v>
      </c>
      <c r="B916" s="9">
        <v>2528</v>
      </c>
      <c r="C916" s="9" t="s">
        <v>2709</v>
      </c>
      <c r="D916" s="9" t="s">
        <v>2710</v>
      </c>
      <c r="E916" s="10">
        <v>9638.39</v>
      </c>
      <c r="F916" s="10">
        <v>7645921.8976083603</v>
      </c>
      <c r="G916" s="10">
        <v>8494937.7646222096</v>
      </c>
      <c r="H916" s="16">
        <v>-9.9943741854077006E-2</v>
      </c>
      <c r="I916" s="10">
        <v>-849015.867013852</v>
      </c>
      <c r="J916" s="10">
        <v>793.27791234929896</v>
      </c>
      <c r="K916" s="10">
        <v>881.36480933249402</v>
      </c>
      <c r="L916" s="10" t="s">
        <v>25</v>
      </c>
      <c r="M916" s="10" t="s">
        <v>6439</v>
      </c>
    </row>
    <row r="917" spans="1:13" x14ac:dyDescent="0.25">
      <c r="A917" s="4" t="s">
        <v>2711</v>
      </c>
      <c r="B917" s="9">
        <v>2529</v>
      </c>
      <c r="C917" s="9" t="s">
        <v>2712</v>
      </c>
      <c r="D917" s="9" t="s">
        <v>2713</v>
      </c>
      <c r="E917" s="10">
        <v>1569.83</v>
      </c>
      <c r="F917" s="10">
        <v>3184873.25345544</v>
      </c>
      <c r="G917" s="10">
        <v>2805093.9690856598</v>
      </c>
      <c r="H917" s="16">
        <v>0.135389148654288</v>
      </c>
      <c r="I917" s="10">
        <v>379779.284369784</v>
      </c>
      <c r="J917" s="10">
        <v>2028.80136922816</v>
      </c>
      <c r="K917" s="10">
        <v>1786.8775402977701</v>
      </c>
      <c r="L917" s="10" t="s">
        <v>12</v>
      </c>
      <c r="M917" s="10" t="s">
        <v>6443</v>
      </c>
    </row>
    <row r="918" spans="1:13" x14ac:dyDescent="0.25">
      <c r="A918" s="4" t="s">
        <v>2714</v>
      </c>
      <c r="B918" s="9">
        <v>2530</v>
      </c>
      <c r="C918" s="9" t="s">
        <v>2715</v>
      </c>
      <c r="D918" s="9" t="s">
        <v>2716</v>
      </c>
      <c r="E918" s="10">
        <v>5422.95</v>
      </c>
      <c r="F918" s="10">
        <v>21713494.164000701</v>
      </c>
      <c r="G918" s="10">
        <v>20633915.888738401</v>
      </c>
      <c r="H918" s="16">
        <v>5.23205716783786E-2</v>
      </c>
      <c r="I918" s="10">
        <v>1079578.27526237</v>
      </c>
      <c r="J918" s="10">
        <v>4004.0004359252298</v>
      </c>
      <c r="K918" s="10">
        <v>3804.9246053786901</v>
      </c>
      <c r="L918" s="10" t="s">
        <v>12</v>
      </c>
      <c r="M918" s="10" t="s">
        <v>6439</v>
      </c>
    </row>
    <row r="919" spans="1:13" x14ac:dyDescent="0.25">
      <c r="A919" s="4" t="s">
        <v>2717</v>
      </c>
      <c r="B919" s="9">
        <v>2531</v>
      </c>
      <c r="C919" s="9" t="s">
        <v>2718</v>
      </c>
      <c r="D919" s="9" t="s">
        <v>2719</v>
      </c>
      <c r="E919" s="10">
        <v>6441.14</v>
      </c>
      <c r="F919" s="10">
        <v>40089726.735710204</v>
      </c>
      <c r="G919" s="10">
        <v>38160571.159756303</v>
      </c>
      <c r="H919" s="16">
        <v>5.0553634741934E-2</v>
      </c>
      <c r="I919" s="10">
        <v>1929155.5759539001</v>
      </c>
      <c r="J919" s="10">
        <v>6224.0110812232297</v>
      </c>
      <c r="K919" s="10">
        <v>5924.50577999489</v>
      </c>
      <c r="L919" s="10" t="s">
        <v>12</v>
      </c>
      <c r="M919" s="10" t="s">
        <v>6440</v>
      </c>
    </row>
    <row r="920" spans="1:13" x14ac:dyDescent="0.25">
      <c r="A920" s="4" t="s">
        <v>2720</v>
      </c>
      <c r="B920" s="9">
        <v>2532</v>
      </c>
      <c r="C920" s="9" t="s">
        <v>2721</v>
      </c>
      <c r="D920" s="9" t="s">
        <v>2722</v>
      </c>
      <c r="E920" s="10">
        <v>2033.62</v>
      </c>
      <c r="F920" s="10">
        <v>17717021.130176902</v>
      </c>
      <c r="G920" s="10">
        <v>19075464.7055366</v>
      </c>
      <c r="H920" s="16">
        <v>-7.1214179907527903E-2</v>
      </c>
      <c r="I920" s="10">
        <v>-1358443.5753597801</v>
      </c>
      <c r="J920" s="10">
        <v>8712.0608226595195</v>
      </c>
      <c r="K920" s="10">
        <v>9380.0536508967507</v>
      </c>
      <c r="L920" s="10" t="s">
        <v>12</v>
      </c>
      <c r="M920" s="10" t="s">
        <v>6443</v>
      </c>
    </row>
    <row r="921" spans="1:13" x14ac:dyDescent="0.25">
      <c r="A921" s="4" t="s">
        <v>2723</v>
      </c>
      <c r="B921" s="9">
        <v>2533</v>
      </c>
      <c r="C921" s="9" t="s">
        <v>2724</v>
      </c>
      <c r="D921" s="9" t="s">
        <v>2725</v>
      </c>
      <c r="E921" s="10">
        <v>2950.64</v>
      </c>
      <c r="F921" s="10">
        <v>1863179.9464714199</v>
      </c>
      <c r="G921" s="10">
        <v>2008689.6900414601</v>
      </c>
      <c r="H921" s="16">
        <v>-7.2440130644090994E-2</v>
      </c>
      <c r="I921" s="10">
        <v>-145509.74357004199</v>
      </c>
      <c r="J921" s="10">
        <v>631.44943011394798</v>
      </c>
      <c r="K921" s="10">
        <v>680.76406814842301</v>
      </c>
      <c r="L921" s="10" t="s">
        <v>12</v>
      </c>
      <c r="M921" s="10" t="s">
        <v>6439</v>
      </c>
    </row>
    <row r="922" spans="1:13" x14ac:dyDescent="0.25">
      <c r="A922" s="4" t="s">
        <v>2726</v>
      </c>
      <c r="B922" s="9">
        <v>2534</v>
      </c>
      <c r="C922" s="9" t="s">
        <v>2727</v>
      </c>
      <c r="D922" s="9" t="s">
        <v>2728</v>
      </c>
      <c r="E922" s="10">
        <v>1738.42</v>
      </c>
      <c r="F922" s="10">
        <v>1634598.71464404</v>
      </c>
      <c r="G922" s="10">
        <v>2017737.1812710799</v>
      </c>
      <c r="H922" s="16">
        <v>-0.18988521903813199</v>
      </c>
      <c r="I922" s="10">
        <v>-383138.46662704297</v>
      </c>
      <c r="J922" s="10">
        <v>940.27836463227504</v>
      </c>
      <c r="K922" s="10">
        <v>1160.67301415716</v>
      </c>
      <c r="L922" s="10" t="s">
        <v>25</v>
      </c>
      <c r="M922" s="10" t="s">
        <v>6439</v>
      </c>
    </row>
    <row r="923" spans="1:13" x14ac:dyDescent="0.25">
      <c r="A923" s="4" t="s">
        <v>2729</v>
      </c>
      <c r="B923" s="9">
        <v>2535</v>
      </c>
      <c r="C923" s="9" t="s">
        <v>2730</v>
      </c>
      <c r="D923" s="9" t="s">
        <v>2731</v>
      </c>
      <c r="E923" s="10">
        <v>1512.74</v>
      </c>
      <c r="F923" s="10">
        <v>6039929.3504200196</v>
      </c>
      <c r="G923" s="10">
        <v>5534978.6853311397</v>
      </c>
      <c r="H923" s="16">
        <v>9.1229017092170794E-2</v>
      </c>
      <c r="I923" s="10">
        <v>504950.66508887598</v>
      </c>
      <c r="J923" s="10">
        <v>3992.7081655935699</v>
      </c>
      <c r="K923" s="10">
        <v>3658.90945260332</v>
      </c>
      <c r="L923" s="10" t="s">
        <v>12</v>
      </c>
      <c r="M923" s="10" t="s">
        <v>6439</v>
      </c>
    </row>
    <row r="924" spans="1:13" x14ac:dyDescent="0.25">
      <c r="A924" s="4" t="s">
        <v>2732</v>
      </c>
      <c r="B924" s="9">
        <v>2536</v>
      </c>
      <c r="C924" s="9" t="s">
        <v>2733</v>
      </c>
      <c r="D924" s="9" t="s">
        <v>2734</v>
      </c>
      <c r="E924" s="10">
        <v>1142.43</v>
      </c>
      <c r="F924" s="10">
        <v>6981101.1055672802</v>
      </c>
      <c r="G924" s="10">
        <v>7007863.8561314698</v>
      </c>
      <c r="H924" s="16">
        <v>-3.8189598305014001E-3</v>
      </c>
      <c r="I924" s="10">
        <v>-26762.7505641887</v>
      </c>
      <c r="J924" s="10">
        <v>6110.7473591968701</v>
      </c>
      <c r="K924" s="10">
        <v>6134.1735214686896</v>
      </c>
      <c r="L924" s="10" t="s">
        <v>12</v>
      </c>
      <c r="M924" s="10" t="s">
        <v>6441</v>
      </c>
    </row>
    <row r="925" spans="1:13" x14ac:dyDescent="0.25">
      <c r="A925" s="4" t="s">
        <v>2735</v>
      </c>
      <c r="B925" s="9">
        <v>2537</v>
      </c>
      <c r="C925" s="9" t="s">
        <v>2736</v>
      </c>
      <c r="D925" s="9" t="s">
        <v>2737</v>
      </c>
      <c r="E925" s="10">
        <v>338.11</v>
      </c>
      <c r="F925" s="10">
        <v>2901674.0426507602</v>
      </c>
      <c r="G925" s="10">
        <v>3121399.31547795</v>
      </c>
      <c r="H925" s="16">
        <v>-7.0393195685553897E-2</v>
      </c>
      <c r="I925" s="10">
        <v>-219725.27282719401</v>
      </c>
      <c r="J925" s="10">
        <v>8582.0414736350904</v>
      </c>
      <c r="K925" s="10">
        <v>9231.9047513470596</v>
      </c>
      <c r="L925" s="10" t="s">
        <v>25</v>
      </c>
      <c r="M925" s="10" t="s">
        <v>6442</v>
      </c>
    </row>
    <row r="926" spans="1:13" x14ac:dyDescent="0.25">
      <c r="A926" s="4" t="s">
        <v>2738</v>
      </c>
      <c r="B926" s="9">
        <v>2538</v>
      </c>
      <c r="C926" s="9" t="s">
        <v>2739</v>
      </c>
      <c r="D926" s="9" t="s">
        <v>2740</v>
      </c>
      <c r="E926" s="10">
        <v>3080.7</v>
      </c>
      <c r="F926" s="10">
        <v>2859296.5568029801</v>
      </c>
      <c r="G926" s="10">
        <v>2141662.2769541601</v>
      </c>
      <c r="H926" s="16">
        <v>0.335082840824662</v>
      </c>
      <c r="I926" s="10">
        <v>717634.27984881494</v>
      </c>
      <c r="J926" s="10">
        <v>928.13209880967997</v>
      </c>
      <c r="K926" s="10">
        <v>695.18689809269495</v>
      </c>
      <c r="L926" s="10" t="s">
        <v>25</v>
      </c>
      <c r="M926" s="10" t="s">
        <v>6439</v>
      </c>
    </row>
    <row r="927" spans="1:13" x14ac:dyDescent="0.25">
      <c r="A927" s="4" t="s">
        <v>2741</v>
      </c>
      <c r="B927" s="9">
        <v>2539</v>
      </c>
      <c r="C927" s="9" t="s">
        <v>2742</v>
      </c>
      <c r="D927" s="9" t="s">
        <v>2743</v>
      </c>
      <c r="E927" s="10">
        <v>340.91</v>
      </c>
      <c r="F927" s="10">
        <v>244416.19444953999</v>
      </c>
      <c r="G927" s="10">
        <v>397935.32823580102</v>
      </c>
      <c r="H927" s="16">
        <v>-0.38578915440071598</v>
      </c>
      <c r="I927" s="10">
        <v>-153519.13378626099</v>
      </c>
      <c r="J927" s="10">
        <v>716.95225851262796</v>
      </c>
      <c r="K927" s="10">
        <v>1167.2738500947501</v>
      </c>
      <c r="L927" s="10" t="s">
        <v>80</v>
      </c>
      <c r="M927" s="10" t="s">
        <v>6439</v>
      </c>
    </row>
    <row r="928" spans="1:13" x14ac:dyDescent="0.25">
      <c r="A928" s="4" t="s">
        <v>2744</v>
      </c>
      <c r="B928" s="9">
        <v>2543</v>
      </c>
      <c r="C928" s="9" t="s">
        <v>2745</v>
      </c>
      <c r="D928" s="9" t="s">
        <v>2746</v>
      </c>
      <c r="E928" s="10">
        <v>650.36</v>
      </c>
      <c r="F928" s="10">
        <v>453434.94374427001</v>
      </c>
      <c r="G928" s="10">
        <v>415921.22793049703</v>
      </c>
      <c r="H928" s="16">
        <v>9.0194280297811097E-2</v>
      </c>
      <c r="I928" s="10">
        <v>37513.715813773</v>
      </c>
      <c r="J928" s="10">
        <v>697.20607624126603</v>
      </c>
      <c r="K928" s="10">
        <v>639.52461395303703</v>
      </c>
      <c r="L928" s="10" t="s">
        <v>12</v>
      </c>
      <c r="M928" s="10" t="s">
        <v>6439</v>
      </c>
    </row>
    <row r="929" spans="1:13" x14ac:dyDescent="0.25">
      <c r="A929" s="4" t="s">
        <v>2747</v>
      </c>
      <c r="B929" s="9">
        <v>2544</v>
      </c>
      <c r="C929" s="9" t="s">
        <v>2748</v>
      </c>
      <c r="D929" s="9" t="s">
        <v>2749</v>
      </c>
      <c r="E929" s="10">
        <v>6229.26</v>
      </c>
      <c r="F929" s="10">
        <v>15427828.4709516</v>
      </c>
      <c r="G929" s="10">
        <v>14681294.3280394</v>
      </c>
      <c r="H929" s="16">
        <v>5.0849341088841302E-2</v>
      </c>
      <c r="I929" s="10">
        <v>746534.14291214803</v>
      </c>
      <c r="J929" s="10">
        <v>2476.6711408660999</v>
      </c>
      <c r="K929" s="10">
        <v>2356.82799048995</v>
      </c>
      <c r="L929" s="10" t="s">
        <v>12</v>
      </c>
      <c r="M929" s="10" t="s">
        <v>6439</v>
      </c>
    </row>
    <row r="930" spans="1:13" x14ac:dyDescent="0.25">
      <c r="A930" s="4" t="s">
        <v>2750</v>
      </c>
      <c r="B930" s="9">
        <v>2545</v>
      </c>
      <c r="C930" s="9" t="s">
        <v>2751</v>
      </c>
      <c r="D930" s="9" t="s">
        <v>2752</v>
      </c>
      <c r="E930" s="10">
        <v>11727.18</v>
      </c>
      <c r="F930" s="10">
        <v>37484732.140160099</v>
      </c>
      <c r="G930" s="10">
        <v>36944301.816402502</v>
      </c>
      <c r="H930" s="16">
        <v>1.4628245688420799E-2</v>
      </c>
      <c r="I930" s="10">
        <v>540430.32375750702</v>
      </c>
      <c r="J930" s="10">
        <v>3196.3977819185902</v>
      </c>
      <c r="K930" s="10">
        <v>3150.31421163507</v>
      </c>
      <c r="L930" s="10" t="s">
        <v>12</v>
      </c>
      <c r="M930" s="10" t="s">
        <v>6439</v>
      </c>
    </row>
    <row r="931" spans="1:13" x14ac:dyDescent="0.25">
      <c r="A931" s="4" t="s">
        <v>2753</v>
      </c>
      <c r="B931" s="9">
        <v>2546</v>
      </c>
      <c r="C931" s="9" t="s">
        <v>2754</v>
      </c>
      <c r="D931" s="9" t="s">
        <v>2755</v>
      </c>
      <c r="E931" s="10">
        <v>6083.94</v>
      </c>
      <c r="F931" s="10">
        <v>34135524.178695299</v>
      </c>
      <c r="G931" s="10">
        <v>30988915.132607501</v>
      </c>
      <c r="H931" s="16">
        <v>0.101539825857821</v>
      </c>
      <c r="I931" s="10">
        <v>3146609.04608778</v>
      </c>
      <c r="J931" s="10">
        <v>5610.7595043171596</v>
      </c>
      <c r="K931" s="10">
        <v>5093.5602804444998</v>
      </c>
      <c r="L931" s="10" t="s">
        <v>12</v>
      </c>
      <c r="M931" s="10" t="s">
        <v>6439</v>
      </c>
    </row>
    <row r="932" spans="1:13" x14ac:dyDescent="0.25">
      <c r="A932" s="4" t="s">
        <v>2756</v>
      </c>
      <c r="B932" s="9">
        <v>2547</v>
      </c>
      <c r="C932" s="9" t="s">
        <v>2757</v>
      </c>
      <c r="D932" s="9" t="s">
        <v>2758</v>
      </c>
      <c r="E932" s="10">
        <v>2012.52</v>
      </c>
      <c r="F932" s="10">
        <v>18981308.709129602</v>
      </c>
      <c r="G932" s="10">
        <v>20194954.184257202</v>
      </c>
      <c r="H932" s="16">
        <v>-6.0096470833969198E-2</v>
      </c>
      <c r="I932" s="10">
        <v>-1213645.4751275601</v>
      </c>
      <c r="J932" s="10">
        <v>9431.6124605616897</v>
      </c>
      <c r="K932" s="10">
        <v>10034.6601197788</v>
      </c>
      <c r="L932" s="10" t="s">
        <v>12</v>
      </c>
      <c r="M932" s="10" t="s">
        <v>6439</v>
      </c>
    </row>
    <row r="933" spans="1:13" x14ac:dyDescent="0.25">
      <c r="A933" s="4" t="s">
        <v>2759</v>
      </c>
      <c r="B933" s="9">
        <v>2548</v>
      </c>
      <c r="C933" s="9" t="s">
        <v>2760</v>
      </c>
      <c r="D933" s="9" t="s">
        <v>2761</v>
      </c>
      <c r="E933" s="10">
        <v>6964.52</v>
      </c>
      <c r="F933" s="10">
        <v>5840490.2499969201</v>
      </c>
      <c r="G933" s="10">
        <v>6170748.7129881196</v>
      </c>
      <c r="H933" s="16">
        <v>-5.351999868283E-2</v>
      </c>
      <c r="I933" s="10">
        <v>-330258.46299119899</v>
      </c>
      <c r="J933" s="10">
        <v>838.60628585989002</v>
      </c>
      <c r="K933" s="10">
        <v>886.02641861723703</v>
      </c>
      <c r="L933" s="10" t="s">
        <v>12</v>
      </c>
      <c r="M933" s="10" t="s">
        <v>6439</v>
      </c>
    </row>
    <row r="934" spans="1:13" x14ac:dyDescent="0.25">
      <c r="A934" s="4" t="s">
        <v>2762</v>
      </c>
      <c r="B934" s="9">
        <v>2549</v>
      </c>
      <c r="C934" s="9" t="s">
        <v>2763</v>
      </c>
      <c r="D934" s="9" t="s">
        <v>2764</v>
      </c>
      <c r="E934" s="10">
        <v>1637.39</v>
      </c>
      <c r="F934" s="10">
        <v>3265283.4170168</v>
      </c>
      <c r="G934" s="10">
        <v>3075427.8105138401</v>
      </c>
      <c r="H934" s="16">
        <v>6.1733072014860599E-2</v>
      </c>
      <c r="I934" s="10">
        <v>189855.60650295601</v>
      </c>
      <c r="J934" s="10">
        <v>1994.2001704033901</v>
      </c>
      <c r="K934" s="10">
        <v>1878.2500262697599</v>
      </c>
      <c r="L934" s="10" t="s">
        <v>25</v>
      </c>
      <c r="M934" s="10" t="s">
        <v>6439</v>
      </c>
    </row>
    <row r="935" spans="1:13" x14ac:dyDescent="0.25">
      <c r="A935" s="4" t="s">
        <v>2765</v>
      </c>
      <c r="B935" s="9">
        <v>2550</v>
      </c>
      <c r="C935" s="9" t="s">
        <v>2766</v>
      </c>
      <c r="D935" s="9" t="s">
        <v>2767</v>
      </c>
      <c r="E935" s="10">
        <v>1260.2</v>
      </c>
      <c r="F935" s="10">
        <v>4703858.2942273403</v>
      </c>
      <c r="G935" s="10">
        <v>4477998.3522320902</v>
      </c>
      <c r="H935" s="16">
        <v>5.0437701006002401E-2</v>
      </c>
      <c r="I935" s="10">
        <v>225859.94199525399</v>
      </c>
      <c r="J935" s="10">
        <v>3732.6283877379301</v>
      </c>
      <c r="K935" s="10">
        <v>3553.4029140073699</v>
      </c>
      <c r="L935" s="10" t="s">
        <v>12</v>
      </c>
      <c r="M935" s="10" t="s">
        <v>6440</v>
      </c>
    </row>
    <row r="936" spans="1:13" x14ac:dyDescent="0.25">
      <c r="A936" s="4" t="s">
        <v>2768</v>
      </c>
      <c r="B936" s="9">
        <v>2551</v>
      </c>
      <c r="C936" s="9" t="s">
        <v>2769</v>
      </c>
      <c r="D936" s="9" t="s">
        <v>2770</v>
      </c>
      <c r="E936" s="10">
        <v>789.56</v>
      </c>
      <c r="F936" s="10">
        <v>4929759.5377269797</v>
      </c>
      <c r="G936" s="10">
        <v>4577473.1936856899</v>
      </c>
      <c r="H936" s="16">
        <v>7.6960875385843702E-2</v>
      </c>
      <c r="I936" s="10">
        <v>352286.34404128499</v>
      </c>
      <c r="J936" s="10">
        <v>6243.6794388355302</v>
      </c>
      <c r="K936" s="10">
        <v>5797.4988521273799</v>
      </c>
      <c r="L936" s="10" t="s">
        <v>12</v>
      </c>
      <c r="M936" s="10" t="s">
        <v>6439</v>
      </c>
    </row>
    <row r="937" spans="1:13" x14ac:dyDescent="0.25">
      <c r="A937" s="4" t="s">
        <v>2771</v>
      </c>
      <c r="B937" s="9">
        <v>2552</v>
      </c>
      <c r="C937" s="9" t="s">
        <v>2772</v>
      </c>
      <c r="D937" s="9" t="s">
        <v>2773</v>
      </c>
      <c r="E937" s="10">
        <v>180.53</v>
      </c>
      <c r="F937" s="10">
        <v>1582243.40635972</v>
      </c>
      <c r="G937" s="10">
        <v>1788435.9327016801</v>
      </c>
      <c r="H937" s="16">
        <v>-0.115292095496248</v>
      </c>
      <c r="I937" s="10">
        <v>-206192.526341964</v>
      </c>
      <c r="J937" s="10">
        <v>8764.4347552191903</v>
      </c>
      <c r="K937" s="10">
        <v>9906.5857901827094</v>
      </c>
      <c r="L937" s="10" t="s">
        <v>25</v>
      </c>
      <c r="M937" s="10" t="s">
        <v>6441</v>
      </c>
    </row>
    <row r="938" spans="1:13" x14ac:dyDescent="0.25">
      <c r="A938" s="4" t="s">
        <v>2774</v>
      </c>
      <c r="B938" s="9">
        <v>2553</v>
      </c>
      <c r="C938" s="9" t="s">
        <v>2775</v>
      </c>
      <c r="D938" s="9" t="s">
        <v>2776</v>
      </c>
      <c r="E938" s="10">
        <v>1623.17</v>
      </c>
      <c r="F938" s="10">
        <v>1431633.54468834</v>
      </c>
      <c r="G938" s="10">
        <v>1525704.1391594601</v>
      </c>
      <c r="H938" s="16">
        <v>-6.1657166718406702E-2</v>
      </c>
      <c r="I938" s="10">
        <v>-94070.594471117904</v>
      </c>
      <c r="J938" s="10">
        <v>881.99852430018996</v>
      </c>
      <c r="K938" s="10">
        <v>939.95338698932198</v>
      </c>
      <c r="L938" s="10" t="s">
        <v>25</v>
      </c>
      <c r="M938" s="10" t="s">
        <v>6440</v>
      </c>
    </row>
    <row r="939" spans="1:13" x14ac:dyDescent="0.25">
      <c r="A939" s="4" t="s">
        <v>2777</v>
      </c>
      <c r="B939" s="9">
        <v>2554</v>
      </c>
      <c r="C939" s="9" t="s">
        <v>2778</v>
      </c>
      <c r="D939" s="9" t="s">
        <v>2779</v>
      </c>
      <c r="E939" s="10">
        <v>3703.91</v>
      </c>
      <c r="F939" s="10">
        <v>2704372.8473999999</v>
      </c>
      <c r="G939" s="10">
        <v>3076215.6147650899</v>
      </c>
      <c r="H939" s="16">
        <v>-0.120876691991399</v>
      </c>
      <c r="I939" s="10">
        <v>-371842.76736509398</v>
      </c>
      <c r="J939" s="10">
        <v>730.14</v>
      </c>
      <c r="K939" s="10">
        <v>830.53195535666202</v>
      </c>
      <c r="L939" s="10" t="s">
        <v>25</v>
      </c>
      <c r="M939" s="10" t="s">
        <v>6440</v>
      </c>
    </row>
    <row r="940" spans="1:13" x14ac:dyDescent="0.25">
      <c r="A940" s="4" t="s">
        <v>2780</v>
      </c>
      <c r="B940" s="9">
        <v>2555</v>
      </c>
      <c r="C940" s="9" t="s">
        <v>2781</v>
      </c>
      <c r="D940" s="9" t="s">
        <v>2782</v>
      </c>
      <c r="E940" s="10">
        <v>198.65</v>
      </c>
      <c r="F940" s="10">
        <v>672016.85892606003</v>
      </c>
      <c r="G940" s="10">
        <v>875099.28827500495</v>
      </c>
      <c r="H940" s="16">
        <v>-0.23206787169175</v>
      </c>
      <c r="I940" s="10">
        <v>-203082.42934894501</v>
      </c>
      <c r="J940" s="10">
        <v>3382.9189978658901</v>
      </c>
      <c r="K940" s="10">
        <v>4405.2317557261804</v>
      </c>
      <c r="L940" s="10" t="s">
        <v>80</v>
      </c>
      <c r="M940" s="10" t="s">
        <v>6439</v>
      </c>
    </row>
    <row r="941" spans="1:13" x14ac:dyDescent="0.25">
      <c r="A941" s="4" t="s">
        <v>2783</v>
      </c>
      <c r="B941" s="9">
        <v>2556</v>
      </c>
      <c r="C941" s="9" t="s">
        <v>2784</v>
      </c>
      <c r="D941" s="9" t="s">
        <v>2785</v>
      </c>
      <c r="E941" s="10">
        <v>70.45</v>
      </c>
      <c r="F941" s="10">
        <v>381842.409682</v>
      </c>
      <c r="G941" s="10">
        <v>484137.15352262999</v>
      </c>
      <c r="H941" s="16">
        <v>-0.21129290139441601</v>
      </c>
      <c r="I941" s="10">
        <v>-102294.74384063001</v>
      </c>
      <c r="J941" s="10">
        <v>5420.0483986089403</v>
      </c>
      <c r="K941" s="10">
        <v>6872.0674737066001</v>
      </c>
      <c r="L941" s="10" t="s">
        <v>80</v>
      </c>
      <c r="M941" s="10" t="s">
        <v>6443</v>
      </c>
    </row>
    <row r="942" spans="1:13" x14ac:dyDescent="0.25">
      <c r="A942" s="4" t="s">
        <v>2786</v>
      </c>
      <c r="B942" s="9">
        <v>2558</v>
      </c>
      <c r="C942" s="9" t="s">
        <v>2787</v>
      </c>
      <c r="D942" s="9" t="s">
        <v>2788</v>
      </c>
      <c r="E942" s="10">
        <v>8421.19</v>
      </c>
      <c r="F942" s="10">
        <v>5995835.1162493499</v>
      </c>
      <c r="G942" s="10">
        <v>6680051.2073413301</v>
      </c>
      <c r="H942" s="16">
        <v>-0.102426773366653</v>
      </c>
      <c r="I942" s="10">
        <v>-684216.09109198395</v>
      </c>
      <c r="J942" s="10">
        <v>711.99380565565502</v>
      </c>
      <c r="K942" s="10">
        <v>793.24314109304396</v>
      </c>
      <c r="L942" s="10" t="s">
        <v>12</v>
      </c>
      <c r="M942" s="10" t="s">
        <v>6439</v>
      </c>
    </row>
    <row r="943" spans="1:13" x14ac:dyDescent="0.25">
      <c r="A943" s="4" t="s">
        <v>2789</v>
      </c>
      <c r="B943" s="9">
        <v>2559</v>
      </c>
      <c r="C943" s="9" t="s">
        <v>2790</v>
      </c>
      <c r="D943" s="9" t="s">
        <v>2791</v>
      </c>
      <c r="E943" s="10">
        <v>45737.03</v>
      </c>
      <c r="F943" s="10">
        <v>20697321.3208513</v>
      </c>
      <c r="G943" s="10">
        <v>21653195.435784802</v>
      </c>
      <c r="H943" s="16">
        <v>-4.4144713779923898E-2</v>
      </c>
      <c r="I943" s="10">
        <v>-955874.11493347201</v>
      </c>
      <c r="J943" s="10">
        <v>452.52875669564202</v>
      </c>
      <c r="K943" s="10">
        <v>473.42810488098502</v>
      </c>
      <c r="L943" s="10" t="s">
        <v>12</v>
      </c>
      <c r="M943" s="10" t="s">
        <v>6439</v>
      </c>
    </row>
    <row r="944" spans="1:13" x14ac:dyDescent="0.25">
      <c r="A944" s="4" t="s">
        <v>2792</v>
      </c>
      <c r="B944" s="9">
        <v>2560</v>
      </c>
      <c r="C944" s="9" t="s">
        <v>2793</v>
      </c>
      <c r="D944" s="9" t="s">
        <v>2794</v>
      </c>
      <c r="E944" s="10">
        <v>8780.81</v>
      </c>
      <c r="F944" s="10">
        <v>22566189.1713452</v>
      </c>
      <c r="G944" s="10">
        <v>19415008.754380301</v>
      </c>
      <c r="H944" s="16">
        <v>0.16230641236533</v>
      </c>
      <c r="I944" s="10">
        <v>3151180.41696493</v>
      </c>
      <c r="J944" s="10">
        <v>2569.9439085170002</v>
      </c>
      <c r="K944" s="10">
        <v>2211.0726407222401</v>
      </c>
      <c r="L944" s="10" t="s">
        <v>12</v>
      </c>
      <c r="M944" s="10" t="s">
        <v>6439</v>
      </c>
    </row>
    <row r="945" spans="1:13" x14ac:dyDescent="0.25">
      <c r="A945" s="4" t="s">
        <v>2795</v>
      </c>
      <c r="B945" s="9">
        <v>2561</v>
      </c>
      <c r="C945" s="9" t="s">
        <v>2796</v>
      </c>
      <c r="D945" s="9" t="s">
        <v>2797</v>
      </c>
      <c r="E945" s="10">
        <v>649.86</v>
      </c>
      <c r="F945" s="10">
        <v>1685897.44920586</v>
      </c>
      <c r="G945" s="10">
        <v>1565304.7067760599</v>
      </c>
      <c r="H945" s="16">
        <v>7.7041065492085406E-2</v>
      </c>
      <c r="I945" s="10">
        <v>120592.742429804</v>
      </c>
      <c r="J945" s="10">
        <v>2594.2471443170198</v>
      </c>
      <c r="K945" s="10">
        <v>2408.6798799373</v>
      </c>
      <c r="L945" s="10" t="s">
        <v>12</v>
      </c>
      <c r="M945" s="10" t="s">
        <v>6439</v>
      </c>
    </row>
    <row r="946" spans="1:13" x14ac:dyDescent="0.25">
      <c r="A946" s="4" t="s">
        <v>2798</v>
      </c>
      <c r="B946" s="9">
        <v>2562</v>
      </c>
      <c r="C946" s="9" t="s">
        <v>2799</v>
      </c>
      <c r="D946" s="9" t="s">
        <v>2800</v>
      </c>
      <c r="E946" s="10">
        <v>772.24</v>
      </c>
      <c r="F946" s="10">
        <v>3381652.9186196998</v>
      </c>
      <c r="G946" s="10">
        <v>3178631.0318636098</v>
      </c>
      <c r="H946" s="16">
        <v>6.3870856579744298E-2</v>
      </c>
      <c r="I946" s="10">
        <v>203021.88675608599</v>
      </c>
      <c r="J946" s="10">
        <v>4379.0180754942803</v>
      </c>
      <c r="K946" s="10">
        <v>4116.1180874645397</v>
      </c>
      <c r="L946" s="10" t="s">
        <v>12</v>
      </c>
      <c r="M946" s="10" t="s">
        <v>6439</v>
      </c>
    </row>
    <row r="947" spans="1:13" x14ac:dyDescent="0.25">
      <c r="A947" s="4" t="s">
        <v>2801</v>
      </c>
      <c r="B947" s="9">
        <v>2563</v>
      </c>
      <c r="C947" s="9" t="s">
        <v>2802</v>
      </c>
      <c r="D947" s="9" t="s">
        <v>2803</v>
      </c>
      <c r="E947" s="10">
        <v>706.36</v>
      </c>
      <c r="F947" s="10">
        <v>4653879.0349731296</v>
      </c>
      <c r="G947" s="10">
        <v>4316519.6068256199</v>
      </c>
      <c r="H947" s="16">
        <v>7.8155425869964198E-2</v>
      </c>
      <c r="I947" s="10">
        <v>337359.42814750702</v>
      </c>
      <c r="J947" s="10">
        <v>6588.5370561372802</v>
      </c>
      <c r="K947" s="10">
        <v>6110.9343774075896</v>
      </c>
      <c r="L947" s="10" t="s">
        <v>12</v>
      </c>
      <c r="M947" s="10" t="s">
        <v>6441</v>
      </c>
    </row>
    <row r="948" spans="1:13" x14ac:dyDescent="0.25">
      <c r="A948" s="4" t="s">
        <v>2804</v>
      </c>
      <c r="B948" s="9">
        <v>2564</v>
      </c>
      <c r="C948" s="9" t="s">
        <v>2805</v>
      </c>
      <c r="D948" s="9" t="s">
        <v>2806</v>
      </c>
      <c r="E948" s="10">
        <v>1061.45</v>
      </c>
      <c r="F948" s="10">
        <v>9464499.27911699</v>
      </c>
      <c r="G948" s="10">
        <v>9431874.9082743097</v>
      </c>
      <c r="H948" s="16">
        <v>3.4589486353406901E-3</v>
      </c>
      <c r="I948" s="10">
        <v>32624.370842680299</v>
      </c>
      <c r="J948" s="10">
        <v>8916.5757022158195</v>
      </c>
      <c r="K948" s="10">
        <v>8885.8400379427294</v>
      </c>
      <c r="L948" s="10" t="s">
        <v>12</v>
      </c>
      <c r="M948" s="10" t="s">
        <v>6439</v>
      </c>
    </row>
    <row r="949" spans="1:13" x14ac:dyDescent="0.25">
      <c r="A949" s="4" t="s">
        <v>2807</v>
      </c>
      <c r="B949" s="9">
        <v>2565</v>
      </c>
      <c r="C949" s="9" t="s">
        <v>2808</v>
      </c>
      <c r="D949" s="9" t="s">
        <v>2809</v>
      </c>
      <c r="E949" s="10">
        <v>537.94000000000005</v>
      </c>
      <c r="F949" s="10">
        <v>387519.55961107998</v>
      </c>
      <c r="G949" s="10">
        <v>427979.59146748</v>
      </c>
      <c r="H949" s="16">
        <v>-9.4537292578994306E-2</v>
      </c>
      <c r="I949" s="10">
        <v>-40460.031856399597</v>
      </c>
      <c r="J949" s="10">
        <v>720.37691863605596</v>
      </c>
      <c r="K949" s="10">
        <v>795.58982687191804</v>
      </c>
      <c r="L949" s="10" t="s">
        <v>25</v>
      </c>
      <c r="M949" s="10" t="s">
        <v>6443</v>
      </c>
    </row>
    <row r="950" spans="1:13" x14ac:dyDescent="0.25">
      <c r="A950" s="4" t="s">
        <v>2810</v>
      </c>
      <c r="B950" s="9">
        <v>2566</v>
      </c>
      <c r="C950" s="9" t="s">
        <v>2811</v>
      </c>
      <c r="D950" s="9" t="s">
        <v>2812</v>
      </c>
      <c r="E950" s="10">
        <v>713.62</v>
      </c>
      <c r="F950" s="10">
        <v>551173.0242014</v>
      </c>
      <c r="G950" s="10">
        <v>574075.98170707701</v>
      </c>
      <c r="H950" s="16">
        <v>-3.9895341793560003E-2</v>
      </c>
      <c r="I950" s="10">
        <v>-22902.957505677401</v>
      </c>
      <c r="J950" s="10">
        <v>772.36207533617301</v>
      </c>
      <c r="K950" s="10">
        <v>804.45612750073894</v>
      </c>
      <c r="L950" s="10" t="s">
        <v>12</v>
      </c>
      <c r="M950" s="10" t="s">
        <v>6439</v>
      </c>
    </row>
    <row r="951" spans="1:13" x14ac:dyDescent="0.25">
      <c r="A951" s="4" t="s">
        <v>2813</v>
      </c>
      <c r="B951" s="9">
        <v>2570</v>
      </c>
      <c r="C951" s="9" t="s">
        <v>2814</v>
      </c>
      <c r="D951" s="9" t="s">
        <v>2815</v>
      </c>
      <c r="E951" s="10">
        <v>4137.71</v>
      </c>
      <c r="F951" s="10">
        <v>10830312.8280736</v>
      </c>
      <c r="G951" s="10">
        <v>12729103.017209001</v>
      </c>
      <c r="H951" s="16">
        <v>-0.14916920591878299</v>
      </c>
      <c r="I951" s="10">
        <v>-1898790.1891354499</v>
      </c>
      <c r="J951" s="10">
        <v>2617.4654163954401</v>
      </c>
      <c r="K951" s="10">
        <v>3076.3642249478598</v>
      </c>
      <c r="L951" s="10" t="s">
        <v>80</v>
      </c>
      <c r="M951" s="10" t="s">
        <v>6439</v>
      </c>
    </row>
    <row r="952" spans="1:13" x14ac:dyDescent="0.25">
      <c r="A952" s="4" t="s">
        <v>2816</v>
      </c>
      <c r="B952" s="9">
        <v>2571</v>
      </c>
      <c r="C952" s="9" t="s">
        <v>2817</v>
      </c>
      <c r="D952" s="9" t="s">
        <v>2818</v>
      </c>
      <c r="E952" s="10">
        <v>1541.93</v>
      </c>
      <c r="F952" s="10">
        <v>6478247.9723410504</v>
      </c>
      <c r="G952" s="10">
        <v>6238954.5069047697</v>
      </c>
      <c r="H952" s="16">
        <v>3.8354737988784297E-2</v>
      </c>
      <c r="I952" s="10">
        <v>239293.465436278</v>
      </c>
      <c r="J952" s="10">
        <v>4201.3891501826001</v>
      </c>
      <c r="K952" s="10">
        <v>4046.1982754760402</v>
      </c>
      <c r="L952" s="10" t="s">
        <v>80</v>
      </c>
      <c r="M952" s="10" t="s">
        <v>6439</v>
      </c>
    </row>
    <row r="953" spans="1:13" x14ac:dyDescent="0.25">
      <c r="A953" s="4" t="s">
        <v>2819</v>
      </c>
      <c r="B953" s="9">
        <v>2572</v>
      </c>
      <c r="C953" s="9" t="s">
        <v>2820</v>
      </c>
      <c r="D953" s="9" t="s">
        <v>2821</v>
      </c>
      <c r="E953" s="10">
        <v>420.28</v>
      </c>
      <c r="F953" s="10">
        <v>2372787.7696223198</v>
      </c>
      <c r="G953" s="10">
        <v>2369644.4420583001</v>
      </c>
      <c r="H953" s="16">
        <v>1.32649755728531E-3</v>
      </c>
      <c r="I953" s="10">
        <v>3143.3275640248298</v>
      </c>
      <c r="J953" s="10">
        <v>5645.7308689976198</v>
      </c>
      <c r="K953" s="10">
        <v>5638.2517418347197</v>
      </c>
      <c r="L953" s="10" t="s">
        <v>80</v>
      </c>
      <c r="M953" s="10" t="s">
        <v>6439</v>
      </c>
    </row>
    <row r="954" spans="1:13" x14ac:dyDescent="0.25">
      <c r="A954" s="4" t="s">
        <v>2822</v>
      </c>
      <c r="B954" s="9">
        <v>2573</v>
      </c>
      <c r="C954" s="9" t="s">
        <v>2823</v>
      </c>
      <c r="D954" s="9" t="s">
        <v>2824</v>
      </c>
      <c r="E954" s="10">
        <v>89.61</v>
      </c>
      <c r="F954" s="10">
        <v>953877.30058215</v>
      </c>
      <c r="G954" s="10">
        <v>907135.40738328802</v>
      </c>
      <c r="H954" s="16">
        <v>5.1526919595932703E-2</v>
      </c>
      <c r="I954" s="10">
        <v>46741.893198862301</v>
      </c>
      <c r="J954" s="10">
        <v>10644.7639837312</v>
      </c>
      <c r="K954" s="10">
        <v>10123.149284491599</v>
      </c>
      <c r="L954" s="10" t="s">
        <v>80</v>
      </c>
      <c r="M954" s="10" t="s">
        <v>6450</v>
      </c>
    </row>
    <row r="955" spans="1:13" x14ac:dyDescent="0.25">
      <c r="A955" s="4" t="s">
        <v>2825</v>
      </c>
      <c r="B955" s="9">
        <v>2743</v>
      </c>
      <c r="C955" s="9" t="s">
        <v>2826</v>
      </c>
      <c r="D955" s="9" t="s">
        <v>2827</v>
      </c>
      <c r="E955" s="10">
        <v>225.24</v>
      </c>
      <c r="F955" s="10">
        <v>2206866.10433375</v>
      </c>
      <c r="G955" s="10">
        <v>1801370.3246536099</v>
      </c>
      <c r="H955" s="16">
        <v>0.22510406335139199</v>
      </c>
      <c r="I955" s="10">
        <v>405495.77968014299</v>
      </c>
      <c r="J955" s="10">
        <v>9797.8427647564804</v>
      </c>
      <c r="K955" s="10">
        <v>7997.5596015521496</v>
      </c>
      <c r="L955" s="10" t="s">
        <v>25</v>
      </c>
      <c r="M955" s="10" t="s">
        <v>6439</v>
      </c>
    </row>
    <row r="956" spans="1:13" x14ac:dyDescent="0.25">
      <c r="A956" s="4" t="s">
        <v>2828</v>
      </c>
      <c r="B956" s="9">
        <v>2744</v>
      </c>
      <c r="C956" s="9" t="s">
        <v>2829</v>
      </c>
      <c r="D956" s="9" t="s">
        <v>2830</v>
      </c>
      <c r="E956" s="10">
        <v>214.1</v>
      </c>
      <c r="F956" s="10">
        <v>2497459.5976318801</v>
      </c>
      <c r="G956" s="10">
        <v>2168265.1449475498</v>
      </c>
      <c r="H956" s="16">
        <v>0.151823891764998</v>
      </c>
      <c r="I956" s="10">
        <v>329194.45268433302</v>
      </c>
      <c r="J956" s="10">
        <v>11664.921053862099</v>
      </c>
      <c r="K956" s="10">
        <v>10127.3477111048</v>
      </c>
      <c r="L956" s="10" t="s">
        <v>25</v>
      </c>
      <c r="M956" s="10" t="s">
        <v>6439</v>
      </c>
    </row>
    <row r="957" spans="1:13" x14ac:dyDescent="0.25">
      <c r="A957" s="4" t="s">
        <v>2831</v>
      </c>
      <c r="B957" s="9">
        <v>2745</v>
      </c>
      <c r="C957" s="9" t="s">
        <v>2832</v>
      </c>
      <c r="D957" s="9" t="s">
        <v>2833</v>
      </c>
      <c r="E957" s="10">
        <v>208.48</v>
      </c>
      <c r="F957" s="10">
        <v>3665420.80676415</v>
      </c>
      <c r="G957" s="10">
        <v>2782700.6324551902</v>
      </c>
      <c r="H957" s="16">
        <v>0.31721708185696201</v>
      </c>
      <c r="I957" s="10">
        <v>882720.174308958</v>
      </c>
      <c r="J957" s="10">
        <v>17581.642396220999</v>
      </c>
      <c r="K957" s="10">
        <v>13347.566349075199</v>
      </c>
      <c r="L957" s="10" t="s">
        <v>25</v>
      </c>
      <c r="M957" s="10" t="s">
        <v>6450</v>
      </c>
    </row>
    <row r="958" spans="1:13" x14ac:dyDescent="0.25">
      <c r="A958" s="4" t="s">
        <v>2834</v>
      </c>
      <c r="B958" s="9">
        <v>2747</v>
      </c>
      <c r="C958" s="9" t="s">
        <v>2835</v>
      </c>
      <c r="D958" s="9" t="s">
        <v>2836</v>
      </c>
      <c r="E958" s="10">
        <v>1850.82</v>
      </c>
      <c r="F958" s="10">
        <v>8566900.2999347206</v>
      </c>
      <c r="G958" s="10">
        <v>8479800.0270942803</v>
      </c>
      <c r="H958" s="16">
        <v>1.0271500809233799E-2</v>
      </c>
      <c r="I958" s="10">
        <v>87100.272840440302</v>
      </c>
      <c r="J958" s="10">
        <v>4628.7052765448398</v>
      </c>
      <c r="K958" s="10">
        <v>4581.6449071731904</v>
      </c>
      <c r="L958" s="10" t="s">
        <v>12</v>
      </c>
      <c r="M958" s="10" t="s">
        <v>6439</v>
      </c>
    </row>
    <row r="959" spans="1:13" x14ac:dyDescent="0.25">
      <c r="A959" s="4" t="s">
        <v>2837</v>
      </c>
      <c r="B959" s="9">
        <v>2748</v>
      </c>
      <c r="C959" s="9" t="s">
        <v>2838</v>
      </c>
      <c r="D959" s="9" t="s">
        <v>2839</v>
      </c>
      <c r="E959" s="10">
        <v>601.75</v>
      </c>
      <c r="F959" s="10">
        <v>4338536.2261043098</v>
      </c>
      <c r="G959" s="10">
        <v>4481470.6068174001</v>
      </c>
      <c r="H959" s="16">
        <v>-3.1894525983425001E-2</v>
      </c>
      <c r="I959" s="10">
        <v>-142934.38071309301</v>
      </c>
      <c r="J959" s="10">
        <v>7209.86493743965</v>
      </c>
      <c r="K959" s="10">
        <v>7447.39610605302</v>
      </c>
      <c r="L959" s="10" t="s">
        <v>12</v>
      </c>
      <c r="M959" s="10" t="s">
        <v>6439</v>
      </c>
    </row>
    <row r="960" spans="1:13" x14ac:dyDescent="0.25">
      <c r="A960" s="4" t="s">
        <v>2840</v>
      </c>
      <c r="B960" s="9">
        <v>2749</v>
      </c>
      <c r="C960" s="9" t="s">
        <v>2841</v>
      </c>
      <c r="D960" s="9" t="s">
        <v>2842</v>
      </c>
      <c r="E960" s="10">
        <v>226.14</v>
      </c>
      <c r="F960" s="10">
        <v>2185807.5594680002</v>
      </c>
      <c r="G960" s="10">
        <v>2337122.58018312</v>
      </c>
      <c r="H960" s="16">
        <v>-6.47441524882542E-2</v>
      </c>
      <c r="I960" s="10">
        <v>-151315.02071511801</v>
      </c>
      <c r="J960" s="10">
        <v>9665.7272462545297</v>
      </c>
      <c r="K960" s="10">
        <v>10334.848236416001</v>
      </c>
      <c r="L960" s="10" t="s">
        <v>25</v>
      </c>
      <c r="M960" s="10" t="s">
        <v>6442</v>
      </c>
    </row>
    <row r="961" spans="1:13" x14ac:dyDescent="0.25">
      <c r="A961" s="4" t="s">
        <v>2843</v>
      </c>
      <c r="B961" s="9">
        <v>2751</v>
      </c>
      <c r="C961" s="9" t="s">
        <v>2844</v>
      </c>
      <c r="D961" s="9" t="s">
        <v>2845</v>
      </c>
      <c r="E961" s="10">
        <v>141.32</v>
      </c>
      <c r="F961" s="10">
        <v>653999.24423376005</v>
      </c>
      <c r="G961" s="10">
        <v>543083.91291514097</v>
      </c>
      <c r="H961" s="16">
        <v>0.20423240070443799</v>
      </c>
      <c r="I961" s="10">
        <v>110915.33131861901</v>
      </c>
      <c r="J961" s="10">
        <v>4627.7897270999201</v>
      </c>
      <c r="K961" s="10">
        <v>3842.9373967955098</v>
      </c>
      <c r="L961" s="10" t="s">
        <v>25</v>
      </c>
      <c r="M961" s="10" t="s">
        <v>6450</v>
      </c>
    </row>
    <row r="962" spans="1:13" x14ac:dyDescent="0.25">
      <c r="A962" s="4" t="s">
        <v>2846</v>
      </c>
      <c r="B962" s="9">
        <v>2752</v>
      </c>
      <c r="C962" s="9" t="s">
        <v>2847</v>
      </c>
      <c r="D962" s="9" t="s">
        <v>2848</v>
      </c>
      <c r="E962" s="10">
        <v>181.29</v>
      </c>
      <c r="F962" s="10">
        <v>1343001.56260192</v>
      </c>
      <c r="G962" s="10">
        <v>1220340.3942412101</v>
      </c>
      <c r="H962" s="16">
        <v>0.10051389672876899</v>
      </c>
      <c r="I962" s="10">
        <v>122661.168360706</v>
      </c>
      <c r="J962" s="10">
        <v>7408.0289183182704</v>
      </c>
      <c r="K962" s="10">
        <v>6731.4269636560903</v>
      </c>
      <c r="L962" s="10" t="s">
        <v>25</v>
      </c>
      <c r="M962" s="10" t="s">
        <v>6441</v>
      </c>
    </row>
    <row r="963" spans="1:13" x14ac:dyDescent="0.25">
      <c r="A963" s="4" t="s">
        <v>2849</v>
      </c>
      <c r="B963" s="9">
        <v>2753</v>
      </c>
      <c r="C963" s="9" t="s">
        <v>2850</v>
      </c>
      <c r="D963" s="9" t="s">
        <v>2851</v>
      </c>
      <c r="E963" s="10">
        <v>343.89</v>
      </c>
      <c r="F963" s="10">
        <v>4389408.7910348503</v>
      </c>
      <c r="G963" s="10">
        <v>3441181.5445314399</v>
      </c>
      <c r="H963" s="16">
        <v>0.27555281063572201</v>
      </c>
      <c r="I963" s="10">
        <v>948227.24650341203</v>
      </c>
      <c r="J963" s="10">
        <v>12763.990784945299</v>
      </c>
      <c r="K963" s="10">
        <v>10006.634518396701</v>
      </c>
      <c r="L963" s="10" t="s">
        <v>25</v>
      </c>
      <c r="M963" s="10" t="s">
        <v>6443</v>
      </c>
    </row>
    <row r="964" spans="1:13" x14ac:dyDescent="0.25">
      <c r="A964" s="4" t="s">
        <v>2852</v>
      </c>
      <c r="B964" s="9">
        <v>2754</v>
      </c>
      <c r="C964" s="9" t="s">
        <v>2853</v>
      </c>
      <c r="D964" s="9" t="s">
        <v>2854</v>
      </c>
      <c r="E964" s="10">
        <v>406.3</v>
      </c>
      <c r="F964" s="10">
        <v>8951917.2890790794</v>
      </c>
      <c r="G964" s="10">
        <v>7678657.7025303598</v>
      </c>
      <c r="H964" s="16">
        <v>0.16581799005432199</v>
      </c>
      <c r="I964" s="10">
        <v>1273259.58654872</v>
      </c>
      <c r="J964" s="10">
        <v>22032.776985181099</v>
      </c>
      <c r="K964" s="10">
        <v>18898.985238814599</v>
      </c>
      <c r="L964" s="10" t="s">
        <v>25</v>
      </c>
      <c r="M964" s="10" t="s">
        <v>6441</v>
      </c>
    </row>
    <row r="965" spans="1:13" x14ac:dyDescent="0.25">
      <c r="A965" s="4" t="s">
        <v>2855</v>
      </c>
      <c r="B965" s="9">
        <v>2755</v>
      </c>
      <c r="C965" s="9" t="s">
        <v>2856</v>
      </c>
      <c r="D965" s="9" t="s">
        <v>2857</v>
      </c>
      <c r="E965" s="10">
        <v>544.15</v>
      </c>
      <c r="F965" s="10">
        <v>788333.80840574997</v>
      </c>
      <c r="G965" s="10">
        <v>1061279.4411985499</v>
      </c>
      <c r="H965" s="16">
        <v>-0.25718545200927501</v>
      </c>
      <c r="I965" s="10">
        <v>-272945.63279280002</v>
      </c>
      <c r="J965" s="10">
        <v>1448.7435604258901</v>
      </c>
      <c r="K965" s="10">
        <v>1950.3435471810201</v>
      </c>
      <c r="L965" s="10" t="s">
        <v>80</v>
      </c>
      <c r="M965" s="10" t="s">
        <v>6443</v>
      </c>
    </row>
    <row r="966" spans="1:13" x14ac:dyDescent="0.25">
      <c r="A966" s="4" t="s">
        <v>2858</v>
      </c>
      <c r="B966" s="9">
        <v>2759</v>
      </c>
      <c r="C966" s="9" t="s">
        <v>2859</v>
      </c>
      <c r="D966" s="9" t="s">
        <v>2860</v>
      </c>
      <c r="E966" s="10">
        <v>1368.96</v>
      </c>
      <c r="F966" s="10">
        <v>2219514.866291</v>
      </c>
      <c r="G966" s="10">
        <v>2705473.3784827502</v>
      </c>
      <c r="H966" s="16">
        <v>-0.17962051153660999</v>
      </c>
      <c r="I966" s="10">
        <v>-485958.51219175197</v>
      </c>
      <c r="J966" s="10">
        <v>1621.31462299191</v>
      </c>
      <c r="K966" s="10">
        <v>1976.29834215956</v>
      </c>
      <c r="L966" s="10" t="s">
        <v>12</v>
      </c>
      <c r="M966" s="10" t="s">
        <v>6439</v>
      </c>
    </row>
    <row r="967" spans="1:13" x14ac:dyDescent="0.25">
      <c r="A967" s="4" t="s">
        <v>2861</v>
      </c>
      <c r="B967" s="9">
        <v>2760</v>
      </c>
      <c r="C967" s="9" t="s">
        <v>2862</v>
      </c>
      <c r="D967" s="9" t="s">
        <v>2863</v>
      </c>
      <c r="E967" s="10">
        <v>133</v>
      </c>
      <c r="F967" s="10">
        <v>465976.97619304003</v>
      </c>
      <c r="G967" s="10">
        <v>469409.84634418797</v>
      </c>
      <c r="H967" s="16">
        <v>-7.3131617878992002E-3</v>
      </c>
      <c r="I967" s="10">
        <v>-3432.8701511479399</v>
      </c>
      <c r="J967" s="10">
        <v>3503.58628716571</v>
      </c>
      <c r="K967" s="10">
        <v>3529.39734093374</v>
      </c>
      <c r="L967" s="10" t="s">
        <v>25</v>
      </c>
      <c r="M967" s="10" t="s">
        <v>6440</v>
      </c>
    </row>
    <row r="968" spans="1:13" x14ac:dyDescent="0.25">
      <c r="A968" s="4" t="s">
        <v>2864</v>
      </c>
      <c r="B968" s="9">
        <v>2763</v>
      </c>
      <c r="C968" s="9" t="s">
        <v>2865</v>
      </c>
      <c r="D968" s="9" t="s">
        <v>2866</v>
      </c>
      <c r="E968" s="10">
        <v>1107.8499999999999</v>
      </c>
      <c r="F968" s="10">
        <v>1754177.6812672</v>
      </c>
      <c r="G968" s="10">
        <v>1607853.5150544101</v>
      </c>
      <c r="H968" s="16">
        <v>9.1005906223887004E-2</v>
      </c>
      <c r="I968" s="10">
        <v>146324.16621278899</v>
      </c>
      <c r="J968" s="10">
        <v>1583.4072133115501</v>
      </c>
      <c r="K968" s="10">
        <v>1451.3278106733001</v>
      </c>
      <c r="L968" s="10" t="s">
        <v>25</v>
      </c>
      <c r="M968" s="10" t="s">
        <v>6443</v>
      </c>
    </row>
    <row r="969" spans="1:13" x14ac:dyDescent="0.25">
      <c r="A969" s="4" t="s">
        <v>2867</v>
      </c>
      <c r="B969" s="9">
        <v>2764</v>
      </c>
      <c r="C969" s="9" t="s">
        <v>2868</v>
      </c>
      <c r="D969" s="9" t="s">
        <v>2869</v>
      </c>
      <c r="E969" s="10">
        <v>10574.24</v>
      </c>
      <c r="F969" s="10">
        <v>12903336.781668</v>
      </c>
      <c r="G969" s="10">
        <v>17510331.2770564</v>
      </c>
      <c r="H969" s="16">
        <v>-0.26310150404892202</v>
      </c>
      <c r="I969" s="10">
        <v>-4606994.4953884296</v>
      </c>
      <c r="J969" s="10">
        <v>1220.26138821022</v>
      </c>
      <c r="K969" s="10">
        <v>1655.9422972295299</v>
      </c>
      <c r="L969" s="10" t="s">
        <v>12</v>
      </c>
      <c r="M969" s="10" t="s">
        <v>6439</v>
      </c>
    </row>
    <row r="970" spans="1:13" x14ac:dyDescent="0.25">
      <c r="A970" s="4" t="s">
        <v>2870</v>
      </c>
      <c r="B970" s="9">
        <v>2765</v>
      </c>
      <c r="C970" s="9" t="s">
        <v>2871</v>
      </c>
      <c r="D970" s="9" t="s">
        <v>2872</v>
      </c>
      <c r="E970" s="10">
        <v>377.35</v>
      </c>
      <c r="F970" s="10">
        <v>1231315.9314017601</v>
      </c>
      <c r="G970" s="10">
        <v>1550045.4749338799</v>
      </c>
      <c r="H970" s="16">
        <v>-0.205625930778394</v>
      </c>
      <c r="I970" s="10">
        <v>-318729.54353211599</v>
      </c>
      <c r="J970" s="10">
        <v>3263.0606370790001</v>
      </c>
      <c r="K970" s="10">
        <v>4107.7129321157399</v>
      </c>
      <c r="L970" s="10" t="s">
        <v>12</v>
      </c>
      <c r="M970" s="10" t="s">
        <v>6439</v>
      </c>
    </row>
    <row r="971" spans="1:13" x14ac:dyDescent="0.25">
      <c r="A971" s="4" t="s">
        <v>2873</v>
      </c>
      <c r="B971" s="9">
        <v>2766</v>
      </c>
      <c r="C971" s="9" t="s">
        <v>2874</v>
      </c>
      <c r="D971" s="9" t="s">
        <v>2875</v>
      </c>
      <c r="E971" s="10">
        <v>240.82</v>
      </c>
      <c r="F971" s="10">
        <v>1175703.9476523499</v>
      </c>
      <c r="G971" s="10">
        <v>1462080.31364632</v>
      </c>
      <c r="H971" s="16">
        <v>-0.19586910740885899</v>
      </c>
      <c r="I971" s="10">
        <v>-286376.36599396903</v>
      </c>
      <c r="J971" s="10">
        <v>4882.0859880921398</v>
      </c>
      <c r="K971" s="10">
        <v>6071.2578425642296</v>
      </c>
      <c r="L971" s="10" t="s">
        <v>25</v>
      </c>
      <c r="M971" s="10" t="s">
        <v>6440</v>
      </c>
    </row>
    <row r="972" spans="1:13" x14ac:dyDescent="0.25">
      <c r="A972" s="4" t="s">
        <v>2876</v>
      </c>
      <c r="B972" s="9">
        <v>2768</v>
      </c>
      <c r="C972" s="9" t="s">
        <v>2877</v>
      </c>
      <c r="D972" s="9" t="s">
        <v>2878</v>
      </c>
      <c r="E972" s="10">
        <v>51696.06</v>
      </c>
      <c r="F972" s="10">
        <v>62565582.403034098</v>
      </c>
      <c r="G972" s="10">
        <v>64321851.0614767</v>
      </c>
      <c r="H972" s="16">
        <v>-2.7304386137207599E-2</v>
      </c>
      <c r="I972" s="10">
        <v>-1756268.6584425201</v>
      </c>
      <c r="J972" s="10">
        <v>1210.2582363730301</v>
      </c>
      <c r="K972" s="10">
        <v>1244.23120565623</v>
      </c>
      <c r="L972" s="10" t="s">
        <v>25</v>
      </c>
      <c r="M972" s="10" t="s">
        <v>6439</v>
      </c>
    </row>
    <row r="973" spans="1:13" x14ac:dyDescent="0.25">
      <c r="A973" s="4" t="s">
        <v>2879</v>
      </c>
      <c r="B973" s="9">
        <v>2769</v>
      </c>
      <c r="C973" s="9" t="s">
        <v>2880</v>
      </c>
      <c r="D973" s="9" t="s">
        <v>2881</v>
      </c>
      <c r="E973" s="10">
        <v>234.82</v>
      </c>
      <c r="F973" s="10">
        <v>387104.48849512002</v>
      </c>
      <c r="G973" s="10">
        <v>617797.88029978296</v>
      </c>
      <c r="H973" s="16">
        <v>-0.37341240421984001</v>
      </c>
      <c r="I973" s="10">
        <v>-230693.391804663</v>
      </c>
      <c r="J973" s="10">
        <v>1648.5158355128201</v>
      </c>
      <c r="K973" s="10">
        <v>2630.9423400893602</v>
      </c>
      <c r="L973" s="10" t="s">
        <v>80</v>
      </c>
      <c r="M973" s="10" t="s">
        <v>6439</v>
      </c>
    </row>
    <row r="974" spans="1:13" x14ac:dyDescent="0.25">
      <c r="A974" s="4" t="s">
        <v>2882</v>
      </c>
      <c r="B974" s="9">
        <v>2773</v>
      </c>
      <c r="C974" s="9" t="s">
        <v>2883</v>
      </c>
      <c r="D974" s="9" t="s">
        <v>2884</v>
      </c>
      <c r="E974" s="10">
        <v>406.46</v>
      </c>
      <c r="F974" s="10">
        <v>654627.76740160002</v>
      </c>
      <c r="G974" s="10">
        <v>584457.97230700299</v>
      </c>
      <c r="H974" s="16">
        <v>0.120059608080319</v>
      </c>
      <c r="I974" s="10">
        <v>70169.7950945966</v>
      </c>
      <c r="J974" s="10">
        <v>1610.5588923918699</v>
      </c>
      <c r="K974" s="10">
        <v>1437.92248267235</v>
      </c>
      <c r="L974" s="10" t="s">
        <v>80</v>
      </c>
      <c r="M974" s="10" t="s">
        <v>6440</v>
      </c>
    </row>
    <row r="975" spans="1:13" x14ac:dyDescent="0.25">
      <c r="A975" s="4" t="s">
        <v>2885</v>
      </c>
      <c r="B975" s="9">
        <v>2774</v>
      </c>
      <c r="C975" s="9" t="s">
        <v>2886</v>
      </c>
      <c r="D975" s="9" t="s">
        <v>2887</v>
      </c>
      <c r="E975" s="10">
        <v>3946.89</v>
      </c>
      <c r="F975" s="10">
        <v>8224999.2114979997</v>
      </c>
      <c r="G975" s="10">
        <v>9099824.7809998896</v>
      </c>
      <c r="H975" s="16">
        <v>-9.6136529060262696E-2</v>
      </c>
      <c r="I975" s="10">
        <v>-874825.56950189499</v>
      </c>
      <c r="J975" s="10">
        <v>2083.9190379002198</v>
      </c>
      <c r="K975" s="10">
        <v>2305.5683794075599</v>
      </c>
      <c r="L975" s="10" t="s">
        <v>25</v>
      </c>
      <c r="M975" s="10" t="s">
        <v>6439</v>
      </c>
    </row>
    <row r="976" spans="1:13" x14ac:dyDescent="0.25">
      <c r="A976" s="4" t="s">
        <v>2888</v>
      </c>
      <c r="B976" s="9">
        <v>2775</v>
      </c>
      <c r="C976" s="9" t="s">
        <v>2889</v>
      </c>
      <c r="D976" s="9" t="s">
        <v>2890</v>
      </c>
      <c r="E976" s="10">
        <v>605.75</v>
      </c>
      <c r="F976" s="10">
        <v>3051089.61661785</v>
      </c>
      <c r="G976" s="10">
        <v>3514109.78597927</v>
      </c>
      <c r="H976" s="16">
        <v>-0.131760302768228</v>
      </c>
      <c r="I976" s="10">
        <v>-463020.16936142201</v>
      </c>
      <c r="J976" s="10">
        <v>5036.8792680443303</v>
      </c>
      <c r="K976" s="10">
        <v>5801.2542896892701</v>
      </c>
      <c r="L976" s="10" t="s">
        <v>25</v>
      </c>
      <c r="M976" s="10" t="s">
        <v>6439</v>
      </c>
    </row>
    <row r="977" spans="1:13" x14ac:dyDescent="0.25">
      <c r="A977" s="4" t="s">
        <v>2891</v>
      </c>
      <c r="B977" s="9">
        <v>2776</v>
      </c>
      <c r="C977" s="9" t="s">
        <v>2892</v>
      </c>
      <c r="D977" s="9" t="s">
        <v>2893</v>
      </c>
      <c r="E977" s="10">
        <v>310.69</v>
      </c>
      <c r="F977" s="10">
        <v>2397404.29004229</v>
      </c>
      <c r="G977" s="10">
        <v>2539212.5951220999</v>
      </c>
      <c r="H977" s="16">
        <v>-5.5847354157044199E-2</v>
      </c>
      <c r="I977" s="10">
        <v>-141808.30507981099</v>
      </c>
      <c r="J977" s="10">
        <v>7716.3870418819097</v>
      </c>
      <c r="K977" s="10">
        <v>8172.8172619720699</v>
      </c>
      <c r="L977" s="10" t="s">
        <v>25</v>
      </c>
      <c r="M977" s="10" t="s">
        <v>6439</v>
      </c>
    </row>
    <row r="978" spans="1:13" x14ac:dyDescent="0.25">
      <c r="A978" s="4" t="s">
        <v>2894</v>
      </c>
      <c r="B978" s="9">
        <v>2777</v>
      </c>
      <c r="C978" s="9" t="s">
        <v>2895</v>
      </c>
      <c r="D978" s="9" t="s">
        <v>2896</v>
      </c>
      <c r="E978" s="10">
        <v>162.66</v>
      </c>
      <c r="F978" s="10">
        <v>1830856.61904916</v>
      </c>
      <c r="G978" s="10">
        <v>2235054.2615740499</v>
      </c>
      <c r="H978" s="16">
        <v>-0.18084466649155601</v>
      </c>
      <c r="I978" s="10">
        <v>-404197.64252489101</v>
      </c>
      <c r="J978" s="10">
        <v>11255.7274010154</v>
      </c>
      <c r="K978" s="10">
        <v>13740.650815037799</v>
      </c>
      <c r="L978" s="10" t="s">
        <v>25</v>
      </c>
      <c r="M978" s="10" t="s">
        <v>6442</v>
      </c>
    </row>
    <row r="979" spans="1:13" x14ac:dyDescent="0.25">
      <c r="A979" s="4" t="s">
        <v>2897</v>
      </c>
      <c r="B979" s="9">
        <v>2778</v>
      </c>
      <c r="C979" s="9" t="s">
        <v>2898</v>
      </c>
      <c r="D979" s="9" t="s">
        <v>2899</v>
      </c>
      <c r="E979" s="10">
        <v>2114</v>
      </c>
      <c r="F979" s="10">
        <v>4356186.0039724801</v>
      </c>
      <c r="G979" s="10">
        <v>3456766.60922575</v>
      </c>
      <c r="H979" s="16">
        <v>0.26019095195674302</v>
      </c>
      <c r="I979" s="10">
        <v>899419.39474672999</v>
      </c>
      <c r="J979" s="10">
        <v>2060.6367095423302</v>
      </c>
      <c r="K979" s="10">
        <v>1635.17815005949</v>
      </c>
      <c r="L979" s="10" t="s">
        <v>12</v>
      </c>
      <c r="M979" s="10" t="s">
        <v>6439</v>
      </c>
    </row>
    <row r="980" spans="1:13" x14ac:dyDescent="0.25">
      <c r="A980" s="4" t="s">
        <v>2900</v>
      </c>
      <c r="B980" s="9">
        <v>2779</v>
      </c>
      <c r="C980" s="9" t="s">
        <v>2901</v>
      </c>
      <c r="D980" s="9" t="s">
        <v>2902</v>
      </c>
      <c r="E980" s="10">
        <v>4146.38</v>
      </c>
      <c r="F980" s="10">
        <v>27463091.662583999</v>
      </c>
      <c r="G980" s="10">
        <v>23633102.170033898</v>
      </c>
      <c r="H980" s="16">
        <v>0.162060378912355</v>
      </c>
      <c r="I980" s="10">
        <v>3829989.4925501002</v>
      </c>
      <c r="J980" s="10">
        <v>6623.3899600576897</v>
      </c>
      <c r="K980" s="10">
        <v>5699.6951967822297</v>
      </c>
      <c r="L980" s="10" t="s">
        <v>12</v>
      </c>
      <c r="M980" s="10" t="s">
        <v>6439</v>
      </c>
    </row>
    <row r="981" spans="1:13" x14ac:dyDescent="0.25">
      <c r="A981" s="4" t="s">
        <v>2903</v>
      </c>
      <c r="B981" s="9">
        <v>2780</v>
      </c>
      <c r="C981" s="9" t="s">
        <v>2904</v>
      </c>
      <c r="D981" s="9" t="s">
        <v>2905</v>
      </c>
      <c r="E981" s="10">
        <v>5570.66</v>
      </c>
      <c r="F981" s="10">
        <v>44390437.8248557</v>
      </c>
      <c r="G981" s="10">
        <v>41343483.9502564</v>
      </c>
      <c r="H981" s="16">
        <v>7.3698527155219296E-2</v>
      </c>
      <c r="I981" s="10">
        <v>3046953.8745993502</v>
      </c>
      <c r="J981" s="10">
        <v>7968.61374143383</v>
      </c>
      <c r="K981" s="10">
        <v>7421.6491313877405</v>
      </c>
      <c r="L981" s="10" t="s">
        <v>12</v>
      </c>
      <c r="M981" s="10" t="s">
        <v>6439</v>
      </c>
    </row>
    <row r="982" spans="1:13" x14ac:dyDescent="0.25">
      <c r="A982" s="4" t="s">
        <v>2906</v>
      </c>
      <c r="B982" s="9">
        <v>2781</v>
      </c>
      <c r="C982" s="9" t="s">
        <v>2907</v>
      </c>
      <c r="D982" s="9" t="s">
        <v>2908</v>
      </c>
      <c r="E982" s="10">
        <v>2269.79</v>
      </c>
      <c r="F982" s="10">
        <v>22013408.847333699</v>
      </c>
      <c r="G982" s="10">
        <v>22638649.2210113</v>
      </c>
      <c r="H982" s="16">
        <v>-2.7618272078588801E-2</v>
      </c>
      <c r="I982" s="10">
        <v>-625240.37367762299</v>
      </c>
      <c r="J982" s="10">
        <v>9698.4341491211399</v>
      </c>
      <c r="K982" s="10">
        <v>9973.8959203324102</v>
      </c>
      <c r="L982" s="10" t="s">
        <v>12</v>
      </c>
      <c r="M982" s="10" t="s">
        <v>6441</v>
      </c>
    </row>
    <row r="983" spans="1:13" x14ac:dyDescent="0.25">
      <c r="A983" s="4" t="s">
        <v>2909</v>
      </c>
      <c r="B983" s="9">
        <v>2782</v>
      </c>
      <c r="C983" s="9" t="s">
        <v>2910</v>
      </c>
      <c r="D983" s="9" t="s">
        <v>2911</v>
      </c>
      <c r="E983" s="10">
        <v>618.07000000000005</v>
      </c>
      <c r="F983" s="10">
        <v>8029383.1861399198</v>
      </c>
      <c r="G983" s="10">
        <v>8952197.7917174399</v>
      </c>
      <c r="H983" s="16">
        <v>-0.10308246388739301</v>
      </c>
      <c r="I983" s="10">
        <v>-922814.60557751404</v>
      </c>
      <c r="J983" s="10">
        <v>12991.057948355199</v>
      </c>
      <c r="K983" s="10">
        <v>14484.1163488237</v>
      </c>
      <c r="L983" s="10" t="s">
        <v>12</v>
      </c>
      <c r="M983" s="10" t="s">
        <v>6440</v>
      </c>
    </row>
    <row r="984" spans="1:13" x14ac:dyDescent="0.25">
      <c r="A984" s="4" t="s">
        <v>2912</v>
      </c>
      <c r="B984" s="9">
        <v>2783</v>
      </c>
      <c r="C984" s="9" t="s">
        <v>2913</v>
      </c>
      <c r="D984" s="9" t="s">
        <v>2914</v>
      </c>
      <c r="E984" s="10">
        <v>25327.24</v>
      </c>
      <c r="F984" s="10">
        <v>131302602.022385</v>
      </c>
      <c r="G984" s="10">
        <v>125749248.727198</v>
      </c>
      <c r="H984" s="16">
        <v>4.4162119069469E-2</v>
      </c>
      <c r="I984" s="10">
        <v>5553353.2951867897</v>
      </c>
      <c r="J984" s="10">
        <v>5184.2443954566097</v>
      </c>
      <c r="K984" s="10">
        <v>4964.9803423980602</v>
      </c>
      <c r="L984" s="10" t="s">
        <v>12</v>
      </c>
      <c r="M984" s="10" t="s">
        <v>6439</v>
      </c>
    </row>
    <row r="985" spans="1:13" x14ac:dyDescent="0.25">
      <c r="A985" s="4" t="s">
        <v>2915</v>
      </c>
      <c r="B985" s="9">
        <v>2784</v>
      </c>
      <c r="C985" s="9" t="s">
        <v>2916</v>
      </c>
      <c r="D985" s="9" t="s">
        <v>2917</v>
      </c>
      <c r="E985" s="10">
        <v>14188.47</v>
      </c>
      <c r="F985" s="10">
        <v>82332462.737371996</v>
      </c>
      <c r="G985" s="10">
        <v>77782836.701119006</v>
      </c>
      <c r="H985" s="16">
        <v>5.8491387421815803E-2</v>
      </c>
      <c r="I985" s="10">
        <v>4549626.0362529904</v>
      </c>
      <c r="J985" s="10">
        <v>5802.7724439190397</v>
      </c>
      <c r="K985" s="10">
        <v>5482.1158800856601</v>
      </c>
      <c r="L985" s="10" t="s">
        <v>12</v>
      </c>
      <c r="M985" s="10" t="s">
        <v>6439</v>
      </c>
    </row>
    <row r="986" spans="1:13" x14ac:dyDescent="0.25">
      <c r="A986" s="4" t="s">
        <v>2918</v>
      </c>
      <c r="B986" s="9">
        <v>2785</v>
      </c>
      <c r="C986" s="9" t="s">
        <v>2919</v>
      </c>
      <c r="D986" s="9" t="s">
        <v>2920</v>
      </c>
      <c r="E986" s="10">
        <v>1970.66</v>
      </c>
      <c r="F986" s="10">
        <v>13126427.793579601</v>
      </c>
      <c r="G986" s="10">
        <v>13015008.1853985</v>
      </c>
      <c r="H986" s="16">
        <v>8.5608557900147507E-3</v>
      </c>
      <c r="I986" s="10">
        <v>111419.608181057</v>
      </c>
      <c r="J986" s="10">
        <v>6660.9297360171604</v>
      </c>
      <c r="K986" s="10">
        <v>6604.3905013541298</v>
      </c>
      <c r="L986" s="10" t="s">
        <v>12</v>
      </c>
      <c r="M986" s="10" t="s">
        <v>6439</v>
      </c>
    </row>
    <row r="987" spans="1:13" x14ac:dyDescent="0.25">
      <c r="A987" s="4" t="s">
        <v>2921</v>
      </c>
      <c r="B987" s="9">
        <v>2786</v>
      </c>
      <c r="C987" s="9" t="s">
        <v>2922</v>
      </c>
      <c r="D987" s="9" t="s">
        <v>2923</v>
      </c>
      <c r="E987" s="10">
        <v>151.76</v>
      </c>
      <c r="F987" s="10">
        <v>1513009.7449211399</v>
      </c>
      <c r="G987" s="10">
        <v>1455626.9401130499</v>
      </c>
      <c r="H987" s="16">
        <v>3.9421367677927997E-2</v>
      </c>
      <c r="I987" s="10">
        <v>57382.804808093701</v>
      </c>
      <c r="J987" s="10">
        <v>9969.7531953158905</v>
      </c>
      <c r="K987" s="10">
        <v>9591.6377181935004</v>
      </c>
      <c r="L987" s="10" t="s">
        <v>25</v>
      </c>
      <c r="M987" s="10" t="s">
        <v>6441</v>
      </c>
    </row>
    <row r="988" spans="1:13" x14ac:dyDescent="0.25">
      <c r="A988" s="4" t="s">
        <v>2924</v>
      </c>
      <c r="B988" s="9">
        <v>2787</v>
      </c>
      <c r="C988" s="9" t="s">
        <v>2925</v>
      </c>
      <c r="D988" s="9" t="s">
        <v>2926</v>
      </c>
      <c r="E988" s="10">
        <v>4146.79</v>
      </c>
      <c r="F988" s="10">
        <v>18304091.3830714</v>
      </c>
      <c r="G988" s="10">
        <v>17531710.138209399</v>
      </c>
      <c r="H988" s="16">
        <v>4.4056240878554503E-2</v>
      </c>
      <c r="I988" s="10">
        <v>772381.24486195296</v>
      </c>
      <c r="J988" s="10">
        <v>4414.0386619701903</v>
      </c>
      <c r="K988" s="10">
        <v>4227.7786283388896</v>
      </c>
      <c r="L988" s="10" t="s">
        <v>12</v>
      </c>
      <c r="M988" s="10" t="s">
        <v>6439</v>
      </c>
    </row>
    <row r="989" spans="1:13" x14ac:dyDescent="0.25">
      <c r="A989" s="4" t="s">
        <v>2927</v>
      </c>
      <c r="B989" s="9">
        <v>2788</v>
      </c>
      <c r="C989" s="9" t="s">
        <v>2928</v>
      </c>
      <c r="D989" s="9" t="s">
        <v>2929</v>
      </c>
      <c r="E989" s="10">
        <v>2364.17</v>
      </c>
      <c r="F989" s="10">
        <v>13063829.5728219</v>
      </c>
      <c r="G989" s="10">
        <v>12933742.566737499</v>
      </c>
      <c r="H989" s="16">
        <v>1.0057955414929799E-2</v>
      </c>
      <c r="I989" s="10">
        <v>130087.006084425</v>
      </c>
      <c r="J989" s="10">
        <v>5525.7572733017996</v>
      </c>
      <c r="K989" s="10">
        <v>5470.73288584894</v>
      </c>
      <c r="L989" s="10" t="s">
        <v>12</v>
      </c>
      <c r="M989" s="10" t="s">
        <v>6439</v>
      </c>
    </row>
    <row r="990" spans="1:13" x14ac:dyDescent="0.25">
      <c r="A990" s="4" t="s">
        <v>2930</v>
      </c>
      <c r="B990" s="9">
        <v>2789</v>
      </c>
      <c r="C990" s="9" t="s">
        <v>2931</v>
      </c>
      <c r="D990" s="9" t="s">
        <v>2932</v>
      </c>
      <c r="E990" s="10">
        <v>1442.69</v>
      </c>
      <c r="F990" s="10">
        <v>10112056.8418516</v>
      </c>
      <c r="G990" s="10">
        <v>10567434.1160133</v>
      </c>
      <c r="H990" s="16">
        <v>-4.30925113099727E-2</v>
      </c>
      <c r="I990" s="10">
        <v>-455377.27416169498</v>
      </c>
      <c r="J990" s="10">
        <v>7009.1681801714903</v>
      </c>
      <c r="K990" s="10">
        <v>7324.8127567345</v>
      </c>
      <c r="L990" s="10" t="s">
        <v>12</v>
      </c>
      <c r="M990" s="10" t="s">
        <v>6439</v>
      </c>
    </row>
    <row r="991" spans="1:13" x14ac:dyDescent="0.25">
      <c r="A991" s="4" t="s">
        <v>2933</v>
      </c>
      <c r="B991" s="9">
        <v>2791</v>
      </c>
      <c r="C991" s="9" t="s">
        <v>2934</v>
      </c>
      <c r="D991" s="9" t="s">
        <v>2935</v>
      </c>
      <c r="E991" s="10">
        <v>12719</v>
      </c>
      <c r="F991" s="10">
        <v>43468318.334356397</v>
      </c>
      <c r="G991" s="10">
        <v>44709477.289739601</v>
      </c>
      <c r="H991" s="16">
        <v>-2.7760533797786102E-2</v>
      </c>
      <c r="I991" s="10">
        <v>-1241158.9553831699</v>
      </c>
      <c r="J991" s="10">
        <v>3417.58930217442</v>
      </c>
      <c r="K991" s="10">
        <v>3515.1723633728702</v>
      </c>
      <c r="L991" s="10" t="s">
        <v>25</v>
      </c>
      <c r="M991" s="10" t="s">
        <v>6439</v>
      </c>
    </row>
    <row r="992" spans="1:13" x14ac:dyDescent="0.25">
      <c r="A992" s="4" t="s">
        <v>2936</v>
      </c>
      <c r="B992" s="9">
        <v>2792</v>
      </c>
      <c r="C992" s="9" t="s">
        <v>2937</v>
      </c>
      <c r="D992" s="9" t="s">
        <v>2938</v>
      </c>
      <c r="E992" s="10">
        <v>6282.7</v>
      </c>
      <c r="F992" s="10">
        <v>31172487.921326298</v>
      </c>
      <c r="G992" s="10">
        <v>29879463.8110254</v>
      </c>
      <c r="H992" s="16">
        <v>4.3274675826807198E-2</v>
      </c>
      <c r="I992" s="10">
        <v>1293024.11030094</v>
      </c>
      <c r="J992" s="10">
        <v>4961.6387733500396</v>
      </c>
      <c r="K992" s="10">
        <v>4755.8316983184504</v>
      </c>
      <c r="L992" s="10" t="s">
        <v>25</v>
      </c>
      <c r="M992" s="10" t="s">
        <v>6439</v>
      </c>
    </row>
    <row r="993" spans="1:13" x14ac:dyDescent="0.25">
      <c r="A993" s="4" t="s">
        <v>2939</v>
      </c>
      <c r="B993" s="9">
        <v>2793</v>
      </c>
      <c r="C993" s="9" t="s">
        <v>2940</v>
      </c>
      <c r="D993" s="9" t="s">
        <v>2941</v>
      </c>
      <c r="E993" s="10">
        <v>2534.89</v>
      </c>
      <c r="F993" s="10">
        <v>18166044.136564299</v>
      </c>
      <c r="G993" s="10">
        <v>17360486.069938298</v>
      </c>
      <c r="H993" s="16">
        <v>4.6401815213049598E-2</v>
      </c>
      <c r="I993" s="10">
        <v>805558.06662599696</v>
      </c>
      <c r="J993" s="10">
        <v>7166.4033297556298</v>
      </c>
      <c r="K993" s="10">
        <v>6848.6151548738799</v>
      </c>
      <c r="L993" s="10" t="s">
        <v>12</v>
      </c>
      <c r="M993" s="10" t="s">
        <v>6439</v>
      </c>
    </row>
    <row r="994" spans="1:13" x14ac:dyDescent="0.25">
      <c r="A994" s="4" t="s">
        <v>2942</v>
      </c>
      <c r="B994" s="9">
        <v>2794</v>
      </c>
      <c r="C994" s="9" t="s">
        <v>2943</v>
      </c>
      <c r="D994" s="9" t="s">
        <v>2944</v>
      </c>
      <c r="E994" s="10">
        <v>266.39</v>
      </c>
      <c r="F994" s="10">
        <v>3173574.56141015</v>
      </c>
      <c r="G994" s="10">
        <v>3771158.7772977599</v>
      </c>
      <c r="H994" s="16">
        <v>-0.158461696040232</v>
      </c>
      <c r="I994" s="10">
        <v>-597584.21588761103</v>
      </c>
      <c r="J994" s="10">
        <v>11913.264617328499</v>
      </c>
      <c r="K994" s="10">
        <v>14156.5328176649</v>
      </c>
      <c r="L994" s="10" t="s">
        <v>25</v>
      </c>
      <c r="M994" s="10" t="s">
        <v>6439</v>
      </c>
    </row>
    <row r="995" spans="1:13" x14ac:dyDescent="0.25">
      <c r="A995" s="4" t="s">
        <v>2945</v>
      </c>
      <c r="B995" s="9">
        <v>2795</v>
      </c>
      <c r="C995" s="9" t="s">
        <v>2946</v>
      </c>
      <c r="D995" s="9" t="s">
        <v>2947</v>
      </c>
      <c r="E995" s="10">
        <v>747.72</v>
      </c>
      <c r="F995" s="10">
        <v>2025897.7458518399</v>
      </c>
      <c r="G995" s="10">
        <v>2685419.33810115</v>
      </c>
      <c r="H995" s="16">
        <v>-0.24559352161203099</v>
      </c>
      <c r="I995" s="10">
        <v>-659521.59224931104</v>
      </c>
      <c r="J995" s="10">
        <v>2709.4336728345402</v>
      </c>
      <c r="K995" s="10">
        <v>3591.4772081810702</v>
      </c>
      <c r="L995" s="10" t="s">
        <v>25</v>
      </c>
      <c r="M995" s="10" t="s">
        <v>6439</v>
      </c>
    </row>
    <row r="996" spans="1:13" x14ac:dyDescent="0.25">
      <c r="A996" s="4" t="s">
        <v>2948</v>
      </c>
      <c r="B996" s="9">
        <v>2796</v>
      </c>
      <c r="C996" s="9" t="s">
        <v>2949</v>
      </c>
      <c r="D996" s="9" t="s">
        <v>2950</v>
      </c>
      <c r="E996" s="10">
        <v>585.84</v>
      </c>
      <c r="F996" s="10">
        <v>4163280.8967244402</v>
      </c>
      <c r="G996" s="10">
        <v>4060257.7100109099</v>
      </c>
      <c r="H996" s="16">
        <v>2.53735585451926E-2</v>
      </c>
      <c r="I996" s="10">
        <v>103023.186713531</v>
      </c>
      <c r="J996" s="10">
        <v>7106.5152545480696</v>
      </c>
      <c r="K996" s="10">
        <v>6930.6597535349401</v>
      </c>
      <c r="L996" s="10" t="s">
        <v>80</v>
      </c>
      <c r="M996" s="10" t="s">
        <v>6440</v>
      </c>
    </row>
    <row r="997" spans="1:13" x14ac:dyDescent="0.25">
      <c r="A997" s="4" t="s">
        <v>2951</v>
      </c>
      <c r="B997" s="9">
        <v>2797</v>
      </c>
      <c r="C997" s="9" t="s">
        <v>2952</v>
      </c>
      <c r="D997" s="9" t="s">
        <v>2953</v>
      </c>
      <c r="E997" s="10">
        <v>174.64</v>
      </c>
      <c r="F997" s="10">
        <v>2188477.36478821</v>
      </c>
      <c r="G997" s="10">
        <v>1750889.27252841</v>
      </c>
      <c r="H997" s="16">
        <v>0.249923338457545</v>
      </c>
      <c r="I997" s="10">
        <v>437588.09225980198</v>
      </c>
      <c r="J997" s="10">
        <v>12531.363747069499</v>
      </c>
      <c r="K997" s="10">
        <v>10025.7058665163</v>
      </c>
      <c r="L997" s="10" t="s">
        <v>80</v>
      </c>
      <c r="M997" s="10" t="s">
        <v>6440</v>
      </c>
    </row>
    <row r="998" spans="1:13" x14ac:dyDescent="0.25">
      <c r="A998" s="4" t="s">
        <v>2954</v>
      </c>
      <c r="B998" s="9">
        <v>2799</v>
      </c>
      <c r="C998" s="9" t="s">
        <v>2955</v>
      </c>
      <c r="D998" s="9" t="s">
        <v>2956</v>
      </c>
      <c r="E998" s="10">
        <v>688.16</v>
      </c>
      <c r="F998" s="10">
        <v>1621169.4015593801</v>
      </c>
      <c r="G998" s="10">
        <v>2017139.63511302</v>
      </c>
      <c r="H998" s="16">
        <v>-0.19630283727554301</v>
      </c>
      <c r="I998" s="10">
        <v>-395970.23355364002</v>
      </c>
      <c r="J998" s="10">
        <v>2355.8030131937098</v>
      </c>
      <c r="K998" s="10">
        <v>2931.2073284018602</v>
      </c>
      <c r="L998" s="10" t="s">
        <v>25</v>
      </c>
      <c r="M998" s="10" t="s">
        <v>6439</v>
      </c>
    </row>
    <row r="999" spans="1:13" x14ac:dyDescent="0.25">
      <c r="A999" s="4" t="s">
        <v>2957</v>
      </c>
      <c r="B999" s="9">
        <v>2800</v>
      </c>
      <c r="C999" s="9" t="s">
        <v>2958</v>
      </c>
      <c r="D999" s="9" t="s">
        <v>2959</v>
      </c>
      <c r="E999" s="10">
        <v>311.95</v>
      </c>
      <c r="F999" s="10">
        <v>2202537.6947455201</v>
      </c>
      <c r="G999" s="10">
        <v>1792496.92511914</v>
      </c>
      <c r="H999" s="16">
        <v>0.228753959842427</v>
      </c>
      <c r="I999" s="10">
        <v>410040.76962637802</v>
      </c>
      <c r="J999" s="10">
        <v>7060.5471862334398</v>
      </c>
      <c r="K999" s="10">
        <v>5746.1033021931098</v>
      </c>
      <c r="L999" s="10" t="s">
        <v>25</v>
      </c>
      <c r="M999" s="10" t="s">
        <v>6441</v>
      </c>
    </row>
    <row r="1000" spans="1:13" x14ac:dyDescent="0.25">
      <c r="A1000" s="4" t="s">
        <v>2960</v>
      </c>
      <c r="B1000" s="9">
        <v>2801</v>
      </c>
      <c r="C1000" s="9" t="s">
        <v>2961</v>
      </c>
      <c r="D1000" s="9" t="s">
        <v>2962</v>
      </c>
      <c r="E1000" s="10">
        <v>103.34</v>
      </c>
      <c r="F1000" s="10">
        <v>1185534.5399698501</v>
      </c>
      <c r="G1000" s="10">
        <v>1120443.1217934301</v>
      </c>
      <c r="H1000" s="16">
        <v>5.8094352948711701E-2</v>
      </c>
      <c r="I1000" s="10">
        <v>65091.418176423802</v>
      </c>
      <c r="J1000" s="10">
        <v>11472.174762626801</v>
      </c>
      <c r="K1000" s="10">
        <v>10842.2984497138</v>
      </c>
      <c r="L1000" s="10" t="s">
        <v>25</v>
      </c>
      <c r="M1000" s="10" t="s">
        <v>6438</v>
      </c>
    </row>
    <row r="1001" spans="1:13" x14ac:dyDescent="0.25">
      <c r="A1001" s="4" t="s">
        <v>2963</v>
      </c>
      <c r="B1001" s="9">
        <v>2803</v>
      </c>
      <c r="C1001" s="9" t="s">
        <v>2964</v>
      </c>
      <c r="D1001" s="9" t="s">
        <v>2965</v>
      </c>
      <c r="E1001" s="10">
        <v>277.66000000000003</v>
      </c>
      <c r="F1001" s="10">
        <v>645934.21655390004</v>
      </c>
      <c r="G1001" s="10">
        <v>325725.62003958802</v>
      </c>
      <c r="H1001" s="16">
        <v>0.98306235928077701</v>
      </c>
      <c r="I1001" s="10">
        <v>320208.59651431203</v>
      </c>
      <c r="J1001" s="10">
        <v>2326.3495518039999</v>
      </c>
      <c r="K1001" s="10">
        <v>1173.1096306259001</v>
      </c>
      <c r="L1001" s="10" t="s">
        <v>80</v>
      </c>
      <c r="M1001" s="10" t="s">
        <v>6440</v>
      </c>
    </row>
    <row r="1002" spans="1:13" x14ac:dyDescent="0.25">
      <c r="A1002" s="4" t="s">
        <v>2966</v>
      </c>
      <c r="B1002" s="9">
        <v>2804</v>
      </c>
      <c r="C1002" s="9" t="s">
        <v>2967</v>
      </c>
      <c r="D1002" s="9" t="s">
        <v>2968</v>
      </c>
      <c r="E1002" s="10">
        <v>3801.96</v>
      </c>
      <c r="F1002" s="10">
        <v>11054894.6809576</v>
      </c>
      <c r="G1002" s="10">
        <v>11795504.6708545</v>
      </c>
      <c r="H1002" s="16">
        <v>-6.2787477989548104E-2</v>
      </c>
      <c r="I1002" s="10">
        <v>-740609.98989689001</v>
      </c>
      <c r="J1002" s="10">
        <v>2907.6830584639602</v>
      </c>
      <c r="K1002" s="10">
        <v>3102.47995004011</v>
      </c>
      <c r="L1002" s="10" t="s">
        <v>12</v>
      </c>
      <c r="M1002" s="10" t="s">
        <v>6439</v>
      </c>
    </row>
    <row r="1003" spans="1:13" x14ac:dyDescent="0.25">
      <c r="A1003" s="4" t="s">
        <v>2969</v>
      </c>
      <c r="B1003" s="9">
        <v>2805</v>
      </c>
      <c r="C1003" s="9" t="s">
        <v>2970</v>
      </c>
      <c r="D1003" s="9" t="s">
        <v>2971</v>
      </c>
      <c r="E1003" s="10">
        <v>366.12</v>
      </c>
      <c r="F1003" s="10">
        <v>1963354.37465344</v>
      </c>
      <c r="G1003" s="10">
        <v>2034401.5437703501</v>
      </c>
      <c r="H1003" s="16">
        <v>-3.4922883997248001E-2</v>
      </c>
      <c r="I1003" s="10">
        <v>-71047.169116914301</v>
      </c>
      <c r="J1003" s="10">
        <v>5362.5979860522202</v>
      </c>
      <c r="K1003" s="10">
        <v>5556.6523100905597</v>
      </c>
      <c r="L1003" s="10" t="s">
        <v>25</v>
      </c>
      <c r="M1003" s="10" t="s">
        <v>6439</v>
      </c>
    </row>
    <row r="1004" spans="1:13" x14ac:dyDescent="0.25">
      <c r="A1004" s="4" t="s">
        <v>2972</v>
      </c>
      <c r="B1004" s="9">
        <v>2806</v>
      </c>
      <c r="C1004" s="9" t="s">
        <v>2973</v>
      </c>
      <c r="D1004" s="9" t="s">
        <v>2974</v>
      </c>
      <c r="E1004" s="10">
        <v>104.77</v>
      </c>
      <c r="F1004" s="10">
        <v>962056.78324071004</v>
      </c>
      <c r="G1004" s="10">
        <v>912874.39927948604</v>
      </c>
      <c r="H1004" s="16">
        <v>5.3876397454066798E-2</v>
      </c>
      <c r="I1004" s="10">
        <v>49182.383961224099</v>
      </c>
      <c r="J1004" s="10">
        <v>9182.5597331364897</v>
      </c>
      <c r="K1004" s="10">
        <v>8713.1277968835202</v>
      </c>
      <c r="L1004" s="10" t="s">
        <v>25</v>
      </c>
      <c r="M1004" s="10" t="s">
        <v>6442</v>
      </c>
    </row>
    <row r="1005" spans="1:13" x14ac:dyDescent="0.25">
      <c r="A1005" s="4" t="s">
        <v>2975</v>
      </c>
      <c r="B1005" s="9">
        <v>2808</v>
      </c>
      <c r="C1005" s="9" t="s">
        <v>2976</v>
      </c>
      <c r="D1005" s="9" t="s">
        <v>2977</v>
      </c>
      <c r="E1005" s="10">
        <v>24376.15</v>
      </c>
      <c r="F1005" s="10">
        <v>75915088.804728404</v>
      </c>
      <c r="G1005" s="10">
        <v>79684302.682560906</v>
      </c>
      <c r="H1005" s="16">
        <v>-4.7301836760096E-2</v>
      </c>
      <c r="I1005" s="10">
        <v>-3769213.8778325799</v>
      </c>
      <c r="J1005" s="10">
        <v>3114.3182497945099</v>
      </c>
      <c r="K1005" s="10">
        <v>3268.9453700670902</v>
      </c>
      <c r="L1005" s="10" t="s">
        <v>12</v>
      </c>
      <c r="M1005" s="10" t="s">
        <v>6439</v>
      </c>
    </row>
    <row r="1006" spans="1:13" x14ac:dyDescent="0.25">
      <c r="A1006" s="4" t="s">
        <v>2978</v>
      </c>
      <c r="B1006" s="9">
        <v>2809</v>
      </c>
      <c r="C1006" s="9" t="s">
        <v>2979</v>
      </c>
      <c r="D1006" s="9" t="s">
        <v>2980</v>
      </c>
      <c r="E1006" s="10">
        <v>7040.28</v>
      </c>
      <c r="F1006" s="10">
        <v>33175573.750622701</v>
      </c>
      <c r="G1006" s="10">
        <v>35916204.863261104</v>
      </c>
      <c r="H1006" s="16">
        <v>-7.63062557158352E-2</v>
      </c>
      <c r="I1006" s="10">
        <v>-2740631.1126383198</v>
      </c>
      <c r="J1006" s="10">
        <v>4712.2520340984702</v>
      </c>
      <c r="K1006" s="10">
        <v>5101.5307435586501</v>
      </c>
      <c r="L1006" s="10" t="s">
        <v>12</v>
      </c>
      <c r="M1006" s="10" t="s">
        <v>6439</v>
      </c>
    </row>
    <row r="1007" spans="1:13" x14ac:dyDescent="0.25">
      <c r="A1007" s="4" t="s">
        <v>2981</v>
      </c>
      <c r="B1007" s="9">
        <v>2810</v>
      </c>
      <c r="C1007" s="9" t="s">
        <v>2982</v>
      </c>
      <c r="D1007" s="9" t="s">
        <v>2983</v>
      </c>
      <c r="E1007" s="10">
        <v>2653.08</v>
      </c>
      <c r="F1007" s="10">
        <v>21909203.677273199</v>
      </c>
      <c r="G1007" s="10">
        <v>21193454.0130888</v>
      </c>
      <c r="H1007" s="16">
        <v>3.3772204556290299E-2</v>
      </c>
      <c r="I1007" s="10">
        <v>715749.66418436496</v>
      </c>
      <c r="J1007" s="10">
        <v>8258.0260215572798</v>
      </c>
      <c r="K1007" s="10">
        <v>7988.2453650432099</v>
      </c>
      <c r="L1007" s="10" t="s">
        <v>12</v>
      </c>
      <c r="M1007" s="10" t="s">
        <v>6439</v>
      </c>
    </row>
    <row r="1008" spans="1:13" x14ac:dyDescent="0.25">
      <c r="A1008" s="4" t="s">
        <v>2984</v>
      </c>
      <c r="B1008" s="9">
        <v>2811</v>
      </c>
      <c r="C1008" s="9" t="s">
        <v>2985</v>
      </c>
      <c r="D1008" s="9" t="s">
        <v>2986</v>
      </c>
      <c r="E1008" s="10">
        <v>547.05999999999995</v>
      </c>
      <c r="F1008" s="10">
        <v>7326267.5457076402</v>
      </c>
      <c r="G1008" s="10">
        <v>8597959.8510229401</v>
      </c>
      <c r="H1008" s="16">
        <v>-0.14790628560146199</v>
      </c>
      <c r="I1008" s="10">
        <v>-1271692.3053152999</v>
      </c>
      <c r="J1008" s="10">
        <v>13392.0731651147</v>
      </c>
      <c r="K1008" s="10">
        <v>15716.6670036613</v>
      </c>
      <c r="L1008" s="10" t="s">
        <v>25</v>
      </c>
      <c r="M1008" s="10" t="s">
        <v>6443</v>
      </c>
    </row>
    <row r="1009" spans="1:13" x14ac:dyDescent="0.25">
      <c r="A1009" s="4" t="s">
        <v>2987</v>
      </c>
      <c r="B1009" s="9">
        <v>2812</v>
      </c>
      <c r="C1009" s="9" t="s">
        <v>2988</v>
      </c>
      <c r="D1009" s="9" t="s">
        <v>2989</v>
      </c>
      <c r="E1009" s="10">
        <v>1874.08</v>
      </c>
      <c r="F1009" s="10">
        <v>5780945.4195764698</v>
      </c>
      <c r="G1009" s="10">
        <v>3736175.00723668</v>
      </c>
      <c r="H1009" s="16">
        <v>0.54728978390445704</v>
      </c>
      <c r="I1009" s="10">
        <v>2044770.41233979</v>
      </c>
      <c r="J1009" s="10">
        <v>3084.68444227379</v>
      </c>
      <c r="K1009" s="10">
        <v>1993.6048659804701</v>
      </c>
      <c r="L1009" s="10" t="s">
        <v>25</v>
      </c>
      <c r="M1009" s="10" t="s">
        <v>6439</v>
      </c>
    </row>
    <row r="1010" spans="1:13" x14ac:dyDescent="0.25">
      <c r="A1010" s="4" t="s">
        <v>2990</v>
      </c>
      <c r="B1010" s="9">
        <v>2813</v>
      </c>
      <c r="C1010" s="9" t="s">
        <v>2991</v>
      </c>
      <c r="D1010" s="9" t="s">
        <v>2992</v>
      </c>
      <c r="E1010" s="10">
        <v>3529.15</v>
      </c>
      <c r="F1010" s="10">
        <v>9885599.9175632298</v>
      </c>
      <c r="G1010" s="10">
        <v>9355310.2405760102</v>
      </c>
      <c r="H1010" s="16">
        <v>5.6683280762538799E-2</v>
      </c>
      <c r="I1010" s="10">
        <v>530289.67698722298</v>
      </c>
      <c r="J1010" s="10">
        <v>2801.1277269493298</v>
      </c>
      <c r="K1010" s="10">
        <v>2650.8678408614001</v>
      </c>
      <c r="L1010" s="10" t="s">
        <v>25</v>
      </c>
      <c r="M1010" s="10" t="s">
        <v>6439</v>
      </c>
    </row>
    <row r="1011" spans="1:13" x14ac:dyDescent="0.25">
      <c r="A1011" s="4" t="s">
        <v>2993</v>
      </c>
      <c r="B1011" s="9">
        <v>2814</v>
      </c>
      <c r="C1011" s="9" t="s">
        <v>2994</v>
      </c>
      <c r="D1011" s="9" t="s">
        <v>2995</v>
      </c>
      <c r="E1011" s="10">
        <v>445.09</v>
      </c>
      <c r="F1011" s="10">
        <v>1925065.3400465201</v>
      </c>
      <c r="G1011" s="10">
        <v>2109831.4593456401</v>
      </c>
      <c r="H1011" s="16">
        <v>-8.75738763305898E-2</v>
      </c>
      <c r="I1011" s="10">
        <v>-184766.11929912301</v>
      </c>
      <c r="J1011" s="10">
        <v>4325.1147858781796</v>
      </c>
      <c r="K1011" s="10">
        <v>4740.2355913312904</v>
      </c>
      <c r="L1011" s="10" t="s">
        <v>25</v>
      </c>
      <c r="M1011" s="10" t="s">
        <v>6441</v>
      </c>
    </row>
    <row r="1012" spans="1:13" x14ac:dyDescent="0.25">
      <c r="A1012" s="4" t="s">
        <v>2996</v>
      </c>
      <c r="B1012" s="9">
        <v>2815</v>
      </c>
      <c r="C1012" s="9" t="s">
        <v>2997</v>
      </c>
      <c r="D1012" s="9" t="s">
        <v>2998</v>
      </c>
      <c r="E1012" s="10">
        <v>179.1</v>
      </c>
      <c r="F1012" s="10">
        <v>1127568.9211412801</v>
      </c>
      <c r="G1012" s="10">
        <v>1282462.9437885</v>
      </c>
      <c r="H1012" s="16">
        <v>-0.12077855613484401</v>
      </c>
      <c r="I1012" s="10">
        <v>-154894.022647217</v>
      </c>
      <c r="J1012" s="10">
        <v>6295.7505368022303</v>
      </c>
      <c r="K1012" s="10">
        <v>7160.5971177470501</v>
      </c>
      <c r="L1012" s="10" t="s">
        <v>80</v>
      </c>
      <c r="M1012" s="10" t="s">
        <v>6442</v>
      </c>
    </row>
    <row r="1013" spans="1:13" x14ac:dyDescent="0.25">
      <c r="A1013" s="4" t="s">
        <v>2999</v>
      </c>
      <c r="B1013" s="9">
        <v>2817</v>
      </c>
      <c r="C1013" s="9" t="s">
        <v>3000</v>
      </c>
      <c r="D1013" s="9" t="s">
        <v>3001</v>
      </c>
      <c r="E1013" s="10">
        <v>4133.8599999999997</v>
      </c>
      <c r="F1013" s="10">
        <v>11013982.113797899</v>
      </c>
      <c r="G1013" s="10">
        <v>11518293.849805599</v>
      </c>
      <c r="H1013" s="16">
        <v>-4.3783544905497199E-2</v>
      </c>
      <c r="I1013" s="10">
        <v>-504311.73600767402</v>
      </c>
      <c r="J1013" s="10">
        <v>2664.33360437893</v>
      </c>
      <c r="K1013" s="10">
        <v>2786.3289636817799</v>
      </c>
      <c r="L1013" s="10" t="s">
        <v>12</v>
      </c>
      <c r="M1013" s="10" t="s">
        <v>6439</v>
      </c>
    </row>
    <row r="1014" spans="1:13" x14ac:dyDescent="0.25">
      <c r="A1014" s="4" t="s">
        <v>3002</v>
      </c>
      <c r="B1014" s="9">
        <v>2818</v>
      </c>
      <c r="C1014" s="9" t="s">
        <v>3003</v>
      </c>
      <c r="D1014" s="9" t="s">
        <v>3004</v>
      </c>
      <c r="E1014" s="10">
        <v>109.14</v>
      </c>
      <c r="F1014" s="10">
        <v>375698.60530400003</v>
      </c>
      <c r="G1014" s="10">
        <v>472713.40361568</v>
      </c>
      <c r="H1014" s="16">
        <v>-0.205229632943842</v>
      </c>
      <c r="I1014" s="10">
        <v>-97014.798311680104</v>
      </c>
      <c r="J1014" s="10">
        <v>3442.3548222833101</v>
      </c>
      <c r="K1014" s="10">
        <v>4331.2571341000603</v>
      </c>
      <c r="L1014" s="10" t="s">
        <v>25</v>
      </c>
      <c r="M1014" s="10" t="s">
        <v>6450</v>
      </c>
    </row>
    <row r="1015" spans="1:13" x14ac:dyDescent="0.25">
      <c r="A1015" s="4" t="s">
        <v>3005</v>
      </c>
      <c r="B1015" s="9">
        <v>2821</v>
      </c>
      <c r="C1015" s="9" t="s">
        <v>3006</v>
      </c>
      <c r="D1015" s="9" t="s">
        <v>3007</v>
      </c>
      <c r="E1015" s="10">
        <v>15325.7</v>
      </c>
      <c r="F1015" s="10">
        <v>38787006.975126401</v>
      </c>
      <c r="G1015" s="10">
        <v>41822772.950546898</v>
      </c>
      <c r="H1015" s="16">
        <v>-7.2586434644352799E-2</v>
      </c>
      <c r="I1015" s="10">
        <v>-3035765.9754204801</v>
      </c>
      <c r="J1015" s="10">
        <v>2530.8473332458798</v>
      </c>
      <c r="K1015" s="10">
        <v>2728.9306818316199</v>
      </c>
      <c r="L1015" s="10" t="s">
        <v>12</v>
      </c>
      <c r="M1015" s="10" t="s">
        <v>6439</v>
      </c>
    </row>
    <row r="1016" spans="1:13" x14ac:dyDescent="0.25">
      <c r="A1016" s="4" t="s">
        <v>3008</v>
      </c>
      <c r="B1016" s="9">
        <v>2822</v>
      </c>
      <c r="C1016" s="9" t="s">
        <v>3009</v>
      </c>
      <c r="D1016" s="9" t="s">
        <v>3010</v>
      </c>
      <c r="E1016" s="10">
        <v>4354.18</v>
      </c>
      <c r="F1016" s="10">
        <v>18380361.954368401</v>
      </c>
      <c r="G1016" s="10">
        <v>18991636.011471301</v>
      </c>
      <c r="H1016" s="16">
        <v>-3.2186487606103403E-2</v>
      </c>
      <c r="I1016" s="10">
        <v>-611274.05710284796</v>
      </c>
      <c r="J1016" s="10">
        <v>4221.3142209023099</v>
      </c>
      <c r="K1016" s="10">
        <v>4361.7020912023099</v>
      </c>
      <c r="L1016" s="10" t="s">
        <v>12</v>
      </c>
      <c r="M1016" s="10" t="s">
        <v>6439</v>
      </c>
    </row>
    <row r="1017" spans="1:13" x14ac:dyDescent="0.25">
      <c r="A1017" s="4" t="s">
        <v>3011</v>
      </c>
      <c r="B1017" s="9">
        <v>2823</v>
      </c>
      <c r="C1017" s="9" t="s">
        <v>3012</v>
      </c>
      <c r="D1017" s="9" t="s">
        <v>3013</v>
      </c>
      <c r="E1017" s="10">
        <v>3580.02</v>
      </c>
      <c r="F1017" s="10">
        <v>20565513.695314199</v>
      </c>
      <c r="G1017" s="10">
        <v>21741503.477070201</v>
      </c>
      <c r="H1017" s="16">
        <v>-5.40896255402133E-2</v>
      </c>
      <c r="I1017" s="10">
        <v>-1175989.7817559701</v>
      </c>
      <c r="J1017" s="10">
        <v>5744.5248058151101</v>
      </c>
      <c r="K1017" s="10">
        <v>6073.0117365462102</v>
      </c>
      <c r="L1017" s="10" t="s">
        <v>12</v>
      </c>
      <c r="M1017" s="10" t="s">
        <v>6439</v>
      </c>
    </row>
    <row r="1018" spans="1:13" x14ac:dyDescent="0.25">
      <c r="A1018" s="4" t="s">
        <v>3014</v>
      </c>
      <c r="B1018" s="9">
        <v>2824</v>
      </c>
      <c r="C1018" s="9" t="s">
        <v>3015</v>
      </c>
      <c r="D1018" s="9" t="s">
        <v>3016</v>
      </c>
      <c r="E1018" s="10">
        <v>281.99</v>
      </c>
      <c r="F1018" s="10">
        <v>2594267.4995936998</v>
      </c>
      <c r="G1018" s="10">
        <v>3465819.1283486998</v>
      </c>
      <c r="H1018" s="16">
        <v>-0.25147060376755698</v>
      </c>
      <c r="I1018" s="10">
        <v>-871551.628754996</v>
      </c>
      <c r="J1018" s="10">
        <v>9199.85637644491</v>
      </c>
      <c r="K1018" s="10">
        <v>12290.5745889879</v>
      </c>
      <c r="L1018" s="10" t="s">
        <v>25</v>
      </c>
      <c r="M1018" s="10" t="s">
        <v>6442</v>
      </c>
    </row>
    <row r="1019" spans="1:13" x14ac:dyDescent="0.25">
      <c r="A1019" s="4" t="s">
        <v>3017</v>
      </c>
      <c r="B1019" s="9">
        <v>2825</v>
      </c>
      <c r="C1019" s="9" t="s">
        <v>3018</v>
      </c>
      <c r="D1019" s="9" t="s">
        <v>3019</v>
      </c>
      <c r="E1019" s="10">
        <v>3146.19</v>
      </c>
      <c r="F1019" s="10">
        <v>7906426.4810282402</v>
      </c>
      <c r="G1019" s="10">
        <v>7350309.24004531</v>
      </c>
      <c r="H1019" s="16">
        <v>7.5659026419342398E-2</v>
      </c>
      <c r="I1019" s="10">
        <v>556117.24098292599</v>
      </c>
      <c r="J1019" s="10">
        <v>2513.01621358794</v>
      </c>
      <c r="K1019" s="10">
        <v>2336.2572635617398</v>
      </c>
      <c r="L1019" s="10" t="s">
        <v>12</v>
      </c>
      <c r="M1019" s="10" t="s">
        <v>6443</v>
      </c>
    </row>
    <row r="1020" spans="1:13" x14ac:dyDescent="0.25">
      <c r="A1020" s="4" t="s">
        <v>3020</v>
      </c>
      <c r="B1020" s="9">
        <v>2826</v>
      </c>
      <c r="C1020" s="9" t="s">
        <v>3021</v>
      </c>
      <c r="D1020" s="9" t="s">
        <v>3022</v>
      </c>
      <c r="E1020" s="10">
        <v>768.91</v>
      </c>
      <c r="F1020" s="10">
        <v>1617425.5595424799</v>
      </c>
      <c r="G1020" s="10">
        <v>2146489.8285637898</v>
      </c>
      <c r="H1020" s="16">
        <v>-0.24647881484502701</v>
      </c>
      <c r="I1020" s="10">
        <v>-529064.26902130805</v>
      </c>
      <c r="J1020" s="10">
        <v>2103.5303995818499</v>
      </c>
      <c r="K1020" s="10">
        <v>2791.60087469767</v>
      </c>
      <c r="L1020" s="10" t="s">
        <v>25</v>
      </c>
      <c r="M1020" s="10" t="s">
        <v>6439</v>
      </c>
    </row>
    <row r="1021" spans="1:13" x14ac:dyDescent="0.25">
      <c r="A1021" s="4" t="s">
        <v>3023</v>
      </c>
      <c r="B1021" s="9">
        <v>2830</v>
      </c>
      <c r="C1021" s="9" t="s">
        <v>3024</v>
      </c>
      <c r="D1021" s="9" t="s">
        <v>3025</v>
      </c>
      <c r="E1021" s="10">
        <v>1103.8599999999999</v>
      </c>
      <c r="F1021" s="10">
        <v>2197492.4089513202</v>
      </c>
      <c r="G1021" s="10">
        <v>1794148.0237537499</v>
      </c>
      <c r="H1021" s="16">
        <v>0.224811096886911</v>
      </c>
      <c r="I1021" s="10">
        <v>403344.38519756601</v>
      </c>
      <c r="J1021" s="10">
        <v>1990.7347027261801</v>
      </c>
      <c r="K1021" s="10">
        <v>1625.3401914679</v>
      </c>
      <c r="L1021" s="10" t="s">
        <v>25</v>
      </c>
      <c r="M1021" s="10" t="s">
        <v>6439</v>
      </c>
    </row>
    <row r="1022" spans="1:13" x14ac:dyDescent="0.25">
      <c r="A1022" s="4" t="s">
        <v>3026</v>
      </c>
      <c r="B1022" s="9">
        <v>2831</v>
      </c>
      <c r="C1022" s="9" t="s">
        <v>3027</v>
      </c>
      <c r="D1022" s="9" t="s">
        <v>3028</v>
      </c>
      <c r="E1022" s="10">
        <v>9402.65</v>
      </c>
      <c r="F1022" s="10">
        <v>19602464.069430701</v>
      </c>
      <c r="G1022" s="10">
        <v>22591378.1858049</v>
      </c>
      <c r="H1022" s="16">
        <v>-0.13230331021824501</v>
      </c>
      <c r="I1022" s="10">
        <v>-2988914.11637423</v>
      </c>
      <c r="J1022" s="10">
        <v>2084.7807872706799</v>
      </c>
      <c r="K1022" s="10">
        <v>2402.6607590205799</v>
      </c>
      <c r="L1022" s="10" t="s">
        <v>25</v>
      </c>
      <c r="M1022" s="10" t="s">
        <v>6439</v>
      </c>
    </row>
    <row r="1023" spans="1:13" x14ac:dyDescent="0.25">
      <c r="A1023" s="4" t="s">
        <v>3029</v>
      </c>
      <c r="B1023" s="9">
        <v>2832</v>
      </c>
      <c r="C1023" s="9" t="s">
        <v>3030</v>
      </c>
      <c r="D1023" s="9" t="s">
        <v>3031</v>
      </c>
      <c r="E1023" s="10">
        <v>615.55999999999995</v>
      </c>
      <c r="F1023" s="10">
        <v>2241236.5540980301</v>
      </c>
      <c r="G1023" s="10">
        <v>2340021.5003245198</v>
      </c>
      <c r="H1023" s="16">
        <v>-4.22154011032762E-2</v>
      </c>
      <c r="I1023" s="10">
        <v>-98784.946226489701</v>
      </c>
      <c r="J1023" s="10">
        <v>3640.9717234681102</v>
      </c>
      <c r="K1023" s="10">
        <v>3801.45152434291</v>
      </c>
      <c r="L1023" s="10" t="s">
        <v>25</v>
      </c>
      <c r="M1023" s="10" t="s">
        <v>6439</v>
      </c>
    </row>
    <row r="1024" spans="1:13" x14ac:dyDescent="0.25">
      <c r="A1024" s="4" t="s">
        <v>3032</v>
      </c>
      <c r="B1024" s="9">
        <v>2833</v>
      </c>
      <c r="C1024" s="9" t="s">
        <v>3033</v>
      </c>
      <c r="D1024" s="9" t="s">
        <v>3034</v>
      </c>
      <c r="E1024" s="10">
        <v>350.48</v>
      </c>
      <c r="F1024" s="10">
        <v>2359066.20997898</v>
      </c>
      <c r="G1024" s="10">
        <v>2472118.41404822</v>
      </c>
      <c r="H1024" s="16">
        <v>-4.57309016537411E-2</v>
      </c>
      <c r="I1024" s="10">
        <v>-113052.20406924099</v>
      </c>
      <c r="J1024" s="10">
        <v>6730.9581430580301</v>
      </c>
      <c r="K1024" s="10">
        <v>7053.5220670172903</v>
      </c>
      <c r="L1024" s="10" t="s">
        <v>25</v>
      </c>
      <c r="M1024" s="10" t="s">
        <v>6439</v>
      </c>
    </row>
    <row r="1025" spans="1:13" x14ac:dyDescent="0.25">
      <c r="A1025" s="4" t="s">
        <v>3035</v>
      </c>
      <c r="B1025" s="9">
        <v>2834</v>
      </c>
      <c r="C1025" s="9" t="s">
        <v>3036</v>
      </c>
      <c r="D1025" s="9" t="s">
        <v>3037</v>
      </c>
      <c r="E1025" s="10">
        <v>140.72999999999999</v>
      </c>
      <c r="F1025" s="10">
        <v>1269434.0052467999</v>
      </c>
      <c r="G1025" s="10">
        <v>1490162.13089428</v>
      </c>
      <c r="H1025" s="16">
        <v>-0.14812356392053599</v>
      </c>
      <c r="I1025" s="10">
        <v>-220728.12564748101</v>
      </c>
      <c r="J1025" s="10">
        <v>9020.3510640716195</v>
      </c>
      <c r="K1025" s="10">
        <v>10588.8021807311</v>
      </c>
      <c r="L1025" s="10" t="s">
        <v>25</v>
      </c>
      <c r="M1025" s="10" t="s">
        <v>6442</v>
      </c>
    </row>
    <row r="1026" spans="1:13" x14ac:dyDescent="0.25">
      <c r="A1026" s="4" t="s">
        <v>3038</v>
      </c>
      <c r="B1026" s="9">
        <v>2835</v>
      </c>
      <c r="C1026" s="9" t="s">
        <v>3039</v>
      </c>
      <c r="D1026" s="9" t="s">
        <v>3040</v>
      </c>
      <c r="E1026" s="10">
        <v>21537.23</v>
      </c>
      <c r="F1026" s="10">
        <v>44504885.986029498</v>
      </c>
      <c r="G1026" s="10">
        <v>44689944.1174099</v>
      </c>
      <c r="H1026" s="16">
        <v>-4.1409344995869696E-3</v>
      </c>
      <c r="I1026" s="10">
        <v>-185058.13138039401</v>
      </c>
      <c r="J1026" s="10">
        <v>2066.41643266239</v>
      </c>
      <c r="K1026" s="10">
        <v>2075.0089086391299</v>
      </c>
      <c r="L1026" s="10" t="s">
        <v>25</v>
      </c>
      <c r="M1026" s="10" t="s">
        <v>6439</v>
      </c>
    </row>
    <row r="1027" spans="1:13" x14ac:dyDescent="0.25">
      <c r="A1027" s="4" t="s">
        <v>3041</v>
      </c>
      <c r="B1027" s="9">
        <v>2836</v>
      </c>
      <c r="C1027" s="9" t="s">
        <v>3042</v>
      </c>
      <c r="D1027" s="9" t="s">
        <v>3043</v>
      </c>
      <c r="E1027" s="10">
        <v>1347.94</v>
      </c>
      <c r="F1027" s="10">
        <v>2276001.6473233402</v>
      </c>
      <c r="G1027" s="10">
        <v>3117647.9104871498</v>
      </c>
      <c r="H1027" s="16">
        <v>-0.26996193519245099</v>
      </c>
      <c r="I1027" s="10">
        <v>-841646.26316381304</v>
      </c>
      <c r="J1027" s="10">
        <v>1688.5036777032699</v>
      </c>
      <c r="K1027" s="10">
        <v>2312.89813380948</v>
      </c>
      <c r="L1027" s="10" t="s">
        <v>25</v>
      </c>
      <c r="M1027" s="10" t="s">
        <v>6443</v>
      </c>
    </row>
    <row r="1028" spans="1:13" x14ac:dyDescent="0.25">
      <c r="A1028" s="4" t="s">
        <v>3044</v>
      </c>
      <c r="B1028" s="9">
        <v>2840</v>
      </c>
      <c r="C1028" s="9" t="s">
        <v>3045</v>
      </c>
      <c r="D1028" s="9" t="s">
        <v>3046</v>
      </c>
      <c r="E1028" s="10">
        <v>5484.52</v>
      </c>
      <c r="F1028" s="10">
        <v>9161554.8827531394</v>
      </c>
      <c r="G1028" s="10">
        <v>10432534.534010701</v>
      </c>
      <c r="H1028" s="16">
        <v>-0.12182846336277101</v>
      </c>
      <c r="I1028" s="10">
        <v>-1270979.6512575699</v>
      </c>
      <c r="J1028" s="10">
        <v>1670.43877727734</v>
      </c>
      <c r="K1028" s="10">
        <v>1902.1782278140499</v>
      </c>
      <c r="L1028" s="10" t="s">
        <v>25</v>
      </c>
      <c r="M1028" s="10" t="s">
        <v>6439</v>
      </c>
    </row>
    <row r="1029" spans="1:13" x14ac:dyDescent="0.25">
      <c r="A1029" s="4" t="s">
        <v>3047</v>
      </c>
      <c r="B1029" s="9">
        <v>2841</v>
      </c>
      <c r="C1029" s="9" t="s">
        <v>3048</v>
      </c>
      <c r="D1029" s="9" t="s">
        <v>3049</v>
      </c>
      <c r="E1029" s="10">
        <v>29385.24</v>
      </c>
      <c r="F1029" s="10">
        <v>53950865.953267403</v>
      </c>
      <c r="G1029" s="10">
        <v>63829983.510306701</v>
      </c>
      <c r="H1029" s="16">
        <v>-0.15477236580272899</v>
      </c>
      <c r="I1029" s="10">
        <v>-9879117.5570393596</v>
      </c>
      <c r="J1029" s="10">
        <v>1835.9852073104501</v>
      </c>
      <c r="K1029" s="10">
        <v>2172.1783967157198</v>
      </c>
      <c r="L1029" s="10" t="s">
        <v>25</v>
      </c>
      <c r="M1029" s="10" t="s">
        <v>6439</v>
      </c>
    </row>
    <row r="1030" spans="1:13" x14ac:dyDescent="0.25">
      <c r="A1030" s="4" t="s">
        <v>3050</v>
      </c>
      <c r="B1030" s="9">
        <v>2842</v>
      </c>
      <c r="C1030" s="9" t="s">
        <v>3051</v>
      </c>
      <c r="D1030" s="9" t="s">
        <v>3052</v>
      </c>
      <c r="E1030" s="10">
        <v>4461.1099999999997</v>
      </c>
      <c r="F1030" s="10">
        <v>14287480.666809101</v>
      </c>
      <c r="G1030" s="10">
        <v>16629162.3032053</v>
      </c>
      <c r="H1030" s="16">
        <v>-0.14081777504479501</v>
      </c>
      <c r="I1030" s="10">
        <v>-2341681.6363961399</v>
      </c>
      <c r="J1030" s="10">
        <v>3202.6739234874499</v>
      </c>
      <c r="K1030" s="10">
        <v>3727.5840100793898</v>
      </c>
      <c r="L1030" s="10" t="s">
        <v>12</v>
      </c>
      <c r="M1030" s="10" t="s">
        <v>6439</v>
      </c>
    </row>
    <row r="1031" spans="1:13" x14ac:dyDescent="0.25">
      <c r="A1031" s="4" t="s">
        <v>3053</v>
      </c>
      <c r="B1031" s="9">
        <v>2843</v>
      </c>
      <c r="C1031" s="9" t="s">
        <v>3054</v>
      </c>
      <c r="D1031" s="9" t="s">
        <v>3055</v>
      </c>
      <c r="E1031" s="10">
        <v>1418.1</v>
      </c>
      <c r="F1031" s="10">
        <v>7935454.5015028901</v>
      </c>
      <c r="G1031" s="10">
        <v>8128118.4298328804</v>
      </c>
      <c r="H1031" s="16">
        <v>-2.37033859672677E-2</v>
      </c>
      <c r="I1031" s="10">
        <v>-192663.928329991</v>
      </c>
      <c r="J1031" s="10">
        <v>5595.8356261920098</v>
      </c>
      <c r="K1031" s="10">
        <v>5731.6962342802899</v>
      </c>
      <c r="L1031" s="10" t="s">
        <v>12</v>
      </c>
      <c r="M1031" s="10" t="s">
        <v>6439</v>
      </c>
    </row>
    <row r="1032" spans="1:13" x14ac:dyDescent="0.25">
      <c r="A1032" s="4" t="s">
        <v>3056</v>
      </c>
      <c r="B1032" s="9">
        <v>2844</v>
      </c>
      <c r="C1032" s="9" t="s">
        <v>3057</v>
      </c>
      <c r="D1032" s="9" t="s">
        <v>3058</v>
      </c>
      <c r="E1032" s="10">
        <v>166.97</v>
      </c>
      <c r="F1032" s="10">
        <v>1350923.5798381199</v>
      </c>
      <c r="G1032" s="10">
        <v>1466317.8021007199</v>
      </c>
      <c r="H1032" s="16">
        <v>-7.8696597761606896E-2</v>
      </c>
      <c r="I1032" s="10">
        <v>-115394.222262604</v>
      </c>
      <c r="J1032" s="10">
        <v>8090.8161935564503</v>
      </c>
      <c r="K1032" s="10">
        <v>8781.9237114495099</v>
      </c>
      <c r="L1032" s="10" t="s">
        <v>25</v>
      </c>
      <c r="M1032" s="10" t="s">
        <v>6440</v>
      </c>
    </row>
    <row r="1033" spans="1:13" x14ac:dyDescent="0.25">
      <c r="A1033" s="4" t="s">
        <v>3059</v>
      </c>
      <c r="B1033" s="9">
        <v>2845</v>
      </c>
      <c r="C1033" s="9" t="s">
        <v>3060</v>
      </c>
      <c r="D1033" s="9" t="s">
        <v>3061</v>
      </c>
      <c r="E1033" s="10">
        <v>10794.8</v>
      </c>
      <c r="F1033" s="10">
        <v>19632832.522692502</v>
      </c>
      <c r="G1033" s="10">
        <v>19452627.8628131</v>
      </c>
      <c r="H1033" s="16">
        <v>9.26376945830709E-3</v>
      </c>
      <c r="I1033" s="10">
        <v>180204.65987934201</v>
      </c>
      <c r="J1033" s="10">
        <v>1818.7305482910699</v>
      </c>
      <c r="K1033" s="10">
        <v>1802.03689395016</v>
      </c>
      <c r="L1033" s="10" t="s">
        <v>25</v>
      </c>
      <c r="M1033" s="10" t="s">
        <v>6439</v>
      </c>
    </row>
    <row r="1034" spans="1:13" x14ac:dyDescent="0.25">
      <c r="A1034" s="4" t="s">
        <v>3062</v>
      </c>
      <c r="B1034" s="9">
        <v>2846</v>
      </c>
      <c r="C1034" s="9" t="s">
        <v>3063</v>
      </c>
      <c r="D1034" s="9" t="s">
        <v>3064</v>
      </c>
      <c r="E1034" s="10">
        <v>478.22</v>
      </c>
      <c r="F1034" s="10">
        <v>985098.00873924</v>
      </c>
      <c r="G1034" s="10">
        <v>1237225.27955389</v>
      </c>
      <c r="H1034" s="16">
        <v>-0.20378444813669</v>
      </c>
      <c r="I1034" s="10">
        <v>-252127.270814652</v>
      </c>
      <c r="J1034" s="10">
        <v>2059.9264119845302</v>
      </c>
      <c r="K1034" s="10">
        <v>2587.1466679643099</v>
      </c>
      <c r="L1034" s="10" t="s">
        <v>25</v>
      </c>
      <c r="M1034" s="10" t="s">
        <v>6440</v>
      </c>
    </row>
    <row r="1035" spans="1:13" x14ac:dyDescent="0.25">
      <c r="A1035" s="4" t="s">
        <v>3065</v>
      </c>
      <c r="B1035" s="9">
        <v>2847</v>
      </c>
      <c r="C1035" s="9" t="s">
        <v>3066</v>
      </c>
      <c r="D1035" s="9" t="s">
        <v>3067</v>
      </c>
      <c r="E1035" s="10">
        <v>40.72</v>
      </c>
      <c r="F1035" s="10">
        <v>163613.23875600001</v>
      </c>
      <c r="G1035" s="10">
        <v>141781.93837000601</v>
      </c>
      <c r="H1035" s="16">
        <v>0.15397800761491801</v>
      </c>
      <c r="I1035" s="10">
        <v>21831.300385994498</v>
      </c>
      <c r="J1035" s="10">
        <v>4018.0068456777999</v>
      </c>
      <c r="K1035" s="10">
        <v>3481.8747143911</v>
      </c>
      <c r="L1035" s="10" t="s">
        <v>25</v>
      </c>
      <c r="M1035" s="10" t="s">
        <v>6442</v>
      </c>
    </row>
    <row r="1036" spans="1:13" x14ac:dyDescent="0.25">
      <c r="A1036" s="4" t="s">
        <v>3068</v>
      </c>
      <c r="B1036" s="9">
        <v>2850</v>
      </c>
      <c r="C1036" s="9" t="s">
        <v>3069</v>
      </c>
      <c r="D1036" s="9" t="s">
        <v>3070</v>
      </c>
      <c r="E1036" s="10">
        <v>1662.36</v>
      </c>
      <c r="F1036" s="10">
        <v>3381319.8582452401</v>
      </c>
      <c r="G1036" s="10">
        <v>3288915.1379571902</v>
      </c>
      <c r="H1036" s="16">
        <v>2.8095805580876401E-2</v>
      </c>
      <c r="I1036" s="10">
        <v>92404.720288046607</v>
      </c>
      <c r="J1036" s="10">
        <v>2034.0478947070701</v>
      </c>
      <c r="K1036" s="10">
        <v>1978.46142710195</v>
      </c>
      <c r="L1036" s="10" t="s">
        <v>25</v>
      </c>
      <c r="M1036" s="10" t="s">
        <v>6439</v>
      </c>
    </row>
    <row r="1037" spans="1:13" x14ac:dyDescent="0.25">
      <c r="A1037" s="4" t="s">
        <v>3071</v>
      </c>
      <c r="B1037" s="9">
        <v>2856</v>
      </c>
      <c r="C1037" s="9" t="s">
        <v>3072</v>
      </c>
      <c r="D1037" s="9" t="s">
        <v>3073</v>
      </c>
      <c r="E1037" s="10">
        <v>5751.56</v>
      </c>
      <c r="F1037" s="10">
        <v>10663789.5399979</v>
      </c>
      <c r="G1037" s="10">
        <v>11878537.512274399</v>
      </c>
      <c r="H1037" s="16">
        <v>-0.102264102042971</v>
      </c>
      <c r="I1037" s="10">
        <v>-1214747.9722764799</v>
      </c>
      <c r="J1037" s="10">
        <v>1854.0690769109401</v>
      </c>
      <c r="K1037" s="10">
        <v>2065.2722934776598</v>
      </c>
      <c r="L1037" s="10" t="s">
        <v>12</v>
      </c>
      <c r="M1037" s="10" t="s">
        <v>6439</v>
      </c>
    </row>
    <row r="1038" spans="1:13" x14ac:dyDescent="0.25">
      <c r="A1038" s="4" t="s">
        <v>3074</v>
      </c>
      <c r="B1038" s="9">
        <v>2857</v>
      </c>
      <c r="C1038" s="9" t="s">
        <v>3075</v>
      </c>
      <c r="D1038" s="9" t="s">
        <v>3076</v>
      </c>
      <c r="E1038" s="10">
        <v>902.75</v>
      </c>
      <c r="F1038" s="10">
        <v>3394377.7093775598</v>
      </c>
      <c r="G1038" s="10">
        <v>3461060.9302395498</v>
      </c>
      <c r="H1038" s="16">
        <v>-1.9266699490716601E-2</v>
      </c>
      <c r="I1038" s="10">
        <v>-66683.220861985305</v>
      </c>
      <c r="J1038" s="10">
        <v>3760.0417716727302</v>
      </c>
      <c r="K1038" s="10">
        <v>3833.9085352972002</v>
      </c>
      <c r="L1038" s="10" t="s">
        <v>12</v>
      </c>
      <c r="M1038" s="10" t="s">
        <v>6439</v>
      </c>
    </row>
    <row r="1039" spans="1:13" x14ac:dyDescent="0.25">
      <c r="A1039" s="4" t="s">
        <v>3077</v>
      </c>
      <c r="B1039" s="9">
        <v>2858</v>
      </c>
      <c r="C1039" s="9" t="s">
        <v>3078</v>
      </c>
      <c r="D1039" s="9" t="s">
        <v>3079</v>
      </c>
      <c r="E1039" s="10">
        <v>573.49</v>
      </c>
      <c r="F1039" s="10">
        <v>3186286.8675182601</v>
      </c>
      <c r="G1039" s="10">
        <v>3168798.6941717602</v>
      </c>
      <c r="H1039" s="16">
        <v>5.5188653601347896E-3</v>
      </c>
      <c r="I1039" s="10">
        <v>17488.173346504998</v>
      </c>
      <c r="J1039" s="10">
        <v>5555.95889643806</v>
      </c>
      <c r="K1039" s="10">
        <v>5525.4646012515605</v>
      </c>
      <c r="L1039" s="10" t="s">
        <v>25</v>
      </c>
      <c r="M1039" s="10" t="s">
        <v>6441</v>
      </c>
    </row>
    <row r="1040" spans="1:13" x14ac:dyDescent="0.25">
      <c r="A1040" s="4" t="s">
        <v>3080</v>
      </c>
      <c r="B1040" s="9">
        <v>2860</v>
      </c>
      <c r="C1040" s="9" t="s">
        <v>3081</v>
      </c>
      <c r="D1040" s="9" t="s">
        <v>3082</v>
      </c>
      <c r="E1040" s="10">
        <v>3904.68</v>
      </c>
      <c r="F1040" s="10">
        <v>7137447.0651971996</v>
      </c>
      <c r="G1040" s="10">
        <v>5575138.5624700496</v>
      </c>
      <c r="H1040" s="16">
        <v>0.28022774415762097</v>
      </c>
      <c r="I1040" s="10">
        <v>1562308.50272715</v>
      </c>
      <c r="J1040" s="10">
        <v>1827.9211267497501</v>
      </c>
      <c r="K1040" s="10">
        <v>1427.80933712111</v>
      </c>
      <c r="L1040" s="10" t="s">
        <v>25</v>
      </c>
      <c r="M1040" s="10" t="s">
        <v>6439</v>
      </c>
    </row>
    <row r="1041" spans="1:13" x14ac:dyDescent="0.25">
      <c r="A1041" s="4" t="s">
        <v>3083</v>
      </c>
      <c r="B1041" s="9">
        <v>2861</v>
      </c>
      <c r="C1041" s="9" t="s">
        <v>3084</v>
      </c>
      <c r="D1041" s="9" t="s">
        <v>3085</v>
      </c>
      <c r="E1041" s="10">
        <v>4484.21</v>
      </c>
      <c r="F1041" s="10">
        <v>7833288.5803613802</v>
      </c>
      <c r="G1041" s="10">
        <v>8843375.2586791608</v>
      </c>
      <c r="H1041" s="16">
        <v>-0.114219587970832</v>
      </c>
      <c r="I1041" s="10">
        <v>-1010086.67831778</v>
      </c>
      <c r="J1041" s="10">
        <v>1746.8603344538701</v>
      </c>
      <c r="K1041" s="10">
        <v>1972.11443234799</v>
      </c>
      <c r="L1041" s="10" t="s">
        <v>12</v>
      </c>
      <c r="M1041" s="10" t="s">
        <v>6439</v>
      </c>
    </row>
    <row r="1042" spans="1:13" x14ac:dyDescent="0.25">
      <c r="A1042" s="4" t="s">
        <v>3086</v>
      </c>
      <c r="B1042" s="9">
        <v>2862</v>
      </c>
      <c r="C1042" s="9" t="s">
        <v>3087</v>
      </c>
      <c r="D1042" s="9" t="s">
        <v>3088</v>
      </c>
      <c r="E1042" s="10">
        <v>353.04</v>
      </c>
      <c r="F1042" s="10">
        <v>1072240.1495860601</v>
      </c>
      <c r="G1042" s="10">
        <v>1185752.58152373</v>
      </c>
      <c r="H1042" s="16">
        <v>-9.5730284467776205E-2</v>
      </c>
      <c r="I1042" s="10">
        <v>-113512.431937666</v>
      </c>
      <c r="J1042" s="10">
        <v>3037.1633514221098</v>
      </c>
      <c r="K1042" s="10">
        <v>3358.6918805906598</v>
      </c>
      <c r="L1042" s="10" t="s">
        <v>25</v>
      </c>
      <c r="M1042" s="10" t="s">
        <v>6439</v>
      </c>
    </row>
    <row r="1043" spans="1:13" x14ac:dyDescent="0.25">
      <c r="A1043" s="4" t="s">
        <v>3089</v>
      </c>
      <c r="B1043" s="9">
        <v>2863</v>
      </c>
      <c r="C1043" s="9" t="s">
        <v>3090</v>
      </c>
      <c r="D1043" s="9" t="s">
        <v>3091</v>
      </c>
      <c r="E1043" s="10">
        <v>238.42</v>
      </c>
      <c r="F1043" s="10">
        <v>1073812.51267411</v>
      </c>
      <c r="G1043" s="10">
        <v>1145800.7246506801</v>
      </c>
      <c r="H1043" s="16">
        <v>-6.28278638927523E-2</v>
      </c>
      <c r="I1043" s="10">
        <v>-71988.211976569801</v>
      </c>
      <c r="J1043" s="10">
        <v>4503.8692755394304</v>
      </c>
      <c r="K1043" s="10">
        <v>4805.8079215278904</v>
      </c>
      <c r="L1043" s="10" t="s">
        <v>25</v>
      </c>
      <c r="M1043" s="10" t="s">
        <v>6441</v>
      </c>
    </row>
    <row r="1044" spans="1:13" x14ac:dyDescent="0.25">
      <c r="A1044" s="4" t="s">
        <v>3092</v>
      </c>
      <c r="B1044" s="9">
        <v>2865</v>
      </c>
      <c r="C1044" s="9" t="s">
        <v>3093</v>
      </c>
      <c r="D1044" s="9" t="s">
        <v>3094</v>
      </c>
      <c r="E1044" s="10">
        <v>6226.65</v>
      </c>
      <c r="F1044" s="10">
        <v>10788680.8365534</v>
      </c>
      <c r="G1044" s="10">
        <v>10598939.2226169</v>
      </c>
      <c r="H1044" s="16">
        <v>1.7901943765429099E-2</v>
      </c>
      <c r="I1044" s="10">
        <v>189741.61393648901</v>
      </c>
      <c r="J1044" s="10">
        <v>1732.6621596770999</v>
      </c>
      <c r="K1044" s="10">
        <v>1702.1896561741701</v>
      </c>
      <c r="L1044" s="10" t="s">
        <v>12</v>
      </c>
      <c r="M1044" s="10" t="s">
        <v>6439</v>
      </c>
    </row>
    <row r="1045" spans="1:13" x14ac:dyDescent="0.25">
      <c r="A1045" s="4" t="s">
        <v>3095</v>
      </c>
      <c r="B1045" s="9">
        <v>2866</v>
      </c>
      <c r="C1045" s="9" t="s">
        <v>3096</v>
      </c>
      <c r="D1045" s="9" t="s">
        <v>3097</v>
      </c>
      <c r="E1045" s="10">
        <v>8231.6200000000008</v>
      </c>
      <c r="F1045" s="10">
        <v>10776104.776076199</v>
      </c>
      <c r="G1045" s="10">
        <v>13116885.0625454</v>
      </c>
      <c r="H1045" s="16">
        <v>-0.17845550031944701</v>
      </c>
      <c r="I1045" s="10">
        <v>-2340780.2864692202</v>
      </c>
      <c r="J1045" s="10">
        <v>1309.1110590717501</v>
      </c>
      <c r="K1045" s="10">
        <v>1593.4755324645</v>
      </c>
      <c r="L1045" s="10" t="s">
        <v>12</v>
      </c>
      <c r="M1045" s="10" t="s">
        <v>6439</v>
      </c>
    </row>
    <row r="1046" spans="1:13" x14ac:dyDescent="0.25">
      <c r="A1046" s="4" t="s">
        <v>3098</v>
      </c>
      <c r="B1046" s="9">
        <v>2867</v>
      </c>
      <c r="C1046" s="9" t="s">
        <v>3099</v>
      </c>
      <c r="D1046" s="9" t="s">
        <v>3100</v>
      </c>
      <c r="E1046" s="10">
        <v>245.53</v>
      </c>
      <c r="F1046" s="10">
        <v>775033.35062011005</v>
      </c>
      <c r="G1046" s="10">
        <v>866550.691293129</v>
      </c>
      <c r="H1046" s="16">
        <v>-0.10561106417958099</v>
      </c>
      <c r="I1046" s="10">
        <v>-91517.3406730188</v>
      </c>
      <c r="J1046" s="10">
        <v>3156.5729264045499</v>
      </c>
      <c r="K1046" s="10">
        <v>3529.3067702241201</v>
      </c>
      <c r="L1046" s="10" t="s">
        <v>25</v>
      </c>
      <c r="M1046" s="10" t="s">
        <v>6439</v>
      </c>
    </row>
    <row r="1047" spans="1:13" x14ac:dyDescent="0.25">
      <c r="A1047" s="4" t="s">
        <v>3101</v>
      </c>
      <c r="B1047" s="9">
        <v>2870</v>
      </c>
      <c r="C1047" s="9" t="s">
        <v>3102</v>
      </c>
      <c r="D1047" s="9" t="s">
        <v>3103</v>
      </c>
      <c r="E1047" s="10">
        <v>34050.07</v>
      </c>
      <c r="F1047" s="10">
        <v>44080366.124905899</v>
      </c>
      <c r="G1047" s="10">
        <v>44539937.684447698</v>
      </c>
      <c r="H1047" s="16">
        <v>-1.03181904473613E-2</v>
      </c>
      <c r="I1047" s="10">
        <v>-459571.55954173201</v>
      </c>
      <c r="J1047" s="10">
        <v>1294.5749046890601</v>
      </c>
      <c r="K1047" s="10">
        <v>1308.07183904314</v>
      </c>
      <c r="L1047" s="10" t="s">
        <v>25</v>
      </c>
      <c r="M1047" s="10" t="s">
        <v>6439</v>
      </c>
    </row>
    <row r="1048" spans="1:13" x14ac:dyDescent="0.25">
      <c r="A1048" s="4" t="s">
        <v>3104</v>
      </c>
      <c r="B1048" s="9">
        <v>2871</v>
      </c>
      <c r="C1048" s="9" t="s">
        <v>3105</v>
      </c>
      <c r="D1048" s="9" t="s">
        <v>3106</v>
      </c>
      <c r="E1048" s="10">
        <v>1904.03</v>
      </c>
      <c r="F1048" s="10">
        <v>2417410.3089622101</v>
      </c>
      <c r="G1048" s="10">
        <v>3026886.4293935699</v>
      </c>
      <c r="H1048" s="16">
        <v>-0.20135414216828401</v>
      </c>
      <c r="I1048" s="10">
        <v>-609476.120431363</v>
      </c>
      <c r="J1048" s="10">
        <v>1269.6282668667</v>
      </c>
      <c r="K1048" s="10">
        <v>1589.7262277346299</v>
      </c>
      <c r="L1048" s="10" t="s">
        <v>12</v>
      </c>
      <c r="M1048" s="10" t="s">
        <v>6443</v>
      </c>
    </row>
    <row r="1049" spans="1:13" x14ac:dyDescent="0.25">
      <c r="A1049" s="4" t="s">
        <v>3107</v>
      </c>
      <c r="B1049" s="9">
        <v>2875</v>
      </c>
      <c r="C1049" s="9" t="s">
        <v>3108</v>
      </c>
      <c r="D1049" s="9" t="s">
        <v>3109</v>
      </c>
      <c r="E1049" s="10">
        <v>19761.62</v>
      </c>
      <c r="F1049" s="10">
        <v>24835542.8682638</v>
      </c>
      <c r="G1049" s="10">
        <v>26130198.424524002</v>
      </c>
      <c r="H1049" s="16">
        <v>-4.9546334674791602E-2</v>
      </c>
      <c r="I1049" s="10">
        <v>-1294655.55626018</v>
      </c>
      <c r="J1049" s="10">
        <v>1256.75642322157</v>
      </c>
      <c r="K1049" s="10">
        <v>1322.27005804808</v>
      </c>
      <c r="L1049" s="10" t="s">
        <v>25</v>
      </c>
      <c r="M1049" s="10" t="s">
        <v>6439</v>
      </c>
    </row>
    <row r="1050" spans="1:13" x14ac:dyDescent="0.25">
      <c r="A1050" s="4" t="s">
        <v>3110</v>
      </c>
      <c r="B1050" s="9">
        <v>2876</v>
      </c>
      <c r="C1050" s="9" t="s">
        <v>3111</v>
      </c>
      <c r="D1050" s="9" t="s">
        <v>3112</v>
      </c>
      <c r="E1050" s="10">
        <v>5359.74</v>
      </c>
      <c r="F1050" s="10">
        <v>5779031.8334296001</v>
      </c>
      <c r="G1050" s="10">
        <v>8472634.4243111499</v>
      </c>
      <c r="H1050" s="16">
        <v>-0.31791795278604201</v>
      </c>
      <c r="I1050" s="10">
        <v>-2693602.5908815502</v>
      </c>
      <c r="J1050" s="10">
        <v>1078.22988305955</v>
      </c>
      <c r="K1050" s="10">
        <v>1580.79205788175</v>
      </c>
      <c r="L1050" s="10" t="s">
        <v>12</v>
      </c>
      <c r="M1050" s="10" t="s">
        <v>6439</v>
      </c>
    </row>
    <row r="1051" spans="1:13" x14ac:dyDescent="0.25">
      <c r="A1051" s="4" t="s">
        <v>3113</v>
      </c>
      <c r="B1051" s="9">
        <v>2877</v>
      </c>
      <c r="C1051" s="9" t="s">
        <v>3114</v>
      </c>
      <c r="D1051" s="9" t="s">
        <v>3115</v>
      </c>
      <c r="E1051" s="10">
        <v>650.02</v>
      </c>
      <c r="F1051" s="10">
        <v>2557233.53383725</v>
      </c>
      <c r="G1051" s="10">
        <v>2569520.66612205</v>
      </c>
      <c r="H1051" s="16">
        <v>-4.7818771986557502E-3</v>
      </c>
      <c r="I1051" s="10">
        <v>-12287.1322848038</v>
      </c>
      <c r="J1051" s="10">
        <v>3934.0843879222898</v>
      </c>
      <c r="K1051" s="10">
        <v>3952.98708673895</v>
      </c>
      <c r="L1051" s="10" t="s">
        <v>12</v>
      </c>
      <c r="M1051" s="10" t="s">
        <v>6439</v>
      </c>
    </row>
    <row r="1052" spans="1:13" x14ac:dyDescent="0.25">
      <c r="A1052" s="4" t="s">
        <v>3116</v>
      </c>
      <c r="B1052" s="9">
        <v>2878</v>
      </c>
      <c r="C1052" s="9" t="s">
        <v>3117</v>
      </c>
      <c r="D1052" s="9" t="s">
        <v>3118</v>
      </c>
      <c r="E1052" s="10">
        <v>851.7</v>
      </c>
      <c r="F1052" s="10">
        <v>5824946.5218655597</v>
      </c>
      <c r="G1052" s="10">
        <v>5774292.0851112399</v>
      </c>
      <c r="H1052" s="16">
        <v>8.7724063846592593E-3</v>
      </c>
      <c r="I1052" s="10">
        <v>50654.436754317001</v>
      </c>
      <c r="J1052" s="10">
        <v>6839.1998612957204</v>
      </c>
      <c r="K1052" s="10">
        <v>6779.7253553026203</v>
      </c>
      <c r="L1052" s="10" t="s">
        <v>12</v>
      </c>
      <c r="M1052" s="10" t="s">
        <v>6439</v>
      </c>
    </row>
    <row r="1053" spans="1:13" x14ac:dyDescent="0.25">
      <c r="A1053" s="4" t="s">
        <v>3119</v>
      </c>
      <c r="B1053" s="9">
        <v>2879</v>
      </c>
      <c r="C1053" s="9" t="s">
        <v>3120</v>
      </c>
      <c r="D1053" s="9" t="s">
        <v>3121</v>
      </c>
      <c r="E1053" s="10">
        <v>493.83</v>
      </c>
      <c r="F1053" s="10">
        <v>5642436.0851179203</v>
      </c>
      <c r="G1053" s="10">
        <v>6806575.6042359602</v>
      </c>
      <c r="H1053" s="16">
        <v>-0.17103160044142601</v>
      </c>
      <c r="I1053" s="10">
        <v>-1164139.5191180401</v>
      </c>
      <c r="J1053" s="10">
        <v>11425.867373626401</v>
      </c>
      <c r="K1053" s="10">
        <v>13783.2363449688</v>
      </c>
      <c r="L1053" s="10" t="s">
        <v>25</v>
      </c>
      <c r="M1053" s="10" t="s">
        <v>6439</v>
      </c>
    </row>
    <row r="1054" spans="1:13" x14ac:dyDescent="0.25">
      <c r="A1054" s="4" t="s">
        <v>3122</v>
      </c>
      <c r="B1054" s="9">
        <v>2880</v>
      </c>
      <c r="C1054" s="9" t="s">
        <v>3123</v>
      </c>
      <c r="D1054" s="9" t="s">
        <v>3124</v>
      </c>
      <c r="E1054" s="10">
        <v>17212.61</v>
      </c>
      <c r="F1054" s="10">
        <v>18335617.0535422</v>
      </c>
      <c r="G1054" s="10">
        <v>17875744.812944699</v>
      </c>
      <c r="H1054" s="16">
        <v>2.5726046405885501E-2</v>
      </c>
      <c r="I1054" s="10">
        <v>459872.24059757998</v>
      </c>
      <c r="J1054" s="10">
        <v>1065.2432753395501</v>
      </c>
      <c r="K1054" s="10">
        <v>1038.52610457941</v>
      </c>
      <c r="L1054" s="10" t="s">
        <v>12</v>
      </c>
      <c r="M1054" s="10" t="s">
        <v>6439</v>
      </c>
    </row>
    <row r="1055" spans="1:13" x14ac:dyDescent="0.25">
      <c r="A1055" s="4" t="s">
        <v>3125</v>
      </c>
      <c r="B1055" s="9">
        <v>2881</v>
      </c>
      <c r="C1055" s="9" t="s">
        <v>3126</v>
      </c>
      <c r="D1055" s="9" t="s">
        <v>3127</v>
      </c>
      <c r="E1055" s="10">
        <v>6849.36</v>
      </c>
      <c r="F1055" s="10">
        <v>36938021.296168901</v>
      </c>
      <c r="G1055" s="10">
        <v>33630689.311101399</v>
      </c>
      <c r="H1055" s="16">
        <v>9.8342676074013605E-2</v>
      </c>
      <c r="I1055" s="10">
        <v>3307331.9850674402</v>
      </c>
      <c r="J1055" s="10">
        <v>5392.9157317134604</v>
      </c>
      <c r="K1055" s="10">
        <v>4910.0484295031101</v>
      </c>
      <c r="L1055" s="10" t="s">
        <v>12</v>
      </c>
      <c r="M1055" s="10" t="s">
        <v>6443</v>
      </c>
    </row>
    <row r="1056" spans="1:13" x14ac:dyDescent="0.25">
      <c r="A1056" s="4" t="s">
        <v>3128</v>
      </c>
      <c r="B1056" s="9">
        <v>2882</v>
      </c>
      <c r="C1056" s="9" t="s">
        <v>3129</v>
      </c>
      <c r="D1056" s="9" t="s">
        <v>3130</v>
      </c>
      <c r="E1056" s="10">
        <v>11820.58</v>
      </c>
      <c r="F1056" s="10">
        <v>72668471.137904599</v>
      </c>
      <c r="G1056" s="10">
        <v>67221674.215638503</v>
      </c>
      <c r="H1056" s="16">
        <v>8.1027391623622394E-2</v>
      </c>
      <c r="I1056" s="10">
        <v>5446796.9222660996</v>
      </c>
      <c r="J1056" s="10">
        <v>6147.6231401424102</v>
      </c>
      <c r="K1056" s="10">
        <v>5686.8338284279198</v>
      </c>
      <c r="L1056" s="10" t="s">
        <v>12</v>
      </c>
      <c r="M1056" s="10" t="s">
        <v>6439</v>
      </c>
    </row>
    <row r="1057" spans="1:13" x14ac:dyDescent="0.25">
      <c r="A1057" s="4" t="s">
        <v>3131</v>
      </c>
      <c r="B1057" s="9">
        <v>2883</v>
      </c>
      <c r="C1057" s="9" t="s">
        <v>3132</v>
      </c>
      <c r="D1057" s="9" t="s">
        <v>3133</v>
      </c>
      <c r="E1057" s="10">
        <v>10062.31</v>
      </c>
      <c r="F1057" s="10">
        <v>73138058.777809396</v>
      </c>
      <c r="G1057" s="10">
        <v>68806698.733775795</v>
      </c>
      <c r="H1057" s="16">
        <v>6.2949685477460895E-2</v>
      </c>
      <c r="I1057" s="10">
        <v>4331360.0440336</v>
      </c>
      <c r="J1057" s="10">
        <v>7268.5157561046599</v>
      </c>
      <c r="K1057" s="10">
        <v>6838.0619096187502</v>
      </c>
      <c r="L1057" s="10" t="s">
        <v>12</v>
      </c>
      <c r="M1057" s="10" t="s">
        <v>6439</v>
      </c>
    </row>
    <row r="1058" spans="1:13" x14ac:dyDescent="0.25">
      <c r="A1058" s="4" t="s">
        <v>3134</v>
      </c>
      <c r="B1058" s="9">
        <v>2884</v>
      </c>
      <c r="C1058" s="9" t="s">
        <v>3135</v>
      </c>
      <c r="D1058" s="9" t="s">
        <v>3136</v>
      </c>
      <c r="E1058" s="10">
        <v>1719.86</v>
      </c>
      <c r="F1058" s="10">
        <v>16193120.268186299</v>
      </c>
      <c r="G1058" s="10">
        <v>17388651.569300599</v>
      </c>
      <c r="H1058" s="16">
        <v>-6.8753537118711003E-2</v>
      </c>
      <c r="I1058" s="10">
        <v>-1195531.30111424</v>
      </c>
      <c r="J1058" s="10">
        <v>9415.3711745062592</v>
      </c>
      <c r="K1058" s="10">
        <v>10110.504092949801</v>
      </c>
      <c r="L1058" s="10" t="s">
        <v>12</v>
      </c>
      <c r="M1058" s="10" t="s">
        <v>6439</v>
      </c>
    </row>
    <row r="1059" spans="1:13" x14ac:dyDescent="0.25">
      <c r="A1059" s="4" t="s">
        <v>3137</v>
      </c>
      <c r="B1059" s="9">
        <v>2885</v>
      </c>
      <c r="C1059" s="9" t="s">
        <v>3138</v>
      </c>
      <c r="D1059" s="9" t="s">
        <v>3139</v>
      </c>
      <c r="E1059" s="10">
        <v>24476.880000000001</v>
      </c>
      <c r="F1059" s="10">
        <v>114349786.91410901</v>
      </c>
      <c r="G1059" s="10">
        <v>100120180.67557999</v>
      </c>
      <c r="H1059" s="16">
        <v>0.142125255293306</v>
      </c>
      <c r="I1059" s="10">
        <v>14229606.238528799</v>
      </c>
      <c r="J1059" s="10">
        <v>4671.74684494548</v>
      </c>
      <c r="K1059" s="10">
        <v>4090.3979868177798</v>
      </c>
      <c r="L1059" s="10" t="s">
        <v>12</v>
      </c>
      <c r="M1059" s="10" t="s">
        <v>6439</v>
      </c>
    </row>
    <row r="1060" spans="1:13" x14ac:dyDescent="0.25">
      <c r="A1060" s="4" t="s">
        <v>3140</v>
      </c>
      <c r="B1060" s="9">
        <v>2886</v>
      </c>
      <c r="C1060" s="9" t="s">
        <v>3141</v>
      </c>
      <c r="D1060" s="9" t="s">
        <v>3142</v>
      </c>
      <c r="E1060" s="10">
        <v>11769.27</v>
      </c>
      <c r="F1060" s="10">
        <v>61509997.404055603</v>
      </c>
      <c r="G1060" s="10">
        <v>54610148.759173401</v>
      </c>
      <c r="H1060" s="16">
        <v>0.126347369521187</v>
      </c>
      <c r="I1060" s="10">
        <v>6899848.6448822804</v>
      </c>
      <c r="J1060" s="10">
        <v>5226.3222276365204</v>
      </c>
      <c r="K1060" s="10">
        <v>4640.0625322703399</v>
      </c>
      <c r="L1060" s="10" t="s">
        <v>12</v>
      </c>
      <c r="M1060" s="10" t="s">
        <v>6443</v>
      </c>
    </row>
    <row r="1061" spans="1:13" x14ac:dyDescent="0.25">
      <c r="A1061" s="4" t="s">
        <v>3143</v>
      </c>
      <c r="B1061" s="9">
        <v>2887</v>
      </c>
      <c r="C1061" s="9" t="s">
        <v>3144</v>
      </c>
      <c r="D1061" s="9" t="s">
        <v>3145</v>
      </c>
      <c r="E1061" s="10">
        <v>4654.6099999999997</v>
      </c>
      <c r="F1061" s="10">
        <v>29163656.836526699</v>
      </c>
      <c r="G1061" s="10">
        <v>27445632.4598542</v>
      </c>
      <c r="H1061" s="16">
        <v>6.2597368786653507E-2</v>
      </c>
      <c r="I1061" s="10">
        <v>1718024.37667244</v>
      </c>
      <c r="J1061" s="10">
        <v>6265.54251301971</v>
      </c>
      <c r="K1061" s="10">
        <v>5896.4408317462103</v>
      </c>
      <c r="L1061" s="10" t="s">
        <v>12</v>
      </c>
      <c r="M1061" s="10" t="s">
        <v>6439</v>
      </c>
    </row>
    <row r="1062" spans="1:13" x14ac:dyDescent="0.25">
      <c r="A1062" s="4" t="s">
        <v>3146</v>
      </c>
      <c r="B1062" s="9">
        <v>2888</v>
      </c>
      <c r="C1062" s="9" t="s">
        <v>3147</v>
      </c>
      <c r="D1062" s="9" t="s">
        <v>3148</v>
      </c>
      <c r="E1062" s="10">
        <v>265.58999999999997</v>
      </c>
      <c r="F1062" s="10">
        <v>2728984.7098289402</v>
      </c>
      <c r="G1062" s="10">
        <v>2983929.7418677001</v>
      </c>
      <c r="H1062" s="16">
        <v>-8.5439354841908205E-2</v>
      </c>
      <c r="I1062" s="10">
        <v>-254945.03203875801</v>
      </c>
      <c r="J1062" s="10">
        <v>10275.178695843</v>
      </c>
      <c r="K1062" s="10">
        <v>11235.0982411525</v>
      </c>
      <c r="L1062" s="10" t="s">
        <v>25</v>
      </c>
      <c r="M1062" s="10" t="s">
        <v>6439</v>
      </c>
    </row>
    <row r="1063" spans="1:13" x14ac:dyDescent="0.25">
      <c r="A1063" s="4" t="s">
        <v>3149</v>
      </c>
      <c r="B1063" s="9">
        <v>2889</v>
      </c>
      <c r="C1063" s="9" t="s">
        <v>3150</v>
      </c>
      <c r="D1063" s="9" t="s">
        <v>3151</v>
      </c>
      <c r="E1063" s="10">
        <v>12563.24</v>
      </c>
      <c r="F1063" s="10">
        <v>66611866.849951997</v>
      </c>
      <c r="G1063" s="10">
        <v>64585950.806532003</v>
      </c>
      <c r="H1063" s="16">
        <v>3.1367751316204499E-2</v>
      </c>
      <c r="I1063" s="10">
        <v>2025916.0434199199</v>
      </c>
      <c r="J1063" s="10">
        <v>5302.1248380156703</v>
      </c>
      <c r="K1063" s="10">
        <v>5140.8673882320199</v>
      </c>
      <c r="L1063" s="10" t="s">
        <v>12</v>
      </c>
      <c r="M1063" s="10" t="s">
        <v>6443</v>
      </c>
    </row>
    <row r="1064" spans="1:13" x14ac:dyDescent="0.25">
      <c r="A1064" s="4" t="s">
        <v>3152</v>
      </c>
      <c r="B1064" s="9">
        <v>2890</v>
      </c>
      <c r="C1064" s="9" t="s">
        <v>3153</v>
      </c>
      <c r="D1064" s="9" t="s">
        <v>3154</v>
      </c>
      <c r="E1064" s="10">
        <v>20660.16</v>
      </c>
      <c r="F1064" s="10">
        <v>129250088.672208</v>
      </c>
      <c r="G1064" s="10">
        <v>128397143.063016</v>
      </c>
      <c r="H1064" s="16">
        <v>6.6430263855132799E-3</v>
      </c>
      <c r="I1064" s="10">
        <v>852945.60919214797</v>
      </c>
      <c r="J1064" s="10">
        <v>6256.0061815691597</v>
      </c>
      <c r="K1064" s="10">
        <v>6214.72162185655</v>
      </c>
      <c r="L1064" s="10" t="s">
        <v>12</v>
      </c>
      <c r="M1064" s="10" t="s">
        <v>6439</v>
      </c>
    </row>
    <row r="1065" spans="1:13" x14ac:dyDescent="0.25">
      <c r="A1065" s="4" t="s">
        <v>3155</v>
      </c>
      <c r="B1065" s="9">
        <v>2891</v>
      </c>
      <c r="C1065" s="9" t="s">
        <v>3156</v>
      </c>
      <c r="D1065" s="9" t="s">
        <v>3157</v>
      </c>
      <c r="E1065" s="10">
        <v>16535.16</v>
      </c>
      <c r="F1065" s="10">
        <v>126925925.56861299</v>
      </c>
      <c r="G1065" s="10">
        <v>122065700.80227999</v>
      </c>
      <c r="H1065" s="16">
        <v>3.9816465513152502E-2</v>
      </c>
      <c r="I1065" s="10">
        <v>4860224.76633278</v>
      </c>
      <c r="J1065" s="10">
        <v>7676.1232167461803</v>
      </c>
      <c r="K1065" s="10">
        <v>7382.1904839312101</v>
      </c>
      <c r="L1065" s="10" t="s">
        <v>12</v>
      </c>
      <c r="M1065" s="10" t="s">
        <v>6439</v>
      </c>
    </row>
    <row r="1066" spans="1:13" x14ac:dyDescent="0.25">
      <c r="A1066" s="4" t="s">
        <v>3158</v>
      </c>
      <c r="B1066" s="9">
        <v>2892</v>
      </c>
      <c r="C1066" s="9" t="s">
        <v>3159</v>
      </c>
      <c r="D1066" s="9" t="s">
        <v>3160</v>
      </c>
      <c r="E1066" s="10">
        <v>2762.73</v>
      </c>
      <c r="F1066" s="10">
        <v>31532783.968545102</v>
      </c>
      <c r="G1066" s="10">
        <v>31108680.049362201</v>
      </c>
      <c r="H1066" s="16">
        <v>1.36329769861649E-2</v>
      </c>
      <c r="I1066" s="10">
        <v>424103.91918292298</v>
      </c>
      <c r="J1066" s="10">
        <v>11413.632156796</v>
      </c>
      <c r="K1066" s="10">
        <v>11260.123156936101</v>
      </c>
      <c r="L1066" s="10" t="s">
        <v>12</v>
      </c>
      <c r="M1066" s="10" t="s">
        <v>6439</v>
      </c>
    </row>
    <row r="1067" spans="1:13" x14ac:dyDescent="0.25">
      <c r="A1067" s="4" t="s">
        <v>3161</v>
      </c>
      <c r="B1067" s="9">
        <v>2893</v>
      </c>
      <c r="C1067" s="9" t="s">
        <v>3162</v>
      </c>
      <c r="D1067" s="9" t="s">
        <v>3163</v>
      </c>
      <c r="E1067" s="10">
        <v>1393.58</v>
      </c>
      <c r="F1067" s="10">
        <v>5703490.3447793797</v>
      </c>
      <c r="G1067" s="10">
        <v>5493449.9792295201</v>
      </c>
      <c r="H1067" s="16">
        <v>3.8234691558858301E-2</v>
      </c>
      <c r="I1067" s="10">
        <v>210040.365549857</v>
      </c>
      <c r="J1067" s="10">
        <v>4092.6895799160302</v>
      </c>
      <c r="K1067" s="10">
        <v>3941.9695885629299</v>
      </c>
      <c r="L1067" s="10" t="s">
        <v>25</v>
      </c>
      <c r="M1067" s="10" t="s">
        <v>6439</v>
      </c>
    </row>
    <row r="1068" spans="1:13" x14ac:dyDescent="0.25">
      <c r="A1068" s="4" t="s">
        <v>3164</v>
      </c>
      <c r="B1068" s="9">
        <v>2894</v>
      </c>
      <c r="C1068" s="9" t="s">
        <v>3165</v>
      </c>
      <c r="D1068" s="9" t="s">
        <v>3166</v>
      </c>
      <c r="E1068" s="10">
        <v>1171.8699999999999</v>
      </c>
      <c r="F1068" s="10">
        <v>7505409.6543700201</v>
      </c>
      <c r="G1068" s="10">
        <v>7429460.4331428604</v>
      </c>
      <c r="H1068" s="16">
        <v>1.02227102372534E-2</v>
      </c>
      <c r="I1068" s="10">
        <v>75949.221227157905</v>
      </c>
      <c r="J1068" s="10">
        <v>6404.6435648749602</v>
      </c>
      <c r="K1068" s="10">
        <v>6339.8332862372599</v>
      </c>
      <c r="L1068" s="10" t="s">
        <v>12</v>
      </c>
      <c r="M1068" s="10" t="s">
        <v>6439</v>
      </c>
    </row>
    <row r="1069" spans="1:13" x14ac:dyDescent="0.25">
      <c r="A1069" s="4" t="s">
        <v>3167</v>
      </c>
      <c r="B1069" s="9">
        <v>2895</v>
      </c>
      <c r="C1069" s="9" t="s">
        <v>3168</v>
      </c>
      <c r="D1069" s="9" t="s">
        <v>3169</v>
      </c>
      <c r="E1069" s="10">
        <v>580.92999999999995</v>
      </c>
      <c r="F1069" s="10">
        <v>5691228.0189280296</v>
      </c>
      <c r="G1069" s="10">
        <v>5779307.1229253802</v>
      </c>
      <c r="H1069" s="16">
        <v>-1.52404262524747E-2</v>
      </c>
      <c r="I1069" s="10">
        <v>-88079.103997345999</v>
      </c>
      <c r="J1069" s="10">
        <v>9796.7535140688706</v>
      </c>
      <c r="K1069" s="10">
        <v>9948.3709275220408</v>
      </c>
      <c r="L1069" s="10" t="s">
        <v>25</v>
      </c>
      <c r="M1069" s="10" t="s">
        <v>6439</v>
      </c>
    </row>
    <row r="1070" spans="1:13" x14ac:dyDescent="0.25">
      <c r="A1070" s="4" t="s">
        <v>3170</v>
      </c>
      <c r="B1070" s="9">
        <v>2896</v>
      </c>
      <c r="C1070" s="9" t="s">
        <v>3171</v>
      </c>
      <c r="D1070" s="9" t="s">
        <v>3172</v>
      </c>
      <c r="E1070" s="10">
        <v>224.85</v>
      </c>
      <c r="F1070" s="10">
        <v>3350299.8737009601</v>
      </c>
      <c r="G1070" s="10">
        <v>3394401.5539367199</v>
      </c>
      <c r="H1070" s="16">
        <v>-1.29924758561973E-2</v>
      </c>
      <c r="I1070" s="10">
        <v>-44101.680235761698</v>
      </c>
      <c r="J1070" s="10">
        <v>14900.1550976249</v>
      </c>
      <c r="K1070" s="10">
        <v>15096.293324157101</v>
      </c>
      <c r="L1070" s="10" t="s">
        <v>25</v>
      </c>
      <c r="M1070" s="10" t="s">
        <v>6439</v>
      </c>
    </row>
    <row r="1071" spans="1:13" x14ac:dyDescent="0.25">
      <c r="A1071" s="4" t="s">
        <v>3173</v>
      </c>
      <c r="B1071" s="9">
        <v>2897</v>
      </c>
      <c r="C1071" s="9" t="s">
        <v>3174</v>
      </c>
      <c r="D1071" s="9" t="s">
        <v>3175</v>
      </c>
      <c r="E1071" s="10">
        <v>3819.59</v>
      </c>
      <c r="F1071" s="10">
        <v>30564916.182356302</v>
      </c>
      <c r="G1071" s="10">
        <v>26748232.779285699</v>
      </c>
      <c r="H1071" s="16">
        <v>0.14268918005028799</v>
      </c>
      <c r="I1071" s="10">
        <v>3816683.4030705099</v>
      </c>
      <c r="J1071" s="10">
        <v>8002.1458277868196</v>
      </c>
      <c r="K1071" s="10">
        <v>7002.9067987102699</v>
      </c>
      <c r="L1071" s="10" t="s">
        <v>25</v>
      </c>
      <c r="M1071" s="10" t="s">
        <v>6439</v>
      </c>
    </row>
    <row r="1072" spans="1:13" x14ac:dyDescent="0.25">
      <c r="A1072" s="4" t="s">
        <v>3176</v>
      </c>
      <c r="B1072" s="9">
        <v>2898</v>
      </c>
      <c r="C1072" s="9" t="s">
        <v>3177</v>
      </c>
      <c r="D1072" s="9" t="s">
        <v>3178</v>
      </c>
      <c r="E1072" s="10">
        <v>3941.19</v>
      </c>
      <c r="F1072" s="10">
        <v>40518695.245905198</v>
      </c>
      <c r="G1072" s="10">
        <v>35643136.528159298</v>
      </c>
      <c r="H1072" s="16">
        <v>0.13678815033278499</v>
      </c>
      <c r="I1072" s="10">
        <v>4875558.7177458499</v>
      </c>
      <c r="J1072" s="10">
        <v>10280.827680448099</v>
      </c>
      <c r="K1072" s="10">
        <v>9043.7498644214902</v>
      </c>
      <c r="L1072" s="10" t="s">
        <v>12</v>
      </c>
      <c r="M1072" s="10" t="s">
        <v>6439</v>
      </c>
    </row>
    <row r="1073" spans="1:13" x14ac:dyDescent="0.25">
      <c r="A1073" s="4" t="s">
        <v>3179</v>
      </c>
      <c r="B1073" s="9">
        <v>2899</v>
      </c>
      <c r="C1073" s="9" t="s">
        <v>3180</v>
      </c>
      <c r="D1073" s="9" t="s">
        <v>3181</v>
      </c>
      <c r="E1073" s="10">
        <v>1510.1</v>
      </c>
      <c r="F1073" s="10">
        <v>22436426.596693199</v>
      </c>
      <c r="G1073" s="10">
        <v>18171753.1083446</v>
      </c>
      <c r="H1073" s="16">
        <v>0.23468695964124001</v>
      </c>
      <c r="I1073" s="10">
        <v>4264673.4883486498</v>
      </c>
      <c r="J1073" s="10">
        <v>14857.576714584</v>
      </c>
      <c r="K1073" s="10">
        <v>12033.476662700899</v>
      </c>
      <c r="L1073" s="10" t="s">
        <v>12</v>
      </c>
      <c r="M1073" s="10" t="s">
        <v>6439</v>
      </c>
    </row>
    <row r="1074" spans="1:13" x14ac:dyDescent="0.25">
      <c r="A1074" s="4" t="s">
        <v>3182</v>
      </c>
      <c r="B1074" s="9">
        <v>2900</v>
      </c>
      <c r="C1074" s="9" t="s">
        <v>3183</v>
      </c>
      <c r="D1074" s="9" t="s">
        <v>3184</v>
      </c>
      <c r="E1074" s="10">
        <v>586.08000000000004</v>
      </c>
      <c r="F1074" s="10">
        <v>13016255.177006699</v>
      </c>
      <c r="G1074" s="10">
        <v>11880903.8351935</v>
      </c>
      <c r="H1074" s="16">
        <v>9.5561024444127798E-2</v>
      </c>
      <c r="I1074" s="10">
        <v>1135351.34181326</v>
      </c>
      <c r="J1074" s="10">
        <v>22209.007604775299</v>
      </c>
      <c r="K1074" s="10">
        <v>20271.812440611298</v>
      </c>
      <c r="L1074" s="10" t="s">
        <v>12</v>
      </c>
      <c r="M1074" s="10" t="s">
        <v>6439</v>
      </c>
    </row>
    <row r="1075" spans="1:13" x14ac:dyDescent="0.25">
      <c r="A1075" s="4" t="s">
        <v>3185</v>
      </c>
      <c r="B1075" s="9">
        <v>2901</v>
      </c>
      <c r="C1075" s="9" t="s">
        <v>3186</v>
      </c>
      <c r="D1075" s="9" t="s">
        <v>3187</v>
      </c>
      <c r="E1075" s="10">
        <v>5780.57</v>
      </c>
      <c r="F1075" s="10">
        <v>36728829.304604903</v>
      </c>
      <c r="G1075" s="10">
        <v>36278217.639095403</v>
      </c>
      <c r="H1075" s="16">
        <v>1.2420997910988199E-2</v>
      </c>
      <c r="I1075" s="10">
        <v>450611.665509574</v>
      </c>
      <c r="J1075" s="10">
        <v>6353.8421478513301</v>
      </c>
      <c r="K1075" s="10">
        <v>6275.8893394760998</v>
      </c>
      <c r="L1075" s="10" t="s">
        <v>25</v>
      </c>
      <c r="M1075" s="10" t="s">
        <v>6439</v>
      </c>
    </row>
    <row r="1076" spans="1:13" x14ac:dyDescent="0.25">
      <c r="A1076" s="4" t="s">
        <v>3188</v>
      </c>
      <c r="B1076" s="9">
        <v>2902</v>
      </c>
      <c r="C1076" s="9" t="s">
        <v>3189</v>
      </c>
      <c r="D1076" s="9" t="s">
        <v>3190</v>
      </c>
      <c r="E1076" s="10">
        <v>4571.88</v>
      </c>
      <c r="F1076" s="10">
        <v>35768017.117429599</v>
      </c>
      <c r="G1076" s="10">
        <v>34857767.590801999</v>
      </c>
      <c r="H1076" s="16">
        <v>2.61132479082717E-2</v>
      </c>
      <c r="I1076" s="10">
        <v>910249.52662753302</v>
      </c>
      <c r="J1076" s="10">
        <v>7823.4811756716199</v>
      </c>
      <c r="K1076" s="10">
        <v>7624.38375259238</v>
      </c>
      <c r="L1076" s="10" t="s">
        <v>12</v>
      </c>
      <c r="M1076" s="10" t="s">
        <v>6439</v>
      </c>
    </row>
    <row r="1077" spans="1:13" x14ac:dyDescent="0.25">
      <c r="A1077" s="4" t="s">
        <v>3191</v>
      </c>
      <c r="B1077" s="9">
        <v>2903</v>
      </c>
      <c r="C1077" s="9" t="s">
        <v>3192</v>
      </c>
      <c r="D1077" s="9" t="s">
        <v>3193</v>
      </c>
      <c r="E1077" s="10">
        <v>1241.71</v>
      </c>
      <c r="F1077" s="10">
        <v>14084078.438027199</v>
      </c>
      <c r="G1077" s="10">
        <v>13474788.1469195</v>
      </c>
      <c r="H1077" s="16">
        <v>4.5217059033838498E-2</v>
      </c>
      <c r="I1077" s="10">
        <v>609290.29110772896</v>
      </c>
      <c r="J1077" s="10">
        <v>11342.4861183588</v>
      </c>
      <c r="K1077" s="10">
        <v>10851.799652833201</v>
      </c>
      <c r="L1077" s="10" t="s">
        <v>12</v>
      </c>
      <c r="M1077" s="10" t="s">
        <v>6439</v>
      </c>
    </row>
    <row r="1078" spans="1:13" x14ac:dyDescent="0.25">
      <c r="A1078" s="4" t="s">
        <v>3194</v>
      </c>
      <c r="B1078" s="9">
        <v>2904</v>
      </c>
      <c r="C1078" s="9" t="s">
        <v>3195</v>
      </c>
      <c r="D1078" s="9" t="s">
        <v>3196</v>
      </c>
      <c r="E1078" s="10">
        <v>330.35</v>
      </c>
      <c r="F1078" s="10">
        <v>6121238.9646033598</v>
      </c>
      <c r="G1078" s="10">
        <v>6238011.56582407</v>
      </c>
      <c r="H1078" s="16">
        <v>-1.8719523038474101E-2</v>
      </c>
      <c r="I1078" s="10">
        <v>-116772.60122071199</v>
      </c>
      <c r="J1078" s="10">
        <v>18529.5564238031</v>
      </c>
      <c r="K1078" s="10">
        <v>18883.0378865569</v>
      </c>
      <c r="L1078" s="10" t="s">
        <v>25</v>
      </c>
      <c r="M1078" s="10" t="s">
        <v>6441</v>
      </c>
    </row>
    <row r="1079" spans="1:13" x14ac:dyDescent="0.25">
      <c r="A1079" s="4" t="s">
        <v>3197</v>
      </c>
      <c r="B1079" s="9">
        <v>2905</v>
      </c>
      <c r="C1079" s="9" t="s">
        <v>3198</v>
      </c>
      <c r="D1079" s="9" t="s">
        <v>3199</v>
      </c>
      <c r="E1079" s="10">
        <v>4856.3599999999997</v>
      </c>
      <c r="F1079" s="10">
        <v>17181452.115550902</v>
      </c>
      <c r="G1079" s="10">
        <v>18270434.172795199</v>
      </c>
      <c r="H1079" s="16">
        <v>-5.9603512809003202E-2</v>
      </c>
      <c r="I1079" s="10">
        <v>-1088982.0572442501</v>
      </c>
      <c r="J1079" s="10">
        <v>3537.9280192471201</v>
      </c>
      <c r="K1079" s="10">
        <v>3762.1663494459199</v>
      </c>
      <c r="L1079" s="10" t="s">
        <v>12</v>
      </c>
      <c r="M1079" s="10" t="s">
        <v>6439</v>
      </c>
    </row>
    <row r="1080" spans="1:13" x14ac:dyDescent="0.25">
      <c r="A1080" s="4" t="s">
        <v>3200</v>
      </c>
      <c r="B1080" s="9">
        <v>2906</v>
      </c>
      <c r="C1080" s="9" t="s">
        <v>3201</v>
      </c>
      <c r="D1080" s="9" t="s">
        <v>3202</v>
      </c>
      <c r="E1080" s="10">
        <v>2037.91</v>
      </c>
      <c r="F1080" s="10">
        <v>9682022.3050112501</v>
      </c>
      <c r="G1080" s="10">
        <v>10531895.318538601</v>
      </c>
      <c r="H1080" s="16">
        <v>-8.0695163389189403E-2</v>
      </c>
      <c r="I1080" s="10">
        <v>-849873.01352730801</v>
      </c>
      <c r="J1080" s="10">
        <v>4750.9567669873804</v>
      </c>
      <c r="K1080" s="10">
        <v>5167.98843841905</v>
      </c>
      <c r="L1080" s="10" t="s">
        <v>12</v>
      </c>
      <c r="M1080" s="10" t="s">
        <v>6439</v>
      </c>
    </row>
    <row r="1081" spans="1:13" x14ac:dyDescent="0.25">
      <c r="A1081" s="4" t="s">
        <v>3203</v>
      </c>
      <c r="B1081" s="9">
        <v>2907</v>
      </c>
      <c r="C1081" s="9" t="s">
        <v>3204</v>
      </c>
      <c r="D1081" s="9" t="s">
        <v>3205</v>
      </c>
      <c r="E1081" s="10">
        <v>499.32</v>
      </c>
      <c r="F1081" s="10">
        <v>3683409.8233125298</v>
      </c>
      <c r="G1081" s="10">
        <v>3940797.3932692702</v>
      </c>
      <c r="H1081" s="16">
        <v>-6.5313575977375402E-2</v>
      </c>
      <c r="I1081" s="10">
        <v>-257387.56995673501</v>
      </c>
      <c r="J1081" s="10">
        <v>7376.8521655702298</v>
      </c>
      <c r="K1081" s="10">
        <v>7892.3283530987401</v>
      </c>
      <c r="L1081" s="10" t="s">
        <v>25</v>
      </c>
      <c r="M1081" s="10" t="s">
        <v>6443</v>
      </c>
    </row>
    <row r="1082" spans="1:13" x14ac:dyDescent="0.25">
      <c r="A1082" s="4" t="s">
        <v>3206</v>
      </c>
      <c r="B1082" s="9">
        <v>2909</v>
      </c>
      <c r="C1082" s="9" t="s">
        <v>3207</v>
      </c>
      <c r="D1082" s="9" t="s">
        <v>3208</v>
      </c>
      <c r="E1082" s="10">
        <v>1380.14</v>
      </c>
      <c r="F1082" s="10">
        <v>3359860.3659827998</v>
      </c>
      <c r="G1082" s="10">
        <v>4212509.1488325298</v>
      </c>
      <c r="H1082" s="16">
        <v>-0.202408767013844</v>
      </c>
      <c r="I1082" s="10">
        <v>-852648.78284973197</v>
      </c>
      <c r="J1082" s="10">
        <v>2434.4344530140402</v>
      </c>
      <c r="K1082" s="10">
        <v>3052.2332146249901</v>
      </c>
      <c r="L1082" s="10" t="s">
        <v>12</v>
      </c>
      <c r="M1082" s="10" t="s">
        <v>6441</v>
      </c>
    </row>
    <row r="1083" spans="1:13" x14ac:dyDescent="0.25">
      <c r="A1083" s="4" t="s">
        <v>3209</v>
      </c>
      <c r="B1083" s="9">
        <v>2910</v>
      </c>
      <c r="C1083" s="9" t="s">
        <v>3210</v>
      </c>
      <c r="D1083" s="9" t="s">
        <v>3211</v>
      </c>
      <c r="E1083" s="10">
        <v>217.58</v>
      </c>
      <c r="F1083" s="10">
        <v>1095364.2276769399</v>
      </c>
      <c r="G1083" s="10">
        <v>1124123.46030325</v>
      </c>
      <c r="H1083" s="16">
        <v>-2.5583695778892E-2</v>
      </c>
      <c r="I1083" s="10">
        <v>-28759.232626313798</v>
      </c>
      <c r="J1083" s="10">
        <v>5034.30566999237</v>
      </c>
      <c r="K1083" s="10">
        <v>5166.4834097952598</v>
      </c>
      <c r="L1083" s="10" t="s">
        <v>25</v>
      </c>
      <c r="M1083" s="10" t="s">
        <v>6439</v>
      </c>
    </row>
    <row r="1084" spans="1:13" x14ac:dyDescent="0.25">
      <c r="A1084" s="4" t="s">
        <v>3212</v>
      </c>
      <c r="B1084" s="9">
        <v>2913</v>
      </c>
      <c r="C1084" s="9" t="s">
        <v>3213</v>
      </c>
      <c r="D1084" s="9" t="s">
        <v>3214</v>
      </c>
      <c r="E1084" s="10">
        <v>1219.8800000000001</v>
      </c>
      <c r="F1084" s="10">
        <v>2931876.7939005601</v>
      </c>
      <c r="G1084" s="10">
        <v>2386750.5525074899</v>
      </c>
      <c r="H1084" s="16">
        <v>0.22839682212302001</v>
      </c>
      <c r="I1084" s="10">
        <v>545126.24139307195</v>
      </c>
      <c r="J1084" s="10">
        <v>2403.41410130551</v>
      </c>
      <c r="K1084" s="10">
        <v>1956.5453589758699</v>
      </c>
      <c r="L1084" s="10" t="s">
        <v>25</v>
      </c>
      <c r="M1084" s="10" t="s">
        <v>6439</v>
      </c>
    </row>
    <row r="1085" spans="1:13" x14ac:dyDescent="0.25">
      <c r="A1085" s="4" t="s">
        <v>3215</v>
      </c>
      <c r="B1085" s="9">
        <v>2914</v>
      </c>
      <c r="C1085" s="9" t="s">
        <v>3216</v>
      </c>
      <c r="D1085" s="9" t="s">
        <v>3217</v>
      </c>
      <c r="E1085" s="10">
        <v>821.62</v>
      </c>
      <c r="F1085" s="10">
        <v>2888039.79450924</v>
      </c>
      <c r="G1085" s="10">
        <v>2991353.8865227499</v>
      </c>
      <c r="H1085" s="16">
        <v>-3.45375692521631E-2</v>
      </c>
      <c r="I1085" s="10">
        <v>-103314.092013507</v>
      </c>
      <c r="J1085" s="10">
        <v>3515.0553717159301</v>
      </c>
      <c r="K1085" s="10">
        <v>3640.7997450436301</v>
      </c>
      <c r="L1085" s="10" t="s">
        <v>12</v>
      </c>
      <c r="M1085" s="10" t="s">
        <v>6439</v>
      </c>
    </row>
    <row r="1086" spans="1:13" x14ac:dyDescent="0.25">
      <c r="A1086" s="4" t="s">
        <v>3218</v>
      </c>
      <c r="B1086" s="9">
        <v>2915</v>
      </c>
      <c r="C1086" s="9" t="s">
        <v>3219</v>
      </c>
      <c r="D1086" s="9" t="s">
        <v>3220</v>
      </c>
      <c r="E1086" s="10">
        <v>238.83</v>
      </c>
      <c r="F1086" s="10">
        <v>1369877.284491</v>
      </c>
      <c r="G1086" s="10">
        <v>1336529.9610096801</v>
      </c>
      <c r="H1086" s="16">
        <v>2.4950674099463398E-2</v>
      </c>
      <c r="I1086" s="10">
        <v>33347.323481320898</v>
      </c>
      <c r="J1086" s="10">
        <v>5735.7839655445296</v>
      </c>
      <c r="K1086" s="10">
        <v>5596.1560985206197</v>
      </c>
      <c r="L1086" s="10" t="s">
        <v>25</v>
      </c>
      <c r="M1086" s="10" t="s">
        <v>6439</v>
      </c>
    </row>
    <row r="1087" spans="1:13" x14ac:dyDescent="0.25">
      <c r="A1087" s="4" t="s">
        <v>3221</v>
      </c>
      <c r="B1087" s="9">
        <v>2926</v>
      </c>
      <c r="C1087" s="9" t="s">
        <v>3222</v>
      </c>
      <c r="D1087" s="9" t="s">
        <v>3223</v>
      </c>
      <c r="E1087" s="10">
        <v>601.29</v>
      </c>
      <c r="F1087" s="10">
        <v>859226.24739224999</v>
      </c>
      <c r="G1087" s="10">
        <v>793157.03505747102</v>
      </c>
      <c r="H1087" s="16">
        <v>8.3299030853318801E-2</v>
      </c>
      <c r="I1087" s="10">
        <v>66069.212334779106</v>
      </c>
      <c r="J1087" s="10">
        <v>1428.9714570211499</v>
      </c>
      <c r="K1087" s="10">
        <v>1319.0923432245199</v>
      </c>
      <c r="L1087" s="10" t="s">
        <v>25</v>
      </c>
      <c r="M1087" s="10" t="s">
        <v>6439</v>
      </c>
    </row>
    <row r="1088" spans="1:13" x14ac:dyDescent="0.25">
      <c r="A1088" s="4" t="s">
        <v>3224</v>
      </c>
      <c r="B1088" s="9">
        <v>2927</v>
      </c>
      <c r="C1088" s="9" t="s">
        <v>3225</v>
      </c>
      <c r="D1088" s="9" t="s">
        <v>3226</v>
      </c>
      <c r="E1088" s="10">
        <v>325.83999999999997</v>
      </c>
      <c r="F1088" s="10">
        <v>874335.35383319994</v>
      </c>
      <c r="G1088" s="10">
        <v>544751.80456276098</v>
      </c>
      <c r="H1088" s="16">
        <v>0.60501598436186199</v>
      </c>
      <c r="I1088" s="10">
        <v>329583.54927043902</v>
      </c>
      <c r="J1088" s="10">
        <v>2683.3272582654099</v>
      </c>
      <c r="K1088" s="10">
        <v>1671.8383395616299</v>
      </c>
      <c r="L1088" s="10" t="s">
        <v>80</v>
      </c>
      <c r="M1088" s="10" t="s">
        <v>6439</v>
      </c>
    </row>
    <row r="1089" spans="1:13" x14ac:dyDescent="0.25">
      <c r="A1089" s="4" t="s">
        <v>3227</v>
      </c>
      <c r="B1089" s="9">
        <v>2928</v>
      </c>
      <c r="C1089" s="9" t="s">
        <v>3228</v>
      </c>
      <c r="D1089" s="9" t="s">
        <v>3229</v>
      </c>
      <c r="E1089" s="10">
        <v>188.58</v>
      </c>
      <c r="F1089" s="10">
        <v>432736.5739507</v>
      </c>
      <c r="G1089" s="10">
        <v>546723.82717425004</v>
      </c>
      <c r="H1089" s="16">
        <v>-0.20849146782699099</v>
      </c>
      <c r="I1089" s="10">
        <v>-113987.25322355</v>
      </c>
      <c r="J1089" s="10">
        <v>2294.7108598509899</v>
      </c>
      <c r="K1089" s="10">
        <v>2899.16124283726</v>
      </c>
      <c r="L1089" s="10" t="s">
        <v>25</v>
      </c>
      <c r="M1089" s="10" t="s">
        <v>6440</v>
      </c>
    </row>
    <row r="1090" spans="1:13" x14ac:dyDescent="0.25">
      <c r="A1090" s="4" t="s">
        <v>6384</v>
      </c>
      <c r="B1090" s="9">
        <v>2932</v>
      </c>
      <c r="C1090" s="9" t="s">
        <v>6385</v>
      </c>
      <c r="D1090" s="9" t="s">
        <v>6386</v>
      </c>
      <c r="E1090" s="10">
        <v>182.74</v>
      </c>
      <c r="F1090" s="10">
        <v>398610.90988034999</v>
      </c>
      <c r="G1090" s="10">
        <v>313633.61406534899</v>
      </c>
      <c r="H1090" s="16">
        <v>0.27094447790055898</v>
      </c>
      <c r="I1090" s="10">
        <v>84977.295815001198</v>
      </c>
      <c r="J1090" s="10">
        <v>2181.3008092390801</v>
      </c>
      <c r="K1090" s="10">
        <v>1716.28332092234</v>
      </c>
      <c r="L1090" s="10" t="s">
        <v>25</v>
      </c>
      <c r="M1090" s="10" t="s">
        <v>6438</v>
      </c>
    </row>
    <row r="1091" spans="1:13" x14ac:dyDescent="0.25">
      <c r="A1091" s="4" t="s">
        <v>3230</v>
      </c>
      <c r="B1091" s="9">
        <v>2933</v>
      </c>
      <c r="C1091" s="9" t="s">
        <v>3231</v>
      </c>
      <c r="D1091" s="9" t="s">
        <v>3232</v>
      </c>
      <c r="E1091" s="10">
        <v>7404.74</v>
      </c>
      <c r="F1091" s="10">
        <v>20554474.834061898</v>
      </c>
      <c r="G1091" s="10">
        <v>23839931.968010999</v>
      </c>
      <c r="H1091" s="16">
        <v>-0.13781319251907101</v>
      </c>
      <c r="I1091" s="10">
        <v>-3285457.1339490502</v>
      </c>
      <c r="J1091" s="10">
        <v>2775.85368751123</v>
      </c>
      <c r="K1091" s="10">
        <v>3219.5501756997501</v>
      </c>
      <c r="L1091" s="10" t="s">
        <v>25</v>
      </c>
      <c r="M1091" s="10" t="s">
        <v>6439</v>
      </c>
    </row>
    <row r="1092" spans="1:13" x14ac:dyDescent="0.25">
      <c r="A1092" s="4" t="s">
        <v>3233</v>
      </c>
      <c r="B1092" s="9">
        <v>2934</v>
      </c>
      <c r="C1092" s="9" t="s">
        <v>3234</v>
      </c>
      <c r="D1092" s="9" t="s">
        <v>3235</v>
      </c>
      <c r="E1092" s="10">
        <v>332.61</v>
      </c>
      <c r="F1092" s="10">
        <v>1072159.1584801499</v>
      </c>
      <c r="G1092" s="10">
        <v>1378241.7825588</v>
      </c>
      <c r="H1092" s="16">
        <v>-0.22208195104227901</v>
      </c>
      <c r="I1092" s="10">
        <v>-306082.62407864601</v>
      </c>
      <c r="J1092" s="10">
        <v>3223.4724105713899</v>
      </c>
      <c r="K1092" s="10">
        <v>4143.7172140308403</v>
      </c>
      <c r="L1092" s="10" t="s">
        <v>25</v>
      </c>
      <c r="M1092" s="10" t="s">
        <v>6439</v>
      </c>
    </row>
    <row r="1093" spans="1:13" x14ac:dyDescent="0.25">
      <c r="A1093" s="4" t="s">
        <v>3236</v>
      </c>
      <c r="B1093" s="9">
        <v>2937</v>
      </c>
      <c r="C1093" s="9" t="s">
        <v>3237</v>
      </c>
      <c r="D1093" s="9" t="s">
        <v>3238</v>
      </c>
      <c r="E1093" s="10">
        <v>11522.41</v>
      </c>
      <c r="F1093" s="10">
        <v>31890449.984764598</v>
      </c>
      <c r="G1093" s="10">
        <v>34309618.007050201</v>
      </c>
      <c r="H1093" s="16">
        <v>-7.0509908381623507E-2</v>
      </c>
      <c r="I1093" s="10">
        <v>-2419168.02228561</v>
      </c>
      <c r="J1093" s="10">
        <v>2767.6892234145898</v>
      </c>
      <c r="K1093" s="10">
        <v>2977.6425250490302</v>
      </c>
      <c r="L1093" s="10" t="s">
        <v>25</v>
      </c>
      <c r="M1093" s="10" t="s">
        <v>6439</v>
      </c>
    </row>
    <row r="1094" spans="1:13" x14ac:dyDescent="0.25">
      <c r="A1094" s="4" t="s">
        <v>3239</v>
      </c>
      <c r="B1094" s="9">
        <v>2938</v>
      </c>
      <c r="C1094" s="9" t="s">
        <v>3240</v>
      </c>
      <c r="D1094" s="9" t="s">
        <v>3241</v>
      </c>
      <c r="E1094" s="10">
        <v>230.86</v>
      </c>
      <c r="F1094" s="10">
        <v>327493.87805573002</v>
      </c>
      <c r="G1094" s="10">
        <v>470431.715097868</v>
      </c>
      <c r="H1094" s="16">
        <v>-0.303843963862856</v>
      </c>
      <c r="I1094" s="10">
        <v>-142937.83704213801</v>
      </c>
      <c r="J1094" s="10">
        <v>1418.58216259088</v>
      </c>
      <c r="K1094" s="10">
        <v>2037.73592262786</v>
      </c>
      <c r="L1094" s="10" t="s">
        <v>80</v>
      </c>
      <c r="M1094" s="10" t="s">
        <v>6442</v>
      </c>
    </row>
    <row r="1095" spans="1:13" x14ac:dyDescent="0.25">
      <c r="A1095" s="4" t="s">
        <v>3242</v>
      </c>
      <c r="B1095" s="9">
        <v>2942</v>
      </c>
      <c r="C1095" s="9" t="s">
        <v>3243</v>
      </c>
      <c r="D1095" s="9" t="s">
        <v>3244</v>
      </c>
      <c r="E1095" s="10">
        <v>1468.47</v>
      </c>
      <c r="F1095" s="10">
        <v>1963520.9828856599</v>
      </c>
      <c r="G1095" s="10">
        <v>2219411.0357709299</v>
      </c>
      <c r="H1095" s="16">
        <v>-0.115296377624969</v>
      </c>
      <c r="I1095" s="10">
        <v>-255890.05288526701</v>
      </c>
      <c r="J1095" s="10">
        <v>1337.12025637954</v>
      </c>
      <c r="K1095" s="10">
        <v>1511.3764910218999</v>
      </c>
      <c r="L1095" s="10" t="s">
        <v>12</v>
      </c>
      <c r="M1095" s="10" t="s">
        <v>6439</v>
      </c>
    </row>
    <row r="1096" spans="1:13" x14ac:dyDescent="0.25">
      <c r="A1096" s="4" t="s">
        <v>3245</v>
      </c>
      <c r="B1096" s="9">
        <v>2943</v>
      </c>
      <c r="C1096" s="9" t="s">
        <v>3246</v>
      </c>
      <c r="D1096" s="9" t="s">
        <v>3247</v>
      </c>
      <c r="E1096" s="10">
        <v>1725.46</v>
      </c>
      <c r="F1096" s="10">
        <v>3158842.1634538802</v>
      </c>
      <c r="G1096" s="10">
        <v>4148691.5047870898</v>
      </c>
      <c r="H1096" s="16">
        <v>-0.238593142004182</v>
      </c>
      <c r="I1096" s="10">
        <v>-989849.34133320802</v>
      </c>
      <c r="J1096" s="10">
        <v>1830.72465513769</v>
      </c>
      <c r="K1096" s="10">
        <v>2404.3973808648602</v>
      </c>
      <c r="L1096" s="10" t="s">
        <v>25</v>
      </c>
      <c r="M1096" s="10" t="s">
        <v>6439</v>
      </c>
    </row>
    <row r="1097" spans="1:13" x14ac:dyDescent="0.25">
      <c r="A1097" s="4" t="s">
        <v>3248</v>
      </c>
      <c r="B1097" s="9">
        <v>2944</v>
      </c>
      <c r="C1097" s="9" t="s">
        <v>3249</v>
      </c>
      <c r="D1097" s="9" t="s">
        <v>3250</v>
      </c>
      <c r="E1097" s="10">
        <v>124.69</v>
      </c>
      <c r="F1097" s="10">
        <v>458643.53113893</v>
      </c>
      <c r="G1097" s="10">
        <v>533870.85604002001</v>
      </c>
      <c r="H1097" s="16">
        <v>-0.140909218118943</v>
      </c>
      <c r="I1097" s="10">
        <v>-75227.324901089902</v>
      </c>
      <c r="J1097" s="10">
        <v>3678.2703596032602</v>
      </c>
      <c r="K1097" s="10">
        <v>4281.5851795654798</v>
      </c>
      <c r="L1097" s="10" t="s">
        <v>25</v>
      </c>
      <c r="M1097" s="10" t="s">
        <v>6442</v>
      </c>
    </row>
    <row r="1098" spans="1:13" x14ac:dyDescent="0.25">
      <c r="A1098" s="4" t="s">
        <v>3251</v>
      </c>
      <c r="B1098" s="9">
        <v>2947</v>
      </c>
      <c r="C1098" s="9" t="s">
        <v>3252</v>
      </c>
      <c r="D1098" s="9" t="s">
        <v>3253</v>
      </c>
      <c r="E1098" s="10">
        <v>3010.21</v>
      </c>
      <c r="F1098" s="10">
        <v>5473069.76913168</v>
      </c>
      <c r="G1098" s="10">
        <v>5707586.1158074299</v>
      </c>
      <c r="H1098" s="16">
        <v>-4.10885340873339E-2</v>
      </c>
      <c r="I1098" s="10">
        <v>-234516.34667574699</v>
      </c>
      <c r="J1098" s="10">
        <v>1818.1687553797501</v>
      </c>
      <c r="K1098" s="10">
        <v>1896.0757275430699</v>
      </c>
      <c r="L1098" s="10" t="s">
        <v>25</v>
      </c>
      <c r="M1098" s="10" t="s">
        <v>6439</v>
      </c>
    </row>
    <row r="1099" spans="1:13" x14ac:dyDescent="0.25">
      <c r="A1099" s="4" t="s">
        <v>3254</v>
      </c>
      <c r="B1099" s="9">
        <v>2948</v>
      </c>
      <c r="C1099" s="9" t="s">
        <v>3255</v>
      </c>
      <c r="D1099" s="9" t="s">
        <v>3256</v>
      </c>
      <c r="E1099" s="10">
        <v>1382.39</v>
      </c>
      <c r="F1099" s="10">
        <v>8027357.3417694997</v>
      </c>
      <c r="G1099" s="10">
        <v>6556876.8450026698</v>
      </c>
      <c r="H1099" s="16">
        <v>0.224265382975365</v>
      </c>
      <c r="I1099" s="10">
        <v>1470480.4967668301</v>
      </c>
      <c r="J1099" s="10">
        <v>5806.8687864998301</v>
      </c>
      <c r="K1099" s="10">
        <v>4743.1454546131499</v>
      </c>
      <c r="L1099" s="10" t="s">
        <v>12</v>
      </c>
      <c r="M1099" s="10" t="s">
        <v>6439</v>
      </c>
    </row>
    <row r="1100" spans="1:13" x14ac:dyDescent="0.25">
      <c r="A1100" s="4" t="s">
        <v>3257</v>
      </c>
      <c r="B1100" s="9">
        <v>2949</v>
      </c>
      <c r="C1100" s="9" t="s">
        <v>3258</v>
      </c>
      <c r="D1100" s="9" t="s">
        <v>3259</v>
      </c>
      <c r="E1100" s="10">
        <v>1590.82</v>
      </c>
      <c r="F1100" s="10">
        <v>14165597.5381702</v>
      </c>
      <c r="G1100" s="10">
        <v>12255427.2869107</v>
      </c>
      <c r="H1100" s="16">
        <v>0.155863211174988</v>
      </c>
      <c r="I1100" s="10">
        <v>1910170.2512594799</v>
      </c>
      <c r="J1100" s="10">
        <v>8904.5885380936998</v>
      </c>
      <c r="K1100" s="10">
        <v>7703.8428526865</v>
      </c>
      <c r="L1100" s="10" t="s">
        <v>12</v>
      </c>
      <c r="M1100" s="10" t="s">
        <v>6439</v>
      </c>
    </row>
    <row r="1101" spans="1:13" x14ac:dyDescent="0.25">
      <c r="A1101" s="4" t="s">
        <v>3260</v>
      </c>
      <c r="B1101" s="9">
        <v>2950</v>
      </c>
      <c r="C1101" s="9" t="s">
        <v>3261</v>
      </c>
      <c r="D1101" s="9" t="s">
        <v>3262</v>
      </c>
      <c r="E1101" s="10">
        <v>4453.88</v>
      </c>
      <c r="F1101" s="10">
        <v>52173464.7607577</v>
      </c>
      <c r="G1101" s="10">
        <v>44767170.789061598</v>
      </c>
      <c r="H1101" s="16">
        <v>0.16544029567099</v>
      </c>
      <c r="I1101" s="10">
        <v>7406293.9716960704</v>
      </c>
      <c r="J1101" s="10">
        <v>11714.160408623</v>
      </c>
      <c r="K1101" s="10">
        <v>10051.2745716233</v>
      </c>
      <c r="L1101" s="10" t="s">
        <v>12</v>
      </c>
      <c r="M1101" s="10" t="s">
        <v>6439</v>
      </c>
    </row>
    <row r="1102" spans="1:13" x14ac:dyDescent="0.25">
      <c r="A1102" s="4" t="s">
        <v>3263</v>
      </c>
      <c r="B1102" s="9">
        <v>2951</v>
      </c>
      <c r="C1102" s="9" t="s">
        <v>3264</v>
      </c>
      <c r="D1102" s="9" t="s">
        <v>3265</v>
      </c>
      <c r="E1102" s="10">
        <v>3430.15</v>
      </c>
      <c r="F1102" s="10">
        <v>55958229.412784398</v>
      </c>
      <c r="G1102" s="10">
        <v>53681280.100046299</v>
      </c>
      <c r="H1102" s="16">
        <v>4.24160770476147E-2</v>
      </c>
      <c r="I1102" s="10">
        <v>2276949.3127381499</v>
      </c>
      <c r="J1102" s="10">
        <v>16313.6391740258</v>
      </c>
      <c r="K1102" s="10">
        <v>15649.8345845069</v>
      </c>
      <c r="L1102" s="10" t="s">
        <v>12</v>
      </c>
      <c r="M1102" s="10" t="s">
        <v>6439</v>
      </c>
    </row>
    <row r="1103" spans="1:13" x14ac:dyDescent="0.25">
      <c r="A1103" s="4" t="s">
        <v>3266</v>
      </c>
      <c r="B1103" s="9">
        <v>2952</v>
      </c>
      <c r="C1103" s="9" t="s">
        <v>3267</v>
      </c>
      <c r="D1103" s="9" t="s">
        <v>3268</v>
      </c>
      <c r="E1103" s="10">
        <v>1278.24</v>
      </c>
      <c r="F1103" s="10">
        <v>2391878.2173944898</v>
      </c>
      <c r="G1103" s="10">
        <v>2730280.2855426101</v>
      </c>
      <c r="H1103" s="16">
        <v>-0.12394407634264901</v>
      </c>
      <c r="I1103" s="10">
        <v>-338402.06814812397</v>
      </c>
      <c r="J1103" s="10">
        <v>1871.2277955583399</v>
      </c>
      <c r="K1103" s="10">
        <v>2135.9684296709602</v>
      </c>
      <c r="L1103" s="10" t="s">
        <v>12</v>
      </c>
      <c r="M1103" s="10" t="s">
        <v>6439</v>
      </c>
    </row>
    <row r="1104" spans="1:13" x14ac:dyDescent="0.25">
      <c r="A1104" s="4" t="s">
        <v>3269</v>
      </c>
      <c r="B1104" s="9">
        <v>2953</v>
      </c>
      <c r="C1104" s="9" t="s">
        <v>3270</v>
      </c>
      <c r="D1104" s="9" t="s">
        <v>3271</v>
      </c>
      <c r="E1104" s="10">
        <v>644.28</v>
      </c>
      <c r="F1104" s="10">
        <v>2497418.67044493</v>
      </c>
      <c r="G1104" s="10">
        <v>2540463.3221725398</v>
      </c>
      <c r="H1104" s="16">
        <v>-1.6943622587238201E-2</v>
      </c>
      <c r="I1104" s="10">
        <v>-43044.651727613098</v>
      </c>
      <c r="J1104" s="10">
        <v>3876.2939567345402</v>
      </c>
      <c r="K1104" s="10">
        <v>3943.1044300188501</v>
      </c>
      <c r="L1104" s="10" t="s">
        <v>12</v>
      </c>
      <c r="M1104" s="10" t="s">
        <v>6439</v>
      </c>
    </row>
    <row r="1105" spans="1:13" x14ac:dyDescent="0.25">
      <c r="A1105" s="4" t="s">
        <v>3272</v>
      </c>
      <c r="B1105" s="9">
        <v>2954</v>
      </c>
      <c r="C1105" s="9" t="s">
        <v>3273</v>
      </c>
      <c r="D1105" s="9" t="s">
        <v>3274</v>
      </c>
      <c r="E1105" s="10">
        <v>2482.1999999999998</v>
      </c>
      <c r="F1105" s="10">
        <v>17680108.2995141</v>
      </c>
      <c r="G1105" s="10">
        <v>16734459.8444757</v>
      </c>
      <c r="H1105" s="16">
        <v>5.6509051611278699E-2</v>
      </c>
      <c r="I1105" s="10">
        <v>945648.45503834996</v>
      </c>
      <c r="J1105" s="10">
        <v>7122.7573521529703</v>
      </c>
      <c r="K1105" s="10">
        <v>6741.7854501956899</v>
      </c>
      <c r="L1105" s="10" t="s">
        <v>12</v>
      </c>
      <c r="M1105" s="10" t="s">
        <v>6439</v>
      </c>
    </row>
    <row r="1106" spans="1:13" x14ac:dyDescent="0.25">
      <c r="A1106" s="4" t="s">
        <v>3275</v>
      </c>
      <c r="B1106" s="9">
        <v>2955</v>
      </c>
      <c r="C1106" s="9" t="s">
        <v>3276</v>
      </c>
      <c r="D1106" s="9" t="s">
        <v>3277</v>
      </c>
      <c r="E1106" s="10">
        <v>1358.84</v>
      </c>
      <c r="F1106" s="10">
        <v>15968299.696576299</v>
      </c>
      <c r="G1106" s="10">
        <v>15893312.632673901</v>
      </c>
      <c r="H1106" s="16">
        <v>4.7181519445040898E-3</v>
      </c>
      <c r="I1106" s="10">
        <v>74987.063902461901</v>
      </c>
      <c r="J1106" s="10">
        <v>11751.4201058081</v>
      </c>
      <c r="K1106" s="10">
        <v>11696.235489589601</v>
      </c>
      <c r="L1106" s="10" t="s">
        <v>12</v>
      </c>
      <c r="M1106" s="10" t="s">
        <v>6439</v>
      </c>
    </row>
    <row r="1107" spans="1:13" x14ac:dyDescent="0.25">
      <c r="A1107" s="4" t="s">
        <v>3278</v>
      </c>
      <c r="B1107" s="9">
        <v>2956</v>
      </c>
      <c r="C1107" s="9" t="s">
        <v>3279</v>
      </c>
      <c r="D1107" s="9" t="s">
        <v>3280</v>
      </c>
      <c r="E1107" s="10">
        <v>1037.6099999999999</v>
      </c>
      <c r="F1107" s="10">
        <v>1870404.6985065399</v>
      </c>
      <c r="G1107" s="10">
        <v>1380957.58602132</v>
      </c>
      <c r="H1107" s="16">
        <v>0.35442588348811799</v>
      </c>
      <c r="I1107" s="10">
        <v>489447.11248522397</v>
      </c>
      <c r="J1107" s="10">
        <v>1802.6085894570599</v>
      </c>
      <c r="K1107" s="10">
        <v>1330.9023486871899</v>
      </c>
      <c r="L1107" s="10" t="s">
        <v>25</v>
      </c>
      <c r="M1107" s="10" t="s">
        <v>6439</v>
      </c>
    </row>
    <row r="1108" spans="1:13" x14ac:dyDescent="0.25">
      <c r="A1108" s="4" t="s">
        <v>3281</v>
      </c>
      <c r="B1108" s="9">
        <v>2957</v>
      </c>
      <c r="C1108" s="9" t="s">
        <v>3255</v>
      </c>
      <c r="D1108" s="9" t="s">
        <v>3256</v>
      </c>
      <c r="E1108" s="10">
        <v>264.98</v>
      </c>
      <c r="F1108" s="10">
        <v>1735433.4067333499</v>
      </c>
      <c r="G1108" s="10">
        <v>1605655.22873789</v>
      </c>
      <c r="H1108" s="16">
        <v>8.0825681424441007E-2</v>
      </c>
      <c r="I1108" s="10">
        <v>129778.17799545699</v>
      </c>
      <c r="J1108" s="10">
        <v>6549.2995951896401</v>
      </c>
      <c r="K1108" s="10">
        <v>6059.53365815493</v>
      </c>
      <c r="L1108" s="10" t="s">
        <v>25</v>
      </c>
      <c r="M1108" s="10" t="s">
        <v>6442</v>
      </c>
    </row>
    <row r="1109" spans="1:13" x14ac:dyDescent="0.25">
      <c r="A1109" s="4" t="s">
        <v>3282</v>
      </c>
      <c r="B1109" s="9">
        <v>2958</v>
      </c>
      <c r="C1109" s="9" t="s">
        <v>3258</v>
      </c>
      <c r="D1109" s="9" t="s">
        <v>3259</v>
      </c>
      <c r="E1109" s="10">
        <v>641.61</v>
      </c>
      <c r="F1109" s="10">
        <v>6385188.3365950603</v>
      </c>
      <c r="G1109" s="10">
        <v>6157168.47414017</v>
      </c>
      <c r="H1109" s="16">
        <v>3.7033234255740198E-2</v>
      </c>
      <c r="I1109" s="10">
        <v>228019.862454891</v>
      </c>
      <c r="J1109" s="10">
        <v>9951.8217244043299</v>
      </c>
      <c r="K1109" s="10">
        <v>9596.4347097772297</v>
      </c>
      <c r="L1109" s="10" t="s">
        <v>12</v>
      </c>
      <c r="M1109" s="10" t="s">
        <v>6442</v>
      </c>
    </row>
    <row r="1110" spans="1:13" x14ac:dyDescent="0.25">
      <c r="A1110" s="4" t="s">
        <v>3283</v>
      </c>
      <c r="B1110" s="9">
        <v>2959</v>
      </c>
      <c r="C1110" s="9" t="s">
        <v>3261</v>
      </c>
      <c r="D1110" s="9" t="s">
        <v>3262</v>
      </c>
      <c r="E1110" s="10">
        <v>1544.07</v>
      </c>
      <c r="F1110" s="10">
        <v>20242301.0040312</v>
      </c>
      <c r="G1110" s="10">
        <v>17760083.5716611</v>
      </c>
      <c r="H1110" s="16">
        <v>0.13976383739155801</v>
      </c>
      <c r="I1110" s="10">
        <v>2482217.4323701202</v>
      </c>
      <c r="J1110" s="10">
        <v>13109.7042258649</v>
      </c>
      <c r="K1110" s="10">
        <v>11502.123330976599</v>
      </c>
      <c r="L1110" s="10" t="s">
        <v>25</v>
      </c>
      <c r="M1110" s="10" t="s">
        <v>6443</v>
      </c>
    </row>
    <row r="1111" spans="1:13" x14ac:dyDescent="0.25">
      <c r="A1111" s="4" t="s">
        <v>3284</v>
      </c>
      <c r="B1111" s="9">
        <v>2960</v>
      </c>
      <c r="C1111" s="9" t="s">
        <v>3264</v>
      </c>
      <c r="D1111" s="9" t="s">
        <v>3265</v>
      </c>
      <c r="E1111" s="10">
        <v>820.51</v>
      </c>
      <c r="F1111" s="10">
        <v>15424311.1797629</v>
      </c>
      <c r="G1111" s="10">
        <v>14630884.484717799</v>
      </c>
      <c r="H1111" s="16">
        <v>5.4229578250984997E-2</v>
      </c>
      <c r="I1111" s="10">
        <v>793426.69504512497</v>
      </c>
      <c r="J1111" s="10">
        <v>18798.443869986801</v>
      </c>
      <c r="K1111" s="10">
        <v>17831.451761365199</v>
      </c>
      <c r="L1111" s="10" t="s">
        <v>12</v>
      </c>
      <c r="M1111" s="10" t="s">
        <v>6439</v>
      </c>
    </row>
    <row r="1112" spans="1:13" x14ac:dyDescent="0.25">
      <c r="A1112" s="4" t="s">
        <v>3285</v>
      </c>
      <c r="B1112" s="9">
        <v>2963</v>
      </c>
      <c r="C1112" s="9" t="s">
        <v>3273</v>
      </c>
      <c r="D1112" s="9" t="s">
        <v>3274</v>
      </c>
      <c r="E1112" s="10">
        <v>213.89</v>
      </c>
      <c r="F1112" s="10">
        <v>1708297.35217768</v>
      </c>
      <c r="G1112" s="10">
        <v>1517871.77518784</v>
      </c>
      <c r="H1112" s="16">
        <v>0.12545564131480699</v>
      </c>
      <c r="I1112" s="10">
        <v>190425.576989836</v>
      </c>
      <c r="J1112" s="10">
        <v>7986.8032735409797</v>
      </c>
      <c r="K1112" s="10">
        <v>7096.5064995457697</v>
      </c>
      <c r="L1112" s="10" t="s">
        <v>25</v>
      </c>
      <c r="M1112" s="10" t="s">
        <v>6442</v>
      </c>
    </row>
    <row r="1113" spans="1:13" x14ac:dyDescent="0.25">
      <c r="A1113" s="4" t="s">
        <v>3286</v>
      </c>
      <c r="B1113" s="9">
        <v>2966</v>
      </c>
      <c r="C1113" s="9" t="s">
        <v>3287</v>
      </c>
      <c r="D1113" s="9" t="s">
        <v>3288</v>
      </c>
      <c r="E1113" s="10">
        <v>4629.6099999999997</v>
      </c>
      <c r="F1113" s="10">
        <v>12230596.839503501</v>
      </c>
      <c r="G1113" s="10">
        <v>11501553.134836599</v>
      </c>
      <c r="H1113" s="16">
        <v>6.3386544071060799E-2</v>
      </c>
      <c r="I1113" s="10">
        <v>729043.70466696494</v>
      </c>
      <c r="J1113" s="10">
        <v>2641.8201186500601</v>
      </c>
      <c r="K1113" s="10">
        <v>2484.3460107517799</v>
      </c>
      <c r="L1113" s="10" t="s">
        <v>12</v>
      </c>
      <c r="M1113" s="10" t="s">
        <v>6439</v>
      </c>
    </row>
    <row r="1114" spans="1:13" x14ac:dyDescent="0.25">
      <c r="A1114" s="4" t="s">
        <v>3289</v>
      </c>
      <c r="B1114" s="9">
        <v>3028</v>
      </c>
      <c r="C1114" s="9" t="s">
        <v>3290</v>
      </c>
      <c r="D1114" s="9" t="s">
        <v>3291</v>
      </c>
      <c r="E1114" s="10">
        <v>19313.830000000002</v>
      </c>
      <c r="F1114" s="10">
        <v>15356534.4463397</v>
      </c>
      <c r="G1114" s="10">
        <v>19104396.378919099</v>
      </c>
      <c r="H1114" s="16">
        <v>-0.196177982190269</v>
      </c>
      <c r="I1114" s="10">
        <v>-3747861.93257942</v>
      </c>
      <c r="J1114" s="10">
        <v>795.10560289386797</v>
      </c>
      <c r="K1114" s="10">
        <v>989.15628743336299</v>
      </c>
      <c r="L1114" s="10" t="s">
        <v>12</v>
      </c>
      <c r="M1114" s="10" t="s">
        <v>6443</v>
      </c>
    </row>
    <row r="1115" spans="1:13" x14ac:dyDescent="0.25">
      <c r="A1115" s="4" t="s">
        <v>3292</v>
      </c>
      <c r="B1115" s="9">
        <v>3029</v>
      </c>
      <c r="C1115" s="9" t="s">
        <v>3293</v>
      </c>
      <c r="D1115" s="9" t="s">
        <v>3294</v>
      </c>
      <c r="E1115" s="10">
        <v>698.02</v>
      </c>
      <c r="F1115" s="10">
        <v>1402030.3510181</v>
      </c>
      <c r="G1115" s="10">
        <v>1576203.5528141099</v>
      </c>
      <c r="H1115" s="16">
        <v>-0.110501718819912</v>
      </c>
      <c r="I1115" s="10">
        <v>-174173.20179600999</v>
      </c>
      <c r="J1115" s="10">
        <v>2008.5819188821199</v>
      </c>
      <c r="K1115" s="10">
        <v>2258.1065769091301</v>
      </c>
      <c r="L1115" s="10" t="s">
        <v>25</v>
      </c>
      <c r="M1115" s="10" t="s">
        <v>6439</v>
      </c>
    </row>
    <row r="1116" spans="1:13" x14ac:dyDescent="0.25">
      <c r="A1116" s="4" t="s">
        <v>3295</v>
      </c>
      <c r="B1116" s="9">
        <v>3033</v>
      </c>
      <c r="C1116" s="9" t="s">
        <v>3296</v>
      </c>
      <c r="D1116" s="9" t="s">
        <v>3297</v>
      </c>
      <c r="E1116" s="10">
        <v>814.13</v>
      </c>
      <c r="F1116" s="10">
        <v>2923859.9929207801</v>
      </c>
      <c r="G1116" s="10">
        <v>2600424.0662779398</v>
      </c>
      <c r="H1116" s="16">
        <v>0.12437814694808</v>
      </c>
      <c r="I1116" s="10">
        <v>323435.92664284102</v>
      </c>
      <c r="J1116" s="10">
        <v>3591.3920294311501</v>
      </c>
      <c r="K1116" s="10">
        <v>3194.1140435531702</v>
      </c>
      <c r="L1116" s="10" t="s">
        <v>12</v>
      </c>
      <c r="M1116" s="10" t="s">
        <v>6438</v>
      </c>
    </row>
    <row r="1117" spans="1:13" x14ac:dyDescent="0.25">
      <c r="A1117" s="4" t="s">
        <v>3298</v>
      </c>
      <c r="B1117" s="9">
        <v>3034</v>
      </c>
      <c r="C1117" s="9" t="s">
        <v>3299</v>
      </c>
      <c r="D1117" s="9" t="s">
        <v>3300</v>
      </c>
      <c r="E1117" s="10">
        <v>333.8</v>
      </c>
      <c r="F1117" s="10">
        <v>2322223.6356996298</v>
      </c>
      <c r="G1117" s="10">
        <v>2430024.4884118699</v>
      </c>
      <c r="H1117" s="16">
        <v>-4.4362043768000903E-2</v>
      </c>
      <c r="I1117" s="10">
        <v>-107800.852712241</v>
      </c>
      <c r="J1117" s="10">
        <v>6956.9312034141103</v>
      </c>
      <c r="K1117" s="10">
        <v>7279.8816309522799</v>
      </c>
      <c r="L1117" s="10" t="s">
        <v>25</v>
      </c>
      <c r="M1117" s="10" t="s">
        <v>6439</v>
      </c>
    </row>
    <row r="1118" spans="1:13" x14ac:dyDescent="0.25">
      <c r="A1118" s="4" t="s">
        <v>3301</v>
      </c>
      <c r="B1118" s="9">
        <v>3035</v>
      </c>
      <c r="C1118" s="9" t="s">
        <v>3302</v>
      </c>
      <c r="D1118" s="9" t="s">
        <v>3303</v>
      </c>
      <c r="E1118" s="10">
        <v>188.92</v>
      </c>
      <c r="F1118" s="10">
        <v>2130689.193552</v>
      </c>
      <c r="G1118" s="10">
        <v>1690897.25507523</v>
      </c>
      <c r="H1118" s="16">
        <v>0.260093827201345</v>
      </c>
      <c r="I1118" s="10">
        <v>439791.93847676599</v>
      </c>
      <c r="J1118" s="10">
        <v>11278.2616639424</v>
      </c>
      <c r="K1118" s="10">
        <v>8950.3348246624701</v>
      </c>
      <c r="L1118" s="10" t="s">
        <v>25</v>
      </c>
      <c r="M1118" s="10" t="s">
        <v>6441</v>
      </c>
    </row>
    <row r="1119" spans="1:13" x14ac:dyDescent="0.25">
      <c r="A1119" s="4" t="s">
        <v>3304</v>
      </c>
      <c r="B1119" s="9">
        <v>3037</v>
      </c>
      <c r="C1119" s="9" t="s">
        <v>3305</v>
      </c>
      <c r="D1119" s="9" t="s">
        <v>3306</v>
      </c>
      <c r="E1119" s="10">
        <v>3998.78</v>
      </c>
      <c r="F1119" s="10">
        <v>9685472.2962032296</v>
      </c>
      <c r="G1119" s="10">
        <v>9042839.3761441894</v>
      </c>
      <c r="H1119" s="16">
        <v>7.1065391447111298E-2</v>
      </c>
      <c r="I1119" s="10">
        <v>642632.92005903798</v>
      </c>
      <c r="J1119" s="10">
        <v>2422.1068166298801</v>
      </c>
      <c r="K1119" s="10">
        <v>2261.3995709051701</v>
      </c>
      <c r="L1119" s="10" t="s">
        <v>12</v>
      </c>
      <c r="M1119" s="10" t="s">
        <v>6439</v>
      </c>
    </row>
    <row r="1120" spans="1:13" x14ac:dyDescent="0.25">
      <c r="A1120" s="4" t="s">
        <v>3307</v>
      </c>
      <c r="B1120" s="9">
        <v>3038</v>
      </c>
      <c r="C1120" s="9" t="s">
        <v>3308</v>
      </c>
      <c r="D1120" s="9" t="s">
        <v>3309</v>
      </c>
      <c r="E1120" s="10">
        <v>4704.08</v>
      </c>
      <c r="F1120" s="10">
        <v>18191822.762611602</v>
      </c>
      <c r="G1120" s="10">
        <v>17263137.747506201</v>
      </c>
      <c r="H1120" s="16">
        <v>5.3795841097284101E-2</v>
      </c>
      <c r="I1120" s="10">
        <v>928685.01510536997</v>
      </c>
      <c r="J1120" s="10">
        <v>3867.2434913121301</v>
      </c>
      <c r="K1120" s="10">
        <v>3669.8223132910498</v>
      </c>
      <c r="L1120" s="10" t="s">
        <v>12</v>
      </c>
      <c r="M1120" s="10" t="s">
        <v>6439</v>
      </c>
    </row>
    <row r="1121" spans="1:13" x14ac:dyDescent="0.25">
      <c r="A1121" s="4" t="s">
        <v>3310</v>
      </c>
      <c r="B1121" s="9">
        <v>3039</v>
      </c>
      <c r="C1121" s="9" t="s">
        <v>3311</v>
      </c>
      <c r="D1121" s="9" t="s">
        <v>3312</v>
      </c>
      <c r="E1121" s="10">
        <v>5263.71</v>
      </c>
      <c r="F1121" s="10">
        <v>25111703.3142276</v>
      </c>
      <c r="G1121" s="10">
        <v>25438982.002907202</v>
      </c>
      <c r="H1121" s="16">
        <v>-1.2865243139138701E-2</v>
      </c>
      <c r="I1121" s="10">
        <v>-327278.68867957598</v>
      </c>
      <c r="J1121" s="10">
        <v>4770.72318084157</v>
      </c>
      <c r="K1121" s="10">
        <v>4832.8996093833402</v>
      </c>
      <c r="L1121" s="10" t="s">
        <v>12</v>
      </c>
      <c r="M1121" s="10" t="s">
        <v>6439</v>
      </c>
    </row>
    <row r="1122" spans="1:13" x14ac:dyDescent="0.25">
      <c r="A1122" s="4" t="s">
        <v>3313</v>
      </c>
      <c r="B1122" s="9">
        <v>3040</v>
      </c>
      <c r="C1122" s="9" t="s">
        <v>3314</v>
      </c>
      <c r="D1122" s="9" t="s">
        <v>3315</v>
      </c>
      <c r="E1122" s="10">
        <v>764.68</v>
      </c>
      <c r="F1122" s="10">
        <v>5954816.0750395004</v>
      </c>
      <c r="G1122" s="10">
        <v>5597035.1769639496</v>
      </c>
      <c r="H1122" s="16">
        <v>6.3923289163535499E-2</v>
      </c>
      <c r="I1122" s="10">
        <v>357780.89807554701</v>
      </c>
      <c r="J1122" s="10">
        <v>7787.3307462461398</v>
      </c>
      <c r="K1122" s="10">
        <v>7319.4475819479403</v>
      </c>
      <c r="L1122" s="10" t="s">
        <v>25</v>
      </c>
      <c r="M1122" s="10" t="s">
        <v>6439</v>
      </c>
    </row>
    <row r="1123" spans="1:13" x14ac:dyDescent="0.25">
      <c r="A1123" s="4" t="s">
        <v>3316</v>
      </c>
      <c r="B1123" s="9">
        <v>3041</v>
      </c>
      <c r="C1123" s="9" t="s">
        <v>3317</v>
      </c>
      <c r="D1123" s="9" t="s">
        <v>3318</v>
      </c>
      <c r="E1123" s="10">
        <v>6090.45</v>
      </c>
      <c r="F1123" s="10">
        <v>3889947.8279064</v>
      </c>
      <c r="G1123" s="10">
        <v>4138126.3249963098</v>
      </c>
      <c r="H1123" s="16">
        <v>-5.9973639661695999E-2</v>
      </c>
      <c r="I1123" s="10">
        <v>-248178.497089907</v>
      </c>
      <c r="J1123" s="10">
        <v>638.69629139167</v>
      </c>
      <c r="K1123" s="10">
        <v>679.44508615887298</v>
      </c>
      <c r="L1123" s="10" t="s">
        <v>12</v>
      </c>
      <c r="M1123" s="10" t="s">
        <v>6441</v>
      </c>
    </row>
    <row r="1124" spans="1:13" x14ac:dyDescent="0.25">
      <c r="A1124" s="4" t="s">
        <v>3319</v>
      </c>
      <c r="B1124" s="9">
        <v>3042</v>
      </c>
      <c r="C1124" s="9" t="s">
        <v>3320</v>
      </c>
      <c r="D1124" s="9" t="s">
        <v>3321</v>
      </c>
      <c r="E1124" s="10">
        <v>585.55999999999995</v>
      </c>
      <c r="F1124" s="10">
        <v>1617044.22547028</v>
      </c>
      <c r="G1124" s="10">
        <v>1339832.7480432901</v>
      </c>
      <c r="H1124" s="16">
        <v>0.20690006109481099</v>
      </c>
      <c r="I1124" s="10">
        <v>277211.47742698598</v>
      </c>
      <c r="J1124" s="10">
        <v>2761.5346428551802</v>
      </c>
      <c r="K1124" s="10">
        <v>2288.1220507604598</v>
      </c>
      <c r="L1124" s="10" t="s">
        <v>25</v>
      </c>
      <c r="M1124" s="10" t="s">
        <v>6443</v>
      </c>
    </row>
    <row r="1125" spans="1:13" x14ac:dyDescent="0.25">
      <c r="A1125" s="4" t="s">
        <v>3322</v>
      </c>
      <c r="B1125" s="9">
        <v>3043</v>
      </c>
      <c r="C1125" s="9" t="s">
        <v>3323</v>
      </c>
      <c r="D1125" s="9" t="s">
        <v>3324</v>
      </c>
      <c r="E1125" s="10">
        <v>416.15</v>
      </c>
      <c r="F1125" s="10">
        <v>1512473.2453445999</v>
      </c>
      <c r="G1125" s="10">
        <v>1321966.38140369</v>
      </c>
      <c r="H1125" s="16">
        <v>0.14410870550174601</v>
      </c>
      <c r="I1125" s="10">
        <v>190506.863940913</v>
      </c>
      <c r="J1125" s="10">
        <v>3634.4424975239699</v>
      </c>
      <c r="K1125" s="10">
        <v>3176.6583717498202</v>
      </c>
      <c r="L1125" s="10" t="s">
        <v>25</v>
      </c>
      <c r="M1125" s="10" t="s">
        <v>6439</v>
      </c>
    </row>
    <row r="1126" spans="1:13" x14ac:dyDescent="0.25">
      <c r="A1126" s="4" t="s">
        <v>3325</v>
      </c>
      <c r="B1126" s="9">
        <v>3044</v>
      </c>
      <c r="C1126" s="9" t="s">
        <v>3326</v>
      </c>
      <c r="D1126" s="9" t="s">
        <v>3327</v>
      </c>
      <c r="E1126" s="10">
        <v>726.11</v>
      </c>
      <c r="F1126" s="10">
        <v>4042945.8193080798</v>
      </c>
      <c r="G1126" s="10">
        <v>3660583.2278289599</v>
      </c>
      <c r="H1126" s="16">
        <v>0.104454008468452</v>
      </c>
      <c r="I1126" s="10">
        <v>382362.59147912002</v>
      </c>
      <c r="J1126" s="10">
        <v>5567.9522652326496</v>
      </c>
      <c r="K1126" s="10">
        <v>5041.3618154673004</v>
      </c>
      <c r="L1126" s="10" t="s">
        <v>25</v>
      </c>
      <c r="M1126" s="10" t="s">
        <v>6439</v>
      </c>
    </row>
    <row r="1127" spans="1:13" x14ac:dyDescent="0.25">
      <c r="A1127" s="4" t="s">
        <v>3328</v>
      </c>
      <c r="B1127" s="9">
        <v>3046</v>
      </c>
      <c r="C1127" s="9" t="s">
        <v>3329</v>
      </c>
      <c r="D1127" s="9" t="s">
        <v>3330</v>
      </c>
      <c r="E1127" s="10">
        <v>662.77</v>
      </c>
      <c r="F1127" s="10">
        <v>675593.99964526005</v>
      </c>
      <c r="G1127" s="10">
        <v>1309706.1037453399</v>
      </c>
      <c r="H1127" s="16">
        <v>-0.484163662585615</v>
      </c>
      <c r="I1127" s="10">
        <v>-634112.10410007997</v>
      </c>
      <c r="J1127" s="10">
        <v>1019.34909492774</v>
      </c>
      <c r="K1127" s="10">
        <v>1976.10951573749</v>
      </c>
      <c r="L1127" s="10" t="s">
        <v>12</v>
      </c>
      <c r="M1127" s="10" t="s">
        <v>6439</v>
      </c>
    </row>
    <row r="1128" spans="1:13" x14ac:dyDescent="0.25">
      <c r="A1128" s="4" t="s">
        <v>3331</v>
      </c>
      <c r="B1128" s="9">
        <v>3050</v>
      </c>
      <c r="C1128" s="9" t="s">
        <v>3332</v>
      </c>
      <c r="D1128" s="9" t="s">
        <v>3333</v>
      </c>
      <c r="E1128" s="10">
        <v>2298.96</v>
      </c>
      <c r="F1128" s="10">
        <v>3278168.3741779998</v>
      </c>
      <c r="G1128" s="10">
        <v>3687089.4514323398</v>
      </c>
      <c r="H1128" s="16">
        <v>-0.11090619922320701</v>
      </c>
      <c r="I1128" s="10">
        <v>-408921.07725434098</v>
      </c>
      <c r="J1128" s="10">
        <v>1425.9353682439</v>
      </c>
      <c r="K1128" s="10">
        <v>1603.80757013273</v>
      </c>
      <c r="L1128" s="10" t="s">
        <v>12</v>
      </c>
      <c r="M1128" s="10" t="s">
        <v>6439</v>
      </c>
    </row>
    <row r="1129" spans="1:13" x14ac:dyDescent="0.25">
      <c r="A1129" s="4" t="s">
        <v>3334</v>
      </c>
      <c r="B1129" s="9">
        <v>3051</v>
      </c>
      <c r="C1129" s="9" t="s">
        <v>3335</v>
      </c>
      <c r="D1129" s="9" t="s">
        <v>3336</v>
      </c>
      <c r="E1129" s="10">
        <v>1557.75</v>
      </c>
      <c r="F1129" s="10">
        <v>4399434.2960626604</v>
      </c>
      <c r="G1129" s="10">
        <v>4383018.4784305701</v>
      </c>
      <c r="H1129" s="16">
        <v>3.7453224787595799E-3</v>
      </c>
      <c r="I1129" s="10">
        <v>16415.817632084701</v>
      </c>
      <c r="J1129" s="10">
        <v>2824.2235891912401</v>
      </c>
      <c r="K1129" s="10">
        <v>2813.6854299024699</v>
      </c>
      <c r="L1129" s="10" t="s">
        <v>12</v>
      </c>
      <c r="M1129" s="10" t="s">
        <v>6439</v>
      </c>
    </row>
    <row r="1130" spans="1:13" x14ac:dyDescent="0.25">
      <c r="A1130" s="4" t="s">
        <v>3337</v>
      </c>
      <c r="B1130" s="9">
        <v>3052</v>
      </c>
      <c r="C1130" s="9" t="s">
        <v>3338</v>
      </c>
      <c r="D1130" s="9" t="s">
        <v>3339</v>
      </c>
      <c r="E1130" s="10">
        <v>3205</v>
      </c>
      <c r="F1130" s="10">
        <v>12997811.5586742</v>
      </c>
      <c r="G1130" s="10">
        <v>13698019.126098299</v>
      </c>
      <c r="H1130" s="16">
        <v>-5.1117432453430998E-2</v>
      </c>
      <c r="I1130" s="10">
        <v>-700207.56742413703</v>
      </c>
      <c r="J1130" s="10">
        <v>4055.4794254833701</v>
      </c>
      <c r="K1130" s="10">
        <v>4273.9529254597001</v>
      </c>
      <c r="L1130" s="10" t="s">
        <v>12</v>
      </c>
      <c r="M1130" s="10" t="s">
        <v>6440</v>
      </c>
    </row>
    <row r="1131" spans="1:13" x14ac:dyDescent="0.25">
      <c r="A1131" s="4" t="s">
        <v>6463</v>
      </c>
      <c r="B1131" s="9">
        <v>3053</v>
      </c>
      <c r="C1131" s="9" t="s">
        <v>6464</v>
      </c>
      <c r="D1131" s="9" t="s">
        <v>6465</v>
      </c>
      <c r="E1131" s="10">
        <v>193.17</v>
      </c>
      <c r="F1131" s="10">
        <v>1313080.37702438</v>
      </c>
      <c r="G1131" s="10">
        <v>1335917.29087902</v>
      </c>
      <c r="H1131" s="16">
        <v>-1.70945566844319E-2</v>
      </c>
      <c r="I1131" s="10">
        <v>-22836.913854644201</v>
      </c>
      <c r="J1131" s="10">
        <v>6797.5378010269696</v>
      </c>
      <c r="K1131" s="10">
        <v>6915.7596463168402</v>
      </c>
      <c r="L1131" s="10" t="s">
        <v>25</v>
      </c>
      <c r="M1131" s="10" t="s">
        <v>6438</v>
      </c>
    </row>
    <row r="1132" spans="1:13" x14ac:dyDescent="0.25">
      <c r="A1132" s="4" t="s">
        <v>3340</v>
      </c>
      <c r="B1132" s="9">
        <v>3054</v>
      </c>
      <c r="C1132" s="9" t="s">
        <v>3341</v>
      </c>
      <c r="D1132" s="9" t="s">
        <v>3342</v>
      </c>
      <c r="E1132" s="10">
        <v>332.96</v>
      </c>
      <c r="F1132" s="10">
        <v>682153.86179612996</v>
      </c>
      <c r="G1132" s="10">
        <v>724704.55467726197</v>
      </c>
      <c r="H1132" s="16">
        <v>-5.87145376781599E-2</v>
      </c>
      <c r="I1132" s="10">
        <v>-42550.6928811322</v>
      </c>
      <c r="J1132" s="10">
        <v>2048.7561923237899</v>
      </c>
      <c r="K1132" s="10">
        <v>2176.55140160158</v>
      </c>
      <c r="L1132" s="10" t="s">
        <v>25</v>
      </c>
      <c r="M1132" s="10" t="s">
        <v>6443</v>
      </c>
    </row>
    <row r="1133" spans="1:13" x14ac:dyDescent="0.25">
      <c r="A1133" s="4" t="s">
        <v>3343</v>
      </c>
      <c r="B1133" s="9">
        <v>3055</v>
      </c>
      <c r="C1133" s="9" t="s">
        <v>3344</v>
      </c>
      <c r="D1133" s="9" t="s">
        <v>3345</v>
      </c>
      <c r="E1133" s="10">
        <v>168.24</v>
      </c>
      <c r="F1133" s="10">
        <v>633852.53725471999</v>
      </c>
      <c r="G1133" s="10">
        <v>580389.44765053096</v>
      </c>
      <c r="H1133" s="16">
        <v>9.2115888427352494E-2</v>
      </c>
      <c r="I1133" s="10">
        <v>53463.089604189001</v>
      </c>
      <c r="J1133" s="10">
        <v>3767.5495557222998</v>
      </c>
      <c r="K1133" s="10">
        <v>3449.7708490877999</v>
      </c>
      <c r="L1133" s="10" t="s">
        <v>25</v>
      </c>
      <c r="M1133" s="10" t="s">
        <v>6442</v>
      </c>
    </row>
    <row r="1134" spans="1:13" x14ac:dyDescent="0.25">
      <c r="A1134" s="4" t="s">
        <v>3346</v>
      </c>
      <c r="B1134" s="9">
        <v>3058</v>
      </c>
      <c r="C1134" s="9" t="s">
        <v>3347</v>
      </c>
      <c r="D1134" s="9" t="s">
        <v>3348</v>
      </c>
      <c r="E1134" s="10">
        <v>2764.51</v>
      </c>
      <c r="F1134" s="10">
        <v>4608408.8640205301</v>
      </c>
      <c r="G1134" s="10">
        <v>4404653.71392754</v>
      </c>
      <c r="H1134" s="16">
        <v>4.6259062193406301E-2</v>
      </c>
      <c r="I1134" s="10">
        <v>203755.150092992</v>
      </c>
      <c r="J1134" s="10">
        <v>1666.9893992138</v>
      </c>
      <c r="K1134" s="10">
        <v>1593.28550590431</v>
      </c>
      <c r="L1134" s="10" t="s">
        <v>12</v>
      </c>
      <c r="M1134" s="10" t="s">
        <v>6439</v>
      </c>
    </row>
    <row r="1135" spans="1:13" x14ac:dyDescent="0.25">
      <c r="A1135" s="4" t="s">
        <v>3349</v>
      </c>
      <c r="B1135" s="9">
        <v>3059</v>
      </c>
      <c r="C1135" s="9" t="s">
        <v>3350</v>
      </c>
      <c r="D1135" s="9" t="s">
        <v>3351</v>
      </c>
      <c r="E1135" s="10">
        <v>1544.6</v>
      </c>
      <c r="F1135" s="10">
        <v>4939706.0386387603</v>
      </c>
      <c r="G1135" s="10">
        <v>4661507.6662048297</v>
      </c>
      <c r="H1135" s="16">
        <v>5.96799130999663E-2</v>
      </c>
      <c r="I1135" s="10">
        <v>278198.37243393197</v>
      </c>
      <c r="J1135" s="10">
        <v>3198.0487107592699</v>
      </c>
      <c r="K1135" s="10">
        <v>3017.9384087820999</v>
      </c>
      <c r="L1135" s="10" t="s">
        <v>12</v>
      </c>
      <c r="M1135" s="10" t="s">
        <v>6439</v>
      </c>
    </row>
    <row r="1136" spans="1:13" x14ac:dyDescent="0.25">
      <c r="A1136" s="4" t="s">
        <v>3352</v>
      </c>
      <c r="B1136" s="9">
        <v>3060</v>
      </c>
      <c r="C1136" s="9" t="s">
        <v>3353</v>
      </c>
      <c r="D1136" s="9" t="s">
        <v>3354</v>
      </c>
      <c r="E1136" s="10">
        <v>1328.15</v>
      </c>
      <c r="F1136" s="10">
        <v>6140511.0477349302</v>
      </c>
      <c r="G1136" s="10">
        <v>5777408.2656538403</v>
      </c>
      <c r="H1136" s="16">
        <v>6.2848731712401601E-2</v>
      </c>
      <c r="I1136" s="10">
        <v>363102.78208108898</v>
      </c>
      <c r="J1136" s="10">
        <v>4623.3565845235298</v>
      </c>
      <c r="K1136" s="10">
        <v>4349.9666947662899</v>
      </c>
      <c r="L1136" s="10" t="s">
        <v>12</v>
      </c>
      <c r="M1136" s="10" t="s">
        <v>6439</v>
      </c>
    </row>
    <row r="1137" spans="1:13" x14ac:dyDescent="0.25">
      <c r="A1137" s="4" t="s">
        <v>3355</v>
      </c>
      <c r="B1137" s="9">
        <v>3062</v>
      </c>
      <c r="C1137" s="9" t="s">
        <v>3356</v>
      </c>
      <c r="D1137" s="9" t="s">
        <v>3357</v>
      </c>
      <c r="E1137" s="10">
        <v>845.77</v>
      </c>
      <c r="F1137" s="10">
        <v>667646.33265959995</v>
      </c>
      <c r="G1137" s="10">
        <v>610336.47416060697</v>
      </c>
      <c r="H1137" s="16">
        <v>9.3898793411963902E-2</v>
      </c>
      <c r="I1137" s="10">
        <v>57309.858498993301</v>
      </c>
      <c r="J1137" s="10">
        <v>789.39467309032</v>
      </c>
      <c r="K1137" s="10">
        <v>721.634101659561</v>
      </c>
      <c r="L1137" s="10" t="s">
        <v>12</v>
      </c>
      <c r="M1137" s="10" t="s">
        <v>6439</v>
      </c>
    </row>
    <row r="1138" spans="1:13" x14ac:dyDescent="0.25">
      <c r="A1138" s="4" t="s">
        <v>3358</v>
      </c>
      <c r="B1138" s="9">
        <v>3063</v>
      </c>
      <c r="C1138" s="9" t="s">
        <v>3359</v>
      </c>
      <c r="D1138" s="9" t="s">
        <v>3360</v>
      </c>
      <c r="E1138" s="10">
        <v>8053.58</v>
      </c>
      <c r="F1138" s="10">
        <v>11428891.1349543</v>
      </c>
      <c r="G1138" s="10">
        <v>11008729.950998699</v>
      </c>
      <c r="H1138" s="16">
        <v>3.8166181369310402E-2</v>
      </c>
      <c r="I1138" s="10">
        <v>420161.18395557598</v>
      </c>
      <c r="J1138" s="10">
        <v>1419.10692325082</v>
      </c>
      <c r="K1138" s="10">
        <v>1366.93618875068</v>
      </c>
      <c r="L1138" s="10" t="s">
        <v>12</v>
      </c>
      <c r="M1138" s="10" t="s">
        <v>6439</v>
      </c>
    </row>
    <row r="1139" spans="1:13" x14ac:dyDescent="0.25">
      <c r="A1139" s="4" t="s">
        <v>3361</v>
      </c>
      <c r="B1139" s="9">
        <v>3064</v>
      </c>
      <c r="C1139" s="9" t="s">
        <v>3362</v>
      </c>
      <c r="D1139" s="9" t="s">
        <v>3363</v>
      </c>
      <c r="E1139" s="10">
        <v>7337.93</v>
      </c>
      <c r="F1139" s="10">
        <v>22491103.838355299</v>
      </c>
      <c r="G1139" s="10">
        <v>21263797.3839464</v>
      </c>
      <c r="H1139" s="16">
        <v>5.7718122132569799E-2</v>
      </c>
      <c r="I1139" s="10">
        <v>1227306.45440884</v>
      </c>
      <c r="J1139" s="10">
        <v>3065.04747774308</v>
      </c>
      <c r="K1139" s="10">
        <v>2897.7923452453801</v>
      </c>
      <c r="L1139" s="10" t="s">
        <v>12</v>
      </c>
      <c r="M1139" s="10" t="s">
        <v>6439</v>
      </c>
    </row>
    <row r="1140" spans="1:13" x14ac:dyDescent="0.25">
      <c r="A1140" s="4" t="s">
        <v>3364</v>
      </c>
      <c r="B1140" s="9">
        <v>3065</v>
      </c>
      <c r="C1140" s="9" t="s">
        <v>3365</v>
      </c>
      <c r="D1140" s="9" t="s">
        <v>3366</v>
      </c>
      <c r="E1140" s="10">
        <v>10197.09</v>
      </c>
      <c r="F1140" s="10">
        <v>48982166.735760301</v>
      </c>
      <c r="G1140" s="10">
        <v>42924477.604112104</v>
      </c>
      <c r="H1140" s="16">
        <v>0.14112435304437901</v>
      </c>
      <c r="I1140" s="10">
        <v>6057689.1316482397</v>
      </c>
      <c r="J1140" s="10">
        <v>4803.5436321303696</v>
      </c>
      <c r="K1140" s="10">
        <v>4209.48305880521</v>
      </c>
      <c r="L1140" s="10" t="s">
        <v>12</v>
      </c>
      <c r="M1140" s="10" t="s">
        <v>6439</v>
      </c>
    </row>
    <row r="1141" spans="1:13" x14ac:dyDescent="0.25">
      <c r="A1141" s="4" t="s">
        <v>3367</v>
      </c>
      <c r="B1141" s="9">
        <v>3066</v>
      </c>
      <c r="C1141" s="9" t="s">
        <v>3368</v>
      </c>
      <c r="D1141" s="9" t="s">
        <v>3369</v>
      </c>
      <c r="E1141" s="10">
        <v>967.83</v>
      </c>
      <c r="F1141" s="10">
        <v>7377202.2355069201</v>
      </c>
      <c r="G1141" s="10">
        <v>7264345.9521986097</v>
      </c>
      <c r="H1141" s="16">
        <v>1.55356427200659E-2</v>
      </c>
      <c r="I1141" s="10">
        <v>112856.283308314</v>
      </c>
      <c r="J1141" s="10">
        <v>7622.41533689483</v>
      </c>
      <c r="K1141" s="10">
        <v>7505.8077887631198</v>
      </c>
      <c r="L1141" s="10" t="s">
        <v>12</v>
      </c>
      <c r="M1141" s="10" t="s">
        <v>6441</v>
      </c>
    </row>
    <row r="1142" spans="1:13" x14ac:dyDescent="0.25">
      <c r="A1142" s="4" t="s">
        <v>3370</v>
      </c>
      <c r="B1142" s="9">
        <v>3067</v>
      </c>
      <c r="C1142" s="9" t="s">
        <v>3371</v>
      </c>
      <c r="D1142" s="9" t="s">
        <v>3372</v>
      </c>
      <c r="E1142" s="10">
        <v>6415.64</v>
      </c>
      <c r="F1142" s="10">
        <v>4222385.5057559898</v>
      </c>
      <c r="G1142" s="10">
        <v>4269690.6637132596</v>
      </c>
      <c r="H1142" s="16">
        <v>-1.10792939543135E-2</v>
      </c>
      <c r="I1142" s="10">
        <v>-47305.157957267002</v>
      </c>
      <c r="J1142" s="10">
        <v>658.13940709827705</v>
      </c>
      <c r="K1142" s="10">
        <v>665.51281925314595</v>
      </c>
      <c r="L1142" s="10" t="s">
        <v>12</v>
      </c>
      <c r="M1142" s="10" t="s">
        <v>6439</v>
      </c>
    </row>
    <row r="1143" spans="1:13" x14ac:dyDescent="0.25">
      <c r="A1143" s="4" t="s">
        <v>3373</v>
      </c>
      <c r="B1143" s="9">
        <v>3068</v>
      </c>
      <c r="C1143" s="9" t="s">
        <v>3374</v>
      </c>
      <c r="D1143" s="9" t="s">
        <v>3375</v>
      </c>
      <c r="E1143" s="10">
        <v>10166.540000000001</v>
      </c>
      <c r="F1143" s="10">
        <v>16008963.651258299</v>
      </c>
      <c r="G1143" s="10">
        <v>16375830.2391151</v>
      </c>
      <c r="H1143" s="16">
        <v>-2.24029305690134E-2</v>
      </c>
      <c r="I1143" s="10">
        <v>-366866.58785684599</v>
      </c>
      <c r="J1143" s="10">
        <v>1574.6717812803799</v>
      </c>
      <c r="K1143" s="10">
        <v>1610.7574690224101</v>
      </c>
      <c r="L1143" s="10" t="s">
        <v>12</v>
      </c>
      <c r="M1143" s="10" t="s">
        <v>6439</v>
      </c>
    </row>
    <row r="1144" spans="1:13" x14ac:dyDescent="0.25">
      <c r="A1144" s="4" t="s">
        <v>3376</v>
      </c>
      <c r="B1144" s="9">
        <v>3069</v>
      </c>
      <c r="C1144" s="9" t="s">
        <v>3377</v>
      </c>
      <c r="D1144" s="9" t="s">
        <v>3378</v>
      </c>
      <c r="E1144" s="10">
        <v>9748.89</v>
      </c>
      <c r="F1144" s="10">
        <v>35077884.4946675</v>
      </c>
      <c r="G1144" s="10">
        <v>34327798.889725</v>
      </c>
      <c r="H1144" s="16">
        <v>2.1850675813851701E-2</v>
      </c>
      <c r="I1144" s="10">
        <v>750085.60494247801</v>
      </c>
      <c r="J1144" s="10">
        <v>3598.1413775996498</v>
      </c>
      <c r="K1144" s="10">
        <v>3521.2007612892298</v>
      </c>
      <c r="L1144" s="10" t="s">
        <v>12</v>
      </c>
      <c r="M1144" s="10" t="s">
        <v>6439</v>
      </c>
    </row>
    <row r="1145" spans="1:13" x14ac:dyDescent="0.25">
      <c r="A1145" s="4" t="s">
        <v>3379</v>
      </c>
      <c r="B1145" s="9">
        <v>3070</v>
      </c>
      <c r="C1145" s="9" t="s">
        <v>3380</v>
      </c>
      <c r="D1145" s="9" t="s">
        <v>3381</v>
      </c>
      <c r="E1145" s="10">
        <v>5211.59</v>
      </c>
      <c r="F1145" s="10">
        <v>30424814.1244529</v>
      </c>
      <c r="G1145" s="10">
        <v>29468969.758687399</v>
      </c>
      <c r="H1145" s="16">
        <v>3.2435622065943602E-2</v>
      </c>
      <c r="I1145" s="10">
        <v>955844.36576550803</v>
      </c>
      <c r="J1145" s="10">
        <v>5837.9139810408897</v>
      </c>
      <c r="K1145" s="10">
        <v>5654.5065438162601</v>
      </c>
      <c r="L1145" s="10" t="s">
        <v>12</v>
      </c>
      <c r="M1145" s="10" t="s">
        <v>6439</v>
      </c>
    </row>
    <row r="1146" spans="1:13" x14ac:dyDescent="0.25">
      <c r="A1146" s="4" t="s">
        <v>3382</v>
      </c>
      <c r="B1146" s="9">
        <v>3071</v>
      </c>
      <c r="C1146" s="9" t="s">
        <v>3383</v>
      </c>
      <c r="D1146" s="9" t="s">
        <v>3384</v>
      </c>
      <c r="E1146" s="10">
        <v>940.61</v>
      </c>
      <c r="F1146" s="10">
        <v>9293403.7557287104</v>
      </c>
      <c r="G1146" s="10">
        <v>13993655.0785063</v>
      </c>
      <c r="H1146" s="16">
        <v>-0.33588446309477699</v>
      </c>
      <c r="I1146" s="10">
        <v>-4700251.3227775898</v>
      </c>
      <c r="J1146" s="10">
        <v>9880.1881286917105</v>
      </c>
      <c r="K1146" s="10">
        <v>14877.212743332801</v>
      </c>
      <c r="L1146" s="10" t="s">
        <v>12</v>
      </c>
      <c r="M1146" s="10" t="s">
        <v>6439</v>
      </c>
    </row>
    <row r="1147" spans="1:13" x14ac:dyDescent="0.25">
      <c r="A1147" s="4" t="s">
        <v>3385</v>
      </c>
      <c r="B1147" s="9">
        <v>3072</v>
      </c>
      <c r="C1147" s="9" t="s">
        <v>3386</v>
      </c>
      <c r="D1147" s="9" t="s">
        <v>3387</v>
      </c>
      <c r="E1147" s="10">
        <v>9931.0499999999993</v>
      </c>
      <c r="F1147" s="10">
        <v>6471135.9469894199</v>
      </c>
      <c r="G1147" s="10">
        <v>7386139.2549193399</v>
      </c>
      <c r="H1147" s="16">
        <v>-0.123881134155507</v>
      </c>
      <c r="I1147" s="10">
        <v>-915003.30792991596</v>
      </c>
      <c r="J1147" s="10">
        <v>651.60642097154096</v>
      </c>
      <c r="K1147" s="10">
        <v>743.74202676648895</v>
      </c>
      <c r="L1147" s="10" t="s">
        <v>12</v>
      </c>
      <c r="M1147" s="10" t="s">
        <v>6443</v>
      </c>
    </row>
    <row r="1148" spans="1:13" x14ac:dyDescent="0.25">
      <c r="A1148" s="4" t="s">
        <v>3388</v>
      </c>
      <c r="B1148" s="9">
        <v>3073</v>
      </c>
      <c r="C1148" s="9" t="s">
        <v>3389</v>
      </c>
      <c r="D1148" s="9" t="s">
        <v>3390</v>
      </c>
      <c r="E1148" s="10">
        <v>5954.62</v>
      </c>
      <c r="F1148" s="10">
        <v>6905337.6939075096</v>
      </c>
      <c r="G1148" s="10">
        <v>6951919.39820466</v>
      </c>
      <c r="H1148" s="16">
        <v>-6.7005529881688499E-3</v>
      </c>
      <c r="I1148" s="10">
        <v>-46581.704297149598</v>
      </c>
      <c r="J1148" s="10">
        <v>1159.6605146772599</v>
      </c>
      <c r="K1148" s="10">
        <v>1167.4832983808601</v>
      </c>
      <c r="L1148" s="10" t="s">
        <v>12</v>
      </c>
      <c r="M1148" s="10" t="s">
        <v>6439</v>
      </c>
    </row>
    <row r="1149" spans="1:13" x14ac:dyDescent="0.25">
      <c r="A1149" s="4" t="s">
        <v>3391</v>
      </c>
      <c r="B1149" s="9">
        <v>3074</v>
      </c>
      <c r="C1149" s="9" t="s">
        <v>3392</v>
      </c>
      <c r="D1149" s="9" t="s">
        <v>3393</v>
      </c>
      <c r="E1149" s="10">
        <v>2995.23</v>
      </c>
      <c r="F1149" s="10">
        <v>8300219.3645956796</v>
      </c>
      <c r="G1149" s="10">
        <v>8724635.0121099595</v>
      </c>
      <c r="H1149" s="16">
        <v>-4.8645662188181303E-2</v>
      </c>
      <c r="I1149" s="10">
        <v>-424415.64751428098</v>
      </c>
      <c r="J1149" s="10">
        <v>2771.1459101957698</v>
      </c>
      <c r="K1149" s="10">
        <v>2912.8430912183599</v>
      </c>
      <c r="L1149" s="10" t="s">
        <v>12</v>
      </c>
      <c r="M1149" s="10" t="s">
        <v>6439</v>
      </c>
    </row>
    <row r="1150" spans="1:13" x14ac:dyDescent="0.25">
      <c r="A1150" s="4" t="s">
        <v>3394</v>
      </c>
      <c r="B1150" s="9">
        <v>3075</v>
      </c>
      <c r="C1150" s="9" t="s">
        <v>3395</v>
      </c>
      <c r="D1150" s="9" t="s">
        <v>3396</v>
      </c>
      <c r="E1150" s="10">
        <v>3076.64</v>
      </c>
      <c r="F1150" s="10">
        <v>13229043.149571501</v>
      </c>
      <c r="G1150" s="10">
        <v>14076023.532305701</v>
      </c>
      <c r="H1150" s="16">
        <v>-6.0171850437039903E-2</v>
      </c>
      <c r="I1150" s="10">
        <v>-846980.38273415202</v>
      </c>
      <c r="J1150" s="10">
        <v>4299.8346083947199</v>
      </c>
      <c r="K1150" s="10">
        <v>4575.1285598268496</v>
      </c>
      <c r="L1150" s="10" t="s">
        <v>12</v>
      </c>
      <c r="M1150" s="10" t="s">
        <v>6439</v>
      </c>
    </row>
    <row r="1151" spans="1:13" x14ac:dyDescent="0.25">
      <c r="A1151" s="4" t="s">
        <v>3397</v>
      </c>
      <c r="B1151" s="9">
        <v>3076</v>
      </c>
      <c r="C1151" s="9" t="s">
        <v>3398</v>
      </c>
      <c r="D1151" s="9" t="s">
        <v>3399</v>
      </c>
      <c r="E1151" s="10">
        <v>901.99</v>
      </c>
      <c r="F1151" s="10">
        <v>6573058.8513057604</v>
      </c>
      <c r="G1151" s="10">
        <v>6635717.9276594501</v>
      </c>
      <c r="H1151" s="16">
        <v>-9.4426973896091192E-3</v>
      </c>
      <c r="I1151" s="10">
        <v>-62659.076353692399</v>
      </c>
      <c r="J1151" s="10">
        <v>7287.28572523616</v>
      </c>
      <c r="K1151" s="10">
        <v>7356.7533206127</v>
      </c>
      <c r="L1151" s="10" t="s">
        <v>12</v>
      </c>
      <c r="M1151" s="10" t="s">
        <v>6440</v>
      </c>
    </row>
    <row r="1152" spans="1:13" x14ac:dyDescent="0.25">
      <c r="A1152" s="4" t="s">
        <v>3400</v>
      </c>
      <c r="B1152" s="9">
        <v>3077</v>
      </c>
      <c r="C1152" s="9" t="s">
        <v>3401</v>
      </c>
      <c r="D1152" s="9" t="s">
        <v>3402</v>
      </c>
      <c r="E1152" s="10">
        <v>1522.25</v>
      </c>
      <c r="F1152" s="10">
        <v>1698503.39102562</v>
      </c>
      <c r="G1152" s="10">
        <v>2770947.3131834902</v>
      </c>
      <c r="H1152" s="16">
        <v>-0.38703150978563899</v>
      </c>
      <c r="I1152" s="10">
        <v>-1072443.9221578699</v>
      </c>
      <c r="J1152" s="10">
        <v>1115.78478635285</v>
      </c>
      <c r="K1152" s="10">
        <v>1820.2971346253801</v>
      </c>
      <c r="L1152" s="10" t="s">
        <v>12</v>
      </c>
      <c r="M1152" s="10" t="s">
        <v>6439</v>
      </c>
    </row>
    <row r="1153" spans="1:13" x14ac:dyDescent="0.25">
      <c r="A1153" s="4" t="s">
        <v>3403</v>
      </c>
      <c r="B1153" s="9">
        <v>3078</v>
      </c>
      <c r="C1153" s="9" t="s">
        <v>3404</v>
      </c>
      <c r="D1153" s="9" t="s">
        <v>3405</v>
      </c>
      <c r="E1153" s="10">
        <v>877.77</v>
      </c>
      <c r="F1153" s="10">
        <v>2774985.36010182</v>
      </c>
      <c r="G1153" s="10">
        <v>2892502.5980934398</v>
      </c>
      <c r="H1153" s="16">
        <v>-4.06282221039607E-2</v>
      </c>
      <c r="I1153" s="10">
        <v>-117517.237991624</v>
      </c>
      <c r="J1153" s="10">
        <v>3161.40373913647</v>
      </c>
      <c r="K1153" s="10">
        <v>3295.2853231409599</v>
      </c>
      <c r="L1153" s="10" t="s">
        <v>12</v>
      </c>
      <c r="M1153" s="10" t="s">
        <v>6440</v>
      </c>
    </row>
    <row r="1154" spans="1:13" x14ac:dyDescent="0.25">
      <c r="A1154" s="4" t="s">
        <v>3406</v>
      </c>
      <c r="B1154" s="9">
        <v>3079</v>
      </c>
      <c r="C1154" s="9" t="s">
        <v>3407</v>
      </c>
      <c r="D1154" s="9" t="s">
        <v>3408</v>
      </c>
      <c r="E1154" s="10">
        <v>468.72</v>
      </c>
      <c r="F1154" s="10">
        <v>2159953.3187000901</v>
      </c>
      <c r="G1154" s="10">
        <v>2246063.6470157998</v>
      </c>
      <c r="H1154" s="16">
        <v>-3.83383295616401E-2</v>
      </c>
      <c r="I1154" s="10">
        <v>-86110.3283157111</v>
      </c>
      <c r="J1154" s="10">
        <v>4608.1953377284699</v>
      </c>
      <c r="K1154" s="10">
        <v>4791.9091291513096</v>
      </c>
      <c r="L1154" s="10" t="s">
        <v>25</v>
      </c>
      <c r="M1154" s="10" t="s">
        <v>6439</v>
      </c>
    </row>
    <row r="1155" spans="1:13" x14ac:dyDescent="0.25">
      <c r="A1155" s="4" t="s">
        <v>3409</v>
      </c>
      <c r="B1155" s="9">
        <v>3081</v>
      </c>
      <c r="C1155" s="9" t="s">
        <v>3410</v>
      </c>
      <c r="D1155" s="9" t="s">
        <v>3411</v>
      </c>
      <c r="E1155" s="10">
        <v>4053.47</v>
      </c>
      <c r="F1155" s="10">
        <v>6692473.0630628197</v>
      </c>
      <c r="G1155" s="10">
        <v>6951107.4783963095</v>
      </c>
      <c r="H1155" s="16">
        <v>-3.7207655922068497E-2</v>
      </c>
      <c r="I1155" s="10">
        <v>-258634.41533348701</v>
      </c>
      <c r="J1155" s="10">
        <v>1651.0478831872001</v>
      </c>
      <c r="K1155" s="10">
        <v>1714.8535645746299</v>
      </c>
      <c r="L1155" s="10" t="s">
        <v>12</v>
      </c>
      <c r="M1155" s="10" t="s">
        <v>6439</v>
      </c>
    </row>
    <row r="1156" spans="1:13" x14ac:dyDescent="0.25">
      <c r="A1156" s="4" t="s">
        <v>3412</v>
      </c>
      <c r="B1156" s="9">
        <v>3082</v>
      </c>
      <c r="C1156" s="9" t="s">
        <v>3413</v>
      </c>
      <c r="D1156" s="9" t="s">
        <v>3414</v>
      </c>
      <c r="E1156" s="10">
        <v>7682.56</v>
      </c>
      <c r="F1156" s="10">
        <v>29176362.575976498</v>
      </c>
      <c r="G1156" s="10">
        <v>26956745.979341902</v>
      </c>
      <c r="H1156" s="16">
        <v>8.2339930729605298E-2</v>
      </c>
      <c r="I1156" s="10">
        <v>2219616.5966345798</v>
      </c>
      <c r="J1156" s="10">
        <v>3797.7396305367602</v>
      </c>
      <c r="K1156" s="10">
        <v>3508.82335827405</v>
      </c>
      <c r="L1156" s="10" t="s">
        <v>12</v>
      </c>
      <c r="M1156" s="10" t="s">
        <v>6439</v>
      </c>
    </row>
    <row r="1157" spans="1:13" x14ac:dyDescent="0.25">
      <c r="A1157" s="4" t="s">
        <v>3415</v>
      </c>
      <c r="B1157" s="9">
        <v>3083</v>
      </c>
      <c r="C1157" s="9" t="s">
        <v>3416</v>
      </c>
      <c r="D1157" s="9" t="s">
        <v>3417</v>
      </c>
      <c r="E1157" s="10">
        <v>13113.67</v>
      </c>
      <c r="F1157" s="10">
        <v>68281303.514831305</v>
      </c>
      <c r="G1157" s="10">
        <v>62906766.285806298</v>
      </c>
      <c r="H1157" s="16">
        <v>8.5436552319454198E-2</v>
      </c>
      <c r="I1157" s="10">
        <v>5374537.22902497</v>
      </c>
      <c r="J1157" s="10">
        <v>5206.8798067079097</v>
      </c>
      <c r="K1157" s="10">
        <v>4797.0374644021304</v>
      </c>
      <c r="L1157" s="10" t="s">
        <v>12</v>
      </c>
      <c r="M1157" s="10" t="s">
        <v>6439</v>
      </c>
    </row>
    <row r="1158" spans="1:13" x14ac:dyDescent="0.25">
      <c r="A1158" s="4" t="s">
        <v>3418</v>
      </c>
      <c r="B1158" s="9">
        <v>3084</v>
      </c>
      <c r="C1158" s="9" t="s">
        <v>3419</v>
      </c>
      <c r="D1158" s="9" t="s">
        <v>3420</v>
      </c>
      <c r="E1158" s="10">
        <v>3206.28</v>
      </c>
      <c r="F1158" s="10">
        <v>27398452.336049501</v>
      </c>
      <c r="G1158" s="10">
        <v>23923489.953302599</v>
      </c>
      <c r="H1158" s="16">
        <v>0.145253154515911</v>
      </c>
      <c r="I1158" s="10">
        <v>3474962.3827469102</v>
      </c>
      <c r="J1158" s="10">
        <v>8545.2463091337904</v>
      </c>
      <c r="K1158" s="10">
        <v>7461.4475196497497</v>
      </c>
      <c r="L1158" s="10" t="s">
        <v>12</v>
      </c>
      <c r="M1158" s="10" t="s">
        <v>6439</v>
      </c>
    </row>
    <row r="1159" spans="1:13" x14ac:dyDescent="0.25">
      <c r="A1159" s="4" t="s">
        <v>3421</v>
      </c>
      <c r="B1159" s="9">
        <v>3085</v>
      </c>
      <c r="C1159" s="9" t="s">
        <v>3422</v>
      </c>
      <c r="D1159" s="9" t="s">
        <v>3423</v>
      </c>
      <c r="E1159" s="10">
        <v>11943.44</v>
      </c>
      <c r="F1159" s="10">
        <v>12033975.5617211</v>
      </c>
      <c r="G1159" s="10">
        <v>13727841.3201603</v>
      </c>
      <c r="H1159" s="16">
        <v>-0.12338908346439199</v>
      </c>
      <c r="I1159" s="10">
        <v>-1693865.75843918</v>
      </c>
      <c r="J1159" s="10">
        <v>1007.58035890172</v>
      </c>
      <c r="K1159" s="10">
        <v>1149.40430229149</v>
      </c>
      <c r="L1159" s="10" t="s">
        <v>12</v>
      </c>
      <c r="M1159" s="10" t="s">
        <v>6439</v>
      </c>
    </row>
    <row r="1160" spans="1:13" x14ac:dyDescent="0.25">
      <c r="A1160" s="4" t="s">
        <v>3424</v>
      </c>
      <c r="B1160" s="9">
        <v>3089</v>
      </c>
      <c r="C1160" s="9" t="s">
        <v>3425</v>
      </c>
      <c r="D1160" s="9" t="s">
        <v>3426</v>
      </c>
      <c r="E1160" s="10">
        <v>7995</v>
      </c>
      <c r="F1160" s="10">
        <v>6468061.3968884395</v>
      </c>
      <c r="G1160" s="10">
        <v>6201852.0083219297</v>
      </c>
      <c r="H1160" s="16">
        <v>4.2924176231437801E-2</v>
      </c>
      <c r="I1160" s="10">
        <v>266209.38856650703</v>
      </c>
      <c r="J1160" s="10">
        <v>809.01330792851002</v>
      </c>
      <c r="K1160" s="10">
        <v>775.71632374258104</v>
      </c>
      <c r="L1160" s="10" t="s">
        <v>12</v>
      </c>
      <c r="M1160" s="10" t="s">
        <v>6439</v>
      </c>
    </row>
    <row r="1161" spans="1:13" x14ac:dyDescent="0.25">
      <c r="A1161" s="4" t="s">
        <v>3427</v>
      </c>
      <c r="B1161" s="9">
        <v>3090</v>
      </c>
      <c r="C1161" s="9" t="s">
        <v>3428</v>
      </c>
      <c r="D1161" s="9" t="s">
        <v>3429</v>
      </c>
      <c r="E1161" s="10">
        <v>336.43</v>
      </c>
      <c r="F1161" s="10">
        <v>815968.02389785997</v>
      </c>
      <c r="G1161" s="10">
        <v>842946.58041968197</v>
      </c>
      <c r="H1161" s="16">
        <v>-3.2005060757693E-2</v>
      </c>
      <c r="I1161" s="10">
        <v>-26978.556521821502</v>
      </c>
      <c r="J1161" s="10">
        <v>2425.3723624464501</v>
      </c>
      <c r="K1161" s="10">
        <v>2505.5630604276698</v>
      </c>
      <c r="L1161" s="10" t="s">
        <v>25</v>
      </c>
      <c r="M1161" s="10" t="s">
        <v>6439</v>
      </c>
    </row>
    <row r="1162" spans="1:13" x14ac:dyDescent="0.25">
      <c r="A1162" s="4" t="s">
        <v>3430</v>
      </c>
      <c r="B1162" s="9">
        <v>3091</v>
      </c>
      <c r="C1162" s="9" t="s">
        <v>3431</v>
      </c>
      <c r="D1162" s="9" t="s">
        <v>3432</v>
      </c>
      <c r="E1162" s="10">
        <v>380.23</v>
      </c>
      <c r="F1162" s="10">
        <v>1321004.3144332001</v>
      </c>
      <c r="G1162" s="10">
        <v>1406977.4249929299</v>
      </c>
      <c r="H1162" s="16">
        <v>-6.1104825871786297E-2</v>
      </c>
      <c r="I1162" s="10">
        <v>-85973.110559727094</v>
      </c>
      <c r="J1162" s="10">
        <v>3474.2243232601299</v>
      </c>
      <c r="K1162" s="10">
        <v>3700.3324961021699</v>
      </c>
      <c r="L1162" s="10" t="s">
        <v>25</v>
      </c>
      <c r="M1162" s="10" t="s">
        <v>6439</v>
      </c>
    </row>
    <row r="1163" spans="1:13" x14ac:dyDescent="0.25">
      <c r="A1163" s="4" t="s">
        <v>3433</v>
      </c>
      <c r="B1163" s="9">
        <v>3092</v>
      </c>
      <c r="C1163" s="9" t="s">
        <v>3434</v>
      </c>
      <c r="D1163" s="9" t="s">
        <v>3435</v>
      </c>
      <c r="E1163" s="10">
        <v>372.22</v>
      </c>
      <c r="F1163" s="10">
        <v>2051026.4346153</v>
      </c>
      <c r="G1163" s="10">
        <v>1798479.96944072</v>
      </c>
      <c r="H1163" s="16">
        <v>0.14042217287141701</v>
      </c>
      <c r="I1163" s="10">
        <v>252546.46517458401</v>
      </c>
      <c r="J1163" s="10">
        <v>5510.2531691346503</v>
      </c>
      <c r="K1163" s="10">
        <v>4831.7660776979101</v>
      </c>
      <c r="L1163" s="10" t="s">
        <v>25</v>
      </c>
      <c r="M1163" s="10" t="s">
        <v>6439</v>
      </c>
    </row>
    <row r="1164" spans="1:13" x14ac:dyDescent="0.25">
      <c r="A1164" s="4" t="s">
        <v>3436</v>
      </c>
      <c r="B1164" s="9">
        <v>3093</v>
      </c>
      <c r="C1164" s="9" t="s">
        <v>3437</v>
      </c>
      <c r="D1164" s="9" t="s">
        <v>3438</v>
      </c>
      <c r="E1164" s="10">
        <v>4708.05</v>
      </c>
      <c r="F1164" s="10">
        <v>3692539.18404003</v>
      </c>
      <c r="G1164" s="10">
        <v>3547464.76750371</v>
      </c>
      <c r="H1164" s="16">
        <v>4.0895238161422001E-2</v>
      </c>
      <c r="I1164" s="10">
        <v>145074.41653631799</v>
      </c>
      <c r="J1164" s="10">
        <v>784.30330689776702</v>
      </c>
      <c r="K1164" s="10">
        <v>753.48918713771297</v>
      </c>
      <c r="L1164" s="10" t="s">
        <v>12</v>
      </c>
      <c r="M1164" s="10" t="s">
        <v>6439</v>
      </c>
    </row>
    <row r="1165" spans="1:13" x14ac:dyDescent="0.25">
      <c r="A1165" s="4" t="s">
        <v>3439</v>
      </c>
      <c r="B1165" s="9">
        <v>3095</v>
      </c>
      <c r="C1165" s="9" t="s">
        <v>3440</v>
      </c>
      <c r="D1165" s="9" t="s">
        <v>3441</v>
      </c>
      <c r="E1165" s="10">
        <v>428.53</v>
      </c>
      <c r="F1165" s="10">
        <v>1467743.2399317999</v>
      </c>
      <c r="G1165" s="10">
        <v>1724654.78362804</v>
      </c>
      <c r="H1165" s="16">
        <v>-0.14896403972265901</v>
      </c>
      <c r="I1165" s="10">
        <v>-256911.54369624099</v>
      </c>
      <c r="J1165" s="10">
        <v>3425.0653161547598</v>
      </c>
      <c r="K1165" s="10">
        <v>4024.5835382074602</v>
      </c>
      <c r="L1165" s="10" t="s">
        <v>25</v>
      </c>
      <c r="M1165" s="10" t="s">
        <v>6439</v>
      </c>
    </row>
    <row r="1166" spans="1:13" x14ac:dyDescent="0.25">
      <c r="A1166" s="4" t="s">
        <v>3442</v>
      </c>
      <c r="B1166" s="9">
        <v>3097</v>
      </c>
      <c r="C1166" s="9" t="s">
        <v>3443</v>
      </c>
      <c r="D1166" s="9" t="s">
        <v>3444</v>
      </c>
      <c r="E1166" s="10">
        <v>1619.81</v>
      </c>
      <c r="F1166" s="10">
        <v>1531125.5043985301</v>
      </c>
      <c r="G1166" s="10">
        <v>1483356.5078832</v>
      </c>
      <c r="H1166" s="16">
        <v>3.2203314753709501E-2</v>
      </c>
      <c r="I1166" s="10">
        <v>47768.996515326202</v>
      </c>
      <c r="J1166" s="10">
        <v>945.250062907705</v>
      </c>
      <c r="K1166" s="10">
        <v>915.75956926010099</v>
      </c>
      <c r="L1166" s="10" t="s">
        <v>12</v>
      </c>
      <c r="M1166" s="10" t="s">
        <v>6439</v>
      </c>
    </row>
    <row r="1167" spans="1:13" x14ac:dyDescent="0.25">
      <c r="A1167" s="4" t="s">
        <v>3445</v>
      </c>
      <c r="B1167" s="9">
        <v>3099</v>
      </c>
      <c r="C1167" s="9" t="s">
        <v>3446</v>
      </c>
      <c r="D1167" s="9" t="s">
        <v>3447</v>
      </c>
      <c r="E1167" s="10">
        <v>283.35000000000002</v>
      </c>
      <c r="F1167" s="10">
        <v>1170431.4682855599</v>
      </c>
      <c r="G1167" s="10">
        <v>1168081.2428483299</v>
      </c>
      <c r="H1167" s="16">
        <v>2.01203936080319E-3</v>
      </c>
      <c r="I1167" s="10">
        <v>2350.2254372267098</v>
      </c>
      <c r="J1167" s="10">
        <v>4130.6916120895003</v>
      </c>
      <c r="K1167" s="10">
        <v>4122.3971866890197</v>
      </c>
      <c r="L1167" s="10" t="s">
        <v>25</v>
      </c>
      <c r="M1167" s="10" t="s">
        <v>6443</v>
      </c>
    </row>
    <row r="1168" spans="1:13" x14ac:dyDescent="0.25">
      <c r="A1168" s="4" t="s">
        <v>3448</v>
      </c>
      <c r="B1168" s="9">
        <v>3101</v>
      </c>
      <c r="C1168" s="9" t="s">
        <v>3449</v>
      </c>
      <c r="D1168" s="9" t="s">
        <v>3450</v>
      </c>
      <c r="E1168" s="10">
        <v>272.73</v>
      </c>
      <c r="F1168" s="10">
        <v>621943.21247532999</v>
      </c>
      <c r="G1168" s="10">
        <v>554889.68854209501</v>
      </c>
      <c r="H1168" s="16">
        <v>0.120841178558228</v>
      </c>
      <c r="I1168" s="10">
        <v>67053.523933234595</v>
      </c>
      <c r="J1168" s="10">
        <v>2280.4356413864598</v>
      </c>
      <c r="K1168" s="10">
        <v>2034.5751789025601</v>
      </c>
      <c r="L1168" s="10" t="s">
        <v>80</v>
      </c>
      <c r="M1168" s="10" t="s">
        <v>6440</v>
      </c>
    </row>
    <row r="1169" spans="1:13" x14ac:dyDescent="0.25">
      <c r="A1169" s="4" t="s">
        <v>3451</v>
      </c>
      <c r="B1169" s="9">
        <v>3102</v>
      </c>
      <c r="C1169" s="9" t="s">
        <v>3452</v>
      </c>
      <c r="D1169" s="9" t="s">
        <v>3453</v>
      </c>
      <c r="E1169" s="10">
        <v>224.04</v>
      </c>
      <c r="F1169" s="10">
        <v>998652.37572351994</v>
      </c>
      <c r="G1169" s="10">
        <v>851135.15326305095</v>
      </c>
      <c r="H1169" s="16">
        <v>0.173318211443767</v>
      </c>
      <c r="I1169" s="10">
        <v>147517.222460469</v>
      </c>
      <c r="J1169" s="10">
        <v>4457.4735570590901</v>
      </c>
      <c r="K1169" s="10">
        <v>3799.03210704808</v>
      </c>
      <c r="L1169" s="10" t="s">
        <v>25</v>
      </c>
      <c r="M1169" s="10" t="s">
        <v>6440</v>
      </c>
    </row>
    <row r="1170" spans="1:13" x14ac:dyDescent="0.25">
      <c r="A1170" s="4" t="s">
        <v>3454</v>
      </c>
      <c r="B1170" s="9">
        <v>3103</v>
      </c>
      <c r="C1170" s="9" t="s">
        <v>3455</v>
      </c>
      <c r="D1170" s="9" t="s">
        <v>3456</v>
      </c>
      <c r="E1170" s="10">
        <v>307.04000000000002</v>
      </c>
      <c r="F1170" s="10">
        <v>1787657.12476832</v>
      </c>
      <c r="G1170" s="10">
        <v>2087284.9074770401</v>
      </c>
      <c r="H1170" s="16">
        <v>-0.14354905822171199</v>
      </c>
      <c r="I1170" s="10">
        <v>-299627.78270872298</v>
      </c>
      <c r="J1170" s="10">
        <v>5822.2287805117203</v>
      </c>
      <c r="K1170" s="10">
        <v>6798.0878956391398</v>
      </c>
      <c r="L1170" s="10" t="s">
        <v>25</v>
      </c>
      <c r="M1170" s="10" t="s">
        <v>6440</v>
      </c>
    </row>
    <row r="1171" spans="1:13" x14ac:dyDescent="0.25">
      <c r="A1171" s="4" t="s">
        <v>3457</v>
      </c>
      <c r="B1171" s="9">
        <v>3104</v>
      </c>
      <c r="C1171" s="9" t="s">
        <v>3458</v>
      </c>
      <c r="D1171" s="9" t="s">
        <v>3459</v>
      </c>
      <c r="E1171" s="10">
        <v>215.24</v>
      </c>
      <c r="F1171" s="10">
        <v>2144183.7144920798</v>
      </c>
      <c r="G1171" s="10">
        <v>2092794.3367441499</v>
      </c>
      <c r="H1171" s="16">
        <v>2.4555388384640799E-2</v>
      </c>
      <c r="I1171" s="10">
        <v>51389.377747929197</v>
      </c>
      <c r="J1171" s="10">
        <v>9961.8273299204593</v>
      </c>
      <c r="K1171" s="10">
        <v>9723.0734842229595</v>
      </c>
      <c r="L1171" s="10" t="s">
        <v>25</v>
      </c>
      <c r="M1171" s="10" t="s">
        <v>6441</v>
      </c>
    </row>
    <row r="1172" spans="1:13" x14ac:dyDescent="0.25">
      <c r="A1172" s="4" t="s">
        <v>3460</v>
      </c>
      <c r="B1172" s="9">
        <v>3105</v>
      </c>
      <c r="C1172" s="9" t="s">
        <v>3461</v>
      </c>
      <c r="D1172" s="9" t="s">
        <v>3462</v>
      </c>
      <c r="E1172" s="10">
        <v>663.22</v>
      </c>
      <c r="F1172" s="10">
        <v>567660.94420296</v>
      </c>
      <c r="G1172" s="10">
        <v>598772.00111767603</v>
      </c>
      <c r="H1172" s="16">
        <v>-5.1958102343870299E-2</v>
      </c>
      <c r="I1172" s="10">
        <v>-31111.056914716301</v>
      </c>
      <c r="J1172" s="10">
        <v>855.91650463339499</v>
      </c>
      <c r="K1172" s="10">
        <v>902.82561008063101</v>
      </c>
      <c r="L1172" s="10" t="s">
        <v>25</v>
      </c>
      <c r="M1172" s="10" t="s">
        <v>6440</v>
      </c>
    </row>
    <row r="1173" spans="1:13" x14ac:dyDescent="0.25">
      <c r="A1173" s="4" t="s">
        <v>3463</v>
      </c>
      <c r="B1173" s="9">
        <v>3106</v>
      </c>
      <c r="C1173" s="9" t="s">
        <v>3464</v>
      </c>
      <c r="D1173" s="9" t="s">
        <v>3465</v>
      </c>
      <c r="E1173" s="10">
        <v>4760.7299999999996</v>
      </c>
      <c r="F1173" s="10">
        <v>11552533.600729899</v>
      </c>
      <c r="G1173" s="10">
        <v>10919959.755440401</v>
      </c>
      <c r="H1173" s="16">
        <v>5.7928221299016897E-2</v>
      </c>
      <c r="I1173" s="10">
        <v>632573.845289508</v>
      </c>
      <c r="J1173" s="10">
        <v>2426.6307059484302</v>
      </c>
      <c r="K1173" s="10">
        <v>2293.75741859764</v>
      </c>
      <c r="L1173" s="10" t="s">
        <v>25</v>
      </c>
      <c r="M1173" s="10" t="s">
        <v>6440</v>
      </c>
    </row>
    <row r="1174" spans="1:13" x14ac:dyDescent="0.25">
      <c r="A1174" s="4" t="s">
        <v>3466</v>
      </c>
      <c r="B1174" s="9">
        <v>3107</v>
      </c>
      <c r="C1174" s="9" t="s">
        <v>3467</v>
      </c>
      <c r="D1174" s="9" t="s">
        <v>3468</v>
      </c>
      <c r="E1174" s="10">
        <v>7694.77</v>
      </c>
      <c r="F1174" s="10">
        <v>32858315.413962401</v>
      </c>
      <c r="G1174" s="10">
        <v>30999403.103943702</v>
      </c>
      <c r="H1174" s="16">
        <v>5.9966067855746097E-2</v>
      </c>
      <c r="I1174" s="10">
        <v>1858912.3100187101</v>
      </c>
      <c r="J1174" s="10">
        <v>4270.2141082790604</v>
      </c>
      <c r="K1174" s="10">
        <v>4028.6328381411899</v>
      </c>
      <c r="L1174" s="10" t="s">
        <v>12</v>
      </c>
      <c r="M1174" s="10" t="s">
        <v>6439</v>
      </c>
    </row>
    <row r="1175" spans="1:13" x14ac:dyDescent="0.25">
      <c r="A1175" s="4" t="s">
        <v>3469</v>
      </c>
      <c r="B1175" s="9">
        <v>3108</v>
      </c>
      <c r="C1175" s="9" t="s">
        <v>3470</v>
      </c>
      <c r="D1175" s="9" t="s">
        <v>3471</v>
      </c>
      <c r="E1175" s="10">
        <v>9070.42</v>
      </c>
      <c r="F1175" s="10">
        <v>55940530.180110499</v>
      </c>
      <c r="G1175" s="10">
        <v>52566642.3727092</v>
      </c>
      <c r="H1175" s="16">
        <v>6.4183057070293703E-2</v>
      </c>
      <c r="I1175" s="10">
        <v>3373887.8074013102</v>
      </c>
      <c r="J1175" s="10">
        <v>6167.3583119756904</v>
      </c>
      <c r="K1175" s="10">
        <v>5795.3923162002702</v>
      </c>
      <c r="L1175" s="10" t="s">
        <v>12</v>
      </c>
      <c r="M1175" s="10" t="s">
        <v>6439</v>
      </c>
    </row>
    <row r="1176" spans="1:13" x14ac:dyDescent="0.25">
      <c r="A1176" s="4" t="s">
        <v>3472</v>
      </c>
      <c r="B1176" s="9">
        <v>3109</v>
      </c>
      <c r="C1176" s="9" t="s">
        <v>3473</v>
      </c>
      <c r="D1176" s="9" t="s">
        <v>3474</v>
      </c>
      <c r="E1176" s="10">
        <v>1991.49</v>
      </c>
      <c r="F1176" s="10">
        <v>18374702.453448199</v>
      </c>
      <c r="G1176" s="10">
        <v>20777046.959826</v>
      </c>
      <c r="H1176" s="16">
        <v>-0.115624925477761</v>
      </c>
      <c r="I1176" s="10">
        <v>-2402344.5063778199</v>
      </c>
      <c r="J1176" s="10">
        <v>9226.6104542067296</v>
      </c>
      <c r="K1176" s="10">
        <v>10432.9155355166</v>
      </c>
      <c r="L1176" s="10" t="s">
        <v>12</v>
      </c>
      <c r="M1176" s="10" t="s">
        <v>6439</v>
      </c>
    </row>
    <row r="1177" spans="1:13" x14ac:dyDescent="0.25">
      <c r="A1177" s="4" t="s">
        <v>3475</v>
      </c>
      <c r="B1177" s="9">
        <v>3110</v>
      </c>
      <c r="C1177" s="9" t="s">
        <v>3476</v>
      </c>
      <c r="D1177" s="9" t="s">
        <v>3477</v>
      </c>
      <c r="E1177" s="10">
        <v>5977.26</v>
      </c>
      <c r="F1177" s="10">
        <v>4969506.5249679899</v>
      </c>
      <c r="G1177" s="10">
        <v>5796610.6368127</v>
      </c>
      <c r="H1177" s="16">
        <v>-0.14268753995515801</v>
      </c>
      <c r="I1177" s="10">
        <v>-827104.11184470495</v>
      </c>
      <c r="J1177" s="10">
        <v>831.40210145919502</v>
      </c>
      <c r="K1177" s="10">
        <v>969.77722849812403</v>
      </c>
      <c r="L1177" s="10" t="s">
        <v>25</v>
      </c>
      <c r="M1177" s="10" t="s">
        <v>6440</v>
      </c>
    </row>
    <row r="1178" spans="1:13" x14ac:dyDescent="0.25">
      <c r="A1178" s="4" t="s">
        <v>3478</v>
      </c>
      <c r="B1178" s="9">
        <v>3111</v>
      </c>
      <c r="C1178" s="9" t="s">
        <v>3479</v>
      </c>
      <c r="D1178" s="9" t="s">
        <v>3480</v>
      </c>
      <c r="E1178" s="10">
        <v>15893.54</v>
      </c>
      <c r="F1178" s="10">
        <v>22142746.6454551</v>
      </c>
      <c r="G1178" s="10">
        <v>22703237.620354299</v>
      </c>
      <c r="H1178" s="16">
        <v>-2.46877112538645E-2</v>
      </c>
      <c r="I1178" s="10">
        <v>-560490.97489918</v>
      </c>
      <c r="J1178" s="10">
        <v>1393.19161404288</v>
      </c>
      <c r="K1178" s="10">
        <v>1428.4569466811199</v>
      </c>
      <c r="L1178" s="10" t="s">
        <v>12</v>
      </c>
      <c r="M1178" s="10" t="s">
        <v>6438</v>
      </c>
    </row>
    <row r="1179" spans="1:13" x14ac:dyDescent="0.25">
      <c r="A1179" s="4" t="s">
        <v>3481</v>
      </c>
      <c r="B1179" s="9">
        <v>3112</v>
      </c>
      <c r="C1179" s="9" t="s">
        <v>3482</v>
      </c>
      <c r="D1179" s="9" t="s">
        <v>3483</v>
      </c>
      <c r="E1179" s="10">
        <v>5642.33</v>
      </c>
      <c r="F1179" s="10">
        <v>17931697.750193901</v>
      </c>
      <c r="G1179" s="10">
        <v>17575825.695181899</v>
      </c>
      <c r="H1179" s="16">
        <v>2.0247814309487699E-2</v>
      </c>
      <c r="I1179" s="10">
        <v>355872.05501196499</v>
      </c>
      <c r="J1179" s="10">
        <v>3178.06610924811</v>
      </c>
      <c r="K1179" s="10">
        <v>3114.9942834222602</v>
      </c>
      <c r="L1179" s="10" t="s">
        <v>12</v>
      </c>
      <c r="M1179" s="10" t="s">
        <v>6439</v>
      </c>
    </row>
    <row r="1180" spans="1:13" x14ac:dyDescent="0.25">
      <c r="A1180" s="4" t="s">
        <v>3484</v>
      </c>
      <c r="B1180" s="9">
        <v>3113</v>
      </c>
      <c r="C1180" s="9" t="s">
        <v>3485</v>
      </c>
      <c r="D1180" s="9" t="s">
        <v>3486</v>
      </c>
      <c r="E1180" s="10">
        <v>11735.71</v>
      </c>
      <c r="F1180" s="10">
        <v>57319839.479955599</v>
      </c>
      <c r="G1180" s="10">
        <v>55872433.642277204</v>
      </c>
      <c r="H1180" s="16">
        <v>2.59055448872232E-2</v>
      </c>
      <c r="I1180" s="10">
        <v>1447405.8376784101</v>
      </c>
      <c r="J1180" s="10">
        <v>4884.2242591164604</v>
      </c>
      <c r="K1180" s="10">
        <v>4760.8907890768596</v>
      </c>
      <c r="L1180" s="10" t="s">
        <v>12</v>
      </c>
      <c r="M1180" s="10" t="s">
        <v>6439</v>
      </c>
    </row>
    <row r="1181" spans="1:13" x14ac:dyDescent="0.25">
      <c r="A1181" s="4" t="s">
        <v>3487</v>
      </c>
      <c r="B1181" s="9">
        <v>3114</v>
      </c>
      <c r="C1181" s="9" t="s">
        <v>3488</v>
      </c>
      <c r="D1181" s="9" t="s">
        <v>3489</v>
      </c>
      <c r="E1181" s="10">
        <v>1030.55</v>
      </c>
      <c r="F1181" s="10">
        <v>8532255.4281846099</v>
      </c>
      <c r="G1181" s="10">
        <v>9041032.4952525105</v>
      </c>
      <c r="H1181" s="16">
        <v>-5.6274221703667401E-2</v>
      </c>
      <c r="I1181" s="10">
        <v>-508777.06706790102</v>
      </c>
      <c r="J1181" s="10">
        <v>8279.3221369022503</v>
      </c>
      <c r="K1181" s="10">
        <v>8773.0168310635199</v>
      </c>
      <c r="L1181" s="10" t="s">
        <v>12</v>
      </c>
      <c r="M1181" s="10" t="s">
        <v>6439</v>
      </c>
    </row>
    <row r="1182" spans="1:13" x14ac:dyDescent="0.25">
      <c r="A1182" s="4" t="s">
        <v>3490</v>
      </c>
      <c r="B1182" s="9">
        <v>3115</v>
      </c>
      <c r="C1182" s="9" t="s">
        <v>3491</v>
      </c>
      <c r="D1182" s="9" t="s">
        <v>3492</v>
      </c>
      <c r="E1182" s="10">
        <v>5384.34</v>
      </c>
      <c r="F1182" s="10">
        <v>10958885.271488899</v>
      </c>
      <c r="G1182" s="10">
        <v>11236757.128527099</v>
      </c>
      <c r="H1182" s="16">
        <v>-2.4728830022747301E-2</v>
      </c>
      <c r="I1182" s="10">
        <v>-277871.857038241</v>
      </c>
      <c r="J1182" s="10">
        <v>2035.3256427879501</v>
      </c>
      <c r="K1182" s="10">
        <v>2086.9330555884499</v>
      </c>
      <c r="L1182" s="10" t="s">
        <v>12</v>
      </c>
      <c r="M1182" s="10" t="s">
        <v>6440</v>
      </c>
    </row>
    <row r="1183" spans="1:13" x14ac:dyDescent="0.25">
      <c r="A1183" s="4" t="s">
        <v>3493</v>
      </c>
      <c r="B1183" s="9">
        <v>3116</v>
      </c>
      <c r="C1183" s="9" t="s">
        <v>3494</v>
      </c>
      <c r="D1183" s="9" t="s">
        <v>3495</v>
      </c>
      <c r="E1183" s="10">
        <v>3679.89</v>
      </c>
      <c r="F1183" s="10">
        <v>10626065.821452901</v>
      </c>
      <c r="G1183" s="10">
        <v>10704301.104402799</v>
      </c>
      <c r="H1183" s="16">
        <v>-7.3087707629701003E-3</v>
      </c>
      <c r="I1183" s="10">
        <v>-78235.282949887202</v>
      </c>
      <c r="J1183" s="10">
        <v>2887.6042005203699</v>
      </c>
      <c r="K1183" s="10">
        <v>2908.8644237742901</v>
      </c>
      <c r="L1183" s="10" t="s">
        <v>12</v>
      </c>
      <c r="M1183" s="10" t="s">
        <v>6439</v>
      </c>
    </row>
    <row r="1184" spans="1:13" x14ac:dyDescent="0.25">
      <c r="A1184" s="4" t="s">
        <v>3496</v>
      </c>
      <c r="B1184" s="9">
        <v>3117</v>
      </c>
      <c r="C1184" s="9" t="s">
        <v>3497</v>
      </c>
      <c r="D1184" s="9" t="s">
        <v>3498</v>
      </c>
      <c r="E1184" s="10">
        <v>1736.47</v>
      </c>
      <c r="F1184" s="10">
        <v>7240244.7433611304</v>
      </c>
      <c r="G1184" s="10">
        <v>7110950.3609095002</v>
      </c>
      <c r="H1184" s="16">
        <v>1.8182433555209401E-2</v>
      </c>
      <c r="I1184" s="10">
        <v>129294.38245162999</v>
      </c>
      <c r="J1184" s="10">
        <v>4169.5190491981602</v>
      </c>
      <c r="K1184" s="10">
        <v>4095.0608768993998</v>
      </c>
      <c r="L1184" s="10" t="s">
        <v>12</v>
      </c>
      <c r="M1184" s="10" t="s">
        <v>6439</v>
      </c>
    </row>
    <row r="1185" spans="1:13" x14ac:dyDescent="0.25">
      <c r="A1185" s="4" t="s">
        <v>3499</v>
      </c>
      <c r="B1185" s="9">
        <v>3119</v>
      </c>
      <c r="C1185" s="9" t="s">
        <v>3500</v>
      </c>
      <c r="D1185" s="9" t="s">
        <v>3501</v>
      </c>
      <c r="E1185" s="10">
        <v>2248.71</v>
      </c>
      <c r="F1185" s="10">
        <v>1272388.0055738401</v>
      </c>
      <c r="G1185" s="10">
        <v>1276508.1377727999</v>
      </c>
      <c r="H1185" s="16">
        <v>-3.2276583885698699E-3</v>
      </c>
      <c r="I1185" s="10">
        <v>-4120.1321989600501</v>
      </c>
      <c r="J1185" s="10">
        <v>565.83018956372302</v>
      </c>
      <c r="K1185" s="10">
        <v>567.66240990292204</v>
      </c>
      <c r="L1185" s="10" t="s">
        <v>12</v>
      </c>
      <c r="M1185" s="10" t="s">
        <v>6443</v>
      </c>
    </row>
    <row r="1186" spans="1:13" x14ac:dyDescent="0.25">
      <c r="A1186" s="4" t="s">
        <v>3502</v>
      </c>
      <c r="B1186" s="9">
        <v>3120</v>
      </c>
      <c r="C1186" s="9" t="s">
        <v>3503</v>
      </c>
      <c r="D1186" s="9" t="s">
        <v>3504</v>
      </c>
      <c r="E1186" s="10">
        <v>5052.3999999999996</v>
      </c>
      <c r="F1186" s="10">
        <v>9685858.1600071508</v>
      </c>
      <c r="G1186" s="10">
        <v>9714235.02303629</v>
      </c>
      <c r="H1186" s="16">
        <v>-2.9211629080258001E-3</v>
      </c>
      <c r="I1186" s="10">
        <v>-28376.863029139098</v>
      </c>
      <c r="J1186" s="10">
        <v>1917.08062703015</v>
      </c>
      <c r="K1186" s="10">
        <v>1922.69713859478</v>
      </c>
      <c r="L1186" s="10" t="s">
        <v>12</v>
      </c>
      <c r="M1186" s="10" t="s">
        <v>6439</v>
      </c>
    </row>
    <row r="1187" spans="1:13" x14ac:dyDescent="0.25">
      <c r="A1187" s="4" t="s">
        <v>3505</v>
      </c>
      <c r="B1187" s="9">
        <v>3121</v>
      </c>
      <c r="C1187" s="9" t="s">
        <v>3506</v>
      </c>
      <c r="D1187" s="9" t="s">
        <v>3507</v>
      </c>
      <c r="E1187" s="10">
        <v>3758.96</v>
      </c>
      <c r="F1187" s="10">
        <v>10781128.8353716</v>
      </c>
      <c r="G1187" s="10">
        <v>10495823.2725063</v>
      </c>
      <c r="H1187" s="16">
        <v>2.7182771227925801E-2</v>
      </c>
      <c r="I1187" s="10">
        <v>285305.56286527799</v>
      </c>
      <c r="J1187" s="10">
        <v>2868.11480711994</v>
      </c>
      <c r="K1187" s="10">
        <v>2792.2146744063002</v>
      </c>
      <c r="L1187" s="10" t="s">
        <v>12</v>
      </c>
      <c r="M1187" s="10" t="s">
        <v>6439</v>
      </c>
    </row>
    <row r="1188" spans="1:13" x14ac:dyDescent="0.25">
      <c r="A1188" s="4" t="s">
        <v>3508</v>
      </c>
      <c r="B1188" s="9">
        <v>3122</v>
      </c>
      <c r="C1188" s="9" t="s">
        <v>3509</v>
      </c>
      <c r="D1188" s="9" t="s">
        <v>3510</v>
      </c>
      <c r="E1188" s="10">
        <v>3196.7</v>
      </c>
      <c r="F1188" s="10">
        <v>12939857.130766699</v>
      </c>
      <c r="G1188" s="10">
        <v>13201367.123297701</v>
      </c>
      <c r="H1188" s="16">
        <v>-1.98093114211998E-2</v>
      </c>
      <c r="I1188" s="10">
        <v>-261509.99253099199</v>
      </c>
      <c r="J1188" s="10">
        <v>4047.8797293354601</v>
      </c>
      <c r="K1188" s="10">
        <v>4129.6859646815901</v>
      </c>
      <c r="L1188" s="10" t="s">
        <v>12</v>
      </c>
      <c r="M1188" s="10" t="s">
        <v>6439</v>
      </c>
    </row>
    <row r="1189" spans="1:13" x14ac:dyDescent="0.25">
      <c r="A1189" s="4" t="s">
        <v>3511</v>
      </c>
      <c r="B1189" s="9">
        <v>3124</v>
      </c>
      <c r="C1189" s="9" t="s">
        <v>3512</v>
      </c>
      <c r="D1189" s="9" t="s">
        <v>3513</v>
      </c>
      <c r="E1189" s="10">
        <v>8435.1299999999992</v>
      </c>
      <c r="F1189" s="10">
        <v>5249458.9028381603</v>
      </c>
      <c r="G1189" s="10">
        <v>5371423.1836862797</v>
      </c>
      <c r="H1189" s="16">
        <v>-2.2706138890442599E-2</v>
      </c>
      <c r="I1189" s="10">
        <v>-121964.28084812401</v>
      </c>
      <c r="J1189" s="10">
        <v>622.33289858462899</v>
      </c>
      <c r="K1189" s="10">
        <v>636.79198585988399</v>
      </c>
      <c r="L1189" s="10" t="s">
        <v>25</v>
      </c>
      <c r="M1189" s="10" t="s">
        <v>6440</v>
      </c>
    </row>
    <row r="1190" spans="1:13" x14ac:dyDescent="0.25">
      <c r="A1190" s="4" t="s">
        <v>3514</v>
      </c>
      <c r="B1190" s="9">
        <v>3125</v>
      </c>
      <c r="C1190" s="9" t="s">
        <v>3515</v>
      </c>
      <c r="D1190" s="9" t="s">
        <v>3516</v>
      </c>
      <c r="E1190" s="10">
        <v>8157.13</v>
      </c>
      <c r="F1190" s="10">
        <v>13421309.0352067</v>
      </c>
      <c r="G1190" s="10">
        <v>13341546.0915628</v>
      </c>
      <c r="H1190" s="16">
        <v>5.9785382516019904E-3</v>
      </c>
      <c r="I1190" s="10">
        <v>79762.943643918305</v>
      </c>
      <c r="J1190" s="10">
        <v>1645.3469584531199</v>
      </c>
      <c r="K1190" s="10">
        <v>1635.5686487236001</v>
      </c>
      <c r="L1190" s="10" t="s">
        <v>12</v>
      </c>
      <c r="M1190" s="10" t="s">
        <v>6439</v>
      </c>
    </row>
    <row r="1191" spans="1:13" x14ac:dyDescent="0.25">
      <c r="A1191" s="4" t="s">
        <v>3517</v>
      </c>
      <c r="B1191" s="9">
        <v>3126</v>
      </c>
      <c r="C1191" s="9" t="s">
        <v>3518</v>
      </c>
      <c r="D1191" s="9" t="s">
        <v>3519</v>
      </c>
      <c r="E1191" s="10">
        <v>6439.36</v>
      </c>
      <c r="F1191" s="10">
        <v>17421706.838665102</v>
      </c>
      <c r="G1191" s="10">
        <v>16716730.0506336</v>
      </c>
      <c r="H1191" s="16">
        <v>4.2171931107108901E-2</v>
      </c>
      <c r="I1191" s="10">
        <v>704976.78803145897</v>
      </c>
      <c r="J1191" s="10">
        <v>2705.50285100772</v>
      </c>
      <c r="K1191" s="10">
        <v>2596.0235257282702</v>
      </c>
      <c r="L1191" s="10" t="s">
        <v>12</v>
      </c>
      <c r="M1191" s="10" t="s">
        <v>6439</v>
      </c>
    </row>
    <row r="1192" spans="1:13" x14ac:dyDescent="0.25">
      <c r="A1192" s="4" t="s">
        <v>3520</v>
      </c>
      <c r="B1192" s="9">
        <v>3127</v>
      </c>
      <c r="C1192" s="9" t="s">
        <v>3521</v>
      </c>
      <c r="D1192" s="9" t="s">
        <v>3522</v>
      </c>
      <c r="E1192" s="10">
        <v>9607.68</v>
      </c>
      <c r="F1192" s="10">
        <v>39135803.102686599</v>
      </c>
      <c r="G1192" s="10">
        <v>37987403.526053198</v>
      </c>
      <c r="H1192" s="16">
        <v>3.0231062669123999E-2</v>
      </c>
      <c r="I1192" s="10">
        <v>1148399.5766334201</v>
      </c>
      <c r="J1192" s="10">
        <v>4073.3874465725899</v>
      </c>
      <c r="K1192" s="10">
        <v>3953.8581141392301</v>
      </c>
      <c r="L1192" s="10" t="s">
        <v>12</v>
      </c>
      <c r="M1192" s="10" t="s">
        <v>6439</v>
      </c>
    </row>
    <row r="1193" spans="1:13" x14ac:dyDescent="0.25">
      <c r="A1193" s="4" t="s">
        <v>3523</v>
      </c>
      <c r="B1193" s="9">
        <v>3128</v>
      </c>
      <c r="C1193" s="9" t="s">
        <v>3524</v>
      </c>
      <c r="D1193" s="9" t="s">
        <v>3525</v>
      </c>
      <c r="E1193" s="10">
        <v>583.64</v>
      </c>
      <c r="F1193" s="10">
        <v>3956784.8669575499</v>
      </c>
      <c r="G1193" s="10">
        <v>4408617.52843366</v>
      </c>
      <c r="H1193" s="16">
        <v>-0.102488514497343</v>
      </c>
      <c r="I1193" s="10">
        <v>-451832.66147611302</v>
      </c>
      <c r="J1193" s="10">
        <v>6779.4956941908504</v>
      </c>
      <c r="K1193" s="10">
        <v>7553.6589823070099</v>
      </c>
      <c r="L1193" s="10" t="s">
        <v>25</v>
      </c>
      <c r="M1193" s="10" t="s">
        <v>6441</v>
      </c>
    </row>
    <row r="1194" spans="1:13" x14ac:dyDescent="0.25">
      <c r="A1194" s="4" t="s">
        <v>3526</v>
      </c>
      <c r="B1194" s="9">
        <v>3129</v>
      </c>
      <c r="C1194" s="9" t="s">
        <v>3527</v>
      </c>
      <c r="D1194" s="9" t="s">
        <v>3528</v>
      </c>
      <c r="E1194" s="10">
        <v>1430.56</v>
      </c>
      <c r="F1194" s="10">
        <v>2598800.8948249598</v>
      </c>
      <c r="G1194" s="10">
        <v>2507834.2718978901</v>
      </c>
      <c r="H1194" s="16">
        <v>3.62729802150061E-2</v>
      </c>
      <c r="I1194" s="10">
        <v>90966.622927066404</v>
      </c>
      <c r="J1194" s="10">
        <v>1816.6318748077399</v>
      </c>
      <c r="K1194" s="10">
        <v>1753.0437534237601</v>
      </c>
      <c r="L1194" s="10" t="s">
        <v>12</v>
      </c>
      <c r="M1194" s="10" t="s">
        <v>6439</v>
      </c>
    </row>
    <row r="1195" spans="1:13" x14ac:dyDescent="0.25">
      <c r="A1195" s="4" t="s">
        <v>3529</v>
      </c>
      <c r="B1195" s="9">
        <v>3130</v>
      </c>
      <c r="C1195" s="9" t="s">
        <v>3530</v>
      </c>
      <c r="D1195" s="9" t="s">
        <v>3531</v>
      </c>
      <c r="E1195" s="10">
        <v>843.33</v>
      </c>
      <c r="F1195" s="10">
        <v>2247513.6613248601</v>
      </c>
      <c r="G1195" s="10">
        <v>2093863.61374838</v>
      </c>
      <c r="H1195" s="16">
        <v>7.3381115449742795E-2</v>
      </c>
      <c r="I1195" s="10">
        <v>153650.047576485</v>
      </c>
      <c r="J1195" s="10">
        <v>2665.0464958258999</v>
      </c>
      <c r="K1195" s="10">
        <v>2482.8520433856002</v>
      </c>
      <c r="L1195" s="10" t="s">
        <v>12</v>
      </c>
      <c r="M1195" s="10" t="s">
        <v>6439</v>
      </c>
    </row>
    <row r="1196" spans="1:13" x14ac:dyDescent="0.25">
      <c r="A1196" s="4" t="s">
        <v>3532</v>
      </c>
      <c r="B1196" s="9">
        <v>3133</v>
      </c>
      <c r="C1196" s="9" t="s">
        <v>3533</v>
      </c>
      <c r="D1196" s="9" t="s">
        <v>3534</v>
      </c>
      <c r="E1196" s="10">
        <v>1555.09</v>
      </c>
      <c r="F1196" s="10">
        <v>1133623.81083351</v>
      </c>
      <c r="G1196" s="10">
        <v>969676.73986637499</v>
      </c>
      <c r="H1196" s="16">
        <v>0.16907394415764501</v>
      </c>
      <c r="I1196" s="10">
        <v>163947.07096713499</v>
      </c>
      <c r="J1196" s="10">
        <v>728.97633631076701</v>
      </c>
      <c r="K1196" s="10">
        <v>623.55023816394896</v>
      </c>
      <c r="L1196" s="10" t="s">
        <v>80</v>
      </c>
      <c r="M1196" s="10" t="s">
        <v>6439</v>
      </c>
    </row>
    <row r="1197" spans="1:13" x14ac:dyDescent="0.25">
      <c r="A1197" s="4" t="s">
        <v>3535</v>
      </c>
      <c r="B1197" s="9">
        <v>3134</v>
      </c>
      <c r="C1197" s="9" t="s">
        <v>3536</v>
      </c>
      <c r="D1197" s="9" t="s">
        <v>3537</v>
      </c>
      <c r="E1197" s="10">
        <v>2251.1</v>
      </c>
      <c r="F1197" s="10">
        <v>6562994.7932192003</v>
      </c>
      <c r="G1197" s="10">
        <v>6126778.1303153997</v>
      </c>
      <c r="H1197" s="16">
        <v>7.1198377617984296E-2</v>
      </c>
      <c r="I1197" s="10">
        <v>436216.66290380299</v>
      </c>
      <c r="J1197" s="10">
        <v>2915.4612381587699</v>
      </c>
      <c r="K1197" s="10">
        <v>2721.6819023212702</v>
      </c>
      <c r="L1197" s="10" t="s">
        <v>12</v>
      </c>
      <c r="M1197" s="10" t="s">
        <v>6439</v>
      </c>
    </row>
    <row r="1198" spans="1:13" x14ac:dyDescent="0.25">
      <c r="A1198" s="4" t="s">
        <v>3538</v>
      </c>
      <c r="B1198" s="9">
        <v>3135</v>
      </c>
      <c r="C1198" s="9" t="s">
        <v>3539</v>
      </c>
      <c r="D1198" s="9" t="s">
        <v>3540</v>
      </c>
      <c r="E1198" s="10">
        <v>1754.88</v>
      </c>
      <c r="F1198" s="10">
        <v>7709663.2700548396</v>
      </c>
      <c r="G1198" s="10">
        <v>7083922.3167529805</v>
      </c>
      <c r="H1198" s="16">
        <v>8.83325543847404E-2</v>
      </c>
      <c r="I1198" s="10">
        <v>625740.95330185897</v>
      </c>
      <c r="J1198" s="10">
        <v>4393.2709188405097</v>
      </c>
      <c r="K1198" s="10">
        <v>4036.6989861147099</v>
      </c>
      <c r="L1198" s="10" t="s">
        <v>12</v>
      </c>
      <c r="M1198" s="10" t="s">
        <v>6439</v>
      </c>
    </row>
    <row r="1199" spans="1:13" x14ac:dyDescent="0.25">
      <c r="A1199" s="4" t="s">
        <v>3541</v>
      </c>
      <c r="B1199" s="9">
        <v>3136</v>
      </c>
      <c r="C1199" s="9" t="s">
        <v>3542</v>
      </c>
      <c r="D1199" s="9" t="s">
        <v>3543</v>
      </c>
      <c r="E1199" s="10">
        <v>3387.23</v>
      </c>
      <c r="F1199" s="10">
        <v>23167100.4400695</v>
      </c>
      <c r="G1199" s="10">
        <v>21521666.733144801</v>
      </c>
      <c r="H1199" s="16">
        <v>7.6454752660516406E-2</v>
      </c>
      <c r="I1199" s="10">
        <v>1645433.7069246499</v>
      </c>
      <c r="J1199" s="10">
        <v>6839.5415841467802</v>
      </c>
      <c r="K1199" s="10">
        <v>6353.76597784763</v>
      </c>
      <c r="L1199" s="10" t="s">
        <v>12</v>
      </c>
      <c r="M1199" s="10" t="s">
        <v>6439</v>
      </c>
    </row>
    <row r="1200" spans="1:13" x14ac:dyDescent="0.25">
      <c r="A1200" s="4" t="s">
        <v>3544</v>
      </c>
      <c r="B1200" s="9">
        <v>3137</v>
      </c>
      <c r="C1200" s="9" t="s">
        <v>3545</v>
      </c>
      <c r="D1200" s="9" t="s">
        <v>3546</v>
      </c>
      <c r="E1200" s="10">
        <v>4079.23</v>
      </c>
      <c r="F1200" s="10">
        <v>42086331.048118398</v>
      </c>
      <c r="G1200" s="10">
        <v>38328245.146228597</v>
      </c>
      <c r="H1200" s="16">
        <v>9.8050038230344194E-2</v>
      </c>
      <c r="I1200" s="10">
        <v>3758085.90188972</v>
      </c>
      <c r="J1200" s="10">
        <v>10317.224340897301</v>
      </c>
      <c r="K1200" s="10">
        <v>9395.9509873747302</v>
      </c>
      <c r="L1200" s="10" t="s">
        <v>12</v>
      </c>
      <c r="M1200" s="10" t="s">
        <v>6439</v>
      </c>
    </row>
    <row r="1201" spans="1:13" x14ac:dyDescent="0.25">
      <c r="A1201" s="4" t="s">
        <v>3547</v>
      </c>
      <c r="B1201" s="9">
        <v>3138</v>
      </c>
      <c r="C1201" s="9" t="s">
        <v>3548</v>
      </c>
      <c r="D1201" s="9" t="s">
        <v>3549</v>
      </c>
      <c r="E1201" s="10">
        <v>1384.24</v>
      </c>
      <c r="F1201" s="10">
        <v>904190.88153240003</v>
      </c>
      <c r="G1201" s="10">
        <v>1022314.46890471</v>
      </c>
      <c r="H1201" s="16">
        <v>-0.115545256342564</v>
      </c>
      <c r="I1201" s="10">
        <v>-118123.58737230601</v>
      </c>
      <c r="J1201" s="10">
        <v>653.20383859186302</v>
      </c>
      <c r="K1201" s="10">
        <v>738.53845352302096</v>
      </c>
      <c r="L1201" s="10" t="s">
        <v>12</v>
      </c>
      <c r="M1201" s="10" t="s">
        <v>6443</v>
      </c>
    </row>
    <row r="1202" spans="1:13" x14ac:dyDescent="0.25">
      <c r="A1202" s="4" t="s">
        <v>3550</v>
      </c>
      <c r="B1202" s="9">
        <v>3139</v>
      </c>
      <c r="C1202" s="9" t="s">
        <v>3551</v>
      </c>
      <c r="D1202" s="9" t="s">
        <v>3552</v>
      </c>
      <c r="E1202" s="10">
        <v>736.2</v>
      </c>
      <c r="F1202" s="10">
        <v>1634371.07539486</v>
      </c>
      <c r="G1202" s="10">
        <v>1515464.8219196</v>
      </c>
      <c r="H1202" s="16">
        <v>7.8461902747862106E-2</v>
      </c>
      <c r="I1202" s="10">
        <v>118906.253475262</v>
      </c>
      <c r="J1202" s="10">
        <v>2220.0096106966298</v>
      </c>
      <c r="K1202" s="10">
        <v>2058.4960906269998</v>
      </c>
      <c r="L1202" s="10" t="s">
        <v>12</v>
      </c>
      <c r="M1202" s="10" t="s">
        <v>6440</v>
      </c>
    </row>
    <row r="1203" spans="1:13" x14ac:dyDescent="0.25">
      <c r="A1203" s="4" t="s">
        <v>3553</v>
      </c>
      <c r="B1203" s="9">
        <v>3140</v>
      </c>
      <c r="C1203" s="9" t="s">
        <v>3554</v>
      </c>
      <c r="D1203" s="9" t="s">
        <v>3555</v>
      </c>
      <c r="E1203" s="10">
        <v>575.11</v>
      </c>
      <c r="F1203" s="10">
        <v>2026134.3140974999</v>
      </c>
      <c r="G1203" s="10">
        <v>1934629.5741693401</v>
      </c>
      <c r="H1203" s="16">
        <v>4.7298325813846402E-2</v>
      </c>
      <c r="I1203" s="10">
        <v>91504.739928164097</v>
      </c>
      <c r="J1203" s="10">
        <v>3523.0378781406998</v>
      </c>
      <c r="K1203" s="10">
        <v>3363.9296381028598</v>
      </c>
      <c r="L1203" s="10" t="s">
        <v>25</v>
      </c>
      <c r="M1203" s="10" t="s">
        <v>6439</v>
      </c>
    </row>
    <row r="1204" spans="1:13" x14ac:dyDescent="0.25">
      <c r="A1204" s="4" t="s">
        <v>3556</v>
      </c>
      <c r="B1204" s="9">
        <v>3141</v>
      </c>
      <c r="C1204" s="9" t="s">
        <v>3557</v>
      </c>
      <c r="D1204" s="9" t="s">
        <v>3558</v>
      </c>
      <c r="E1204" s="10">
        <v>1132.43</v>
      </c>
      <c r="F1204" s="10">
        <v>6500655.2240990596</v>
      </c>
      <c r="G1204" s="10">
        <v>5720630.7630245304</v>
      </c>
      <c r="H1204" s="16">
        <v>0.13635287669958299</v>
      </c>
      <c r="I1204" s="10">
        <v>780024.461074527</v>
      </c>
      <c r="J1204" s="10">
        <v>5740.4477310730499</v>
      </c>
      <c r="K1204" s="10">
        <v>5051.6418348370598</v>
      </c>
      <c r="L1204" s="10" t="s">
        <v>12</v>
      </c>
      <c r="M1204" s="10" t="s">
        <v>6439</v>
      </c>
    </row>
    <row r="1205" spans="1:13" x14ac:dyDescent="0.25">
      <c r="A1205" s="4" t="s">
        <v>3559</v>
      </c>
      <c r="B1205" s="9">
        <v>3142</v>
      </c>
      <c r="C1205" s="9" t="s">
        <v>3560</v>
      </c>
      <c r="D1205" s="9" t="s">
        <v>3561</v>
      </c>
      <c r="E1205" s="10">
        <v>922.32</v>
      </c>
      <c r="F1205" s="10">
        <v>7400505.6799357599</v>
      </c>
      <c r="G1205" s="10">
        <v>7284210.7342579598</v>
      </c>
      <c r="H1205" s="16">
        <v>1.5965346132953601E-2</v>
      </c>
      <c r="I1205" s="10">
        <v>116294.945677804</v>
      </c>
      <c r="J1205" s="10">
        <v>8023.7939976751604</v>
      </c>
      <c r="K1205" s="10">
        <v>7897.7044130648301</v>
      </c>
      <c r="L1205" s="10" t="s">
        <v>12</v>
      </c>
      <c r="M1205" s="10" t="s">
        <v>6439</v>
      </c>
    </row>
    <row r="1206" spans="1:13" x14ac:dyDescent="0.25">
      <c r="A1206" s="4" t="s">
        <v>3562</v>
      </c>
      <c r="B1206" s="9">
        <v>3143</v>
      </c>
      <c r="C1206" s="9" t="s">
        <v>3563</v>
      </c>
      <c r="D1206" s="9" t="s">
        <v>3564</v>
      </c>
      <c r="E1206" s="10">
        <v>695.34</v>
      </c>
      <c r="F1206" s="10">
        <v>450737.35434624</v>
      </c>
      <c r="G1206" s="10">
        <v>475611.54818003398</v>
      </c>
      <c r="H1206" s="16">
        <v>-5.2299389972714702E-2</v>
      </c>
      <c r="I1206" s="10">
        <v>-24874.193833794201</v>
      </c>
      <c r="J1206" s="10">
        <v>648.22583821761998</v>
      </c>
      <c r="K1206" s="10">
        <v>683.99854485580295</v>
      </c>
      <c r="L1206" s="10" t="s">
        <v>25</v>
      </c>
      <c r="M1206" s="10" t="s">
        <v>6439</v>
      </c>
    </row>
    <row r="1207" spans="1:13" x14ac:dyDescent="0.25">
      <c r="A1207" s="4" t="s">
        <v>3565</v>
      </c>
      <c r="B1207" s="9">
        <v>3144</v>
      </c>
      <c r="C1207" s="9" t="s">
        <v>3566</v>
      </c>
      <c r="D1207" s="9" t="s">
        <v>3567</v>
      </c>
      <c r="E1207" s="10">
        <v>516.29999999999995</v>
      </c>
      <c r="F1207" s="10">
        <v>421817.36339128</v>
      </c>
      <c r="G1207" s="10">
        <v>598296.15726489399</v>
      </c>
      <c r="H1207" s="16">
        <v>-0.294968957648643</v>
      </c>
      <c r="I1207" s="10">
        <v>-176478.79387361399</v>
      </c>
      <c r="J1207" s="10">
        <v>817.00051015161796</v>
      </c>
      <c r="K1207" s="10">
        <v>1158.8149472494599</v>
      </c>
      <c r="L1207" s="10" t="s">
        <v>12</v>
      </c>
      <c r="M1207" s="10" t="s">
        <v>6439</v>
      </c>
    </row>
    <row r="1208" spans="1:13" x14ac:dyDescent="0.25">
      <c r="A1208" s="4" t="s">
        <v>3568</v>
      </c>
      <c r="B1208" s="9">
        <v>3148</v>
      </c>
      <c r="C1208" s="9" t="s">
        <v>3569</v>
      </c>
      <c r="D1208" s="9" t="s">
        <v>3570</v>
      </c>
      <c r="E1208" s="10">
        <v>336.57</v>
      </c>
      <c r="F1208" s="10">
        <v>469882.45025739999</v>
      </c>
      <c r="G1208" s="10">
        <v>554826.84848742897</v>
      </c>
      <c r="H1208" s="16">
        <v>-0.15310073487179701</v>
      </c>
      <c r="I1208" s="10">
        <v>-84944.398230028703</v>
      </c>
      <c r="J1208" s="10">
        <v>1396.09130420834</v>
      </c>
      <c r="K1208" s="10">
        <v>1648.47386424051</v>
      </c>
      <c r="L1208" s="10" t="s">
        <v>25</v>
      </c>
      <c r="M1208" s="10" t="s">
        <v>6439</v>
      </c>
    </row>
    <row r="1209" spans="1:13" x14ac:dyDescent="0.25">
      <c r="A1209" s="4" t="s">
        <v>3571</v>
      </c>
      <c r="B1209" s="9">
        <v>3149</v>
      </c>
      <c r="C1209" s="9" t="s">
        <v>3572</v>
      </c>
      <c r="D1209" s="9" t="s">
        <v>3573</v>
      </c>
      <c r="E1209" s="10">
        <v>167.5</v>
      </c>
      <c r="F1209" s="10">
        <v>486510.56002193998</v>
      </c>
      <c r="G1209" s="10">
        <v>502566.80149935198</v>
      </c>
      <c r="H1209" s="16">
        <v>-3.19484721822242E-2</v>
      </c>
      <c r="I1209" s="10">
        <v>-16056.2414774114</v>
      </c>
      <c r="J1209" s="10">
        <v>2904.5406568474</v>
      </c>
      <c r="K1209" s="10">
        <v>3000.3988149215002</v>
      </c>
      <c r="L1209" s="10" t="s">
        <v>25</v>
      </c>
      <c r="M1209" s="10" t="s">
        <v>6441</v>
      </c>
    </row>
    <row r="1210" spans="1:13" x14ac:dyDescent="0.25">
      <c r="A1210" s="4" t="s">
        <v>3574</v>
      </c>
      <c r="B1210" s="9">
        <v>3152</v>
      </c>
      <c r="C1210" s="9" t="s">
        <v>3575</v>
      </c>
      <c r="D1210" s="9" t="s">
        <v>3576</v>
      </c>
      <c r="E1210" s="10">
        <v>28288.28</v>
      </c>
      <c r="F1210" s="10">
        <v>18153338.977628998</v>
      </c>
      <c r="G1210" s="10">
        <v>23077524.935473401</v>
      </c>
      <c r="H1210" s="16">
        <v>-0.21337582655041401</v>
      </c>
      <c r="I1210" s="10">
        <v>-4924185.9578444399</v>
      </c>
      <c r="J1210" s="10">
        <v>641.72650219910804</v>
      </c>
      <c r="K1210" s="10">
        <v>815.79809502286503</v>
      </c>
      <c r="L1210" s="10" t="s">
        <v>12</v>
      </c>
      <c r="M1210" s="10" t="s">
        <v>6439</v>
      </c>
    </row>
    <row r="1211" spans="1:13" x14ac:dyDescent="0.25">
      <c r="A1211" s="4" t="s">
        <v>3577</v>
      </c>
      <c r="B1211" s="9">
        <v>3153</v>
      </c>
      <c r="C1211" s="9" t="s">
        <v>3578</v>
      </c>
      <c r="D1211" s="9" t="s">
        <v>3579</v>
      </c>
      <c r="E1211" s="10">
        <v>7188.29</v>
      </c>
      <c r="F1211" s="10">
        <v>4473364.6106946403</v>
      </c>
      <c r="G1211" s="10">
        <v>5284378.42445218</v>
      </c>
      <c r="H1211" s="16">
        <v>-0.153473833366053</v>
      </c>
      <c r="I1211" s="10">
        <v>-811013.81375753705</v>
      </c>
      <c r="J1211" s="10">
        <v>622.31276293731003</v>
      </c>
      <c r="K1211" s="10">
        <v>735.13706659750505</v>
      </c>
      <c r="L1211" s="10" t="s">
        <v>12</v>
      </c>
      <c r="M1211" s="10" t="s">
        <v>6443</v>
      </c>
    </row>
    <row r="1212" spans="1:13" x14ac:dyDescent="0.25">
      <c r="A1212" s="4" t="s">
        <v>3580</v>
      </c>
      <c r="B1212" s="9">
        <v>3154</v>
      </c>
      <c r="C1212" s="9" t="s">
        <v>3581</v>
      </c>
      <c r="D1212" s="9" t="s">
        <v>3582</v>
      </c>
      <c r="E1212" s="10">
        <v>14062.64</v>
      </c>
      <c r="F1212" s="10">
        <v>24419035.515940201</v>
      </c>
      <c r="G1212" s="10">
        <v>23958484.833136</v>
      </c>
      <c r="H1212" s="16">
        <v>1.9222863466191498E-2</v>
      </c>
      <c r="I1212" s="10">
        <v>460550.682804193</v>
      </c>
      <c r="J1212" s="10">
        <v>1736.44746050103</v>
      </c>
      <c r="K1212" s="10">
        <v>1703.69751576774</v>
      </c>
      <c r="L1212" s="10" t="s">
        <v>12</v>
      </c>
      <c r="M1212" s="10" t="s">
        <v>6439</v>
      </c>
    </row>
    <row r="1213" spans="1:13" x14ac:dyDescent="0.25">
      <c r="A1213" s="4" t="s">
        <v>3583</v>
      </c>
      <c r="B1213" s="9">
        <v>3155</v>
      </c>
      <c r="C1213" s="9" t="s">
        <v>3584</v>
      </c>
      <c r="D1213" s="9" t="s">
        <v>3585</v>
      </c>
      <c r="E1213" s="10">
        <v>3933.69</v>
      </c>
      <c r="F1213" s="10">
        <v>5589991.1020321101</v>
      </c>
      <c r="G1213" s="10">
        <v>6280671.7862884402</v>
      </c>
      <c r="H1213" s="16">
        <v>-0.109969237011267</v>
      </c>
      <c r="I1213" s="10">
        <v>-690680.68425633095</v>
      </c>
      <c r="J1213" s="10">
        <v>1421.0553200766001</v>
      </c>
      <c r="K1213" s="10">
        <v>1596.6361828940401</v>
      </c>
      <c r="L1213" s="10" t="s">
        <v>12</v>
      </c>
      <c r="M1213" s="10" t="s">
        <v>6439</v>
      </c>
    </row>
    <row r="1214" spans="1:13" x14ac:dyDescent="0.25">
      <c r="A1214" s="4" t="s">
        <v>3586</v>
      </c>
      <c r="B1214" s="9">
        <v>3156</v>
      </c>
      <c r="C1214" s="9" t="s">
        <v>3587</v>
      </c>
      <c r="D1214" s="9" t="s">
        <v>3588</v>
      </c>
      <c r="E1214" s="10">
        <v>3152.78</v>
      </c>
      <c r="F1214" s="10">
        <v>7849353.0342439404</v>
      </c>
      <c r="G1214" s="10">
        <v>9715319.1816698592</v>
      </c>
      <c r="H1214" s="16">
        <v>-0.19206431744892999</v>
      </c>
      <c r="I1214" s="10">
        <v>-1865966.14742592</v>
      </c>
      <c r="J1214" s="10">
        <v>2489.66088158512</v>
      </c>
      <c r="K1214" s="10">
        <v>3081.5087578803</v>
      </c>
      <c r="L1214" s="10" t="s">
        <v>12</v>
      </c>
      <c r="M1214" s="10" t="s">
        <v>6439</v>
      </c>
    </row>
    <row r="1215" spans="1:13" x14ac:dyDescent="0.25">
      <c r="A1215" s="4" t="s">
        <v>3589</v>
      </c>
      <c r="B1215" s="9">
        <v>3157</v>
      </c>
      <c r="C1215" s="9" t="s">
        <v>3590</v>
      </c>
      <c r="D1215" s="9" t="s">
        <v>3591</v>
      </c>
      <c r="E1215" s="10">
        <v>3545.22</v>
      </c>
      <c r="F1215" s="10">
        <v>13606967.356048999</v>
      </c>
      <c r="G1215" s="10">
        <v>15668624.1895686</v>
      </c>
      <c r="H1215" s="16">
        <v>-0.13157867650511901</v>
      </c>
      <c r="I1215" s="10">
        <v>-2061656.83351952</v>
      </c>
      <c r="J1215" s="10">
        <v>3838.1164937716298</v>
      </c>
      <c r="K1215" s="10">
        <v>4419.6479173559201</v>
      </c>
      <c r="L1215" s="10" t="s">
        <v>12</v>
      </c>
      <c r="M1215" s="10" t="s">
        <v>6439</v>
      </c>
    </row>
    <row r="1216" spans="1:13" x14ac:dyDescent="0.25">
      <c r="A1216" s="4" t="s">
        <v>3592</v>
      </c>
      <c r="B1216" s="9">
        <v>3158</v>
      </c>
      <c r="C1216" s="9" t="s">
        <v>3593</v>
      </c>
      <c r="D1216" s="9" t="s">
        <v>3594</v>
      </c>
      <c r="E1216" s="10">
        <v>468.54</v>
      </c>
      <c r="F1216" s="10">
        <v>3031336.5189716802</v>
      </c>
      <c r="G1216" s="10">
        <v>2940887.2685672301</v>
      </c>
      <c r="H1216" s="16">
        <v>3.0755769311931101E-2</v>
      </c>
      <c r="I1216" s="10">
        <v>90449.250404449194</v>
      </c>
      <c r="J1216" s="10">
        <v>6469.7496883332897</v>
      </c>
      <c r="K1216" s="10">
        <v>6276.7048033620003</v>
      </c>
      <c r="L1216" s="10" t="s">
        <v>25</v>
      </c>
      <c r="M1216" s="10" t="s">
        <v>6441</v>
      </c>
    </row>
    <row r="1217" spans="1:13" x14ac:dyDescent="0.25">
      <c r="A1217" s="4" t="s">
        <v>3595</v>
      </c>
      <c r="B1217" s="9">
        <v>3159</v>
      </c>
      <c r="C1217" s="9" t="s">
        <v>3596</v>
      </c>
      <c r="D1217" s="9" t="s">
        <v>3597</v>
      </c>
      <c r="E1217" s="10">
        <v>229.57</v>
      </c>
      <c r="F1217" s="10">
        <v>297806.946742</v>
      </c>
      <c r="G1217" s="10">
        <v>387886.355259793</v>
      </c>
      <c r="H1217" s="16">
        <v>-0.232231444329772</v>
      </c>
      <c r="I1217" s="10">
        <v>-90079.408517792501</v>
      </c>
      <c r="J1217" s="10">
        <v>1297.2380831206201</v>
      </c>
      <c r="K1217" s="10">
        <v>1689.6212713324601</v>
      </c>
      <c r="L1217" s="10" t="s">
        <v>25</v>
      </c>
      <c r="M1217" s="10" t="s">
        <v>6439</v>
      </c>
    </row>
    <row r="1218" spans="1:13" x14ac:dyDescent="0.25">
      <c r="A1218" s="4" t="s">
        <v>3598</v>
      </c>
      <c r="B1218" s="9">
        <v>3163</v>
      </c>
      <c r="C1218" s="9" t="s">
        <v>3599</v>
      </c>
      <c r="D1218" s="9" t="s">
        <v>3600</v>
      </c>
      <c r="E1218" s="10">
        <v>1323.48</v>
      </c>
      <c r="F1218" s="10">
        <v>1133937.4099936199</v>
      </c>
      <c r="G1218" s="10">
        <v>1036965.28266586</v>
      </c>
      <c r="H1218" s="16">
        <v>9.3515307550563698E-2</v>
      </c>
      <c r="I1218" s="10">
        <v>96972.127327755399</v>
      </c>
      <c r="J1218" s="10">
        <v>856.78469640162302</v>
      </c>
      <c r="K1218" s="10">
        <v>783.514131430671</v>
      </c>
      <c r="L1218" s="10" t="s">
        <v>12</v>
      </c>
      <c r="M1218" s="10" t="s">
        <v>6443</v>
      </c>
    </row>
    <row r="1219" spans="1:13" x14ac:dyDescent="0.25">
      <c r="A1219" s="4" t="s">
        <v>3601</v>
      </c>
      <c r="B1219" s="9">
        <v>3164</v>
      </c>
      <c r="C1219" s="9" t="s">
        <v>3602</v>
      </c>
      <c r="D1219" s="9" t="s">
        <v>3603</v>
      </c>
      <c r="E1219" s="10">
        <v>1821.26</v>
      </c>
      <c r="F1219" s="10">
        <v>1775492.0639343399</v>
      </c>
      <c r="G1219" s="10">
        <v>1500067.43763076</v>
      </c>
      <c r="H1219" s="16">
        <v>0.18360816280272901</v>
      </c>
      <c r="I1219" s="10">
        <v>275424.626303581</v>
      </c>
      <c r="J1219" s="10">
        <v>974.87017994923303</v>
      </c>
      <c r="K1219" s="10">
        <v>823.64266366732897</v>
      </c>
      <c r="L1219" s="10" t="s">
        <v>25</v>
      </c>
      <c r="M1219" s="10" t="s">
        <v>6439</v>
      </c>
    </row>
    <row r="1220" spans="1:13" x14ac:dyDescent="0.25">
      <c r="A1220" s="4" t="s">
        <v>3604</v>
      </c>
      <c r="B1220" s="9">
        <v>3165</v>
      </c>
      <c r="C1220" s="9" t="s">
        <v>3605</v>
      </c>
      <c r="D1220" s="9" t="s">
        <v>3606</v>
      </c>
      <c r="E1220" s="10">
        <v>6459.51</v>
      </c>
      <c r="F1220" s="10">
        <v>3919985.8361109602</v>
      </c>
      <c r="G1220" s="10">
        <v>4129440.3998650098</v>
      </c>
      <c r="H1220" s="16">
        <v>-5.0722263423608999E-2</v>
      </c>
      <c r="I1220" s="10">
        <v>-209454.56375404599</v>
      </c>
      <c r="J1220" s="10">
        <v>606.85498375433497</v>
      </c>
      <c r="K1220" s="10">
        <v>639.280750376578</v>
      </c>
      <c r="L1220" s="10" t="s">
        <v>12</v>
      </c>
      <c r="M1220" s="10" t="s">
        <v>6439</v>
      </c>
    </row>
    <row r="1221" spans="1:13" x14ac:dyDescent="0.25">
      <c r="A1221" s="4" t="s">
        <v>3607</v>
      </c>
      <c r="B1221" s="9">
        <v>3166</v>
      </c>
      <c r="C1221" s="9" t="s">
        <v>3608</v>
      </c>
      <c r="D1221" s="9" t="s">
        <v>3609</v>
      </c>
      <c r="E1221" s="10">
        <v>657.65</v>
      </c>
      <c r="F1221" s="10">
        <v>595118.96700604004</v>
      </c>
      <c r="G1221" s="10">
        <v>623049.49178391194</v>
      </c>
      <c r="H1221" s="16">
        <v>-4.4828741771221502E-2</v>
      </c>
      <c r="I1221" s="10">
        <v>-27930.5247778718</v>
      </c>
      <c r="J1221" s="10">
        <v>904.917459143982</v>
      </c>
      <c r="K1221" s="10">
        <v>947.38765571947397</v>
      </c>
      <c r="L1221" s="10" t="s">
        <v>25</v>
      </c>
      <c r="M1221" s="10" t="s">
        <v>6439</v>
      </c>
    </row>
    <row r="1222" spans="1:13" x14ac:dyDescent="0.25">
      <c r="A1222" s="4" t="s">
        <v>3610</v>
      </c>
      <c r="B1222" s="9">
        <v>3167</v>
      </c>
      <c r="C1222" s="9" t="s">
        <v>3611</v>
      </c>
      <c r="D1222" s="9" t="s">
        <v>3612</v>
      </c>
      <c r="E1222" s="10">
        <v>3397.78</v>
      </c>
      <c r="F1222" s="10">
        <v>1943257.2079964899</v>
      </c>
      <c r="G1222" s="10">
        <v>2109133.7912397999</v>
      </c>
      <c r="H1222" s="16">
        <v>-7.8646780935507393E-2</v>
      </c>
      <c r="I1222" s="10">
        <v>-165876.58324331301</v>
      </c>
      <c r="J1222" s="10">
        <v>571.91966754660098</v>
      </c>
      <c r="K1222" s="10">
        <v>620.73877391702899</v>
      </c>
      <c r="L1222" s="10" t="s">
        <v>12</v>
      </c>
      <c r="M1222" s="10" t="s">
        <v>6439</v>
      </c>
    </row>
    <row r="1223" spans="1:13" x14ac:dyDescent="0.25">
      <c r="A1223" s="4" t="s">
        <v>3613</v>
      </c>
      <c r="B1223" s="9">
        <v>3168</v>
      </c>
      <c r="C1223" s="9" t="s">
        <v>3614</v>
      </c>
      <c r="D1223" s="9" t="s">
        <v>3615</v>
      </c>
      <c r="E1223" s="10">
        <v>2846.8</v>
      </c>
      <c r="F1223" s="10">
        <v>3101938.3170418702</v>
      </c>
      <c r="G1223" s="10">
        <v>2645754.9542108099</v>
      </c>
      <c r="H1223" s="16">
        <v>0.17242086690795999</v>
      </c>
      <c r="I1223" s="10">
        <v>456183.36283105903</v>
      </c>
      <c r="J1223" s="10">
        <v>1089.6228456659701</v>
      </c>
      <c r="K1223" s="10">
        <v>929.37858444949097</v>
      </c>
      <c r="L1223" s="10" t="s">
        <v>12</v>
      </c>
      <c r="M1223" s="10" t="s">
        <v>6439</v>
      </c>
    </row>
    <row r="1224" spans="1:13" x14ac:dyDescent="0.25">
      <c r="A1224" s="4" t="s">
        <v>3616</v>
      </c>
      <c r="B1224" s="9">
        <v>3169</v>
      </c>
      <c r="C1224" s="9" t="s">
        <v>3617</v>
      </c>
      <c r="D1224" s="9" t="s">
        <v>3618</v>
      </c>
      <c r="E1224" s="10">
        <v>10701.06</v>
      </c>
      <c r="F1224" s="10">
        <v>7182933.9019859899</v>
      </c>
      <c r="G1224" s="10">
        <v>7798047.7018916998</v>
      </c>
      <c r="H1224" s="16">
        <v>-7.8880486939889902E-2</v>
      </c>
      <c r="I1224" s="10">
        <v>-615113.79990570596</v>
      </c>
      <c r="J1224" s="10">
        <v>671.23573757982797</v>
      </c>
      <c r="K1224" s="10">
        <v>728.71731416249395</v>
      </c>
      <c r="L1224" s="10" t="s">
        <v>25</v>
      </c>
      <c r="M1224" s="10" t="s">
        <v>6439</v>
      </c>
    </row>
    <row r="1225" spans="1:13" x14ac:dyDescent="0.25">
      <c r="A1225" s="4" t="s">
        <v>3619</v>
      </c>
      <c r="B1225" s="9">
        <v>3170</v>
      </c>
      <c r="C1225" s="9" t="s">
        <v>3620</v>
      </c>
      <c r="D1225" s="9" t="s">
        <v>3621</v>
      </c>
      <c r="E1225" s="10">
        <v>22497.95</v>
      </c>
      <c r="F1225" s="10">
        <v>14175042.399111999</v>
      </c>
      <c r="G1225" s="10">
        <v>14364093.0022747</v>
      </c>
      <c r="H1225" s="16">
        <v>-1.3161332437265701E-2</v>
      </c>
      <c r="I1225" s="10">
        <v>-189050.60316273899</v>
      </c>
      <c r="J1225" s="10">
        <v>630.05928980693704</v>
      </c>
      <c r="K1225" s="10">
        <v>638.46230444439198</v>
      </c>
      <c r="L1225" s="10" t="s">
        <v>12</v>
      </c>
      <c r="M1225" s="10" t="s">
        <v>6439</v>
      </c>
    </row>
    <row r="1226" spans="1:13" x14ac:dyDescent="0.25">
      <c r="A1226" s="4" t="s">
        <v>3622</v>
      </c>
      <c r="B1226" s="9">
        <v>3171</v>
      </c>
      <c r="C1226" s="9" t="s">
        <v>3623</v>
      </c>
      <c r="D1226" s="9" t="s">
        <v>3624</v>
      </c>
      <c r="E1226" s="10">
        <v>1162.1199999999999</v>
      </c>
      <c r="F1226" s="10">
        <v>862250.37424992002</v>
      </c>
      <c r="G1226" s="10">
        <v>751885.61619455204</v>
      </c>
      <c r="H1226" s="16">
        <v>0.14678397309147401</v>
      </c>
      <c r="I1226" s="10">
        <v>110364.758055368</v>
      </c>
      <c r="J1226" s="10">
        <v>741.96328627845696</v>
      </c>
      <c r="K1226" s="10">
        <v>646.99481653749399</v>
      </c>
      <c r="L1226" s="10" t="s">
        <v>12</v>
      </c>
      <c r="M1226" s="10" t="s">
        <v>6439</v>
      </c>
    </row>
    <row r="1227" spans="1:13" x14ac:dyDescent="0.25">
      <c r="A1227" s="4" t="s">
        <v>3625</v>
      </c>
      <c r="B1227" s="9">
        <v>3172</v>
      </c>
      <c r="C1227" s="9" t="s">
        <v>3626</v>
      </c>
      <c r="D1227" s="9" t="s">
        <v>3627</v>
      </c>
      <c r="E1227" s="10">
        <v>302.08999999999997</v>
      </c>
      <c r="F1227" s="10">
        <v>129841.77979956</v>
      </c>
      <c r="G1227" s="10">
        <v>145037.76205682801</v>
      </c>
      <c r="H1227" s="16">
        <v>-0.104772591922055</v>
      </c>
      <c r="I1227" s="10">
        <v>-15195.982257268101</v>
      </c>
      <c r="J1227" s="10">
        <v>429.81157866715199</v>
      </c>
      <c r="K1227" s="10">
        <v>480.114409801146</v>
      </c>
      <c r="L1227" s="10" t="s">
        <v>80</v>
      </c>
      <c r="M1227" s="10" t="s">
        <v>6443</v>
      </c>
    </row>
    <row r="1228" spans="1:13" x14ac:dyDescent="0.25">
      <c r="A1228" s="4" t="s">
        <v>3628</v>
      </c>
      <c r="B1228" s="9">
        <v>3173</v>
      </c>
      <c r="C1228" s="9" t="s">
        <v>3629</v>
      </c>
      <c r="D1228" s="9" t="s">
        <v>3630</v>
      </c>
      <c r="E1228" s="10">
        <v>11147.37</v>
      </c>
      <c r="F1228" s="10">
        <v>7233228.12680538</v>
      </c>
      <c r="G1228" s="10">
        <v>7622496.7937873704</v>
      </c>
      <c r="H1228" s="16">
        <v>-5.1068393665872999E-2</v>
      </c>
      <c r="I1228" s="10">
        <v>-389268.66698198899</v>
      </c>
      <c r="J1228" s="10">
        <v>648.87306394291898</v>
      </c>
      <c r="K1228" s="10">
        <v>683.79328880151695</v>
      </c>
      <c r="L1228" s="10" t="s">
        <v>12</v>
      </c>
      <c r="M1228" s="10" t="s">
        <v>6439</v>
      </c>
    </row>
    <row r="1229" spans="1:13" x14ac:dyDescent="0.25">
      <c r="A1229" s="4" t="s">
        <v>3631</v>
      </c>
      <c r="B1229" s="9">
        <v>3174</v>
      </c>
      <c r="C1229" s="9" t="s">
        <v>3632</v>
      </c>
      <c r="D1229" s="9" t="s">
        <v>3633</v>
      </c>
      <c r="E1229" s="10">
        <v>1647.85</v>
      </c>
      <c r="F1229" s="10">
        <v>1115761.50069285</v>
      </c>
      <c r="G1229" s="10">
        <v>1161168.0700936599</v>
      </c>
      <c r="H1229" s="16">
        <v>-3.9104218045841299E-2</v>
      </c>
      <c r="I1229" s="10">
        <v>-45406.569400811299</v>
      </c>
      <c r="J1229" s="10">
        <v>677.10137493876903</v>
      </c>
      <c r="K1229" s="10">
        <v>704.65641295849798</v>
      </c>
      <c r="L1229" s="10" t="s">
        <v>12</v>
      </c>
      <c r="M1229" s="10" t="s">
        <v>6439</v>
      </c>
    </row>
    <row r="1230" spans="1:13" x14ac:dyDescent="0.25">
      <c r="A1230" s="4" t="s">
        <v>3634</v>
      </c>
      <c r="B1230" s="9">
        <v>3314</v>
      </c>
      <c r="C1230" s="9" t="s">
        <v>3635</v>
      </c>
      <c r="D1230" s="9" t="s">
        <v>3636</v>
      </c>
      <c r="E1230" s="10">
        <v>400.43</v>
      </c>
      <c r="F1230" s="10">
        <v>767418.83374904003</v>
      </c>
      <c r="G1230" s="10">
        <v>1049419.4881432799</v>
      </c>
      <c r="H1230" s="16">
        <v>-0.26872061895208199</v>
      </c>
      <c r="I1230" s="10">
        <v>-282000.65439423802</v>
      </c>
      <c r="J1230" s="10">
        <v>1916.4868609970299</v>
      </c>
      <c r="K1230" s="10">
        <v>2620.7314340665698</v>
      </c>
      <c r="L1230" s="10" t="s">
        <v>12</v>
      </c>
      <c r="M1230" s="10" t="s">
        <v>6439</v>
      </c>
    </row>
    <row r="1231" spans="1:13" x14ac:dyDescent="0.25">
      <c r="A1231" s="4" t="s">
        <v>3637</v>
      </c>
      <c r="B1231" s="9">
        <v>3315</v>
      </c>
      <c r="C1231" s="9" t="s">
        <v>3638</v>
      </c>
      <c r="D1231" s="9" t="s">
        <v>3639</v>
      </c>
      <c r="E1231" s="10">
        <v>1081.98</v>
      </c>
      <c r="F1231" s="10">
        <v>6562885.4366897997</v>
      </c>
      <c r="G1231" s="10">
        <v>4891879.4364886498</v>
      </c>
      <c r="H1231" s="16">
        <v>0.34158773164707901</v>
      </c>
      <c r="I1231" s="10">
        <v>1671006.0002011501</v>
      </c>
      <c r="J1231" s="10">
        <v>6065.6254613669398</v>
      </c>
      <c r="K1231" s="10">
        <v>4521.2290767746599</v>
      </c>
      <c r="L1231" s="10" t="s">
        <v>12</v>
      </c>
      <c r="M1231" s="10" t="s">
        <v>6440</v>
      </c>
    </row>
    <row r="1232" spans="1:13" x14ac:dyDescent="0.25">
      <c r="A1232" s="4" t="s">
        <v>3640</v>
      </c>
      <c r="B1232" s="9">
        <v>3316</v>
      </c>
      <c r="C1232" s="9" t="s">
        <v>3641</v>
      </c>
      <c r="D1232" s="9" t="s">
        <v>3642</v>
      </c>
      <c r="E1232" s="10">
        <v>1377.17</v>
      </c>
      <c r="F1232" s="10">
        <v>12949956.935100799</v>
      </c>
      <c r="G1232" s="10">
        <v>10020292.2301306</v>
      </c>
      <c r="H1232" s="16">
        <v>0.29237318011153901</v>
      </c>
      <c r="I1232" s="10">
        <v>2929664.7049702401</v>
      </c>
      <c r="J1232" s="10">
        <v>9403.3103648067008</v>
      </c>
      <c r="K1232" s="10">
        <v>7276.00240357444</v>
      </c>
      <c r="L1232" s="10" t="s">
        <v>12</v>
      </c>
      <c r="M1232" s="10" t="s">
        <v>6439</v>
      </c>
    </row>
    <row r="1233" spans="1:13" x14ac:dyDescent="0.25">
      <c r="A1233" s="4" t="s">
        <v>3643</v>
      </c>
      <c r="B1233" s="9">
        <v>3317</v>
      </c>
      <c r="C1233" s="9" t="s">
        <v>3644</v>
      </c>
      <c r="D1233" s="9" t="s">
        <v>3645</v>
      </c>
      <c r="E1233" s="10">
        <v>1145.17</v>
      </c>
      <c r="F1233" s="10">
        <v>19579263.359797899</v>
      </c>
      <c r="G1233" s="10">
        <v>14789096.1358731</v>
      </c>
      <c r="H1233" s="16">
        <v>0.32389857905552599</v>
      </c>
      <c r="I1233" s="10">
        <v>4790167.2239248501</v>
      </c>
      <c r="J1233" s="10">
        <v>17097.254870279499</v>
      </c>
      <c r="K1233" s="10">
        <v>12914.323756187399</v>
      </c>
      <c r="L1233" s="10" t="s">
        <v>12</v>
      </c>
      <c r="M1233" s="10" t="s">
        <v>6439</v>
      </c>
    </row>
    <row r="1234" spans="1:13" x14ac:dyDescent="0.25">
      <c r="A1234" s="4" t="s">
        <v>3646</v>
      </c>
      <c r="B1234" s="9">
        <v>3318</v>
      </c>
      <c r="C1234" s="9" t="s">
        <v>3647</v>
      </c>
      <c r="D1234" s="9" t="s">
        <v>3648</v>
      </c>
      <c r="E1234" s="10">
        <v>1096.3399999999999</v>
      </c>
      <c r="F1234" s="10">
        <v>2016414.8037097801</v>
      </c>
      <c r="G1234" s="10">
        <v>1045737.16009425</v>
      </c>
      <c r="H1234" s="16">
        <v>0.92822334393093398</v>
      </c>
      <c r="I1234" s="10">
        <v>970677.64361552603</v>
      </c>
      <c r="J1234" s="10">
        <v>1839.2239667528099</v>
      </c>
      <c r="K1234" s="10">
        <v>953.84384414894498</v>
      </c>
      <c r="L1234" s="10" t="s">
        <v>25</v>
      </c>
      <c r="M1234" s="10" t="s">
        <v>6443</v>
      </c>
    </row>
    <row r="1235" spans="1:13" x14ac:dyDescent="0.25">
      <c r="A1235" s="4" t="s">
        <v>3649</v>
      </c>
      <c r="B1235" s="9">
        <v>3319</v>
      </c>
      <c r="C1235" s="9" t="s">
        <v>3650</v>
      </c>
      <c r="D1235" s="9" t="s">
        <v>3651</v>
      </c>
      <c r="E1235" s="10">
        <v>7699.91</v>
      </c>
      <c r="F1235" s="10">
        <v>11909890.3602874</v>
      </c>
      <c r="G1235" s="10">
        <v>15578101.322618101</v>
      </c>
      <c r="H1235" s="16">
        <v>-0.235472275238365</v>
      </c>
      <c r="I1235" s="10">
        <v>-3668210.9623306501</v>
      </c>
      <c r="J1235" s="10">
        <v>1546.7570868084699</v>
      </c>
      <c r="K1235" s="10">
        <v>2023.1536891493599</v>
      </c>
      <c r="L1235" s="10" t="s">
        <v>12</v>
      </c>
      <c r="M1235" s="10" t="s">
        <v>6440</v>
      </c>
    </row>
    <row r="1236" spans="1:13" x14ac:dyDescent="0.25">
      <c r="A1236" s="4" t="s">
        <v>3652</v>
      </c>
      <c r="B1236" s="9">
        <v>3320</v>
      </c>
      <c r="C1236" s="9" t="s">
        <v>3653</v>
      </c>
      <c r="D1236" s="9" t="s">
        <v>3654</v>
      </c>
      <c r="E1236" s="10">
        <v>1268.95</v>
      </c>
      <c r="F1236" s="10">
        <v>6791405.0608426398</v>
      </c>
      <c r="G1236" s="10">
        <v>6458002.0279260296</v>
      </c>
      <c r="H1236" s="16">
        <v>5.1626343794085802E-2</v>
      </c>
      <c r="I1236" s="10">
        <v>333403.03291661199</v>
      </c>
      <c r="J1236" s="10">
        <v>5351.98791192926</v>
      </c>
      <c r="K1236" s="10">
        <v>5089.2486133622497</v>
      </c>
      <c r="L1236" s="10" t="s">
        <v>12</v>
      </c>
      <c r="M1236" s="10" t="s">
        <v>6439</v>
      </c>
    </row>
    <row r="1237" spans="1:13" x14ac:dyDescent="0.25">
      <c r="A1237" s="4" t="s">
        <v>3655</v>
      </c>
      <c r="B1237" s="9">
        <v>3321</v>
      </c>
      <c r="C1237" s="9" t="s">
        <v>3656</v>
      </c>
      <c r="D1237" s="9" t="s">
        <v>3657</v>
      </c>
      <c r="E1237" s="10">
        <v>660.67</v>
      </c>
      <c r="F1237" s="10">
        <v>6841037.6741746003</v>
      </c>
      <c r="G1237" s="10">
        <v>6222233.4913669098</v>
      </c>
      <c r="H1237" s="16">
        <v>9.9450492120917597E-2</v>
      </c>
      <c r="I1237" s="10">
        <v>618804.18280769396</v>
      </c>
      <c r="J1237" s="10">
        <v>10354.697010874699</v>
      </c>
      <c r="K1237" s="10">
        <v>9418.0657383669695</v>
      </c>
      <c r="L1237" s="10" t="s">
        <v>12</v>
      </c>
      <c r="M1237" s="10" t="s">
        <v>6439</v>
      </c>
    </row>
    <row r="1238" spans="1:13" x14ac:dyDescent="0.25">
      <c r="A1238" s="4" t="s">
        <v>3658</v>
      </c>
      <c r="B1238" s="9">
        <v>3322</v>
      </c>
      <c r="C1238" s="9" t="s">
        <v>3659</v>
      </c>
      <c r="D1238" s="9" t="s">
        <v>3660</v>
      </c>
      <c r="E1238" s="10">
        <v>334.88</v>
      </c>
      <c r="F1238" s="10">
        <v>4589240.5865851603</v>
      </c>
      <c r="G1238" s="10">
        <v>4887803.4663864002</v>
      </c>
      <c r="H1238" s="16">
        <v>-6.1083241553076303E-2</v>
      </c>
      <c r="I1238" s="10">
        <v>-298562.87980124401</v>
      </c>
      <c r="J1238" s="10">
        <v>13704.134575325999</v>
      </c>
      <c r="K1238" s="10">
        <v>14595.6864141973</v>
      </c>
      <c r="L1238" s="10" t="s">
        <v>25</v>
      </c>
      <c r="M1238" s="10" t="s">
        <v>6441</v>
      </c>
    </row>
    <row r="1239" spans="1:13" x14ac:dyDescent="0.25">
      <c r="A1239" s="4" t="s">
        <v>3661</v>
      </c>
      <c r="B1239" s="9">
        <v>3323</v>
      </c>
      <c r="C1239" s="9" t="s">
        <v>3662</v>
      </c>
      <c r="D1239" s="9" t="s">
        <v>3663</v>
      </c>
      <c r="E1239" s="10">
        <v>22260.73</v>
      </c>
      <c r="F1239" s="10">
        <v>33498853.121307999</v>
      </c>
      <c r="G1239" s="10">
        <v>29565217.619474102</v>
      </c>
      <c r="H1239" s="16">
        <v>0.13304943506463099</v>
      </c>
      <c r="I1239" s="10">
        <v>3933635.5018338999</v>
      </c>
      <c r="J1239" s="10">
        <v>1504.84072720472</v>
      </c>
      <c r="K1239" s="10">
        <v>1328.1333370232701</v>
      </c>
      <c r="L1239" s="10" t="s">
        <v>25</v>
      </c>
      <c r="M1239" s="10" t="s">
        <v>6439</v>
      </c>
    </row>
    <row r="1240" spans="1:13" x14ac:dyDescent="0.25">
      <c r="A1240" s="4" t="s">
        <v>3664</v>
      </c>
      <c r="B1240" s="9">
        <v>3324</v>
      </c>
      <c r="C1240" s="9" t="s">
        <v>3665</v>
      </c>
      <c r="D1240" s="9" t="s">
        <v>3666</v>
      </c>
      <c r="E1240" s="10">
        <v>6255.54</v>
      </c>
      <c r="F1240" s="10">
        <v>23670016.4058351</v>
      </c>
      <c r="G1240" s="10">
        <v>22534660.587752301</v>
      </c>
      <c r="H1240" s="16">
        <v>5.0382645598836998E-2</v>
      </c>
      <c r="I1240" s="10">
        <v>1135355.8180828099</v>
      </c>
      <c r="J1240" s="10">
        <v>3783.8486215155099</v>
      </c>
      <c r="K1240" s="10">
        <v>3602.3525687234501</v>
      </c>
      <c r="L1240" s="10" t="s">
        <v>25</v>
      </c>
      <c r="M1240" s="10" t="s">
        <v>6439</v>
      </c>
    </row>
    <row r="1241" spans="1:13" x14ac:dyDescent="0.25">
      <c r="A1241" s="4" t="s">
        <v>3667</v>
      </c>
      <c r="B1241" s="9">
        <v>3325</v>
      </c>
      <c r="C1241" s="9" t="s">
        <v>3668</v>
      </c>
      <c r="D1241" s="9" t="s">
        <v>3669</v>
      </c>
      <c r="E1241" s="10">
        <v>2365.7199999999998</v>
      </c>
      <c r="F1241" s="10">
        <v>10793249.6817667</v>
      </c>
      <c r="G1241" s="10">
        <v>10908523.301145701</v>
      </c>
      <c r="H1241" s="16">
        <v>-1.0567298267301401E-2</v>
      </c>
      <c r="I1241" s="10">
        <v>-115273.619379014</v>
      </c>
      <c r="J1241" s="10">
        <v>4562.35297573961</v>
      </c>
      <c r="K1241" s="10">
        <v>4611.0796295190203</v>
      </c>
      <c r="L1241" s="10" t="s">
        <v>25</v>
      </c>
      <c r="M1241" s="10" t="s">
        <v>6439</v>
      </c>
    </row>
    <row r="1242" spans="1:13" x14ac:dyDescent="0.25">
      <c r="A1242" s="4" t="s">
        <v>3670</v>
      </c>
      <c r="B1242" s="9">
        <v>3326</v>
      </c>
      <c r="C1242" s="9" t="s">
        <v>3671</v>
      </c>
      <c r="D1242" s="9" t="s">
        <v>3672</v>
      </c>
      <c r="E1242" s="10">
        <v>291.85000000000002</v>
      </c>
      <c r="F1242" s="10">
        <v>2354533.59304504</v>
      </c>
      <c r="G1242" s="10">
        <v>1760890.8379432</v>
      </c>
      <c r="H1242" s="16">
        <v>0.33712638075580298</v>
      </c>
      <c r="I1242" s="10">
        <v>593642.75510184397</v>
      </c>
      <c r="J1242" s="10">
        <v>8067.6155321056704</v>
      </c>
      <c r="K1242" s="10">
        <v>6033.5475002336698</v>
      </c>
      <c r="L1242" s="10" t="s">
        <v>25</v>
      </c>
      <c r="M1242" s="10" t="s">
        <v>6441</v>
      </c>
    </row>
    <row r="1243" spans="1:13" x14ac:dyDescent="0.25">
      <c r="A1243" s="4" t="s">
        <v>3673</v>
      </c>
      <c r="B1243" s="9">
        <v>3328</v>
      </c>
      <c r="C1243" s="9" t="s">
        <v>3674</v>
      </c>
      <c r="D1243" s="9" t="s">
        <v>3675</v>
      </c>
      <c r="E1243" s="10">
        <v>6591.33</v>
      </c>
      <c r="F1243" s="10">
        <v>14343593.865614099</v>
      </c>
      <c r="G1243" s="10">
        <v>17286792.0345372</v>
      </c>
      <c r="H1243" s="16">
        <v>-0.17025704729037699</v>
      </c>
      <c r="I1243" s="10">
        <v>-2943198.1689231098</v>
      </c>
      <c r="J1243" s="10">
        <v>2176.1304419008102</v>
      </c>
      <c r="K1243" s="10">
        <v>2622.65613078653</v>
      </c>
      <c r="L1243" s="10" t="s">
        <v>25</v>
      </c>
      <c r="M1243" s="10" t="s">
        <v>6439</v>
      </c>
    </row>
    <row r="1244" spans="1:13" x14ac:dyDescent="0.25">
      <c r="A1244" s="4" t="s">
        <v>3676</v>
      </c>
      <c r="B1244" s="9">
        <v>3329</v>
      </c>
      <c r="C1244" s="9" t="s">
        <v>3677</v>
      </c>
      <c r="D1244" s="9" t="s">
        <v>3678</v>
      </c>
      <c r="E1244" s="10">
        <v>759.83</v>
      </c>
      <c r="F1244" s="10">
        <v>2812865.0448104902</v>
      </c>
      <c r="G1244" s="10">
        <v>2981379.2537364</v>
      </c>
      <c r="H1244" s="16">
        <v>-5.6522231686799602E-2</v>
      </c>
      <c r="I1244" s="10">
        <v>-168514.20892590599</v>
      </c>
      <c r="J1244" s="10">
        <v>3701.9662882624898</v>
      </c>
      <c r="K1244" s="10">
        <v>3923.7451189560802</v>
      </c>
      <c r="L1244" s="10" t="s">
        <v>12</v>
      </c>
      <c r="M1244" s="10" t="s">
        <v>6441</v>
      </c>
    </row>
    <row r="1245" spans="1:13" x14ac:dyDescent="0.25">
      <c r="A1245" s="4" t="s">
        <v>3679</v>
      </c>
      <c r="B1245" s="9">
        <v>3330</v>
      </c>
      <c r="C1245" s="9" t="s">
        <v>3680</v>
      </c>
      <c r="D1245" s="9" t="s">
        <v>3681</v>
      </c>
      <c r="E1245" s="10">
        <v>140.4</v>
      </c>
      <c r="F1245" s="10">
        <v>962803.10315067996</v>
      </c>
      <c r="G1245" s="10">
        <v>735929.20363484998</v>
      </c>
      <c r="H1245" s="16">
        <v>0.30828223475202599</v>
      </c>
      <c r="I1245" s="10">
        <v>226873.89951583001</v>
      </c>
      <c r="J1245" s="10">
        <v>6857.5719597626803</v>
      </c>
      <c r="K1245" s="10">
        <v>5241.6609945502096</v>
      </c>
      <c r="L1245" s="10" t="s">
        <v>25</v>
      </c>
      <c r="M1245" s="10" t="s">
        <v>6440</v>
      </c>
    </row>
    <row r="1246" spans="1:13" x14ac:dyDescent="0.25">
      <c r="A1246" s="4" t="s">
        <v>3682</v>
      </c>
      <c r="B1246" s="9">
        <v>3332</v>
      </c>
      <c r="C1246" s="9" t="s">
        <v>3683</v>
      </c>
      <c r="D1246" s="9" t="s">
        <v>3684</v>
      </c>
      <c r="E1246" s="10">
        <v>9355.8799999999992</v>
      </c>
      <c r="F1246" s="10">
        <v>19953734.310198501</v>
      </c>
      <c r="G1246" s="10">
        <v>18946406.404824398</v>
      </c>
      <c r="H1246" s="16">
        <v>5.3167227803033498E-2</v>
      </c>
      <c r="I1246" s="10">
        <v>1007327.90537415</v>
      </c>
      <c r="J1246" s="10">
        <v>2132.7479948651098</v>
      </c>
      <c r="K1246" s="10">
        <v>2025.0800998756299</v>
      </c>
      <c r="L1246" s="10" t="s">
        <v>25</v>
      </c>
      <c r="M1246" s="10" t="s">
        <v>6443</v>
      </c>
    </row>
    <row r="1247" spans="1:13" x14ac:dyDescent="0.25">
      <c r="A1247" s="4" t="s">
        <v>3685</v>
      </c>
      <c r="B1247" s="9">
        <v>3334</v>
      </c>
      <c r="C1247" s="9" t="s">
        <v>3686</v>
      </c>
      <c r="D1247" s="9" t="s">
        <v>3687</v>
      </c>
      <c r="E1247" s="10">
        <v>758.65</v>
      </c>
      <c r="F1247" s="10">
        <v>2371179.3535774499</v>
      </c>
      <c r="G1247" s="10">
        <v>3091310.3353220699</v>
      </c>
      <c r="H1247" s="16">
        <v>-0.23295331223016699</v>
      </c>
      <c r="I1247" s="10">
        <v>-720130.98174462502</v>
      </c>
      <c r="J1247" s="10">
        <v>3125.52475262301</v>
      </c>
      <c r="K1247" s="10">
        <v>4074.7516447928201</v>
      </c>
      <c r="L1247" s="10" t="s">
        <v>12</v>
      </c>
      <c r="M1247" s="10" t="s">
        <v>6439</v>
      </c>
    </row>
    <row r="1248" spans="1:13" x14ac:dyDescent="0.25">
      <c r="A1248" s="4" t="s">
        <v>3688</v>
      </c>
      <c r="B1248" s="9">
        <v>3338</v>
      </c>
      <c r="C1248" s="9" t="s">
        <v>3689</v>
      </c>
      <c r="D1248" s="9" t="s">
        <v>3690</v>
      </c>
      <c r="E1248" s="10">
        <v>721.53</v>
      </c>
      <c r="F1248" s="10">
        <v>889729.83565982</v>
      </c>
      <c r="G1248" s="10">
        <v>1171834.14242285</v>
      </c>
      <c r="H1248" s="16">
        <v>-0.240737401779194</v>
      </c>
      <c r="I1248" s="10">
        <v>-282104.30676302599</v>
      </c>
      <c r="J1248" s="10">
        <v>1233.11551239702</v>
      </c>
      <c r="K1248" s="10">
        <v>1624.0962155736399</v>
      </c>
      <c r="L1248" s="10" t="s">
        <v>25</v>
      </c>
      <c r="M1248" s="10" t="s">
        <v>6441</v>
      </c>
    </row>
    <row r="1249" spans="1:13" x14ac:dyDescent="0.25">
      <c r="A1249" s="4" t="s">
        <v>3691</v>
      </c>
      <c r="B1249" s="9">
        <v>3342</v>
      </c>
      <c r="C1249" s="9" t="s">
        <v>3692</v>
      </c>
      <c r="D1249" s="9" t="s">
        <v>3693</v>
      </c>
      <c r="E1249" s="10">
        <v>4060.06</v>
      </c>
      <c r="F1249" s="10">
        <v>4900308.5207798397</v>
      </c>
      <c r="G1249" s="10">
        <v>5269177.7861913703</v>
      </c>
      <c r="H1249" s="16">
        <v>-7.0005090049950897E-2</v>
      </c>
      <c r="I1249" s="10">
        <v>-368869.265411528</v>
      </c>
      <c r="J1249" s="10">
        <v>1206.9547052949599</v>
      </c>
      <c r="K1249" s="10">
        <v>1297.80786150731</v>
      </c>
      <c r="L1249" s="10" t="s">
        <v>25</v>
      </c>
      <c r="M1249" s="10" t="s">
        <v>6439</v>
      </c>
    </row>
    <row r="1250" spans="1:13" x14ac:dyDescent="0.25">
      <c r="A1250" s="4" t="s">
        <v>3694</v>
      </c>
      <c r="B1250" s="9">
        <v>3343</v>
      </c>
      <c r="C1250" s="9" t="s">
        <v>3695</v>
      </c>
      <c r="D1250" s="9" t="s">
        <v>3696</v>
      </c>
      <c r="E1250" s="10">
        <v>8761.66</v>
      </c>
      <c r="F1250" s="10">
        <v>9775564.33130241</v>
      </c>
      <c r="G1250" s="10">
        <v>11037972.263829799</v>
      </c>
      <c r="H1250" s="16">
        <v>-0.114369551069102</v>
      </c>
      <c r="I1250" s="10">
        <v>-1262407.9325274101</v>
      </c>
      <c r="J1250" s="10">
        <v>1115.7205747886101</v>
      </c>
      <c r="K1250" s="10">
        <v>1259.8037659336001</v>
      </c>
      <c r="L1250" s="10" t="s">
        <v>25</v>
      </c>
      <c r="M1250" s="10" t="s">
        <v>6440</v>
      </c>
    </row>
    <row r="1251" spans="1:13" x14ac:dyDescent="0.25">
      <c r="A1251" s="4" t="s">
        <v>3697</v>
      </c>
      <c r="B1251" s="9">
        <v>3344</v>
      </c>
      <c r="C1251" s="9" t="s">
        <v>3698</v>
      </c>
      <c r="D1251" s="9" t="s">
        <v>3699</v>
      </c>
      <c r="E1251" s="10">
        <v>267.83999999999997</v>
      </c>
      <c r="F1251" s="10">
        <v>707775.55436245003</v>
      </c>
      <c r="G1251" s="10">
        <v>900156.73702996306</v>
      </c>
      <c r="H1251" s="16">
        <v>-0.213719649871497</v>
      </c>
      <c r="I1251" s="10">
        <v>-192381.182667513</v>
      </c>
      <c r="J1251" s="10">
        <v>2642.5311916160799</v>
      </c>
      <c r="K1251" s="10">
        <v>3360.8002427940701</v>
      </c>
      <c r="L1251" s="10" t="s">
        <v>25</v>
      </c>
      <c r="M1251" s="10" t="s">
        <v>6439</v>
      </c>
    </row>
    <row r="1252" spans="1:13" x14ac:dyDescent="0.25">
      <c r="A1252" s="4" t="s">
        <v>3700</v>
      </c>
      <c r="B1252" s="9">
        <v>3347</v>
      </c>
      <c r="C1252" s="9" t="s">
        <v>3701</v>
      </c>
      <c r="D1252" s="9" t="s">
        <v>3702</v>
      </c>
      <c r="E1252" s="10">
        <v>13922.91</v>
      </c>
      <c r="F1252" s="10">
        <v>15435850.6966867</v>
      </c>
      <c r="G1252" s="10">
        <v>15171247.4277431</v>
      </c>
      <c r="H1252" s="16">
        <v>1.74411016763036E-2</v>
      </c>
      <c r="I1252" s="10">
        <v>264603.26894362801</v>
      </c>
      <c r="J1252" s="10">
        <v>1108.66555171919</v>
      </c>
      <c r="K1252" s="10">
        <v>1089.6606691950899</v>
      </c>
      <c r="L1252" s="10" t="s">
        <v>25</v>
      </c>
      <c r="M1252" s="10" t="s">
        <v>6440</v>
      </c>
    </row>
    <row r="1253" spans="1:13" x14ac:dyDescent="0.25">
      <c r="A1253" s="4" t="s">
        <v>3703</v>
      </c>
      <c r="B1253" s="9">
        <v>3348</v>
      </c>
      <c r="C1253" s="9" t="s">
        <v>3704</v>
      </c>
      <c r="D1253" s="9" t="s">
        <v>3705</v>
      </c>
      <c r="E1253" s="10">
        <v>2516.87</v>
      </c>
      <c r="F1253" s="10">
        <v>4614359.6482148301</v>
      </c>
      <c r="G1253" s="10">
        <v>6338941.4713145997</v>
      </c>
      <c r="H1253" s="16">
        <v>-0.272061483909256</v>
      </c>
      <c r="I1253" s="10">
        <v>-1724581.8230997699</v>
      </c>
      <c r="J1253" s="10">
        <v>1833.3722632535</v>
      </c>
      <c r="K1253" s="10">
        <v>2518.5812025708901</v>
      </c>
      <c r="L1253" s="10" t="s">
        <v>12</v>
      </c>
      <c r="M1253" s="10" t="s">
        <v>6439</v>
      </c>
    </row>
    <row r="1254" spans="1:13" x14ac:dyDescent="0.25">
      <c r="A1254" s="4" t="s">
        <v>3706</v>
      </c>
      <c r="B1254" s="9">
        <v>3349</v>
      </c>
      <c r="C1254" s="9" t="s">
        <v>3707</v>
      </c>
      <c r="D1254" s="9" t="s">
        <v>3708</v>
      </c>
      <c r="E1254" s="10">
        <v>569.74</v>
      </c>
      <c r="F1254" s="10">
        <v>2341367.25413338</v>
      </c>
      <c r="G1254" s="10">
        <v>2536798.3584092902</v>
      </c>
      <c r="H1254" s="16">
        <v>-7.7038485785861296E-2</v>
      </c>
      <c r="I1254" s="10">
        <v>-195431.10427591001</v>
      </c>
      <c r="J1254" s="10">
        <v>4109.5363747207102</v>
      </c>
      <c r="K1254" s="10">
        <v>4452.5544255437399</v>
      </c>
      <c r="L1254" s="10" t="s">
        <v>25</v>
      </c>
      <c r="M1254" s="10" t="s">
        <v>6439</v>
      </c>
    </row>
    <row r="1255" spans="1:13" x14ac:dyDescent="0.25">
      <c r="A1255" s="4" t="s">
        <v>3709</v>
      </c>
      <c r="B1255" s="9">
        <v>3350</v>
      </c>
      <c r="C1255" s="9" t="s">
        <v>3710</v>
      </c>
      <c r="D1255" s="9" t="s">
        <v>3711</v>
      </c>
      <c r="E1255" s="10">
        <v>171.37</v>
      </c>
      <c r="F1255" s="10">
        <v>1367687.8067053501</v>
      </c>
      <c r="G1255" s="10">
        <v>1076677.08658562</v>
      </c>
      <c r="H1255" s="16">
        <v>0.27028597872607601</v>
      </c>
      <c r="I1255" s="10">
        <v>291010.72011973301</v>
      </c>
      <c r="J1255" s="10">
        <v>7980.9056818891904</v>
      </c>
      <c r="K1255" s="10">
        <v>6282.7629490903701</v>
      </c>
      <c r="L1255" s="10" t="s">
        <v>25</v>
      </c>
      <c r="M1255" s="10" t="s">
        <v>6442</v>
      </c>
    </row>
    <row r="1256" spans="1:13" x14ac:dyDescent="0.25">
      <c r="A1256" s="4" t="s">
        <v>3712</v>
      </c>
      <c r="B1256" s="9">
        <v>3352</v>
      </c>
      <c r="C1256" s="9" t="s">
        <v>3713</v>
      </c>
      <c r="D1256" s="9" t="s">
        <v>3714</v>
      </c>
      <c r="E1256" s="10">
        <v>4851.7299999999996</v>
      </c>
      <c r="F1256" s="10">
        <v>8762684.1146367602</v>
      </c>
      <c r="G1256" s="10">
        <v>6652456.1623499803</v>
      </c>
      <c r="H1256" s="16">
        <v>0.317210350701708</v>
      </c>
      <c r="I1256" s="10">
        <v>2110227.9522867799</v>
      </c>
      <c r="J1256" s="10">
        <v>1806.09475684689</v>
      </c>
      <c r="K1256" s="10">
        <v>1371.15135474356</v>
      </c>
      <c r="L1256" s="10" t="s">
        <v>25</v>
      </c>
      <c r="M1256" s="10" t="s">
        <v>6439</v>
      </c>
    </row>
    <row r="1257" spans="1:13" x14ac:dyDescent="0.25">
      <c r="A1257" s="4" t="s">
        <v>3715</v>
      </c>
      <c r="B1257" s="9">
        <v>3353</v>
      </c>
      <c r="C1257" s="9" t="s">
        <v>3716</v>
      </c>
      <c r="D1257" s="9" t="s">
        <v>3717</v>
      </c>
      <c r="E1257" s="10">
        <v>15522.14</v>
      </c>
      <c r="F1257" s="10">
        <v>16301899.091835599</v>
      </c>
      <c r="G1257" s="10">
        <v>24477519.9046533</v>
      </c>
      <c r="H1257" s="16">
        <v>-0.33400527686889703</v>
      </c>
      <c r="I1257" s="10">
        <v>-8175620.8128176602</v>
      </c>
      <c r="J1257" s="10">
        <v>1050.23528275326</v>
      </c>
      <c r="K1257" s="10">
        <v>1576.9423484553899</v>
      </c>
      <c r="L1257" s="10" t="s">
        <v>12</v>
      </c>
      <c r="M1257" s="10" t="s">
        <v>6439</v>
      </c>
    </row>
    <row r="1258" spans="1:13" x14ac:dyDescent="0.25">
      <c r="A1258" s="4" t="s">
        <v>3718</v>
      </c>
      <c r="B1258" s="9">
        <v>3354</v>
      </c>
      <c r="C1258" s="9" t="s">
        <v>3719</v>
      </c>
      <c r="D1258" s="9" t="s">
        <v>3720</v>
      </c>
      <c r="E1258" s="10">
        <v>3819.62</v>
      </c>
      <c r="F1258" s="10">
        <v>16024837.6208687</v>
      </c>
      <c r="G1258" s="10">
        <v>15043227.6187295</v>
      </c>
      <c r="H1258" s="16">
        <v>6.5252619119922098E-2</v>
      </c>
      <c r="I1258" s="10">
        <v>981610.00213925005</v>
      </c>
      <c r="J1258" s="10">
        <v>4195.4010139408501</v>
      </c>
      <c r="K1258" s="10">
        <v>3938.4094801916099</v>
      </c>
      <c r="L1258" s="10" t="s">
        <v>12</v>
      </c>
      <c r="M1258" s="10" t="s">
        <v>6439</v>
      </c>
    </row>
    <row r="1259" spans="1:13" x14ac:dyDescent="0.25">
      <c r="A1259" s="4" t="s">
        <v>3721</v>
      </c>
      <c r="B1259" s="9">
        <v>3355</v>
      </c>
      <c r="C1259" s="9" t="s">
        <v>3722</v>
      </c>
      <c r="D1259" s="9" t="s">
        <v>3723</v>
      </c>
      <c r="E1259" s="10">
        <v>2567.33</v>
      </c>
      <c r="F1259" s="10">
        <v>17841040.2731703</v>
      </c>
      <c r="G1259" s="10">
        <v>17534839.1990261</v>
      </c>
      <c r="H1259" s="16">
        <v>1.74624398130327E-2</v>
      </c>
      <c r="I1259" s="10">
        <v>306201.07414420298</v>
      </c>
      <c r="J1259" s="10">
        <v>6949.2586746426596</v>
      </c>
      <c r="K1259" s="10">
        <v>6829.9903787304902</v>
      </c>
      <c r="L1259" s="10" t="s">
        <v>12</v>
      </c>
      <c r="M1259" s="10" t="s">
        <v>6439</v>
      </c>
    </row>
    <row r="1260" spans="1:13" x14ac:dyDescent="0.25">
      <c r="A1260" s="4" t="s">
        <v>3724</v>
      </c>
      <c r="B1260" s="9">
        <v>3356</v>
      </c>
      <c r="C1260" s="9" t="s">
        <v>3725</v>
      </c>
      <c r="D1260" s="9" t="s">
        <v>3726</v>
      </c>
      <c r="E1260" s="10">
        <v>2949.47</v>
      </c>
      <c r="F1260" s="10">
        <v>30284277.715596501</v>
      </c>
      <c r="G1260" s="10">
        <v>32618421.8242241</v>
      </c>
      <c r="H1260" s="16">
        <v>-7.1559075457601096E-2</v>
      </c>
      <c r="I1260" s="10">
        <v>-2334144.1086275098</v>
      </c>
      <c r="J1260" s="10">
        <v>10267.7015584483</v>
      </c>
      <c r="K1260" s="10">
        <v>11059.079029189699</v>
      </c>
      <c r="L1260" s="10" t="s">
        <v>12</v>
      </c>
      <c r="M1260" s="10" t="s">
        <v>6439</v>
      </c>
    </row>
    <row r="1261" spans="1:13" x14ac:dyDescent="0.25">
      <c r="A1261" s="4" t="s">
        <v>3727</v>
      </c>
      <c r="B1261" s="9">
        <v>3357</v>
      </c>
      <c r="C1261" s="9" t="s">
        <v>3728</v>
      </c>
      <c r="D1261" s="9" t="s">
        <v>3729</v>
      </c>
      <c r="E1261" s="10">
        <v>31914.74</v>
      </c>
      <c r="F1261" s="10">
        <v>32364115.757130299</v>
      </c>
      <c r="G1261" s="10">
        <v>30020519.113191999</v>
      </c>
      <c r="H1261" s="16">
        <v>7.8066492957762093E-2</v>
      </c>
      <c r="I1261" s="10">
        <v>2343596.64393837</v>
      </c>
      <c r="J1261" s="10">
        <v>1014.08050816426</v>
      </c>
      <c r="K1261" s="10">
        <v>940.64745986312096</v>
      </c>
      <c r="L1261" s="10" t="s">
        <v>12</v>
      </c>
      <c r="M1261" s="10" t="s">
        <v>6439</v>
      </c>
    </row>
    <row r="1262" spans="1:13" x14ac:dyDescent="0.25">
      <c r="A1262" s="4" t="s">
        <v>3730</v>
      </c>
      <c r="B1262" s="9">
        <v>3358</v>
      </c>
      <c r="C1262" s="9" t="s">
        <v>3731</v>
      </c>
      <c r="D1262" s="9" t="s">
        <v>3732</v>
      </c>
      <c r="E1262" s="10">
        <v>986.11</v>
      </c>
      <c r="F1262" s="10">
        <v>5320170.0062691998</v>
      </c>
      <c r="G1262" s="10">
        <v>6757986.0745025603</v>
      </c>
      <c r="H1262" s="16">
        <v>-0.21275806910259101</v>
      </c>
      <c r="I1262" s="10">
        <v>-1437816.0682333601</v>
      </c>
      <c r="J1262" s="10">
        <v>5395.10805718348</v>
      </c>
      <c r="K1262" s="10">
        <v>6853.1766988495801</v>
      </c>
      <c r="L1262" s="10" t="s">
        <v>25</v>
      </c>
      <c r="M1262" s="10" t="s">
        <v>6441</v>
      </c>
    </row>
    <row r="1263" spans="1:13" x14ac:dyDescent="0.25">
      <c r="A1263" s="4" t="s">
        <v>3733</v>
      </c>
      <c r="B1263" s="9">
        <v>3359</v>
      </c>
      <c r="C1263" s="9" t="s">
        <v>3734</v>
      </c>
      <c r="D1263" s="9" t="s">
        <v>3735</v>
      </c>
      <c r="E1263" s="10">
        <v>537.70000000000005</v>
      </c>
      <c r="F1263" s="10">
        <v>4524897.3189842701</v>
      </c>
      <c r="G1263" s="10">
        <v>4819827.9447506098</v>
      </c>
      <c r="H1263" s="16">
        <v>-6.1191110792150998E-2</v>
      </c>
      <c r="I1263" s="10">
        <v>-294930.62576634</v>
      </c>
      <c r="J1263" s="10">
        <v>8415.2823488641807</v>
      </c>
      <c r="K1263" s="10">
        <v>8963.7863952959106</v>
      </c>
      <c r="L1263" s="10" t="s">
        <v>25</v>
      </c>
      <c r="M1263" s="10" t="s">
        <v>6439</v>
      </c>
    </row>
    <row r="1264" spans="1:13" x14ac:dyDescent="0.25">
      <c r="A1264" s="4" t="s">
        <v>3736</v>
      </c>
      <c r="B1264" s="9">
        <v>3360</v>
      </c>
      <c r="C1264" s="9" t="s">
        <v>3737</v>
      </c>
      <c r="D1264" s="9" t="s">
        <v>3738</v>
      </c>
      <c r="E1264" s="10">
        <v>128.13999999999999</v>
      </c>
      <c r="F1264" s="10">
        <v>2485968.755965</v>
      </c>
      <c r="G1264" s="10">
        <v>1398408.2400428201</v>
      </c>
      <c r="H1264" s="16">
        <v>0.77771317758316305</v>
      </c>
      <c r="I1264" s="10">
        <v>1087560.5159221799</v>
      </c>
      <c r="J1264" s="10">
        <v>19400.411705673501</v>
      </c>
      <c r="K1264" s="10">
        <v>10913.128141429799</v>
      </c>
      <c r="L1264" s="10" t="s">
        <v>80</v>
      </c>
      <c r="M1264" s="10" t="s">
        <v>6450</v>
      </c>
    </row>
    <row r="1265" spans="1:13" x14ac:dyDescent="0.25">
      <c r="A1265" s="4" t="s">
        <v>3739</v>
      </c>
      <c r="B1265" s="9">
        <v>3362</v>
      </c>
      <c r="C1265" s="9" t="s">
        <v>3731</v>
      </c>
      <c r="D1265" s="9" t="s">
        <v>3732</v>
      </c>
      <c r="E1265" s="10">
        <v>373.69</v>
      </c>
      <c r="F1265" s="10">
        <v>2933179.0543685998</v>
      </c>
      <c r="G1265" s="10">
        <v>2599157.6364563</v>
      </c>
      <c r="H1265" s="16">
        <v>0.12851141201566699</v>
      </c>
      <c r="I1265" s="10">
        <v>334021.417912303</v>
      </c>
      <c r="J1265" s="10">
        <v>7849.2307912135702</v>
      </c>
      <c r="K1265" s="10">
        <v>6955.3845070949101</v>
      </c>
      <c r="L1265" s="10" t="s">
        <v>80</v>
      </c>
      <c r="M1265" s="10" t="s">
        <v>6439</v>
      </c>
    </row>
    <row r="1266" spans="1:13" x14ac:dyDescent="0.25">
      <c r="A1266" s="4" t="s">
        <v>3740</v>
      </c>
      <c r="B1266" s="9">
        <v>3363</v>
      </c>
      <c r="C1266" s="9" t="s">
        <v>3734</v>
      </c>
      <c r="D1266" s="9" t="s">
        <v>3735</v>
      </c>
      <c r="E1266" s="10">
        <v>254.77</v>
      </c>
      <c r="F1266" s="10">
        <v>2787282.1281570201</v>
      </c>
      <c r="G1266" s="10">
        <v>2148300.2190592699</v>
      </c>
      <c r="H1266" s="16">
        <v>0.29743603963209603</v>
      </c>
      <c r="I1266" s="10">
        <v>638981.909097753</v>
      </c>
      <c r="J1266" s="10">
        <v>10940.3859487264</v>
      </c>
      <c r="K1266" s="10">
        <v>8432.3123564755206</v>
      </c>
      <c r="L1266" s="10" t="s">
        <v>80</v>
      </c>
      <c r="M1266" s="10" t="s">
        <v>6443</v>
      </c>
    </row>
    <row r="1267" spans="1:13" x14ac:dyDescent="0.25">
      <c r="A1267" s="4" t="s">
        <v>3741</v>
      </c>
      <c r="B1267" s="9">
        <v>3366</v>
      </c>
      <c r="C1267" s="9" t="s">
        <v>3742</v>
      </c>
      <c r="D1267" s="9" t="s">
        <v>3743</v>
      </c>
      <c r="E1267" s="10">
        <v>912.33</v>
      </c>
      <c r="F1267" s="10">
        <v>717751.10813060997</v>
      </c>
      <c r="G1267" s="10">
        <v>1149866.2207742501</v>
      </c>
      <c r="H1267" s="16">
        <v>-0.375795988121712</v>
      </c>
      <c r="I1267" s="10">
        <v>-432115.11264363601</v>
      </c>
      <c r="J1267" s="10">
        <v>786.72312445125101</v>
      </c>
      <c r="K1267" s="10">
        <v>1260.3621724313</v>
      </c>
      <c r="L1267" s="10" t="s">
        <v>12</v>
      </c>
      <c r="M1267" s="10" t="s">
        <v>6439</v>
      </c>
    </row>
    <row r="1268" spans="1:13" x14ac:dyDescent="0.25">
      <c r="A1268" s="4" t="s">
        <v>3744</v>
      </c>
      <c r="B1268" s="9">
        <v>3370</v>
      </c>
      <c r="C1268" s="9" t="s">
        <v>3745</v>
      </c>
      <c r="D1268" s="9" t="s">
        <v>3746</v>
      </c>
      <c r="E1268" s="10">
        <v>9752.0300000000007</v>
      </c>
      <c r="F1268" s="10">
        <v>7330602.3921341002</v>
      </c>
      <c r="G1268" s="10">
        <v>8354163.6734732501</v>
      </c>
      <c r="H1268" s="16">
        <v>-0.122521095030642</v>
      </c>
      <c r="I1268" s="10">
        <v>-1023561.28133915</v>
      </c>
      <c r="J1268" s="10">
        <v>751.70014777785798</v>
      </c>
      <c r="K1268" s="10">
        <v>856.65893905917596</v>
      </c>
      <c r="L1268" s="10" t="s">
        <v>12</v>
      </c>
      <c r="M1268" s="10" t="s">
        <v>6443</v>
      </c>
    </row>
    <row r="1269" spans="1:13" x14ac:dyDescent="0.25">
      <c r="A1269" s="4" t="s">
        <v>3747</v>
      </c>
      <c r="B1269" s="9">
        <v>3371</v>
      </c>
      <c r="C1269" s="9" t="s">
        <v>3748</v>
      </c>
      <c r="D1269" s="9" t="s">
        <v>3749</v>
      </c>
      <c r="E1269" s="10">
        <v>308.02</v>
      </c>
      <c r="F1269" s="10">
        <v>227440.4700492</v>
      </c>
      <c r="G1269" s="10">
        <v>345402.03470299998</v>
      </c>
      <c r="H1269" s="16">
        <v>-0.34151959977662399</v>
      </c>
      <c r="I1269" s="10">
        <v>-117961.5646538</v>
      </c>
      <c r="J1269" s="10">
        <v>738.39513683916596</v>
      </c>
      <c r="K1269" s="10">
        <v>1121.36236186936</v>
      </c>
      <c r="L1269" s="10" t="s">
        <v>80</v>
      </c>
      <c r="M1269" s="10" t="s">
        <v>6441</v>
      </c>
    </row>
    <row r="1270" spans="1:13" x14ac:dyDescent="0.25">
      <c r="A1270" s="4" t="s">
        <v>3750</v>
      </c>
      <c r="B1270" s="9">
        <v>3375</v>
      </c>
      <c r="C1270" s="9" t="s">
        <v>3751</v>
      </c>
      <c r="D1270" s="9" t="s">
        <v>3752</v>
      </c>
      <c r="E1270" s="10">
        <v>1691.03</v>
      </c>
      <c r="F1270" s="10">
        <v>1223629.2308225001</v>
      </c>
      <c r="G1270" s="10">
        <v>1279514.9845557699</v>
      </c>
      <c r="H1270" s="16">
        <v>-4.3677295231266101E-2</v>
      </c>
      <c r="I1270" s="10">
        <v>-55885.753733271296</v>
      </c>
      <c r="J1270" s="10">
        <v>723.59995436065606</v>
      </c>
      <c r="K1270" s="10">
        <v>756.64830579928901</v>
      </c>
      <c r="L1270" s="10" t="s">
        <v>25</v>
      </c>
      <c r="M1270" s="10" t="s">
        <v>6439</v>
      </c>
    </row>
    <row r="1271" spans="1:13" x14ac:dyDescent="0.25">
      <c r="A1271" s="4" t="s">
        <v>3753</v>
      </c>
      <c r="B1271" s="9">
        <v>3376</v>
      </c>
      <c r="C1271" s="9" t="s">
        <v>3754</v>
      </c>
      <c r="D1271" s="9" t="s">
        <v>3755</v>
      </c>
      <c r="E1271" s="10">
        <v>1298.82</v>
      </c>
      <c r="F1271" s="10">
        <v>2446060.0694621499</v>
      </c>
      <c r="G1271" s="10">
        <v>3160461.2174057802</v>
      </c>
      <c r="H1271" s="16">
        <v>-0.226043320515743</v>
      </c>
      <c r="I1271" s="10">
        <v>-714401.14794362895</v>
      </c>
      <c r="J1271" s="10">
        <v>1883.29412040325</v>
      </c>
      <c r="K1271" s="10">
        <v>2433.3327307908598</v>
      </c>
      <c r="L1271" s="10" t="s">
        <v>25</v>
      </c>
      <c r="M1271" s="10" t="s">
        <v>6440</v>
      </c>
    </row>
    <row r="1272" spans="1:13" x14ac:dyDescent="0.25">
      <c r="A1272" s="4" t="s">
        <v>3756</v>
      </c>
      <c r="B1272" s="9">
        <v>3377</v>
      </c>
      <c r="C1272" s="9" t="s">
        <v>3757</v>
      </c>
      <c r="D1272" s="9" t="s">
        <v>3758</v>
      </c>
      <c r="E1272" s="10">
        <v>210.25</v>
      </c>
      <c r="F1272" s="10">
        <v>844057.92596004996</v>
      </c>
      <c r="G1272" s="10">
        <v>891351.63141547097</v>
      </c>
      <c r="H1272" s="16">
        <v>-5.3058415768329703E-2</v>
      </c>
      <c r="I1272" s="10">
        <v>-47293.705455420997</v>
      </c>
      <c r="J1272" s="10">
        <v>4014.5442376221099</v>
      </c>
      <c r="K1272" s="10">
        <v>4239.4845727251904</v>
      </c>
      <c r="L1272" s="10" t="s">
        <v>80</v>
      </c>
      <c r="M1272" s="10" t="s">
        <v>6440</v>
      </c>
    </row>
    <row r="1273" spans="1:13" x14ac:dyDescent="0.25">
      <c r="A1273" s="4" t="s">
        <v>3759</v>
      </c>
      <c r="B1273" s="9">
        <v>3380</v>
      </c>
      <c r="C1273" s="9" t="s">
        <v>3760</v>
      </c>
      <c r="D1273" s="9" t="s">
        <v>3761</v>
      </c>
      <c r="E1273" s="10">
        <v>889.22</v>
      </c>
      <c r="F1273" s="10">
        <v>1654202.9249589799</v>
      </c>
      <c r="G1273" s="10">
        <v>1387415.8351187501</v>
      </c>
      <c r="H1273" s="16">
        <v>0.19229064789893999</v>
      </c>
      <c r="I1273" s="10">
        <v>266787.08984023298</v>
      </c>
      <c r="J1273" s="10">
        <v>1860.2853342918299</v>
      </c>
      <c r="K1273" s="10">
        <v>1560.2616170562401</v>
      </c>
      <c r="L1273" s="10" t="s">
        <v>25</v>
      </c>
      <c r="M1273" s="10" t="s">
        <v>6439</v>
      </c>
    </row>
    <row r="1274" spans="1:13" x14ac:dyDescent="0.25">
      <c r="A1274" s="4" t="s">
        <v>3762</v>
      </c>
      <c r="B1274" s="9">
        <v>3381</v>
      </c>
      <c r="C1274" s="9" t="s">
        <v>3763</v>
      </c>
      <c r="D1274" s="9" t="s">
        <v>3764</v>
      </c>
      <c r="E1274" s="10">
        <v>1537.52</v>
      </c>
      <c r="F1274" s="10">
        <v>1900920.7477575501</v>
      </c>
      <c r="G1274" s="10">
        <v>2393323.74797187</v>
      </c>
      <c r="H1274" s="16">
        <v>-0.20574023912627301</v>
      </c>
      <c r="I1274" s="10">
        <v>-492403.00021432101</v>
      </c>
      <c r="J1274" s="10">
        <v>1236.3551353852599</v>
      </c>
      <c r="K1274" s="10">
        <v>1556.6130833887501</v>
      </c>
      <c r="L1274" s="10" t="s">
        <v>12</v>
      </c>
      <c r="M1274" s="10" t="s">
        <v>6439</v>
      </c>
    </row>
    <row r="1275" spans="1:13" x14ac:dyDescent="0.25">
      <c r="A1275" s="4" t="s">
        <v>3765</v>
      </c>
      <c r="B1275" s="9">
        <v>3382</v>
      </c>
      <c r="C1275" s="9" t="s">
        <v>3766</v>
      </c>
      <c r="D1275" s="9" t="s">
        <v>3767</v>
      </c>
      <c r="E1275" s="10">
        <v>806.15</v>
      </c>
      <c r="F1275" s="10">
        <v>3172540.1725893202</v>
      </c>
      <c r="G1275" s="10">
        <v>2909094.2435625</v>
      </c>
      <c r="H1275" s="16">
        <v>9.0559434301518402E-2</v>
      </c>
      <c r="I1275" s="10">
        <v>263445.92902682303</v>
      </c>
      <c r="J1275" s="10">
        <v>3935.4216617122402</v>
      </c>
      <c r="K1275" s="10">
        <v>3608.6264883241302</v>
      </c>
      <c r="L1275" s="10" t="s">
        <v>12</v>
      </c>
      <c r="M1275" s="10" t="s">
        <v>6439</v>
      </c>
    </row>
    <row r="1276" spans="1:13" x14ac:dyDescent="0.25">
      <c r="A1276" s="4" t="s">
        <v>3768</v>
      </c>
      <c r="B1276" s="9">
        <v>3383</v>
      </c>
      <c r="C1276" s="9" t="s">
        <v>3769</v>
      </c>
      <c r="D1276" s="9" t="s">
        <v>3770</v>
      </c>
      <c r="E1276" s="10">
        <v>845.6</v>
      </c>
      <c r="F1276" s="10">
        <v>5785214.6705916999</v>
      </c>
      <c r="G1276" s="10">
        <v>5236599.5883809896</v>
      </c>
      <c r="H1276" s="16">
        <v>0.104765520630599</v>
      </c>
      <c r="I1276" s="10">
        <v>548615.082210714</v>
      </c>
      <c r="J1276" s="10">
        <v>6841.5499888738204</v>
      </c>
      <c r="K1276" s="10">
        <v>6192.7620487003196</v>
      </c>
      <c r="L1276" s="10" t="s">
        <v>12</v>
      </c>
      <c r="M1276" s="10" t="s">
        <v>6440</v>
      </c>
    </row>
    <row r="1277" spans="1:13" x14ac:dyDescent="0.25">
      <c r="A1277" s="4" t="s">
        <v>3771</v>
      </c>
      <c r="B1277" s="9">
        <v>3384</v>
      </c>
      <c r="C1277" s="9" t="s">
        <v>3772</v>
      </c>
      <c r="D1277" s="9" t="s">
        <v>3773</v>
      </c>
      <c r="E1277" s="10">
        <v>200.41</v>
      </c>
      <c r="F1277" s="10">
        <v>1920632.0747260801</v>
      </c>
      <c r="G1277" s="10">
        <v>2075792.70000261</v>
      </c>
      <c r="H1277" s="16">
        <v>-7.4747649549174705E-2</v>
      </c>
      <c r="I1277" s="10">
        <v>-155160.62527652999</v>
      </c>
      <c r="J1277" s="10">
        <v>9583.5141695827606</v>
      </c>
      <c r="K1277" s="10">
        <v>10357.730153199</v>
      </c>
      <c r="L1277" s="10" t="s">
        <v>25</v>
      </c>
      <c r="M1277" s="10" t="s">
        <v>6440</v>
      </c>
    </row>
    <row r="1278" spans="1:13" x14ac:dyDescent="0.25">
      <c r="A1278" s="4" t="s">
        <v>3774</v>
      </c>
      <c r="B1278" s="9">
        <v>3385</v>
      </c>
      <c r="C1278" s="9" t="s">
        <v>3775</v>
      </c>
      <c r="D1278" s="9" t="s">
        <v>3776</v>
      </c>
      <c r="E1278" s="10">
        <v>2154.6</v>
      </c>
      <c r="F1278" s="10">
        <v>2647570.51426188</v>
      </c>
      <c r="G1278" s="10">
        <v>2488301.7143476801</v>
      </c>
      <c r="H1278" s="16">
        <v>6.4007028969136306E-2</v>
      </c>
      <c r="I1278" s="10">
        <v>159268.79991420399</v>
      </c>
      <c r="J1278" s="10">
        <v>1228.7990876551901</v>
      </c>
      <c r="K1278" s="10">
        <v>1154.87873124834</v>
      </c>
      <c r="L1278" s="10" t="s">
        <v>12</v>
      </c>
      <c r="M1278" s="10" t="s">
        <v>6439</v>
      </c>
    </row>
    <row r="1279" spans="1:13" x14ac:dyDescent="0.25">
      <c r="A1279" s="4" t="s">
        <v>3777</v>
      </c>
      <c r="B1279" s="9">
        <v>3386</v>
      </c>
      <c r="C1279" s="9" t="s">
        <v>3665</v>
      </c>
      <c r="D1279" s="9" t="s">
        <v>3666</v>
      </c>
      <c r="E1279" s="10">
        <v>3498.31</v>
      </c>
      <c r="F1279" s="10">
        <v>16211624.7572795</v>
      </c>
      <c r="G1279" s="10">
        <v>15912128.174081201</v>
      </c>
      <c r="H1279" s="16">
        <v>1.88219061537074E-2</v>
      </c>
      <c r="I1279" s="10">
        <v>299496.58319831803</v>
      </c>
      <c r="J1279" s="10">
        <v>4634.1304107639098</v>
      </c>
      <c r="K1279" s="10">
        <v>4548.5186201569204</v>
      </c>
      <c r="L1279" s="10" t="s">
        <v>25</v>
      </c>
      <c r="M1279" s="10" t="s">
        <v>6439</v>
      </c>
    </row>
    <row r="1280" spans="1:13" x14ac:dyDescent="0.25">
      <c r="A1280" s="4" t="s">
        <v>3778</v>
      </c>
      <c r="B1280" s="9">
        <v>3387</v>
      </c>
      <c r="C1280" s="9" t="s">
        <v>3668</v>
      </c>
      <c r="D1280" s="9" t="s">
        <v>3669</v>
      </c>
      <c r="E1280" s="10">
        <v>1055.04</v>
      </c>
      <c r="F1280" s="10">
        <v>5671751.3146012798</v>
      </c>
      <c r="G1280" s="10">
        <v>5886317.5665586796</v>
      </c>
      <c r="H1280" s="16">
        <v>-3.6451694889244803E-2</v>
      </c>
      <c r="I1280" s="10">
        <v>-214566.25195739901</v>
      </c>
      <c r="J1280" s="10">
        <v>5375.8637725596</v>
      </c>
      <c r="K1280" s="10">
        <v>5579.2363953581698</v>
      </c>
      <c r="L1280" s="10" t="s">
        <v>25</v>
      </c>
      <c r="M1280" s="10" t="s">
        <v>6439</v>
      </c>
    </row>
    <row r="1281" spans="1:13" x14ac:dyDescent="0.25">
      <c r="A1281" s="4" t="s">
        <v>3779</v>
      </c>
      <c r="B1281" s="9">
        <v>3390</v>
      </c>
      <c r="C1281" s="9" t="s">
        <v>3674</v>
      </c>
      <c r="D1281" s="9" t="s">
        <v>3675</v>
      </c>
      <c r="E1281" s="10">
        <v>6586.66</v>
      </c>
      <c r="F1281" s="10">
        <v>19855601.690251499</v>
      </c>
      <c r="G1281" s="10">
        <v>22106383.343069602</v>
      </c>
      <c r="H1281" s="16">
        <v>-0.101815915244397</v>
      </c>
      <c r="I1281" s="10">
        <v>-2250781.6528181201</v>
      </c>
      <c r="J1281" s="10">
        <v>3014.51747778867</v>
      </c>
      <c r="K1281" s="10">
        <v>3356.23568592726</v>
      </c>
      <c r="L1281" s="10" t="s">
        <v>25</v>
      </c>
      <c r="M1281" s="10" t="s">
        <v>6439</v>
      </c>
    </row>
    <row r="1282" spans="1:13" x14ac:dyDescent="0.25">
      <c r="A1282" s="4" t="s">
        <v>3780</v>
      </c>
      <c r="B1282" s="9">
        <v>3391</v>
      </c>
      <c r="C1282" s="9" t="s">
        <v>3677</v>
      </c>
      <c r="D1282" s="9" t="s">
        <v>3678</v>
      </c>
      <c r="E1282" s="10">
        <v>433.22</v>
      </c>
      <c r="F1282" s="10">
        <v>1975171.5313460201</v>
      </c>
      <c r="G1282" s="10">
        <v>2029029.2770426001</v>
      </c>
      <c r="H1282" s="16">
        <v>-2.65436020593437E-2</v>
      </c>
      <c r="I1282" s="10">
        <v>-53857.745696576501</v>
      </c>
      <c r="J1282" s="10">
        <v>4559.2805764877403</v>
      </c>
      <c r="K1282" s="10">
        <v>4683.6001963034896</v>
      </c>
      <c r="L1282" s="10" t="s">
        <v>80</v>
      </c>
      <c r="M1282" s="10" t="s">
        <v>6439</v>
      </c>
    </row>
    <row r="1283" spans="1:13" x14ac:dyDescent="0.25">
      <c r="A1283" s="4" t="s">
        <v>3781</v>
      </c>
      <c r="B1283" s="9">
        <v>3394</v>
      </c>
      <c r="C1283" s="9" t="s">
        <v>3683</v>
      </c>
      <c r="D1283" s="9" t="s">
        <v>3684</v>
      </c>
      <c r="E1283" s="10">
        <v>9791.69</v>
      </c>
      <c r="F1283" s="10">
        <v>29283054.206470501</v>
      </c>
      <c r="G1283" s="10">
        <v>34588792.529892601</v>
      </c>
      <c r="H1283" s="16">
        <v>-0.15339472515083599</v>
      </c>
      <c r="I1283" s="10">
        <v>-5305738.32342216</v>
      </c>
      <c r="J1283" s="10">
        <v>2990.60266475659</v>
      </c>
      <c r="K1283" s="10">
        <v>3532.4640107982</v>
      </c>
      <c r="L1283" s="10" t="s">
        <v>80</v>
      </c>
      <c r="M1283" s="10" t="s">
        <v>6439</v>
      </c>
    </row>
    <row r="1284" spans="1:13" x14ac:dyDescent="0.25">
      <c r="A1284" s="4" t="s">
        <v>3782</v>
      </c>
      <c r="B1284" s="9">
        <v>3514</v>
      </c>
      <c r="C1284" s="9" t="s">
        <v>3783</v>
      </c>
      <c r="D1284" s="9" t="s">
        <v>3784</v>
      </c>
      <c r="E1284" s="10">
        <v>24312.46</v>
      </c>
      <c r="F1284" s="10">
        <v>17945499.9899811</v>
      </c>
      <c r="G1284" s="10">
        <v>21546685.0541321</v>
      </c>
      <c r="H1284" s="16">
        <v>-0.167134065175393</v>
      </c>
      <c r="I1284" s="10">
        <v>-3601185.06415099</v>
      </c>
      <c r="J1284" s="10">
        <v>738.11946590271305</v>
      </c>
      <c r="K1284" s="10">
        <v>886.24043203082101</v>
      </c>
      <c r="L1284" s="10" t="s">
        <v>12</v>
      </c>
      <c r="M1284" s="10" t="s">
        <v>6439</v>
      </c>
    </row>
    <row r="1285" spans="1:13" x14ac:dyDescent="0.25">
      <c r="A1285" s="4" t="s">
        <v>3785</v>
      </c>
      <c r="B1285" s="9">
        <v>3515</v>
      </c>
      <c r="C1285" s="9" t="s">
        <v>3786</v>
      </c>
      <c r="D1285" s="9" t="s">
        <v>3787</v>
      </c>
      <c r="E1285" s="10">
        <v>9405.0499999999993</v>
      </c>
      <c r="F1285" s="10">
        <v>8919359.2588069495</v>
      </c>
      <c r="G1285" s="10">
        <v>10432764.641338101</v>
      </c>
      <c r="H1285" s="16">
        <v>-0.145062735963054</v>
      </c>
      <c r="I1285" s="10">
        <v>-1513405.38253111</v>
      </c>
      <c r="J1285" s="10">
        <v>948.35851577683798</v>
      </c>
      <c r="K1285" s="10">
        <v>1109.2726398411601</v>
      </c>
      <c r="L1285" s="10" t="s">
        <v>12</v>
      </c>
      <c r="M1285" s="10" t="s">
        <v>6439</v>
      </c>
    </row>
    <row r="1286" spans="1:13" x14ac:dyDescent="0.25">
      <c r="A1286" s="4" t="s">
        <v>3788</v>
      </c>
      <c r="B1286" s="9">
        <v>3516</v>
      </c>
      <c r="C1286" s="9" t="s">
        <v>3789</v>
      </c>
      <c r="D1286" s="9" t="s">
        <v>3790</v>
      </c>
      <c r="E1286" s="10">
        <v>493.5</v>
      </c>
      <c r="F1286" s="10">
        <v>1605641.1346680799</v>
      </c>
      <c r="G1286" s="10">
        <v>1847798.4506150801</v>
      </c>
      <c r="H1286" s="16">
        <v>-0.13105180160011301</v>
      </c>
      <c r="I1286" s="10">
        <v>-242157.31594700401</v>
      </c>
      <c r="J1286" s="10">
        <v>3253.5787936536599</v>
      </c>
      <c r="K1286" s="10">
        <v>3744.27244298902</v>
      </c>
      <c r="L1286" s="10" t="s">
        <v>25</v>
      </c>
      <c r="M1286" s="10" t="s">
        <v>6439</v>
      </c>
    </row>
    <row r="1287" spans="1:13" x14ac:dyDescent="0.25">
      <c r="A1287" s="4" t="s">
        <v>3791</v>
      </c>
      <c r="B1287" s="9">
        <v>3519</v>
      </c>
      <c r="C1287" s="9" t="s">
        <v>3792</v>
      </c>
      <c r="D1287" s="9" t="s">
        <v>3793</v>
      </c>
      <c r="E1287" s="10">
        <v>3876.14</v>
      </c>
      <c r="F1287" s="10">
        <v>2530415.58446358</v>
      </c>
      <c r="G1287" s="10">
        <v>2632173.7619759301</v>
      </c>
      <c r="H1287" s="16">
        <v>-3.8659369294815699E-2</v>
      </c>
      <c r="I1287" s="10">
        <v>-101758.17751235201</v>
      </c>
      <c r="J1287" s="10">
        <v>652.81841844298197</v>
      </c>
      <c r="K1287" s="10">
        <v>679.07086998300701</v>
      </c>
      <c r="L1287" s="10" t="s">
        <v>12</v>
      </c>
      <c r="M1287" s="10" t="s">
        <v>6439</v>
      </c>
    </row>
    <row r="1288" spans="1:13" x14ac:dyDescent="0.25">
      <c r="A1288" s="4" t="s">
        <v>3794</v>
      </c>
      <c r="B1288" s="9">
        <v>3520</v>
      </c>
      <c r="C1288" s="9" t="s">
        <v>3795</v>
      </c>
      <c r="D1288" s="9" t="s">
        <v>3796</v>
      </c>
      <c r="E1288" s="10">
        <v>35161.26</v>
      </c>
      <c r="F1288" s="10">
        <v>26571770.748232</v>
      </c>
      <c r="G1288" s="10">
        <v>30377844.108532298</v>
      </c>
      <c r="H1288" s="16">
        <v>-0.12529109527003299</v>
      </c>
      <c r="I1288" s="10">
        <v>-3806073.36030033</v>
      </c>
      <c r="J1288" s="10">
        <v>755.71156290280703</v>
      </c>
      <c r="K1288" s="10">
        <v>863.95777934386604</v>
      </c>
      <c r="L1288" s="10" t="s">
        <v>12</v>
      </c>
      <c r="M1288" s="10" t="s">
        <v>6439</v>
      </c>
    </row>
    <row r="1289" spans="1:13" x14ac:dyDescent="0.25">
      <c r="A1289" s="4" t="s">
        <v>3797</v>
      </c>
      <c r="B1289" s="9">
        <v>3521</v>
      </c>
      <c r="C1289" s="9" t="s">
        <v>3798</v>
      </c>
      <c r="D1289" s="9" t="s">
        <v>3799</v>
      </c>
      <c r="E1289" s="10">
        <v>6062.57</v>
      </c>
      <c r="F1289" s="10">
        <v>15717224.027580401</v>
      </c>
      <c r="G1289" s="10">
        <v>17857582.880141299</v>
      </c>
      <c r="H1289" s="16">
        <v>-0.11985714230906</v>
      </c>
      <c r="I1289" s="10">
        <v>-2140358.85256093</v>
      </c>
      <c r="J1289" s="10">
        <v>2592.5018643216299</v>
      </c>
      <c r="K1289" s="10">
        <v>2945.5466708246399</v>
      </c>
      <c r="L1289" s="10" t="s">
        <v>12</v>
      </c>
      <c r="M1289" s="10" t="s">
        <v>6439</v>
      </c>
    </row>
    <row r="1290" spans="1:13" x14ac:dyDescent="0.25">
      <c r="A1290" s="4" t="s">
        <v>3800</v>
      </c>
      <c r="B1290" s="9">
        <v>3522</v>
      </c>
      <c r="C1290" s="9" t="s">
        <v>3801</v>
      </c>
      <c r="D1290" s="9" t="s">
        <v>3802</v>
      </c>
      <c r="E1290" s="10">
        <v>6032.78</v>
      </c>
      <c r="F1290" s="10">
        <v>22990886.6877174</v>
      </c>
      <c r="G1290" s="10">
        <v>25686916.286708601</v>
      </c>
      <c r="H1290" s="16">
        <v>-0.104957308572935</v>
      </c>
      <c r="I1290" s="10">
        <v>-2696029.5989912101</v>
      </c>
      <c r="J1290" s="10">
        <v>3810.9937189351099</v>
      </c>
      <c r="K1290" s="10">
        <v>4257.8904396826301</v>
      </c>
      <c r="L1290" s="10" t="s">
        <v>12</v>
      </c>
      <c r="M1290" s="10" t="s">
        <v>6439</v>
      </c>
    </row>
    <row r="1291" spans="1:13" x14ac:dyDescent="0.25">
      <c r="A1291" s="4" t="s">
        <v>3803</v>
      </c>
      <c r="B1291" s="9">
        <v>3523</v>
      </c>
      <c r="C1291" s="9" t="s">
        <v>3804</v>
      </c>
      <c r="D1291" s="9" t="s">
        <v>3805</v>
      </c>
      <c r="E1291" s="10">
        <v>741.27</v>
      </c>
      <c r="F1291" s="10">
        <v>4084438.0073372899</v>
      </c>
      <c r="G1291" s="10">
        <v>4973709.4845832102</v>
      </c>
      <c r="H1291" s="16">
        <v>-0.17879441491352799</v>
      </c>
      <c r="I1291" s="10">
        <v>-889271.47724591906</v>
      </c>
      <c r="J1291" s="10">
        <v>5510.0543760536502</v>
      </c>
      <c r="K1291" s="10">
        <v>6709.71371373887</v>
      </c>
      <c r="L1291" s="10" t="s">
        <v>12</v>
      </c>
      <c r="M1291" s="10" t="s">
        <v>6441</v>
      </c>
    </row>
    <row r="1292" spans="1:13" x14ac:dyDescent="0.25">
      <c r="A1292" s="4" t="s">
        <v>3806</v>
      </c>
      <c r="B1292" s="9">
        <v>3524</v>
      </c>
      <c r="C1292" s="9" t="s">
        <v>3807</v>
      </c>
      <c r="D1292" s="9" t="s">
        <v>3808</v>
      </c>
      <c r="E1292" s="10">
        <v>18726.88</v>
      </c>
      <c r="F1292" s="10">
        <v>13971318.024591601</v>
      </c>
      <c r="G1292" s="10">
        <v>11430088.9489705</v>
      </c>
      <c r="H1292" s="16">
        <v>0.222328022727244</v>
      </c>
      <c r="I1292" s="10">
        <v>2541229.0756211402</v>
      </c>
      <c r="J1292" s="10">
        <v>746.05689920539999</v>
      </c>
      <c r="K1292" s="10">
        <v>610.357355254612</v>
      </c>
      <c r="L1292" s="10" t="s">
        <v>12</v>
      </c>
      <c r="M1292" s="10" t="s">
        <v>6439</v>
      </c>
    </row>
    <row r="1293" spans="1:13" x14ac:dyDescent="0.25">
      <c r="A1293" s="4" t="s">
        <v>3809</v>
      </c>
      <c r="B1293" s="9">
        <v>3525</v>
      </c>
      <c r="C1293" s="9" t="s">
        <v>3810</v>
      </c>
      <c r="D1293" s="9" t="s">
        <v>3811</v>
      </c>
      <c r="E1293" s="10">
        <v>3310.72</v>
      </c>
      <c r="F1293" s="10">
        <v>5921490.6388878897</v>
      </c>
      <c r="G1293" s="10">
        <v>6228577.1037494997</v>
      </c>
      <c r="H1293" s="16">
        <v>-4.9302827876489499E-2</v>
      </c>
      <c r="I1293" s="10">
        <v>-307086.46486160503</v>
      </c>
      <c r="J1293" s="10">
        <v>1788.5809246592601</v>
      </c>
      <c r="K1293" s="10">
        <v>1881.3361153312601</v>
      </c>
      <c r="L1293" s="10" t="s">
        <v>12</v>
      </c>
      <c r="M1293" s="10" t="s">
        <v>6439</v>
      </c>
    </row>
    <row r="1294" spans="1:13" x14ac:dyDescent="0.25">
      <c r="A1294" s="4" t="s">
        <v>3812</v>
      </c>
      <c r="B1294" s="9">
        <v>3526</v>
      </c>
      <c r="C1294" s="9" t="s">
        <v>3813</v>
      </c>
      <c r="D1294" s="9" t="s">
        <v>3814</v>
      </c>
      <c r="E1294" s="10">
        <v>1378.09</v>
      </c>
      <c r="F1294" s="10">
        <v>3790302.6870698701</v>
      </c>
      <c r="G1294" s="10">
        <v>3804809.8521497902</v>
      </c>
      <c r="H1294" s="16">
        <v>-3.8128489053714798E-3</v>
      </c>
      <c r="I1294" s="10">
        <v>-14507.1650799159</v>
      </c>
      <c r="J1294" s="10">
        <v>2750.4028670622902</v>
      </c>
      <c r="K1294" s="10">
        <v>2760.9298755159598</v>
      </c>
      <c r="L1294" s="10" t="s">
        <v>12</v>
      </c>
      <c r="M1294" s="10" t="s">
        <v>6439</v>
      </c>
    </row>
    <row r="1295" spans="1:13" x14ac:dyDescent="0.25">
      <c r="A1295" s="4" t="s">
        <v>3815</v>
      </c>
      <c r="B1295" s="9">
        <v>3529</v>
      </c>
      <c r="C1295" s="9" t="s">
        <v>3816</v>
      </c>
      <c r="D1295" s="9" t="s">
        <v>3817</v>
      </c>
      <c r="E1295" s="10">
        <v>2616.4699999999998</v>
      </c>
      <c r="F1295" s="10">
        <v>1847495.0920700401</v>
      </c>
      <c r="G1295" s="10">
        <v>1975356.67666271</v>
      </c>
      <c r="H1295" s="16">
        <v>-6.4728353164394806E-2</v>
      </c>
      <c r="I1295" s="10">
        <v>-127861.58459266899</v>
      </c>
      <c r="J1295" s="10">
        <v>706.10214986987796</v>
      </c>
      <c r="K1295" s="10">
        <v>754.97012259368898</v>
      </c>
      <c r="L1295" s="10" t="s">
        <v>12</v>
      </c>
      <c r="M1295" s="10" t="s">
        <v>6443</v>
      </c>
    </row>
    <row r="1296" spans="1:13" x14ac:dyDescent="0.25">
      <c r="A1296" s="4" t="s">
        <v>3818</v>
      </c>
      <c r="B1296" s="9">
        <v>3530</v>
      </c>
      <c r="C1296" s="9" t="s">
        <v>3819</v>
      </c>
      <c r="D1296" s="9" t="s">
        <v>3820</v>
      </c>
      <c r="E1296" s="10">
        <v>6674.11</v>
      </c>
      <c r="F1296" s="10">
        <v>10839730.7366788</v>
      </c>
      <c r="G1296" s="10">
        <v>10582111.775245599</v>
      </c>
      <c r="H1296" s="16">
        <v>2.4344759052339598E-2</v>
      </c>
      <c r="I1296" s="10">
        <v>257618.96143327799</v>
      </c>
      <c r="J1296" s="10">
        <v>1624.1462512123501</v>
      </c>
      <c r="K1296" s="10">
        <v>1585.5465036155499</v>
      </c>
      <c r="L1296" s="10" t="s">
        <v>12</v>
      </c>
      <c r="M1296" s="10" t="s">
        <v>6439</v>
      </c>
    </row>
    <row r="1297" spans="1:13" x14ac:dyDescent="0.25">
      <c r="A1297" s="4" t="s">
        <v>3821</v>
      </c>
      <c r="B1297" s="9">
        <v>3531</v>
      </c>
      <c r="C1297" s="9" t="s">
        <v>3822</v>
      </c>
      <c r="D1297" s="9" t="s">
        <v>3823</v>
      </c>
      <c r="E1297" s="10">
        <v>8459.69</v>
      </c>
      <c r="F1297" s="10">
        <v>24050980.651531599</v>
      </c>
      <c r="G1297" s="10">
        <v>22491309.296310998</v>
      </c>
      <c r="H1297" s="16">
        <v>6.9345511845165395E-2</v>
      </c>
      <c r="I1297" s="10">
        <v>1559671.35522061</v>
      </c>
      <c r="J1297" s="10">
        <v>2843.0096908434698</v>
      </c>
      <c r="K1297" s="10">
        <v>2658.6446189294202</v>
      </c>
      <c r="L1297" s="10" t="s">
        <v>12</v>
      </c>
      <c r="M1297" s="10" t="s">
        <v>6439</v>
      </c>
    </row>
    <row r="1298" spans="1:13" x14ac:dyDescent="0.25">
      <c r="A1298" s="4" t="s">
        <v>3824</v>
      </c>
      <c r="B1298" s="9">
        <v>3532</v>
      </c>
      <c r="C1298" s="9" t="s">
        <v>3825</v>
      </c>
      <c r="D1298" s="9" t="s">
        <v>3826</v>
      </c>
      <c r="E1298" s="10">
        <v>18283.63</v>
      </c>
      <c r="F1298" s="10">
        <v>76226095.845301494</v>
      </c>
      <c r="G1298" s="10">
        <v>78906898.129165903</v>
      </c>
      <c r="H1298" s="16">
        <v>-3.3974244931997299E-2</v>
      </c>
      <c r="I1298" s="10">
        <v>-2680802.2838644399</v>
      </c>
      <c r="J1298" s="10">
        <v>4169.0898276382504</v>
      </c>
      <c r="K1298" s="10">
        <v>4315.7129152780899</v>
      </c>
      <c r="L1298" s="10" t="s">
        <v>12</v>
      </c>
      <c r="M1298" s="10" t="s">
        <v>6439</v>
      </c>
    </row>
    <row r="1299" spans="1:13" x14ac:dyDescent="0.25">
      <c r="A1299" s="4" t="s">
        <v>3827</v>
      </c>
      <c r="B1299" s="9">
        <v>3533</v>
      </c>
      <c r="C1299" s="9" t="s">
        <v>3828</v>
      </c>
      <c r="D1299" s="9" t="s">
        <v>3829</v>
      </c>
      <c r="E1299" s="10">
        <v>6089.18</v>
      </c>
      <c r="F1299" s="10">
        <v>38340246.154482096</v>
      </c>
      <c r="G1299" s="10">
        <v>39917760.010336801</v>
      </c>
      <c r="H1299" s="16">
        <v>-3.9519097650926302E-2</v>
      </c>
      <c r="I1299" s="10">
        <v>-1577513.8558547399</v>
      </c>
      <c r="J1299" s="10">
        <v>6296.4547204191804</v>
      </c>
      <c r="K1299" s="10">
        <v>6555.5230770541802</v>
      </c>
      <c r="L1299" s="10" t="s">
        <v>12</v>
      </c>
      <c r="M1299" s="10" t="s">
        <v>6439</v>
      </c>
    </row>
    <row r="1300" spans="1:13" x14ac:dyDescent="0.25">
      <c r="A1300" s="4" t="s">
        <v>3830</v>
      </c>
      <c r="B1300" s="9">
        <v>3534</v>
      </c>
      <c r="C1300" s="9" t="s">
        <v>3831</v>
      </c>
      <c r="D1300" s="9" t="s">
        <v>3832</v>
      </c>
      <c r="E1300" s="10">
        <v>11917.66</v>
      </c>
      <c r="F1300" s="10">
        <v>7201737.6318012802</v>
      </c>
      <c r="G1300" s="10">
        <v>7738100.7187834596</v>
      </c>
      <c r="H1300" s="16">
        <v>-6.9314565224023503E-2</v>
      </c>
      <c r="I1300" s="10">
        <v>-536363.08698217897</v>
      </c>
      <c r="J1300" s="10">
        <v>604.29124776183198</v>
      </c>
      <c r="K1300" s="10">
        <v>649.29698605124304</v>
      </c>
      <c r="L1300" s="10" t="s">
        <v>12</v>
      </c>
      <c r="M1300" s="10" t="s">
        <v>6441</v>
      </c>
    </row>
    <row r="1301" spans="1:13" x14ac:dyDescent="0.25">
      <c r="A1301" s="4" t="s">
        <v>3833</v>
      </c>
      <c r="B1301" s="9">
        <v>3535</v>
      </c>
      <c r="C1301" s="9" t="s">
        <v>3834</v>
      </c>
      <c r="D1301" s="9" t="s">
        <v>3835</v>
      </c>
      <c r="E1301" s="10">
        <v>2230.87</v>
      </c>
      <c r="F1301" s="10">
        <v>3048255.0193480002</v>
      </c>
      <c r="G1301" s="10">
        <v>2695874.2170982501</v>
      </c>
      <c r="H1301" s="16">
        <v>0.13071114372281201</v>
      </c>
      <c r="I1301" s="10">
        <v>352380.80224975297</v>
      </c>
      <c r="J1301" s="10">
        <v>1366.39742313447</v>
      </c>
      <c r="K1301" s="10">
        <v>1208.44075051359</v>
      </c>
      <c r="L1301" s="10" t="s">
        <v>12</v>
      </c>
      <c r="M1301" s="10" t="s">
        <v>6439</v>
      </c>
    </row>
    <row r="1302" spans="1:13" x14ac:dyDescent="0.25">
      <c r="A1302" s="4" t="s">
        <v>3836</v>
      </c>
      <c r="B1302" s="9">
        <v>3536</v>
      </c>
      <c r="C1302" s="9" t="s">
        <v>3837</v>
      </c>
      <c r="D1302" s="9" t="s">
        <v>3838</v>
      </c>
      <c r="E1302" s="10">
        <v>4036.72</v>
      </c>
      <c r="F1302" s="10">
        <v>14727548.444775401</v>
      </c>
      <c r="G1302" s="10">
        <v>13404886.9215787</v>
      </c>
      <c r="H1302" s="16">
        <v>9.8670099265629793E-2</v>
      </c>
      <c r="I1302" s="10">
        <v>1322661.52319671</v>
      </c>
      <c r="J1302" s="10">
        <v>3648.3948465029398</v>
      </c>
      <c r="K1302" s="10">
        <v>3320.73736141686</v>
      </c>
      <c r="L1302" s="10" t="s">
        <v>12</v>
      </c>
      <c r="M1302" s="10" t="s">
        <v>6439</v>
      </c>
    </row>
    <row r="1303" spans="1:13" x14ac:dyDescent="0.25">
      <c r="A1303" s="4" t="s">
        <v>3839</v>
      </c>
      <c r="B1303" s="9">
        <v>3537</v>
      </c>
      <c r="C1303" s="9" t="s">
        <v>3840</v>
      </c>
      <c r="D1303" s="9" t="s">
        <v>3841</v>
      </c>
      <c r="E1303" s="10">
        <v>8175.13</v>
      </c>
      <c r="F1303" s="10">
        <v>47915872.427343696</v>
      </c>
      <c r="G1303" s="10">
        <v>43194724.5825141</v>
      </c>
      <c r="H1303" s="16">
        <v>0.109299176935619</v>
      </c>
      <c r="I1303" s="10">
        <v>4721147.8448295603</v>
      </c>
      <c r="J1303" s="10">
        <v>5861.17559321304</v>
      </c>
      <c r="K1303" s="10">
        <v>5283.67433698475</v>
      </c>
      <c r="L1303" s="10" t="s">
        <v>12</v>
      </c>
      <c r="M1303" s="10" t="s">
        <v>6439</v>
      </c>
    </row>
    <row r="1304" spans="1:13" x14ac:dyDescent="0.25">
      <c r="A1304" s="4" t="s">
        <v>3842</v>
      </c>
      <c r="B1304" s="9">
        <v>3538</v>
      </c>
      <c r="C1304" s="9" t="s">
        <v>3843</v>
      </c>
      <c r="D1304" s="9" t="s">
        <v>3844</v>
      </c>
      <c r="E1304" s="10">
        <v>3598.79</v>
      </c>
      <c r="F1304" s="10">
        <v>27049529.847033098</v>
      </c>
      <c r="G1304" s="10">
        <v>27170857.3099274</v>
      </c>
      <c r="H1304" s="16">
        <v>-4.4653527678688602E-3</v>
      </c>
      <c r="I1304" s="10">
        <v>-121327.462894253</v>
      </c>
      <c r="J1304" s="10">
        <v>7516.2845976100698</v>
      </c>
      <c r="K1304" s="10">
        <v>7549.9980020860903</v>
      </c>
      <c r="L1304" s="10" t="s">
        <v>12</v>
      </c>
      <c r="M1304" s="10" t="s">
        <v>6439</v>
      </c>
    </row>
    <row r="1305" spans="1:13" x14ac:dyDescent="0.25">
      <c r="A1305" s="4" t="s">
        <v>3845</v>
      </c>
      <c r="B1305" s="9">
        <v>3539</v>
      </c>
      <c r="C1305" s="9" t="s">
        <v>3846</v>
      </c>
      <c r="D1305" s="9" t="s">
        <v>3847</v>
      </c>
      <c r="E1305" s="10">
        <v>2689.61</v>
      </c>
      <c r="F1305" s="10">
        <v>1354724.6413143</v>
      </c>
      <c r="G1305" s="10">
        <v>1454419.2070276199</v>
      </c>
      <c r="H1305" s="16">
        <v>-6.8545963386349301E-2</v>
      </c>
      <c r="I1305" s="10">
        <v>-99694.565713318298</v>
      </c>
      <c r="J1305" s="10">
        <v>503.68813371243402</v>
      </c>
      <c r="K1305" s="10">
        <v>540.75468451843096</v>
      </c>
      <c r="L1305" s="10" t="s">
        <v>12</v>
      </c>
      <c r="M1305" s="10" t="s">
        <v>6439</v>
      </c>
    </row>
    <row r="1306" spans="1:13" x14ac:dyDescent="0.25">
      <c r="A1306" s="4" t="s">
        <v>3848</v>
      </c>
      <c r="B1306" s="9">
        <v>3540</v>
      </c>
      <c r="C1306" s="9" t="s">
        <v>3849</v>
      </c>
      <c r="D1306" s="9" t="s">
        <v>3850</v>
      </c>
      <c r="E1306" s="10">
        <v>9073.98</v>
      </c>
      <c r="F1306" s="10">
        <v>9724326.1457624193</v>
      </c>
      <c r="G1306" s="10">
        <v>10184027.5444398</v>
      </c>
      <c r="H1306" s="16">
        <v>-4.51394496599112E-2</v>
      </c>
      <c r="I1306" s="10">
        <v>-459701.39867739001</v>
      </c>
      <c r="J1306" s="10">
        <v>1071.6715427808299</v>
      </c>
      <c r="K1306" s="10">
        <v>1122.33303847262</v>
      </c>
      <c r="L1306" s="10" t="s">
        <v>12</v>
      </c>
      <c r="M1306" s="10" t="s">
        <v>6439</v>
      </c>
    </row>
    <row r="1307" spans="1:13" x14ac:dyDescent="0.25">
      <c r="A1307" s="4" t="s">
        <v>3851</v>
      </c>
      <c r="B1307" s="9">
        <v>3541</v>
      </c>
      <c r="C1307" s="9" t="s">
        <v>3852</v>
      </c>
      <c r="D1307" s="9" t="s">
        <v>3853</v>
      </c>
      <c r="E1307" s="10">
        <v>4072.48</v>
      </c>
      <c r="F1307" s="10">
        <v>11599849.8977405</v>
      </c>
      <c r="G1307" s="10">
        <v>10874303.568649599</v>
      </c>
      <c r="H1307" s="16">
        <v>6.6721176626207204E-2</v>
      </c>
      <c r="I1307" s="10">
        <v>725546.32909086696</v>
      </c>
      <c r="J1307" s="10">
        <v>2848.3503658067002</v>
      </c>
      <c r="K1307" s="10">
        <v>2670.1920128888601</v>
      </c>
      <c r="L1307" s="10" t="s">
        <v>12</v>
      </c>
      <c r="M1307" s="10" t="s">
        <v>6439</v>
      </c>
    </row>
    <row r="1308" spans="1:13" x14ac:dyDescent="0.25">
      <c r="A1308" s="4" t="s">
        <v>3854</v>
      </c>
      <c r="B1308" s="9">
        <v>3542</v>
      </c>
      <c r="C1308" s="9" t="s">
        <v>3855</v>
      </c>
      <c r="D1308" s="9" t="s">
        <v>3856</v>
      </c>
      <c r="E1308" s="10">
        <v>4478.24</v>
      </c>
      <c r="F1308" s="10">
        <v>18143776.370172098</v>
      </c>
      <c r="G1308" s="10">
        <v>17463037.704118501</v>
      </c>
      <c r="H1308" s="16">
        <v>3.8981686782538501E-2</v>
      </c>
      <c r="I1308" s="10">
        <v>680738.66605360794</v>
      </c>
      <c r="J1308" s="10">
        <v>4051.5417597475898</v>
      </c>
      <c r="K1308" s="10">
        <v>3899.5314463089198</v>
      </c>
      <c r="L1308" s="10" t="s">
        <v>12</v>
      </c>
      <c r="M1308" s="10" t="s">
        <v>6439</v>
      </c>
    </row>
    <row r="1309" spans="1:13" x14ac:dyDescent="0.25">
      <c r="A1309" s="4" t="s">
        <v>3857</v>
      </c>
      <c r="B1309" s="9">
        <v>3543</v>
      </c>
      <c r="C1309" s="9" t="s">
        <v>3858</v>
      </c>
      <c r="D1309" s="9" t="s">
        <v>3859</v>
      </c>
      <c r="E1309" s="10">
        <v>646.04999999999995</v>
      </c>
      <c r="F1309" s="10">
        <v>3896431.51764264</v>
      </c>
      <c r="G1309" s="10">
        <v>4611482.0914479401</v>
      </c>
      <c r="H1309" s="16">
        <v>-0.15505873374882401</v>
      </c>
      <c r="I1309" s="10">
        <v>-715050.57380529598</v>
      </c>
      <c r="J1309" s="10">
        <v>6031.1609281675401</v>
      </c>
      <c r="K1309" s="10">
        <v>7137.9646953764204</v>
      </c>
      <c r="L1309" s="10" t="s">
        <v>12</v>
      </c>
      <c r="M1309" s="10" t="s">
        <v>6439</v>
      </c>
    </row>
    <row r="1310" spans="1:13" x14ac:dyDescent="0.25">
      <c r="A1310" s="4" t="s">
        <v>3860</v>
      </c>
      <c r="B1310" s="9">
        <v>3544</v>
      </c>
      <c r="C1310" s="9" t="s">
        <v>3861</v>
      </c>
      <c r="D1310" s="9" t="s">
        <v>3862</v>
      </c>
      <c r="E1310" s="10">
        <v>7739.85</v>
      </c>
      <c r="F1310" s="10">
        <v>4134636.1716664401</v>
      </c>
      <c r="G1310" s="10">
        <v>4864151.5190556897</v>
      </c>
      <c r="H1310" s="16">
        <v>-0.14997792411098099</v>
      </c>
      <c r="I1310" s="10">
        <v>-729515.34738924506</v>
      </c>
      <c r="J1310" s="10">
        <v>534.20107258751</v>
      </c>
      <c r="K1310" s="10">
        <v>628.45552808590401</v>
      </c>
      <c r="L1310" s="10" t="s">
        <v>12</v>
      </c>
      <c r="M1310" s="10" t="s">
        <v>6443</v>
      </c>
    </row>
    <row r="1311" spans="1:13" x14ac:dyDescent="0.25">
      <c r="A1311" s="4" t="s">
        <v>3863</v>
      </c>
      <c r="B1311" s="9">
        <v>3545</v>
      </c>
      <c r="C1311" s="9" t="s">
        <v>3864</v>
      </c>
      <c r="D1311" s="9" t="s">
        <v>3865</v>
      </c>
      <c r="E1311" s="10">
        <v>2065.98</v>
      </c>
      <c r="F1311" s="10">
        <v>3922812.7901920602</v>
      </c>
      <c r="G1311" s="10">
        <v>4005733.5427147802</v>
      </c>
      <c r="H1311" s="16">
        <v>-2.07005163070627E-2</v>
      </c>
      <c r="I1311" s="10">
        <v>-82920.752522715396</v>
      </c>
      <c r="J1311" s="10">
        <v>1898.7661014104999</v>
      </c>
      <c r="K1311" s="10">
        <v>1938.90238178239</v>
      </c>
      <c r="L1311" s="10" t="s">
        <v>12</v>
      </c>
      <c r="M1311" s="10" t="s">
        <v>6439</v>
      </c>
    </row>
    <row r="1312" spans="1:13" x14ac:dyDescent="0.25">
      <c r="A1312" s="4" t="s">
        <v>3866</v>
      </c>
      <c r="B1312" s="9">
        <v>3546</v>
      </c>
      <c r="C1312" s="9" t="s">
        <v>3867</v>
      </c>
      <c r="D1312" s="9" t="s">
        <v>3868</v>
      </c>
      <c r="E1312" s="10">
        <v>2513.31</v>
      </c>
      <c r="F1312" s="10">
        <v>8406889.9225260001</v>
      </c>
      <c r="G1312" s="10">
        <v>7959707.2890992202</v>
      </c>
      <c r="H1312" s="16">
        <v>5.6180788713072097E-2</v>
      </c>
      <c r="I1312" s="10">
        <v>447182.63342678302</v>
      </c>
      <c r="J1312" s="10">
        <v>3344.9474686871099</v>
      </c>
      <c r="K1312" s="10">
        <v>3167.0216921506799</v>
      </c>
      <c r="L1312" s="10" t="s">
        <v>12</v>
      </c>
      <c r="M1312" s="10" t="s">
        <v>6439</v>
      </c>
    </row>
    <row r="1313" spans="1:13" x14ac:dyDescent="0.25">
      <c r="A1313" s="4" t="s">
        <v>3869</v>
      </c>
      <c r="B1313" s="9">
        <v>3547</v>
      </c>
      <c r="C1313" s="9" t="s">
        <v>3870</v>
      </c>
      <c r="D1313" s="9" t="s">
        <v>3871</v>
      </c>
      <c r="E1313" s="10">
        <v>3622.99</v>
      </c>
      <c r="F1313" s="10">
        <v>17027589.856776901</v>
      </c>
      <c r="G1313" s="10">
        <v>16803861.929253299</v>
      </c>
      <c r="H1313" s="16">
        <v>1.33140779462162E-2</v>
      </c>
      <c r="I1313" s="10">
        <v>223727.92752353501</v>
      </c>
      <c r="J1313" s="10">
        <v>4699.8721654702003</v>
      </c>
      <c r="K1313" s="10">
        <v>4638.1198759183299</v>
      </c>
      <c r="L1313" s="10" t="s">
        <v>12</v>
      </c>
      <c r="M1313" s="10" t="s">
        <v>6439</v>
      </c>
    </row>
    <row r="1314" spans="1:13" x14ac:dyDescent="0.25">
      <c r="A1314" s="4" t="s">
        <v>3872</v>
      </c>
      <c r="B1314" s="9">
        <v>3548</v>
      </c>
      <c r="C1314" s="9" t="s">
        <v>3873</v>
      </c>
      <c r="D1314" s="9" t="s">
        <v>3874</v>
      </c>
      <c r="E1314" s="10">
        <v>496.38</v>
      </c>
      <c r="F1314" s="10">
        <v>3485464.6919055399</v>
      </c>
      <c r="G1314" s="10">
        <v>4102093.9204040901</v>
      </c>
      <c r="H1314" s="16">
        <v>-0.15032060222497401</v>
      </c>
      <c r="I1314" s="10">
        <v>-616629.22849854501</v>
      </c>
      <c r="J1314" s="10">
        <v>7021.7669767225498</v>
      </c>
      <c r="K1314" s="10">
        <v>8264.0193408358191</v>
      </c>
      <c r="L1314" s="10" t="s">
        <v>25</v>
      </c>
      <c r="M1314" s="10" t="s">
        <v>6439</v>
      </c>
    </row>
    <row r="1315" spans="1:13" x14ac:dyDescent="0.25">
      <c r="A1315" s="4" t="s">
        <v>3875</v>
      </c>
      <c r="B1315" s="9">
        <v>3549</v>
      </c>
      <c r="C1315" s="9" t="s">
        <v>3876</v>
      </c>
      <c r="D1315" s="9" t="s">
        <v>3877</v>
      </c>
      <c r="E1315" s="10">
        <v>2837.88</v>
      </c>
      <c r="F1315" s="10">
        <v>1711634.3086170901</v>
      </c>
      <c r="G1315" s="10">
        <v>1845321.2500439601</v>
      </c>
      <c r="H1315" s="16">
        <v>-7.2446432524246498E-2</v>
      </c>
      <c r="I1315" s="10">
        <v>-133686.941426868</v>
      </c>
      <c r="J1315" s="10">
        <v>603.13836688552396</v>
      </c>
      <c r="K1315" s="10">
        <v>650.24639873566105</v>
      </c>
      <c r="L1315" s="10" t="s">
        <v>12</v>
      </c>
      <c r="M1315" s="10" t="s">
        <v>6441</v>
      </c>
    </row>
    <row r="1316" spans="1:13" x14ac:dyDescent="0.25">
      <c r="A1316" s="4" t="s">
        <v>3878</v>
      </c>
      <c r="B1316" s="9">
        <v>3550</v>
      </c>
      <c r="C1316" s="9" t="s">
        <v>3879</v>
      </c>
      <c r="D1316" s="9" t="s">
        <v>3880</v>
      </c>
      <c r="E1316" s="10">
        <v>779.46</v>
      </c>
      <c r="F1316" s="10">
        <v>1302819.21348264</v>
      </c>
      <c r="G1316" s="10">
        <v>1310754.21247124</v>
      </c>
      <c r="H1316" s="16">
        <v>-6.0537657732495599E-3</v>
      </c>
      <c r="I1316" s="10">
        <v>-7934.9989886011499</v>
      </c>
      <c r="J1316" s="10">
        <v>1671.4381924443101</v>
      </c>
      <c r="K1316" s="10">
        <v>1681.61831584846</v>
      </c>
      <c r="L1316" s="10" t="s">
        <v>12</v>
      </c>
      <c r="M1316" s="10" t="s">
        <v>6439</v>
      </c>
    </row>
    <row r="1317" spans="1:13" x14ac:dyDescent="0.25">
      <c r="A1317" s="4" t="s">
        <v>3881</v>
      </c>
      <c r="B1317" s="9">
        <v>3551</v>
      </c>
      <c r="C1317" s="9" t="s">
        <v>3882</v>
      </c>
      <c r="D1317" s="9" t="s">
        <v>3883</v>
      </c>
      <c r="E1317" s="10">
        <v>407.66</v>
      </c>
      <c r="F1317" s="10">
        <v>1026497.2807284</v>
      </c>
      <c r="G1317" s="10">
        <v>1135629.09911867</v>
      </c>
      <c r="H1317" s="16">
        <v>-9.6098117312210393E-2</v>
      </c>
      <c r="I1317" s="10">
        <v>-109131.81839026501</v>
      </c>
      <c r="J1317" s="10">
        <v>2518.0230602178299</v>
      </c>
      <c r="K1317" s="10">
        <v>2785.7260931135402</v>
      </c>
      <c r="L1317" s="10" t="s">
        <v>25</v>
      </c>
      <c r="M1317" s="10" t="s">
        <v>6443</v>
      </c>
    </row>
    <row r="1318" spans="1:13" x14ac:dyDescent="0.25">
      <c r="A1318" s="4" t="s">
        <v>3884</v>
      </c>
      <c r="B1318" s="9">
        <v>3552</v>
      </c>
      <c r="C1318" s="9" t="s">
        <v>3885</v>
      </c>
      <c r="D1318" s="9" t="s">
        <v>3886</v>
      </c>
      <c r="E1318" s="10">
        <v>309.57</v>
      </c>
      <c r="F1318" s="10">
        <v>1276677.2269404901</v>
      </c>
      <c r="G1318" s="10">
        <v>1208391.75720511</v>
      </c>
      <c r="H1318" s="16">
        <v>5.6509380611234901E-2</v>
      </c>
      <c r="I1318" s="10">
        <v>68285.469735382401</v>
      </c>
      <c r="J1318" s="10">
        <v>4124.0340696465801</v>
      </c>
      <c r="K1318" s="10">
        <v>3903.4523926902102</v>
      </c>
      <c r="L1318" s="10" t="s">
        <v>25</v>
      </c>
      <c r="M1318" s="10" t="s">
        <v>6440</v>
      </c>
    </row>
    <row r="1319" spans="1:13" x14ac:dyDescent="0.25">
      <c r="A1319" s="4" t="s">
        <v>3887</v>
      </c>
      <c r="B1319" s="9">
        <v>3554</v>
      </c>
      <c r="C1319" s="9" t="s">
        <v>3888</v>
      </c>
      <c r="D1319" s="9" t="s">
        <v>3889</v>
      </c>
      <c r="E1319" s="10">
        <v>2447.3000000000002</v>
      </c>
      <c r="F1319" s="10">
        <v>2012233.2236931601</v>
      </c>
      <c r="G1319" s="10">
        <v>2008306.5795543501</v>
      </c>
      <c r="H1319" s="16">
        <v>1.9552015507935398E-3</v>
      </c>
      <c r="I1319" s="10">
        <v>3926.64413881372</v>
      </c>
      <c r="J1319" s="10">
        <v>822.22580954241801</v>
      </c>
      <c r="K1319" s="10">
        <v>820.62132944646999</v>
      </c>
      <c r="L1319" s="10" t="s">
        <v>25</v>
      </c>
      <c r="M1319" s="10" t="s">
        <v>6439</v>
      </c>
    </row>
    <row r="1320" spans="1:13" x14ac:dyDescent="0.25">
      <c r="A1320" s="4" t="s">
        <v>3890</v>
      </c>
      <c r="B1320" s="9">
        <v>3555</v>
      </c>
      <c r="C1320" s="9" t="s">
        <v>3891</v>
      </c>
      <c r="D1320" s="9" t="s">
        <v>3892</v>
      </c>
      <c r="E1320" s="10">
        <v>745.24</v>
      </c>
      <c r="F1320" s="10">
        <v>757164.99422909995</v>
      </c>
      <c r="G1320" s="10">
        <v>953243.721982455</v>
      </c>
      <c r="H1320" s="16">
        <v>-0.20569632218040901</v>
      </c>
      <c r="I1320" s="10">
        <v>-196078.72775335499</v>
      </c>
      <c r="J1320" s="10">
        <v>1016.0015488018601</v>
      </c>
      <c r="K1320" s="10">
        <v>1279.1097122839001</v>
      </c>
      <c r="L1320" s="10" t="s">
        <v>25</v>
      </c>
      <c r="M1320" s="10" t="s">
        <v>6439</v>
      </c>
    </row>
    <row r="1321" spans="1:13" x14ac:dyDescent="0.25">
      <c r="A1321" s="4" t="s">
        <v>3893</v>
      </c>
      <c r="B1321" s="9">
        <v>3556</v>
      </c>
      <c r="C1321" s="9" t="s">
        <v>3894</v>
      </c>
      <c r="D1321" s="9" t="s">
        <v>3895</v>
      </c>
      <c r="E1321" s="10">
        <v>445.76</v>
      </c>
      <c r="F1321" s="10">
        <v>2049602.5138826701</v>
      </c>
      <c r="G1321" s="10">
        <v>1643118.0120868899</v>
      </c>
      <c r="H1321" s="16">
        <v>0.2473860664941</v>
      </c>
      <c r="I1321" s="10">
        <v>406484.50179577997</v>
      </c>
      <c r="J1321" s="10">
        <v>4597.9955892916996</v>
      </c>
      <c r="K1321" s="10">
        <v>3686.1046574095699</v>
      </c>
      <c r="L1321" s="10" t="s">
        <v>25</v>
      </c>
      <c r="M1321" s="10" t="s">
        <v>6440</v>
      </c>
    </row>
    <row r="1322" spans="1:13" x14ac:dyDescent="0.25">
      <c r="A1322" s="4" t="s">
        <v>3896</v>
      </c>
      <c r="B1322" s="9">
        <v>3557</v>
      </c>
      <c r="C1322" s="9" t="s">
        <v>3897</v>
      </c>
      <c r="D1322" s="9" t="s">
        <v>3898</v>
      </c>
      <c r="E1322" s="10">
        <v>2014.08</v>
      </c>
      <c r="F1322" s="10">
        <v>14072481.047067801</v>
      </c>
      <c r="G1322" s="10">
        <v>12849765.2409162</v>
      </c>
      <c r="H1322" s="16">
        <v>9.5154719423067302E-2</v>
      </c>
      <c r="I1322" s="10">
        <v>1222715.8061516599</v>
      </c>
      <c r="J1322" s="10">
        <v>6987.0516797087703</v>
      </c>
      <c r="K1322" s="10">
        <v>6379.9676482146497</v>
      </c>
      <c r="L1322" s="10" t="s">
        <v>12</v>
      </c>
      <c r="M1322" s="10" t="s">
        <v>6439</v>
      </c>
    </row>
    <row r="1323" spans="1:13" x14ac:dyDescent="0.25">
      <c r="A1323" s="4" t="s">
        <v>3899</v>
      </c>
      <c r="B1323" s="9">
        <v>3558</v>
      </c>
      <c r="C1323" s="9" t="s">
        <v>3900</v>
      </c>
      <c r="D1323" s="9" t="s">
        <v>3901</v>
      </c>
      <c r="E1323" s="10">
        <v>564.39</v>
      </c>
      <c r="F1323" s="10">
        <v>5845719.2629623404</v>
      </c>
      <c r="G1323" s="10">
        <v>5522803.6049421802</v>
      </c>
      <c r="H1323" s="16">
        <v>5.8469516774269502E-2</v>
      </c>
      <c r="I1323" s="10">
        <v>322915.65802016301</v>
      </c>
      <c r="J1323" s="10">
        <v>10357.5883041201</v>
      </c>
      <c r="K1323" s="10">
        <v>9785.4384467162399</v>
      </c>
      <c r="L1323" s="10" t="s">
        <v>25</v>
      </c>
      <c r="M1323" s="10" t="s">
        <v>6441</v>
      </c>
    </row>
    <row r="1324" spans="1:13" x14ac:dyDescent="0.25">
      <c r="A1324" s="4" t="s">
        <v>3902</v>
      </c>
      <c r="B1324" s="9">
        <v>3559</v>
      </c>
      <c r="C1324" s="9" t="s">
        <v>3903</v>
      </c>
      <c r="D1324" s="9" t="s">
        <v>3904</v>
      </c>
      <c r="E1324" s="10">
        <v>1015.65</v>
      </c>
      <c r="F1324" s="10">
        <v>790537.73024900001</v>
      </c>
      <c r="G1324" s="10">
        <v>1042461.53449289</v>
      </c>
      <c r="H1324" s="16">
        <v>-0.241662445959161</v>
      </c>
      <c r="I1324" s="10">
        <v>-251923.80424389301</v>
      </c>
      <c r="J1324" s="10">
        <v>778.356451778664</v>
      </c>
      <c r="K1324" s="10">
        <v>1026.3983995400899</v>
      </c>
      <c r="L1324" s="10" t="s">
        <v>12</v>
      </c>
      <c r="M1324" s="10" t="s">
        <v>6443</v>
      </c>
    </row>
    <row r="1325" spans="1:13" x14ac:dyDescent="0.25">
      <c r="A1325" s="4" t="s">
        <v>3905</v>
      </c>
      <c r="B1325" s="9">
        <v>3560</v>
      </c>
      <c r="C1325" s="9" t="s">
        <v>3906</v>
      </c>
      <c r="D1325" s="9" t="s">
        <v>3907</v>
      </c>
      <c r="E1325" s="10">
        <v>364.48</v>
      </c>
      <c r="F1325" s="10">
        <v>1347727.8017118501</v>
      </c>
      <c r="G1325" s="10">
        <v>1168088.0151835</v>
      </c>
      <c r="H1325" s="16">
        <v>0.15378959820945001</v>
      </c>
      <c r="I1325" s="10">
        <v>179639.78652834499</v>
      </c>
      <c r="J1325" s="10">
        <v>3697.6728536870301</v>
      </c>
      <c r="K1325" s="10">
        <v>3204.8068897703702</v>
      </c>
      <c r="L1325" s="10" t="s">
        <v>25</v>
      </c>
      <c r="M1325" s="10" t="s">
        <v>6439</v>
      </c>
    </row>
    <row r="1326" spans="1:13" x14ac:dyDescent="0.25">
      <c r="A1326" s="4" t="s">
        <v>3908</v>
      </c>
      <c r="B1326" s="9">
        <v>3561</v>
      </c>
      <c r="C1326" s="9" t="s">
        <v>3909</v>
      </c>
      <c r="D1326" s="9" t="s">
        <v>3910</v>
      </c>
      <c r="E1326" s="10">
        <v>754.53</v>
      </c>
      <c r="F1326" s="10">
        <v>4929244.9636017801</v>
      </c>
      <c r="G1326" s="10">
        <v>4546940.7969940202</v>
      </c>
      <c r="H1326" s="16">
        <v>8.4079424755322305E-2</v>
      </c>
      <c r="I1326" s="10">
        <v>382304.16660776403</v>
      </c>
      <c r="J1326" s="10">
        <v>6532.86809484285</v>
      </c>
      <c r="K1326" s="10">
        <v>6026.1895444767197</v>
      </c>
      <c r="L1326" s="10" t="s">
        <v>12</v>
      </c>
      <c r="M1326" s="10" t="s">
        <v>6439</v>
      </c>
    </row>
    <row r="1327" spans="1:13" x14ac:dyDescent="0.25">
      <c r="A1327" s="4" t="s">
        <v>3911</v>
      </c>
      <c r="B1327" s="9">
        <v>3562</v>
      </c>
      <c r="C1327" s="9" t="s">
        <v>3912</v>
      </c>
      <c r="D1327" s="9" t="s">
        <v>3913</v>
      </c>
      <c r="E1327" s="10">
        <v>255.19</v>
      </c>
      <c r="F1327" s="10">
        <v>2497590.8403146099</v>
      </c>
      <c r="G1327" s="10">
        <v>2432992.7154008802</v>
      </c>
      <c r="H1327" s="16">
        <v>2.6550891215094501E-2</v>
      </c>
      <c r="I1327" s="10">
        <v>64598.124913726002</v>
      </c>
      <c r="J1327" s="10">
        <v>9787.1814738610792</v>
      </c>
      <c r="K1327" s="10">
        <v>9534.0441059637305</v>
      </c>
      <c r="L1327" s="10" t="s">
        <v>25</v>
      </c>
      <c r="M1327" s="10" t="s">
        <v>6443</v>
      </c>
    </row>
    <row r="1328" spans="1:13" x14ac:dyDescent="0.25">
      <c r="A1328" s="4" t="s">
        <v>3914</v>
      </c>
      <c r="B1328" s="9">
        <v>3563</v>
      </c>
      <c r="C1328" s="9" t="s">
        <v>3915</v>
      </c>
      <c r="D1328" s="9" t="s">
        <v>3916</v>
      </c>
      <c r="E1328" s="10">
        <v>16854.23</v>
      </c>
      <c r="F1328" s="10">
        <v>9676727.5742517598</v>
      </c>
      <c r="G1328" s="10">
        <v>10563851.393226201</v>
      </c>
      <c r="H1328" s="16">
        <v>-8.3977309595939298E-2</v>
      </c>
      <c r="I1328" s="10">
        <v>-887123.81897445198</v>
      </c>
      <c r="J1328" s="10">
        <v>574.14237103989694</v>
      </c>
      <c r="K1328" s="10">
        <v>626.77745546525796</v>
      </c>
      <c r="L1328" s="10" t="s">
        <v>25</v>
      </c>
      <c r="M1328" s="10" t="s">
        <v>6441</v>
      </c>
    </row>
    <row r="1329" spans="1:13" x14ac:dyDescent="0.25">
      <c r="A1329" s="4" t="s">
        <v>3917</v>
      </c>
      <c r="B1329" s="9">
        <v>3564</v>
      </c>
      <c r="C1329" s="9" t="s">
        <v>3918</v>
      </c>
      <c r="D1329" s="9" t="s">
        <v>3919</v>
      </c>
      <c r="E1329" s="10">
        <v>1738.67</v>
      </c>
      <c r="F1329" s="10">
        <v>1082485.0821155501</v>
      </c>
      <c r="G1329" s="10">
        <v>1015576.03190125</v>
      </c>
      <c r="H1329" s="16">
        <v>6.5882856736030296E-2</v>
      </c>
      <c r="I1329" s="10">
        <v>66909.0502142966</v>
      </c>
      <c r="J1329" s="10">
        <v>622.59375391279002</v>
      </c>
      <c r="K1329" s="10">
        <v>584.11086169385396</v>
      </c>
      <c r="L1329" s="10" t="s">
        <v>25</v>
      </c>
      <c r="M1329" s="10" t="s">
        <v>6441</v>
      </c>
    </row>
    <row r="1330" spans="1:13" x14ac:dyDescent="0.25">
      <c r="A1330" s="4" t="s">
        <v>3920</v>
      </c>
      <c r="B1330" s="9">
        <v>3565</v>
      </c>
      <c r="C1330" s="9" t="s">
        <v>3921</v>
      </c>
      <c r="D1330" s="9" t="s">
        <v>3922</v>
      </c>
      <c r="E1330" s="10">
        <v>2085.66</v>
      </c>
      <c r="F1330" s="10">
        <v>3305551.8755602799</v>
      </c>
      <c r="G1330" s="10">
        <v>3226929.56735449</v>
      </c>
      <c r="H1330" s="16">
        <v>2.4364432679654401E-2</v>
      </c>
      <c r="I1330" s="10">
        <v>78622.308205794499</v>
      </c>
      <c r="J1330" s="10">
        <v>1584.8948896561701</v>
      </c>
      <c r="K1330" s="10">
        <v>1547.1982812896099</v>
      </c>
      <c r="L1330" s="10" t="s">
        <v>12</v>
      </c>
      <c r="M1330" s="10" t="s">
        <v>6439</v>
      </c>
    </row>
    <row r="1331" spans="1:13" x14ac:dyDescent="0.25">
      <c r="A1331" s="4" t="s">
        <v>3923</v>
      </c>
      <c r="B1331" s="9">
        <v>3566</v>
      </c>
      <c r="C1331" s="9" t="s">
        <v>3924</v>
      </c>
      <c r="D1331" s="9" t="s">
        <v>3925</v>
      </c>
      <c r="E1331" s="10">
        <v>220.72</v>
      </c>
      <c r="F1331" s="10">
        <v>245547.7007929</v>
      </c>
      <c r="G1331" s="10">
        <v>173213.733240423</v>
      </c>
      <c r="H1331" s="16">
        <v>0.41759949513977501</v>
      </c>
      <c r="I1331" s="10">
        <v>72333.967552476606</v>
      </c>
      <c r="J1331" s="10">
        <v>1112.48505252311</v>
      </c>
      <c r="K1331" s="10">
        <v>784.76682330746405</v>
      </c>
      <c r="L1331" s="10" t="s">
        <v>25</v>
      </c>
      <c r="M1331" s="10" t="s">
        <v>6442</v>
      </c>
    </row>
    <row r="1332" spans="1:13" x14ac:dyDescent="0.25">
      <c r="A1332" s="4" t="s">
        <v>3926</v>
      </c>
      <c r="B1332" s="9">
        <v>3567</v>
      </c>
      <c r="C1332" s="9" t="s">
        <v>3927</v>
      </c>
      <c r="D1332" s="9" t="s">
        <v>3928</v>
      </c>
      <c r="E1332" s="10">
        <v>2526.5500000000002</v>
      </c>
      <c r="F1332" s="10">
        <v>2482701.63280717</v>
      </c>
      <c r="G1332" s="10">
        <v>2712448.59422195</v>
      </c>
      <c r="H1332" s="16">
        <v>-8.4700945818543802E-2</v>
      </c>
      <c r="I1332" s="10">
        <v>-229746.96141477901</v>
      </c>
      <c r="J1332" s="10">
        <v>982.64496360933697</v>
      </c>
      <c r="K1332" s="10">
        <v>1073.5780389155</v>
      </c>
      <c r="L1332" s="10" t="s">
        <v>80</v>
      </c>
      <c r="M1332" s="10" t="s">
        <v>6439</v>
      </c>
    </row>
    <row r="1333" spans="1:13" x14ac:dyDescent="0.25">
      <c r="A1333" s="4" t="s">
        <v>3929</v>
      </c>
      <c r="B1333" s="9">
        <v>3568</v>
      </c>
      <c r="C1333" s="9" t="s">
        <v>3930</v>
      </c>
      <c r="D1333" s="9" t="s">
        <v>3931</v>
      </c>
      <c r="E1333" s="10">
        <v>2822.76</v>
      </c>
      <c r="F1333" s="10">
        <v>2125175.8530156799</v>
      </c>
      <c r="G1333" s="10">
        <v>1747398.1317290999</v>
      </c>
      <c r="H1333" s="16">
        <v>0.216194417532519</v>
      </c>
      <c r="I1333" s="10">
        <v>377777.72128658398</v>
      </c>
      <c r="J1333" s="10">
        <v>752.87160545554002</v>
      </c>
      <c r="K1333" s="10">
        <v>619.03885974333502</v>
      </c>
      <c r="L1333" s="10" t="s">
        <v>12</v>
      </c>
      <c r="M1333" s="10" t="s">
        <v>6443</v>
      </c>
    </row>
    <row r="1334" spans="1:13" x14ac:dyDescent="0.25">
      <c r="A1334" s="4" t="s">
        <v>3932</v>
      </c>
      <c r="B1334" s="9">
        <v>3569</v>
      </c>
      <c r="C1334" s="9" t="s">
        <v>3933</v>
      </c>
      <c r="D1334" s="9" t="s">
        <v>3934</v>
      </c>
      <c r="E1334" s="10">
        <v>2500.67</v>
      </c>
      <c r="F1334" s="10">
        <v>1105089.32531799</v>
      </c>
      <c r="G1334" s="10">
        <v>1287176.9446826701</v>
      </c>
      <c r="H1334" s="16">
        <v>-0.141462772555775</v>
      </c>
      <c r="I1334" s="10">
        <v>-182087.619364682</v>
      </c>
      <c r="J1334" s="10">
        <v>441.91729629179002</v>
      </c>
      <c r="K1334" s="10">
        <v>514.73282947477003</v>
      </c>
      <c r="L1334" s="10" t="s">
        <v>25</v>
      </c>
      <c r="M1334" s="10" t="s">
        <v>6443</v>
      </c>
    </row>
    <row r="1335" spans="1:13" x14ac:dyDescent="0.25">
      <c r="A1335" s="4" t="s">
        <v>3935</v>
      </c>
      <c r="B1335" s="9">
        <v>3717</v>
      </c>
      <c r="C1335" s="9" t="s">
        <v>3936</v>
      </c>
      <c r="D1335" s="9" t="s">
        <v>3937</v>
      </c>
      <c r="E1335" s="10">
        <v>760.13</v>
      </c>
      <c r="F1335" s="10">
        <v>3881232.7024931102</v>
      </c>
      <c r="G1335" s="10">
        <v>3880385.5401309002</v>
      </c>
      <c r="H1335" s="16">
        <v>2.1831912150061E-4</v>
      </c>
      <c r="I1335" s="10">
        <v>847.16236220486496</v>
      </c>
      <c r="J1335" s="10">
        <v>5106.0117381146802</v>
      </c>
      <c r="K1335" s="10">
        <v>5104.8972414335803</v>
      </c>
      <c r="L1335" s="10" t="s">
        <v>25</v>
      </c>
      <c r="M1335" s="10" t="s">
        <v>6439</v>
      </c>
    </row>
    <row r="1336" spans="1:13" x14ac:dyDescent="0.25">
      <c r="A1336" s="4" t="s">
        <v>3938</v>
      </c>
      <c r="B1336" s="9">
        <v>3718</v>
      </c>
      <c r="C1336" s="9" t="s">
        <v>3939</v>
      </c>
      <c r="D1336" s="9" t="s">
        <v>3940</v>
      </c>
      <c r="E1336" s="10">
        <v>785.92</v>
      </c>
      <c r="F1336" s="10">
        <v>5070229.2047276897</v>
      </c>
      <c r="G1336" s="10">
        <v>4749287.4407129502</v>
      </c>
      <c r="H1336" s="16">
        <v>6.7576824528136306E-2</v>
      </c>
      <c r="I1336" s="10">
        <v>320941.76401474001</v>
      </c>
      <c r="J1336" s="10">
        <v>6451.3299123672796</v>
      </c>
      <c r="K1336" s="10">
        <v>6042.96549357816</v>
      </c>
      <c r="L1336" s="10" t="s">
        <v>25</v>
      </c>
      <c r="M1336" s="10" t="s">
        <v>6439</v>
      </c>
    </row>
    <row r="1337" spans="1:13" x14ac:dyDescent="0.25">
      <c r="A1337" s="4" t="s">
        <v>3941</v>
      </c>
      <c r="B1337" s="9">
        <v>3719</v>
      </c>
      <c r="C1337" s="9" t="s">
        <v>3942</v>
      </c>
      <c r="D1337" s="9" t="s">
        <v>3943</v>
      </c>
      <c r="E1337" s="10">
        <v>144.66999999999999</v>
      </c>
      <c r="F1337" s="10">
        <v>2022734.98450195</v>
      </c>
      <c r="G1337" s="10">
        <v>1268546.69298826</v>
      </c>
      <c r="H1337" s="16">
        <v>0.59452938995653404</v>
      </c>
      <c r="I1337" s="10">
        <v>754188.29151369003</v>
      </c>
      <c r="J1337" s="10">
        <v>13981.7169040019</v>
      </c>
      <c r="K1337" s="10">
        <v>8768.5539019026801</v>
      </c>
      <c r="L1337" s="10" t="s">
        <v>80</v>
      </c>
      <c r="M1337" s="10" t="s">
        <v>6442</v>
      </c>
    </row>
    <row r="1338" spans="1:13" x14ac:dyDescent="0.25">
      <c r="A1338" s="4" t="s">
        <v>3944</v>
      </c>
      <c r="B1338" s="9">
        <v>3721</v>
      </c>
      <c r="C1338" s="9" t="s">
        <v>3945</v>
      </c>
      <c r="D1338" s="9" t="s">
        <v>3946</v>
      </c>
      <c r="E1338" s="10">
        <v>858.19</v>
      </c>
      <c r="F1338" s="10">
        <v>4257609.4971106499</v>
      </c>
      <c r="G1338" s="10">
        <v>4524045.3246529</v>
      </c>
      <c r="H1338" s="16">
        <v>-5.889327104889E-2</v>
      </c>
      <c r="I1338" s="10">
        <v>-266435.82754224603</v>
      </c>
      <c r="J1338" s="10">
        <v>4961.15020812483</v>
      </c>
      <c r="K1338" s="10">
        <v>5271.6127252157403</v>
      </c>
      <c r="L1338" s="10" t="s">
        <v>25</v>
      </c>
      <c r="M1338" s="10" t="s">
        <v>6439</v>
      </c>
    </row>
    <row r="1339" spans="1:13" x14ac:dyDescent="0.25">
      <c r="A1339" s="4" t="s">
        <v>3947</v>
      </c>
      <c r="B1339" s="9">
        <v>3722</v>
      </c>
      <c r="C1339" s="9" t="s">
        <v>3948</v>
      </c>
      <c r="D1339" s="9" t="s">
        <v>3949</v>
      </c>
      <c r="E1339" s="10">
        <v>523.25</v>
      </c>
      <c r="F1339" s="10">
        <v>3181701.3326823702</v>
      </c>
      <c r="G1339" s="10">
        <v>3276487.35147626</v>
      </c>
      <c r="H1339" s="16">
        <v>-2.8929157547695601E-2</v>
      </c>
      <c r="I1339" s="10">
        <v>-94786.018793888899</v>
      </c>
      <c r="J1339" s="10">
        <v>6080.6523319300004</v>
      </c>
      <c r="K1339" s="10">
        <v>6261.8009583875</v>
      </c>
      <c r="L1339" s="10" t="s">
        <v>25</v>
      </c>
      <c r="M1339" s="10" t="s">
        <v>6440</v>
      </c>
    </row>
    <row r="1340" spans="1:13" x14ac:dyDescent="0.25">
      <c r="A1340" s="4" t="s">
        <v>3950</v>
      </c>
      <c r="B1340" s="9">
        <v>3723</v>
      </c>
      <c r="C1340" s="9" t="s">
        <v>3951</v>
      </c>
      <c r="D1340" s="9" t="s">
        <v>3952</v>
      </c>
      <c r="E1340" s="10">
        <v>133.87</v>
      </c>
      <c r="F1340" s="10">
        <v>2074117.0394707201</v>
      </c>
      <c r="G1340" s="10">
        <v>1540422.3061261701</v>
      </c>
      <c r="H1340" s="16">
        <v>0.34646001373914098</v>
      </c>
      <c r="I1340" s="10">
        <v>533694.73334455094</v>
      </c>
      <c r="J1340" s="10">
        <v>15493.5163925504</v>
      </c>
      <c r="K1340" s="10">
        <v>11506.852215777801</v>
      </c>
      <c r="L1340" s="10" t="s">
        <v>80</v>
      </c>
      <c r="M1340" s="10" t="s">
        <v>6439</v>
      </c>
    </row>
    <row r="1341" spans="1:13" x14ac:dyDescent="0.25">
      <c r="A1341" s="4" t="s">
        <v>3953</v>
      </c>
      <c r="B1341" s="9">
        <v>3725</v>
      </c>
      <c r="C1341" s="9" t="s">
        <v>3954</v>
      </c>
      <c r="D1341" s="9" t="s">
        <v>3955</v>
      </c>
      <c r="E1341" s="10">
        <v>5418.82</v>
      </c>
      <c r="F1341" s="10">
        <v>16566488.495871</v>
      </c>
      <c r="G1341" s="10">
        <v>14900563.4330502</v>
      </c>
      <c r="H1341" s="16">
        <v>0.11180282345067</v>
      </c>
      <c r="I1341" s="10">
        <v>1665925.0628208199</v>
      </c>
      <c r="J1341" s="10">
        <v>3057.2132855254599</v>
      </c>
      <c r="K1341" s="10">
        <v>2749.78010582566</v>
      </c>
      <c r="L1341" s="10" t="s">
        <v>25</v>
      </c>
      <c r="M1341" s="10" t="s">
        <v>6439</v>
      </c>
    </row>
    <row r="1342" spans="1:13" x14ac:dyDescent="0.25">
      <c r="A1342" s="4" t="s">
        <v>3956</v>
      </c>
      <c r="B1342" s="9">
        <v>3726</v>
      </c>
      <c r="C1342" s="9" t="s">
        <v>3957</v>
      </c>
      <c r="D1342" s="9" t="s">
        <v>3958</v>
      </c>
      <c r="E1342" s="10">
        <v>568.20000000000005</v>
      </c>
      <c r="F1342" s="10">
        <v>2648062.7291818801</v>
      </c>
      <c r="G1342" s="10">
        <v>2578400.94660027</v>
      </c>
      <c r="H1342" s="16">
        <v>2.7017436009499501E-2</v>
      </c>
      <c r="I1342" s="10">
        <v>69661.782581605905</v>
      </c>
      <c r="J1342" s="10">
        <v>4660.4412692394899</v>
      </c>
      <c r="K1342" s="10">
        <v>4537.8404551219201</v>
      </c>
      <c r="L1342" s="10" t="s">
        <v>25</v>
      </c>
      <c r="M1342" s="10" t="s">
        <v>6439</v>
      </c>
    </row>
    <row r="1343" spans="1:13" x14ac:dyDescent="0.25">
      <c r="A1343" s="4" t="s">
        <v>3959</v>
      </c>
      <c r="B1343" s="9">
        <v>3727</v>
      </c>
      <c r="C1343" s="9" t="s">
        <v>3960</v>
      </c>
      <c r="D1343" s="9" t="s">
        <v>3961</v>
      </c>
      <c r="E1343" s="10">
        <v>163.79</v>
      </c>
      <c r="F1343" s="10">
        <v>1752612.217278</v>
      </c>
      <c r="G1343" s="10">
        <v>1278867.5253389101</v>
      </c>
      <c r="H1343" s="16">
        <v>0.37044078651816797</v>
      </c>
      <c r="I1343" s="10">
        <v>473744.69193908997</v>
      </c>
      <c r="J1343" s="10">
        <v>10700.361543916</v>
      </c>
      <c r="K1343" s="10">
        <v>7807.9707267776403</v>
      </c>
      <c r="L1343" s="10" t="s">
        <v>80</v>
      </c>
      <c r="M1343" s="10" t="s">
        <v>6440</v>
      </c>
    </row>
    <row r="1344" spans="1:13" x14ac:dyDescent="0.25">
      <c r="A1344" s="4" t="s">
        <v>3962</v>
      </c>
      <c r="B1344" s="9">
        <v>3729</v>
      </c>
      <c r="C1344" s="9" t="s">
        <v>3963</v>
      </c>
      <c r="D1344" s="9" t="s">
        <v>3964</v>
      </c>
      <c r="E1344" s="10">
        <v>624.54</v>
      </c>
      <c r="F1344" s="10">
        <v>1208415.2676309401</v>
      </c>
      <c r="G1344" s="10">
        <v>1258304.5946364701</v>
      </c>
      <c r="H1344" s="16">
        <v>-3.9648052799125602E-2</v>
      </c>
      <c r="I1344" s="10">
        <v>-49889.3270055291</v>
      </c>
      <c r="J1344" s="10">
        <v>1934.88850615003</v>
      </c>
      <c r="K1344" s="10">
        <v>2014.7702223019601</v>
      </c>
      <c r="L1344" s="10" t="s">
        <v>12</v>
      </c>
      <c r="M1344" s="10" t="s">
        <v>6441</v>
      </c>
    </row>
    <row r="1345" spans="1:13" x14ac:dyDescent="0.25">
      <c r="A1345" s="4" t="s">
        <v>3965</v>
      </c>
      <c r="B1345" s="9">
        <v>3733</v>
      </c>
      <c r="C1345" s="9" t="s">
        <v>3966</v>
      </c>
      <c r="D1345" s="9" t="s">
        <v>3967</v>
      </c>
      <c r="E1345" s="10">
        <v>520.19000000000005</v>
      </c>
      <c r="F1345" s="10">
        <v>1526718.49812048</v>
      </c>
      <c r="G1345" s="10">
        <v>1400671.1240713301</v>
      </c>
      <c r="H1345" s="16">
        <v>8.9990699374718194E-2</v>
      </c>
      <c r="I1345" s="10">
        <v>126047.374049152</v>
      </c>
      <c r="J1345" s="10">
        <v>2934.9247354245199</v>
      </c>
      <c r="K1345" s="10">
        <v>2692.6144756172298</v>
      </c>
      <c r="L1345" s="10" t="s">
        <v>25</v>
      </c>
      <c r="M1345" s="10" t="s">
        <v>6439</v>
      </c>
    </row>
    <row r="1346" spans="1:13" x14ac:dyDescent="0.25">
      <c r="A1346" s="4" t="s">
        <v>3968</v>
      </c>
      <c r="B1346" s="9">
        <v>3734</v>
      </c>
      <c r="C1346" s="9" t="s">
        <v>3969</v>
      </c>
      <c r="D1346" s="9" t="s">
        <v>3970</v>
      </c>
      <c r="E1346" s="10">
        <v>227.33</v>
      </c>
      <c r="F1346" s="10">
        <v>1766730.1251892799</v>
      </c>
      <c r="G1346" s="10">
        <v>1276225.9544494201</v>
      </c>
      <c r="H1346" s="16">
        <v>0.38433959835229498</v>
      </c>
      <c r="I1346" s="10">
        <v>490504.17073986301</v>
      </c>
      <c r="J1346" s="10">
        <v>7771.65409400114</v>
      </c>
      <c r="K1346" s="10">
        <v>5613.9794767492904</v>
      </c>
      <c r="L1346" s="10" t="s">
        <v>80</v>
      </c>
      <c r="M1346" s="10" t="s">
        <v>6441</v>
      </c>
    </row>
    <row r="1347" spans="1:13" x14ac:dyDescent="0.25">
      <c r="A1347" s="4" t="s">
        <v>3971</v>
      </c>
      <c r="B1347" s="9">
        <v>3735</v>
      </c>
      <c r="C1347" s="9" t="s">
        <v>3972</v>
      </c>
      <c r="D1347" s="9" t="s">
        <v>3973</v>
      </c>
      <c r="E1347" s="10">
        <v>216.42</v>
      </c>
      <c r="F1347" s="10">
        <v>2555683.38061425</v>
      </c>
      <c r="G1347" s="10">
        <v>2386402.0754769901</v>
      </c>
      <c r="H1347" s="16">
        <v>7.0935785246258404E-2</v>
      </c>
      <c r="I1347" s="10">
        <v>169281.30513726099</v>
      </c>
      <c r="J1347" s="10">
        <v>11808.9057416794</v>
      </c>
      <c r="K1347" s="10">
        <v>11026.7169183855</v>
      </c>
      <c r="L1347" s="10" t="s">
        <v>25</v>
      </c>
      <c r="M1347" s="10" t="s">
        <v>6440</v>
      </c>
    </row>
    <row r="1348" spans="1:13" x14ac:dyDescent="0.25">
      <c r="A1348" s="4" t="s">
        <v>3974</v>
      </c>
      <c r="B1348" s="9">
        <v>3736</v>
      </c>
      <c r="C1348" s="9" t="s">
        <v>3975</v>
      </c>
      <c r="D1348" s="9" t="s">
        <v>3976</v>
      </c>
      <c r="E1348" s="10">
        <v>261.43</v>
      </c>
      <c r="F1348" s="10">
        <v>4865886.8285268201</v>
      </c>
      <c r="G1348" s="10">
        <v>4543730.5176663501</v>
      </c>
      <c r="H1348" s="16">
        <v>7.0901280260327895E-2</v>
      </c>
      <c r="I1348" s="10">
        <v>322156.31086046703</v>
      </c>
      <c r="J1348" s="10">
        <v>18612.580149664602</v>
      </c>
      <c r="K1348" s="10">
        <v>17380.294983997101</v>
      </c>
      <c r="L1348" s="10" t="s">
        <v>25</v>
      </c>
      <c r="M1348" s="10" t="s">
        <v>6439</v>
      </c>
    </row>
    <row r="1349" spans="1:13" x14ac:dyDescent="0.25">
      <c r="A1349" s="4" t="s">
        <v>3977</v>
      </c>
      <c r="B1349" s="9">
        <v>3738</v>
      </c>
      <c r="C1349" s="9" t="s">
        <v>3978</v>
      </c>
      <c r="D1349" s="9" t="s">
        <v>3979</v>
      </c>
      <c r="E1349" s="10">
        <v>235.07</v>
      </c>
      <c r="F1349" s="10">
        <v>986506.09474489</v>
      </c>
      <c r="G1349" s="10">
        <v>866030.98964199901</v>
      </c>
      <c r="H1349" s="16">
        <v>0.13911177145369</v>
      </c>
      <c r="I1349" s="10">
        <v>120475.105102891</v>
      </c>
      <c r="J1349" s="10">
        <v>4196.6482100858902</v>
      </c>
      <c r="K1349" s="10">
        <v>3684.1408501382498</v>
      </c>
      <c r="L1349" s="10" t="s">
        <v>80</v>
      </c>
      <c r="M1349" s="10" t="s">
        <v>6441</v>
      </c>
    </row>
    <row r="1350" spans="1:13" x14ac:dyDescent="0.25">
      <c r="A1350" s="4" t="s">
        <v>3980</v>
      </c>
      <c r="B1350" s="9">
        <v>3742</v>
      </c>
      <c r="C1350" s="9" t="s">
        <v>3981</v>
      </c>
      <c r="D1350" s="9" t="s">
        <v>3982</v>
      </c>
      <c r="E1350" s="10">
        <v>6949.67</v>
      </c>
      <c r="F1350" s="10">
        <v>19659635.2780426</v>
      </c>
      <c r="G1350" s="10">
        <v>20809798.448044602</v>
      </c>
      <c r="H1350" s="16">
        <v>-5.5270269573904802E-2</v>
      </c>
      <c r="I1350" s="10">
        <v>-1150163.17000205</v>
      </c>
      <c r="J1350" s="10">
        <v>2828.8588203529898</v>
      </c>
      <c r="K1350" s="10">
        <v>2994.3577821744898</v>
      </c>
      <c r="L1350" s="10" t="s">
        <v>12</v>
      </c>
      <c r="M1350" s="10" t="s">
        <v>6439</v>
      </c>
    </row>
    <row r="1351" spans="1:13" x14ac:dyDescent="0.25">
      <c r="A1351" s="4" t="s">
        <v>3983</v>
      </c>
      <c r="B1351" s="9">
        <v>3743</v>
      </c>
      <c r="C1351" s="9" t="s">
        <v>3984</v>
      </c>
      <c r="D1351" s="9" t="s">
        <v>3985</v>
      </c>
      <c r="E1351" s="10">
        <v>1226.27</v>
      </c>
      <c r="F1351" s="10">
        <v>4759172.4814933799</v>
      </c>
      <c r="G1351" s="10">
        <v>5204128.1120071895</v>
      </c>
      <c r="H1351" s="16">
        <v>-8.5500514387258905E-2</v>
      </c>
      <c r="I1351" s="10">
        <v>-444955.63051381003</v>
      </c>
      <c r="J1351" s="10">
        <v>3881.01517732097</v>
      </c>
      <c r="K1351" s="10">
        <v>4243.8680812603998</v>
      </c>
      <c r="L1351" s="10" t="s">
        <v>12</v>
      </c>
      <c r="M1351" s="10" t="s">
        <v>6440</v>
      </c>
    </row>
    <row r="1352" spans="1:13" x14ac:dyDescent="0.25">
      <c r="A1352" s="4" t="s">
        <v>3986</v>
      </c>
      <c r="B1352" s="9">
        <v>3746</v>
      </c>
      <c r="C1352" s="9" t="s">
        <v>3987</v>
      </c>
      <c r="D1352" s="9" t="s">
        <v>3988</v>
      </c>
      <c r="E1352" s="10">
        <v>4527.3100000000004</v>
      </c>
      <c r="F1352" s="10">
        <v>16615034.863328001</v>
      </c>
      <c r="G1352" s="10">
        <v>16223173.161808399</v>
      </c>
      <c r="H1352" s="16">
        <v>2.4154442389984401E-2</v>
      </c>
      <c r="I1352" s="10">
        <v>391861.70151963999</v>
      </c>
      <c r="J1352" s="10">
        <v>3669.9574059050501</v>
      </c>
      <c r="K1352" s="10">
        <v>3583.4023209827401</v>
      </c>
      <c r="L1352" s="10" t="s">
        <v>25</v>
      </c>
      <c r="M1352" s="10" t="s">
        <v>6439</v>
      </c>
    </row>
    <row r="1353" spans="1:13" x14ac:dyDescent="0.25">
      <c r="A1353" s="4" t="s">
        <v>3989</v>
      </c>
      <c r="B1353" s="9">
        <v>3747</v>
      </c>
      <c r="C1353" s="9" t="s">
        <v>3990</v>
      </c>
      <c r="D1353" s="9" t="s">
        <v>3991</v>
      </c>
      <c r="E1353" s="10">
        <v>529.36</v>
      </c>
      <c r="F1353" s="10">
        <v>2792583.0805776198</v>
      </c>
      <c r="G1353" s="10">
        <v>2696314.67437245</v>
      </c>
      <c r="H1353" s="16">
        <v>3.5703698503803102E-2</v>
      </c>
      <c r="I1353" s="10">
        <v>96268.406205173596</v>
      </c>
      <c r="J1353" s="10">
        <v>5275.3949685991001</v>
      </c>
      <c r="K1353" s="10">
        <v>5093.5368640857796</v>
      </c>
      <c r="L1353" s="10" t="s">
        <v>80</v>
      </c>
      <c r="M1353" s="10" t="s">
        <v>6439</v>
      </c>
    </row>
    <row r="1354" spans="1:13" x14ac:dyDescent="0.25">
      <c r="A1354" s="4" t="s">
        <v>3992</v>
      </c>
      <c r="B1354" s="9">
        <v>3750</v>
      </c>
      <c r="C1354" s="9" t="s">
        <v>3993</v>
      </c>
      <c r="D1354" s="9" t="s">
        <v>3994</v>
      </c>
      <c r="E1354" s="10">
        <v>13940.71</v>
      </c>
      <c r="F1354" s="10">
        <v>33282325.131074999</v>
      </c>
      <c r="G1354" s="10">
        <v>39530932.525959298</v>
      </c>
      <c r="H1354" s="16">
        <v>-0.158068808287811</v>
      </c>
      <c r="I1354" s="10">
        <v>-6248607.3948842604</v>
      </c>
      <c r="J1354" s="10">
        <v>2387.4196601948502</v>
      </c>
      <c r="K1354" s="10">
        <v>2835.6470026246302</v>
      </c>
      <c r="L1354" s="10" t="s">
        <v>25</v>
      </c>
      <c r="M1354" s="10" t="s">
        <v>6439</v>
      </c>
    </row>
    <row r="1355" spans="1:13" x14ac:dyDescent="0.25">
      <c r="A1355" s="4" t="s">
        <v>3995</v>
      </c>
      <c r="B1355" s="9">
        <v>3751</v>
      </c>
      <c r="C1355" s="9" t="s">
        <v>3996</v>
      </c>
      <c r="D1355" s="9" t="s">
        <v>3997</v>
      </c>
      <c r="E1355" s="10">
        <v>1286.9100000000001</v>
      </c>
      <c r="F1355" s="10">
        <v>4059816.5274694101</v>
      </c>
      <c r="G1355" s="10">
        <v>5042081.5259150304</v>
      </c>
      <c r="H1355" s="16">
        <v>-0.194813390738929</v>
      </c>
      <c r="I1355" s="10">
        <v>-982264.99844561704</v>
      </c>
      <c r="J1355" s="10">
        <v>3154.7012048001902</v>
      </c>
      <c r="K1355" s="10">
        <v>3917.9752476202898</v>
      </c>
      <c r="L1355" s="10" t="s">
        <v>25</v>
      </c>
      <c r="M1355" s="10" t="s">
        <v>6439</v>
      </c>
    </row>
    <row r="1356" spans="1:13" x14ac:dyDescent="0.25">
      <c r="A1356" s="4" t="s">
        <v>3998</v>
      </c>
      <c r="B1356" s="9">
        <v>3752</v>
      </c>
      <c r="C1356" s="9" t="s">
        <v>3999</v>
      </c>
      <c r="D1356" s="9" t="s">
        <v>4000</v>
      </c>
      <c r="E1356" s="10">
        <v>184.5</v>
      </c>
      <c r="F1356" s="10">
        <v>1281410.17043262</v>
      </c>
      <c r="G1356" s="10">
        <v>1060140.7172686399</v>
      </c>
      <c r="H1356" s="16">
        <v>0.208717059499476</v>
      </c>
      <c r="I1356" s="10">
        <v>221269.453163976</v>
      </c>
      <c r="J1356" s="10">
        <v>6945.3125768705704</v>
      </c>
      <c r="K1356" s="10">
        <v>5746.0201477975297</v>
      </c>
      <c r="L1356" s="10" t="s">
        <v>80</v>
      </c>
      <c r="M1356" s="10" t="s">
        <v>6440</v>
      </c>
    </row>
    <row r="1357" spans="1:13" x14ac:dyDescent="0.25">
      <c r="A1357" s="4" t="s">
        <v>4001</v>
      </c>
      <c r="B1357" s="9">
        <v>3754</v>
      </c>
      <c r="C1357" s="9" t="s">
        <v>4002</v>
      </c>
      <c r="D1357" s="9" t="s">
        <v>4003</v>
      </c>
      <c r="E1357" s="10">
        <v>11983.49</v>
      </c>
      <c r="F1357" s="10">
        <v>54248557.423068203</v>
      </c>
      <c r="G1357" s="10">
        <v>48820204.421924502</v>
      </c>
      <c r="H1357" s="16">
        <v>0.11119070609024199</v>
      </c>
      <c r="I1357" s="10">
        <v>5428353.00114372</v>
      </c>
      <c r="J1357" s="10">
        <v>4526.9414355140498</v>
      </c>
      <c r="K1357" s="10">
        <v>4073.95545220337</v>
      </c>
      <c r="L1357" s="10" t="s">
        <v>12</v>
      </c>
      <c r="M1357" s="10" t="s">
        <v>6439</v>
      </c>
    </row>
    <row r="1358" spans="1:13" x14ac:dyDescent="0.25">
      <c r="A1358" s="4" t="s">
        <v>4004</v>
      </c>
      <c r="B1358" s="9">
        <v>3755</v>
      </c>
      <c r="C1358" s="9" t="s">
        <v>4005</v>
      </c>
      <c r="D1358" s="9" t="s">
        <v>4006</v>
      </c>
      <c r="E1358" s="10">
        <v>2625.65</v>
      </c>
      <c r="F1358" s="10">
        <v>13740165.591944801</v>
      </c>
      <c r="G1358" s="10">
        <v>13292043.1100321</v>
      </c>
      <c r="H1358" s="16">
        <v>3.3713589265627501E-2</v>
      </c>
      <c r="I1358" s="10">
        <v>448122.48191263899</v>
      </c>
      <c r="J1358" s="10">
        <v>5233.0529933329899</v>
      </c>
      <c r="K1358" s="10">
        <v>5062.3819282966597</v>
      </c>
      <c r="L1358" s="10" t="s">
        <v>12</v>
      </c>
      <c r="M1358" s="10" t="s">
        <v>6439</v>
      </c>
    </row>
    <row r="1359" spans="1:13" x14ac:dyDescent="0.25">
      <c r="A1359" s="4" t="s">
        <v>4007</v>
      </c>
      <c r="B1359" s="9">
        <v>3756</v>
      </c>
      <c r="C1359" s="9" t="s">
        <v>4008</v>
      </c>
      <c r="D1359" s="9" t="s">
        <v>4009</v>
      </c>
      <c r="E1359" s="10">
        <v>317.98</v>
      </c>
      <c r="F1359" s="10">
        <v>3524114.9057100802</v>
      </c>
      <c r="G1359" s="10">
        <v>2625370.7406153199</v>
      </c>
      <c r="H1359" s="16">
        <v>0.34233038069287097</v>
      </c>
      <c r="I1359" s="10">
        <v>898744.16509476397</v>
      </c>
      <c r="J1359" s="10">
        <v>11082.819377665501</v>
      </c>
      <c r="K1359" s="10">
        <v>8256.4021026961309</v>
      </c>
      <c r="L1359" s="10" t="s">
        <v>25</v>
      </c>
      <c r="M1359" s="10" t="s">
        <v>6439</v>
      </c>
    </row>
    <row r="1360" spans="1:13" x14ac:dyDescent="0.25">
      <c r="A1360" s="4" t="s">
        <v>4010</v>
      </c>
      <c r="B1360" s="9">
        <v>3911</v>
      </c>
      <c r="C1360" s="9" t="s">
        <v>4011</v>
      </c>
      <c r="D1360" s="9" t="s">
        <v>4012</v>
      </c>
      <c r="E1360" s="10">
        <v>17412.009999999998</v>
      </c>
      <c r="F1360" s="10">
        <v>30434571.688241001</v>
      </c>
      <c r="G1360" s="10">
        <v>32973542.610509198</v>
      </c>
      <c r="H1360" s="16">
        <v>-7.7000246902768299E-2</v>
      </c>
      <c r="I1360" s="10">
        <v>-2538970.9222681602</v>
      </c>
      <c r="J1360" s="10">
        <v>1747.9068578665499</v>
      </c>
      <c r="K1360" s="10">
        <v>1893.72407955826</v>
      </c>
      <c r="L1360" s="10" t="s">
        <v>12</v>
      </c>
      <c r="M1360" s="10" t="s">
        <v>6439</v>
      </c>
    </row>
    <row r="1361" spans="1:13" x14ac:dyDescent="0.25">
      <c r="A1361" s="4" t="s">
        <v>4013</v>
      </c>
      <c r="B1361" s="9">
        <v>3912</v>
      </c>
      <c r="C1361" s="9" t="s">
        <v>4014</v>
      </c>
      <c r="D1361" s="9" t="s">
        <v>4015</v>
      </c>
      <c r="E1361" s="10">
        <v>20635.79</v>
      </c>
      <c r="F1361" s="10">
        <v>55720997.828111202</v>
      </c>
      <c r="G1361" s="10">
        <v>52956007.233078398</v>
      </c>
      <c r="H1361" s="16">
        <v>5.2212973362268697E-2</v>
      </c>
      <c r="I1361" s="10">
        <v>2764990.5950328298</v>
      </c>
      <c r="J1361" s="10">
        <v>2700.2115173739999</v>
      </c>
      <c r="K1361" s="10">
        <v>2566.22146441103</v>
      </c>
      <c r="L1361" s="10" t="s">
        <v>12</v>
      </c>
      <c r="M1361" s="10" t="s">
        <v>6439</v>
      </c>
    </row>
    <row r="1362" spans="1:13" x14ac:dyDescent="0.25">
      <c r="A1362" s="4" t="s">
        <v>4016</v>
      </c>
      <c r="B1362" s="9">
        <v>3913</v>
      </c>
      <c r="C1362" s="9" t="s">
        <v>4017</v>
      </c>
      <c r="D1362" s="9" t="s">
        <v>4018</v>
      </c>
      <c r="E1362" s="10">
        <v>9806.31</v>
      </c>
      <c r="F1362" s="10">
        <v>40324059.063964099</v>
      </c>
      <c r="G1362" s="10">
        <v>38352793.8944548</v>
      </c>
      <c r="H1362" s="16">
        <v>5.1398215601558203E-2</v>
      </c>
      <c r="I1362" s="10">
        <v>1971265.16950931</v>
      </c>
      <c r="J1362" s="10">
        <v>4112.0522463560801</v>
      </c>
      <c r="K1362" s="10">
        <v>3911.03217157675</v>
      </c>
      <c r="L1362" s="10" t="s">
        <v>12</v>
      </c>
      <c r="M1362" s="10" t="s">
        <v>6439</v>
      </c>
    </row>
    <row r="1363" spans="1:13" x14ac:dyDescent="0.25">
      <c r="A1363" s="4" t="s">
        <v>4019</v>
      </c>
      <c r="B1363" s="9">
        <v>3914</v>
      </c>
      <c r="C1363" s="9" t="s">
        <v>4020</v>
      </c>
      <c r="D1363" s="9" t="s">
        <v>4021</v>
      </c>
      <c r="E1363" s="10">
        <v>1193.6500000000001</v>
      </c>
      <c r="F1363" s="10">
        <v>8344668.0584962396</v>
      </c>
      <c r="G1363" s="10">
        <v>8066892.4272930399</v>
      </c>
      <c r="H1363" s="16">
        <v>3.4434031903460803E-2</v>
      </c>
      <c r="I1363" s="10">
        <v>277775.63120319601</v>
      </c>
      <c r="J1363" s="10">
        <v>6990.8834737957004</v>
      </c>
      <c r="K1363" s="10">
        <v>6758.1723514372297</v>
      </c>
      <c r="L1363" s="10" t="s">
        <v>12</v>
      </c>
      <c r="M1363" s="10" t="s">
        <v>6439</v>
      </c>
    </row>
    <row r="1364" spans="1:13" x14ac:dyDescent="0.25">
      <c r="A1364" s="4" t="s">
        <v>4022</v>
      </c>
      <c r="B1364" s="9">
        <v>3915</v>
      </c>
      <c r="C1364" s="9" t="s">
        <v>4023</v>
      </c>
      <c r="D1364" s="9" t="s">
        <v>4024</v>
      </c>
      <c r="E1364" s="10">
        <v>8451</v>
      </c>
      <c r="F1364" s="10">
        <v>4925454.2648448003</v>
      </c>
      <c r="G1364" s="10">
        <v>4947487.9625708004</v>
      </c>
      <c r="H1364" s="16">
        <v>-4.4535121444854199E-3</v>
      </c>
      <c r="I1364" s="10">
        <v>-22033.697726004801</v>
      </c>
      <c r="J1364" s="10">
        <v>582.82502246418198</v>
      </c>
      <c r="K1364" s="10">
        <v>585.43225210872095</v>
      </c>
      <c r="L1364" s="10" t="s">
        <v>12</v>
      </c>
      <c r="M1364" s="10" t="s">
        <v>6443</v>
      </c>
    </row>
    <row r="1365" spans="1:13" x14ac:dyDescent="0.25">
      <c r="A1365" s="4" t="s">
        <v>4025</v>
      </c>
      <c r="B1365" s="9">
        <v>3916</v>
      </c>
      <c r="C1365" s="9" t="s">
        <v>4026</v>
      </c>
      <c r="D1365" s="9" t="s">
        <v>4027</v>
      </c>
      <c r="E1365" s="10">
        <v>6723.31</v>
      </c>
      <c r="F1365" s="10">
        <v>13283699.7497673</v>
      </c>
      <c r="G1365" s="10">
        <v>16536559.258619901</v>
      </c>
      <c r="H1365" s="16">
        <v>-0.196707154008295</v>
      </c>
      <c r="I1365" s="10">
        <v>-3252859.5088526402</v>
      </c>
      <c r="J1365" s="10">
        <v>1975.7678509197499</v>
      </c>
      <c r="K1365" s="10">
        <v>2459.58601620629</v>
      </c>
      <c r="L1365" s="10" t="s">
        <v>12</v>
      </c>
      <c r="M1365" s="10" t="s">
        <v>6439</v>
      </c>
    </row>
    <row r="1366" spans="1:13" x14ac:dyDescent="0.25">
      <c r="A1366" s="4" t="s">
        <v>4028</v>
      </c>
      <c r="B1366" s="9">
        <v>3917</v>
      </c>
      <c r="C1366" s="9" t="s">
        <v>4029</v>
      </c>
      <c r="D1366" s="9" t="s">
        <v>4030</v>
      </c>
      <c r="E1366" s="10">
        <v>3335.63</v>
      </c>
      <c r="F1366" s="10">
        <v>10632795.4115219</v>
      </c>
      <c r="G1366" s="10">
        <v>10871815.2296842</v>
      </c>
      <c r="H1366" s="16">
        <v>-2.19852722947049E-2</v>
      </c>
      <c r="I1366" s="10">
        <v>-239019.81816232801</v>
      </c>
      <c r="J1366" s="10">
        <v>3187.6423378857698</v>
      </c>
      <c r="K1366" s="10">
        <v>3259.2989119549402</v>
      </c>
      <c r="L1366" s="10" t="s">
        <v>12</v>
      </c>
      <c r="M1366" s="10" t="s">
        <v>6439</v>
      </c>
    </row>
    <row r="1367" spans="1:13" x14ac:dyDescent="0.25">
      <c r="A1367" s="4" t="s">
        <v>4031</v>
      </c>
      <c r="B1367" s="9">
        <v>3918</v>
      </c>
      <c r="C1367" s="9" t="s">
        <v>4032</v>
      </c>
      <c r="D1367" s="9" t="s">
        <v>4033</v>
      </c>
      <c r="E1367" s="10">
        <v>383.15</v>
      </c>
      <c r="F1367" s="10">
        <v>1542943.53632974</v>
      </c>
      <c r="G1367" s="10">
        <v>1707423.3532871699</v>
      </c>
      <c r="H1367" s="16">
        <v>-9.6332181846270598E-2</v>
      </c>
      <c r="I1367" s="10">
        <v>-164479.81695742899</v>
      </c>
      <c r="J1367" s="10">
        <v>4026.9960494055599</v>
      </c>
      <c r="K1367" s="10">
        <v>4456.2791420779504</v>
      </c>
      <c r="L1367" s="10" t="s">
        <v>25</v>
      </c>
      <c r="M1367" s="10" t="s">
        <v>6443</v>
      </c>
    </row>
    <row r="1368" spans="1:13" x14ac:dyDescent="0.25">
      <c r="A1368" s="4" t="s">
        <v>4034</v>
      </c>
      <c r="B1368" s="9">
        <v>3920</v>
      </c>
      <c r="C1368" s="9" t="s">
        <v>4035</v>
      </c>
      <c r="D1368" s="9" t="s">
        <v>4036</v>
      </c>
      <c r="E1368" s="10">
        <v>2538.16</v>
      </c>
      <c r="F1368" s="10">
        <v>1500508.76974286</v>
      </c>
      <c r="G1368" s="10">
        <v>1595353.4841935299</v>
      </c>
      <c r="H1368" s="16">
        <v>-5.9450595363581903E-2</v>
      </c>
      <c r="I1368" s="10">
        <v>-94844.714450670202</v>
      </c>
      <c r="J1368" s="10">
        <v>591.179740340585</v>
      </c>
      <c r="K1368" s="10">
        <v>628.54724847666398</v>
      </c>
      <c r="L1368" s="10" t="s">
        <v>12</v>
      </c>
      <c r="M1368" s="10" t="s">
        <v>6440</v>
      </c>
    </row>
    <row r="1369" spans="1:13" x14ac:dyDescent="0.25">
      <c r="A1369" s="4" t="s">
        <v>4037</v>
      </c>
      <c r="B1369" s="9">
        <v>3921</v>
      </c>
      <c r="C1369" s="9" t="s">
        <v>4038</v>
      </c>
      <c r="D1369" s="9" t="s">
        <v>4039</v>
      </c>
      <c r="E1369" s="10">
        <v>3751.99</v>
      </c>
      <c r="F1369" s="10">
        <v>6487105.5672539799</v>
      </c>
      <c r="G1369" s="10">
        <v>6194366.7686390998</v>
      </c>
      <c r="H1369" s="16">
        <v>4.7258873997736199E-2</v>
      </c>
      <c r="I1369" s="10">
        <v>292738.79861488001</v>
      </c>
      <c r="J1369" s="10">
        <v>1728.97730730998</v>
      </c>
      <c r="K1369" s="10">
        <v>1650.9550315003801</v>
      </c>
      <c r="L1369" s="10" t="s">
        <v>12</v>
      </c>
      <c r="M1369" s="10" t="s">
        <v>6439</v>
      </c>
    </row>
    <row r="1370" spans="1:13" x14ac:dyDescent="0.25">
      <c r="A1370" s="4" t="s">
        <v>4040</v>
      </c>
      <c r="B1370" s="9">
        <v>3922</v>
      </c>
      <c r="C1370" s="9" t="s">
        <v>4041</v>
      </c>
      <c r="D1370" s="9" t="s">
        <v>4042</v>
      </c>
      <c r="E1370" s="10">
        <v>3754.97</v>
      </c>
      <c r="F1370" s="10">
        <v>11281748.250644499</v>
      </c>
      <c r="G1370" s="10">
        <v>10676268.673625199</v>
      </c>
      <c r="H1370" s="16">
        <v>5.6712658282484597E-2</v>
      </c>
      <c r="I1370" s="10">
        <v>605479.57701930206</v>
      </c>
      <c r="J1370" s="10">
        <v>3004.4842570365399</v>
      </c>
      <c r="K1370" s="10">
        <v>2843.2367432030601</v>
      </c>
      <c r="L1370" s="10" t="s">
        <v>12</v>
      </c>
      <c r="M1370" s="10" t="s">
        <v>6439</v>
      </c>
    </row>
    <row r="1371" spans="1:13" x14ac:dyDescent="0.25">
      <c r="A1371" s="4" t="s">
        <v>4043</v>
      </c>
      <c r="B1371" s="9">
        <v>3923</v>
      </c>
      <c r="C1371" s="9" t="s">
        <v>4044</v>
      </c>
      <c r="D1371" s="9" t="s">
        <v>4045</v>
      </c>
      <c r="E1371" s="10">
        <v>3403.71</v>
      </c>
      <c r="F1371" s="10">
        <v>16583681.6556651</v>
      </c>
      <c r="G1371" s="10">
        <v>16096082.2566751</v>
      </c>
      <c r="H1371" s="16">
        <v>3.02930484085813E-2</v>
      </c>
      <c r="I1371" s="10">
        <v>487599.39898996602</v>
      </c>
      <c r="J1371" s="10">
        <v>4872.2369578093103</v>
      </c>
      <c r="K1371" s="10">
        <v>4728.9816866522597</v>
      </c>
      <c r="L1371" s="10" t="s">
        <v>12</v>
      </c>
      <c r="M1371" s="10" t="s">
        <v>6439</v>
      </c>
    </row>
    <row r="1372" spans="1:13" x14ac:dyDescent="0.25">
      <c r="A1372" s="4" t="s">
        <v>4046</v>
      </c>
      <c r="B1372" s="9">
        <v>3924</v>
      </c>
      <c r="C1372" s="9" t="s">
        <v>4047</v>
      </c>
      <c r="D1372" s="9" t="s">
        <v>4048</v>
      </c>
      <c r="E1372" s="10">
        <v>459.88</v>
      </c>
      <c r="F1372" s="10">
        <v>3790096.9801313998</v>
      </c>
      <c r="G1372" s="10">
        <v>4029958.4599812101</v>
      </c>
      <c r="H1372" s="16">
        <v>-5.9519591140135199E-2</v>
      </c>
      <c r="I1372" s="10">
        <v>-239861.47984981001</v>
      </c>
      <c r="J1372" s="10">
        <v>8241.4912153853202</v>
      </c>
      <c r="K1372" s="10">
        <v>8763.0652778577205</v>
      </c>
      <c r="L1372" s="10" t="s">
        <v>25</v>
      </c>
      <c r="M1372" s="10" t="s">
        <v>6439</v>
      </c>
    </row>
    <row r="1373" spans="1:13" x14ac:dyDescent="0.25">
      <c r="A1373" s="4" t="s">
        <v>4049</v>
      </c>
      <c r="B1373" s="9">
        <v>3925</v>
      </c>
      <c r="C1373" s="9" t="s">
        <v>4050</v>
      </c>
      <c r="D1373" s="9" t="s">
        <v>4051</v>
      </c>
      <c r="E1373" s="10">
        <v>14851.35</v>
      </c>
      <c r="F1373" s="10">
        <v>10603999.4123271</v>
      </c>
      <c r="G1373" s="10">
        <v>11104262.111684799</v>
      </c>
      <c r="H1373" s="16">
        <v>-4.5051413081404798E-2</v>
      </c>
      <c r="I1373" s="10">
        <v>-500262.69935770502</v>
      </c>
      <c r="J1373" s="10">
        <v>714.00912457972595</v>
      </c>
      <c r="K1373" s="10">
        <v>747.69378620023201</v>
      </c>
      <c r="L1373" s="10" t="s">
        <v>12</v>
      </c>
      <c r="M1373" s="10" t="s">
        <v>6439</v>
      </c>
    </row>
    <row r="1374" spans="1:13" x14ac:dyDescent="0.25">
      <c r="A1374" s="4" t="s">
        <v>4052</v>
      </c>
      <c r="B1374" s="9">
        <v>3926</v>
      </c>
      <c r="C1374" s="9" t="s">
        <v>4053</v>
      </c>
      <c r="D1374" s="9" t="s">
        <v>4054</v>
      </c>
      <c r="E1374" s="10">
        <v>4068.06</v>
      </c>
      <c r="F1374" s="10">
        <v>9579594.0074872002</v>
      </c>
      <c r="G1374" s="10">
        <v>10110505.401653601</v>
      </c>
      <c r="H1374" s="16">
        <v>-5.2510865982981901E-2</v>
      </c>
      <c r="I1374" s="10">
        <v>-530911.39416644897</v>
      </c>
      <c r="J1374" s="10">
        <v>2354.83105153002</v>
      </c>
      <c r="K1374" s="10">
        <v>2485.3383189170399</v>
      </c>
      <c r="L1374" s="10" t="s">
        <v>12</v>
      </c>
      <c r="M1374" s="10" t="s">
        <v>6439</v>
      </c>
    </row>
    <row r="1375" spans="1:13" x14ac:dyDescent="0.25">
      <c r="A1375" s="4" t="s">
        <v>4055</v>
      </c>
      <c r="B1375" s="9">
        <v>3927</v>
      </c>
      <c r="C1375" s="9" t="s">
        <v>4056</v>
      </c>
      <c r="D1375" s="9" t="s">
        <v>4057</v>
      </c>
      <c r="E1375" s="10">
        <v>5855.13</v>
      </c>
      <c r="F1375" s="10">
        <v>18022151.3572728</v>
      </c>
      <c r="G1375" s="10">
        <v>20325686.705379002</v>
      </c>
      <c r="H1375" s="16">
        <v>-0.113331243440673</v>
      </c>
      <c r="I1375" s="10">
        <v>-2303535.3481061598</v>
      </c>
      <c r="J1375" s="10">
        <v>3078.0104553225601</v>
      </c>
      <c r="K1375" s="10">
        <v>3471.43218090443</v>
      </c>
      <c r="L1375" s="10" t="s">
        <v>12</v>
      </c>
      <c r="M1375" s="10" t="s">
        <v>6439</v>
      </c>
    </row>
    <row r="1376" spans="1:13" x14ac:dyDescent="0.25">
      <c r="A1376" s="4" t="s">
        <v>4058</v>
      </c>
      <c r="B1376" s="9">
        <v>3928</v>
      </c>
      <c r="C1376" s="9" t="s">
        <v>4059</v>
      </c>
      <c r="D1376" s="9" t="s">
        <v>4060</v>
      </c>
      <c r="E1376" s="10">
        <v>3999.51</v>
      </c>
      <c r="F1376" s="10">
        <v>17026374.6914264</v>
      </c>
      <c r="G1376" s="10">
        <v>19012023.297576599</v>
      </c>
      <c r="H1376" s="16">
        <v>-0.10444173011314099</v>
      </c>
      <c r="I1376" s="10">
        <v>-1985648.6061502399</v>
      </c>
      <c r="J1376" s="10">
        <v>4257.1151694648497</v>
      </c>
      <c r="K1376" s="10">
        <v>4753.5881389411697</v>
      </c>
      <c r="L1376" s="10" t="s">
        <v>12</v>
      </c>
      <c r="M1376" s="10" t="s">
        <v>6439</v>
      </c>
    </row>
    <row r="1377" spans="1:13" x14ac:dyDescent="0.25">
      <c r="A1377" s="4" t="s">
        <v>4061</v>
      </c>
      <c r="B1377" s="9">
        <v>3929</v>
      </c>
      <c r="C1377" s="9" t="s">
        <v>4062</v>
      </c>
      <c r="D1377" s="9" t="s">
        <v>4063</v>
      </c>
      <c r="E1377" s="10">
        <v>1249.5999999999999</v>
      </c>
      <c r="F1377" s="10">
        <v>9773238.4254432693</v>
      </c>
      <c r="G1377" s="10">
        <v>10491216.233585</v>
      </c>
      <c r="H1377" s="16">
        <v>-6.8436089024963107E-2</v>
      </c>
      <c r="I1377" s="10">
        <v>-717977.80814176402</v>
      </c>
      <c r="J1377" s="10">
        <v>7821.0934902714998</v>
      </c>
      <c r="K1377" s="10">
        <v>8395.6595979393696</v>
      </c>
      <c r="L1377" s="10" t="s">
        <v>12</v>
      </c>
      <c r="M1377" s="10" t="s">
        <v>6440</v>
      </c>
    </row>
    <row r="1378" spans="1:13" x14ac:dyDescent="0.25">
      <c r="A1378" s="4" t="s">
        <v>4064</v>
      </c>
      <c r="B1378" s="9">
        <v>3930</v>
      </c>
      <c r="C1378" s="9" t="s">
        <v>4065</v>
      </c>
      <c r="D1378" s="9" t="s">
        <v>4066</v>
      </c>
      <c r="E1378" s="10">
        <v>3026.49</v>
      </c>
      <c r="F1378" s="10">
        <v>1904604.7747198399</v>
      </c>
      <c r="G1378" s="10">
        <v>1972062.4234746201</v>
      </c>
      <c r="H1378" s="16">
        <v>-3.4206649825987201E-2</v>
      </c>
      <c r="I1378" s="10">
        <v>-67457.648754784095</v>
      </c>
      <c r="J1378" s="10">
        <v>629.31143824028504</v>
      </c>
      <c r="K1378" s="10">
        <v>651.60050866668098</v>
      </c>
      <c r="L1378" s="10" t="s">
        <v>12</v>
      </c>
      <c r="M1378" s="10" t="s">
        <v>6439</v>
      </c>
    </row>
    <row r="1379" spans="1:13" x14ac:dyDescent="0.25">
      <c r="A1379" s="4" t="s">
        <v>4067</v>
      </c>
      <c r="B1379" s="9">
        <v>3931</v>
      </c>
      <c r="C1379" s="9" t="s">
        <v>4068</v>
      </c>
      <c r="D1379" s="9" t="s">
        <v>4069</v>
      </c>
      <c r="E1379" s="10">
        <v>2895.83</v>
      </c>
      <c r="F1379" s="10">
        <v>3995106.1378441802</v>
      </c>
      <c r="G1379" s="10">
        <v>4009680.6379884402</v>
      </c>
      <c r="H1379" s="16">
        <v>-3.6348281721437798E-3</v>
      </c>
      <c r="I1379" s="10">
        <v>-14574.500144260001</v>
      </c>
      <c r="J1379" s="10">
        <v>1379.60658527751</v>
      </c>
      <c r="K1379" s="10">
        <v>1384.6395119839401</v>
      </c>
      <c r="L1379" s="10" t="s">
        <v>12</v>
      </c>
      <c r="M1379" s="10" t="s">
        <v>6439</v>
      </c>
    </row>
    <row r="1380" spans="1:13" x14ac:dyDescent="0.25">
      <c r="A1380" s="4" t="s">
        <v>4070</v>
      </c>
      <c r="B1380" s="9">
        <v>3932</v>
      </c>
      <c r="C1380" s="9" t="s">
        <v>4071</v>
      </c>
      <c r="D1380" s="9" t="s">
        <v>4072</v>
      </c>
      <c r="E1380" s="10">
        <v>1724.92</v>
      </c>
      <c r="F1380" s="10">
        <v>4055872.7604368501</v>
      </c>
      <c r="G1380" s="10">
        <v>3822664.1245257999</v>
      </c>
      <c r="H1380" s="16">
        <v>6.1006834059735199E-2</v>
      </c>
      <c r="I1380" s="10">
        <v>233208.63591104801</v>
      </c>
      <c r="J1380" s="10">
        <v>2351.3396333956698</v>
      </c>
      <c r="K1380" s="10">
        <v>2216.13995114313</v>
      </c>
      <c r="L1380" s="10" t="s">
        <v>25</v>
      </c>
      <c r="M1380" s="10" t="s">
        <v>6440</v>
      </c>
    </row>
    <row r="1381" spans="1:13" x14ac:dyDescent="0.25">
      <c r="A1381" s="4" t="s">
        <v>4073</v>
      </c>
      <c r="B1381" s="9">
        <v>3933</v>
      </c>
      <c r="C1381" s="9" t="s">
        <v>4074</v>
      </c>
      <c r="D1381" s="9" t="s">
        <v>4075</v>
      </c>
      <c r="E1381" s="10">
        <v>403.72</v>
      </c>
      <c r="F1381" s="10">
        <v>1508081.9646292401</v>
      </c>
      <c r="G1381" s="10">
        <v>1677356.7922718499</v>
      </c>
      <c r="H1381" s="16">
        <v>-0.100917603471436</v>
      </c>
      <c r="I1381" s="10">
        <v>-169274.82764261001</v>
      </c>
      <c r="J1381" s="10">
        <v>3735.4650862707799</v>
      </c>
      <c r="K1381" s="10">
        <v>4154.7527798272304</v>
      </c>
      <c r="L1381" s="10" t="s">
        <v>25</v>
      </c>
      <c r="M1381" s="10" t="s">
        <v>6440</v>
      </c>
    </row>
    <row r="1382" spans="1:13" x14ac:dyDescent="0.25">
      <c r="A1382" s="4" t="s">
        <v>4076</v>
      </c>
      <c r="B1382" s="9">
        <v>3935</v>
      </c>
      <c r="C1382" s="9" t="s">
        <v>4077</v>
      </c>
      <c r="D1382" s="9" t="s">
        <v>4078</v>
      </c>
      <c r="E1382" s="10">
        <v>9242.5400000000009</v>
      </c>
      <c r="F1382" s="10">
        <v>6063032.190746</v>
      </c>
      <c r="G1382" s="10">
        <v>6363717.0095492499</v>
      </c>
      <c r="H1382" s="16">
        <v>-4.7249872731934497E-2</v>
      </c>
      <c r="I1382" s="10">
        <v>-300684.81880324899</v>
      </c>
      <c r="J1382" s="10">
        <v>655.99198821384596</v>
      </c>
      <c r="K1382" s="10">
        <v>688.52469229770702</v>
      </c>
      <c r="L1382" s="10" t="s">
        <v>12</v>
      </c>
      <c r="M1382" s="10" t="s">
        <v>6439</v>
      </c>
    </row>
    <row r="1383" spans="1:13" x14ac:dyDescent="0.25">
      <c r="A1383" s="4" t="s">
        <v>4079</v>
      </c>
      <c r="B1383" s="9">
        <v>3936</v>
      </c>
      <c r="C1383" s="9" t="s">
        <v>4080</v>
      </c>
      <c r="D1383" s="9" t="s">
        <v>4081</v>
      </c>
      <c r="E1383" s="10">
        <v>228</v>
      </c>
      <c r="F1383" s="10">
        <v>536915.23912909999</v>
      </c>
      <c r="G1383" s="10">
        <v>516286.334161287</v>
      </c>
      <c r="H1383" s="16">
        <v>3.99563257883329E-2</v>
      </c>
      <c r="I1383" s="10">
        <v>20628.904967812501</v>
      </c>
      <c r="J1383" s="10">
        <v>2354.8913996890301</v>
      </c>
      <c r="K1383" s="10">
        <v>2264.4137463214402</v>
      </c>
      <c r="L1383" s="10" t="s">
        <v>25</v>
      </c>
      <c r="M1383" s="10" t="s">
        <v>6443</v>
      </c>
    </row>
    <row r="1384" spans="1:13" x14ac:dyDescent="0.25">
      <c r="A1384" s="4" t="s">
        <v>4082</v>
      </c>
      <c r="B1384" s="9">
        <v>3937</v>
      </c>
      <c r="C1384" s="9" t="s">
        <v>4083</v>
      </c>
      <c r="D1384" s="9" t="s">
        <v>4084</v>
      </c>
      <c r="E1384" s="10">
        <v>280.20999999999998</v>
      </c>
      <c r="F1384" s="10">
        <v>1382644.9588474501</v>
      </c>
      <c r="G1384" s="10">
        <v>1138335.0895340501</v>
      </c>
      <c r="H1384" s="16">
        <v>0.21462034471186101</v>
      </c>
      <c r="I1384" s="10">
        <v>244309.86931340399</v>
      </c>
      <c r="J1384" s="10">
        <v>4934.3169724401296</v>
      </c>
      <c r="K1384" s="10">
        <v>4062.4356358946702</v>
      </c>
      <c r="L1384" s="10" t="s">
        <v>25</v>
      </c>
      <c r="M1384" s="10" t="s">
        <v>6440</v>
      </c>
    </row>
    <row r="1385" spans="1:13" x14ac:dyDescent="0.25">
      <c r="A1385" s="4" t="s">
        <v>4085</v>
      </c>
      <c r="B1385" s="9">
        <v>3938</v>
      </c>
      <c r="C1385" s="9" t="s">
        <v>4086</v>
      </c>
      <c r="D1385" s="9" t="s">
        <v>4087</v>
      </c>
      <c r="E1385" s="10">
        <v>125.55</v>
      </c>
      <c r="F1385" s="10">
        <v>1090382.06456451</v>
      </c>
      <c r="G1385" s="10">
        <v>897347.16982829</v>
      </c>
      <c r="H1385" s="16">
        <v>0.215117293759513</v>
      </c>
      <c r="I1385" s="10">
        <v>193034.89473622001</v>
      </c>
      <c r="J1385" s="10">
        <v>8684.8432064078897</v>
      </c>
      <c r="K1385" s="10">
        <v>7147.3291105399403</v>
      </c>
      <c r="L1385" s="10" t="s">
        <v>80</v>
      </c>
      <c r="M1385" s="10" t="s">
        <v>6443</v>
      </c>
    </row>
    <row r="1386" spans="1:13" x14ac:dyDescent="0.25">
      <c r="A1386" s="4" t="s">
        <v>4088</v>
      </c>
      <c r="B1386" s="9">
        <v>3939</v>
      </c>
      <c r="C1386" s="9" t="s">
        <v>4089</v>
      </c>
      <c r="D1386" s="9" t="s">
        <v>4090</v>
      </c>
      <c r="E1386" s="10">
        <v>59.49</v>
      </c>
      <c r="F1386" s="10">
        <v>748568.18644800002</v>
      </c>
      <c r="G1386" s="10">
        <v>625715.35894627799</v>
      </c>
      <c r="H1386" s="16">
        <v>0.19633979851255301</v>
      </c>
      <c r="I1386" s="10">
        <v>122852.827501722</v>
      </c>
      <c r="J1386" s="10">
        <v>12583.0927289965</v>
      </c>
      <c r="K1386" s="10">
        <v>10517.9922498954</v>
      </c>
      <c r="L1386" s="10" t="s">
        <v>80</v>
      </c>
      <c r="M1386" s="10" t="s">
        <v>6440</v>
      </c>
    </row>
    <row r="1387" spans="1:13" x14ac:dyDescent="0.25">
      <c r="A1387" s="4" t="s">
        <v>4091</v>
      </c>
      <c r="B1387" s="9">
        <v>3940</v>
      </c>
      <c r="C1387" s="9" t="s">
        <v>4092</v>
      </c>
      <c r="D1387" s="9" t="s">
        <v>4093</v>
      </c>
      <c r="E1387" s="10">
        <v>390.83</v>
      </c>
      <c r="F1387" s="10">
        <v>290768.11777079001</v>
      </c>
      <c r="G1387" s="10">
        <v>341966.38172730303</v>
      </c>
      <c r="H1387" s="16">
        <v>-0.14971724325036301</v>
      </c>
      <c r="I1387" s="10">
        <v>-51198.263956513001</v>
      </c>
      <c r="J1387" s="10">
        <v>743.97594291837902</v>
      </c>
      <c r="K1387" s="10">
        <v>874.97475047284797</v>
      </c>
      <c r="L1387" s="10" t="s">
        <v>80</v>
      </c>
      <c r="M1387" s="10" t="s">
        <v>6439</v>
      </c>
    </row>
    <row r="1388" spans="1:13" x14ac:dyDescent="0.25">
      <c r="A1388" s="4" t="s">
        <v>4094</v>
      </c>
      <c r="B1388" s="9">
        <v>3941</v>
      </c>
      <c r="C1388" s="9" t="s">
        <v>4095</v>
      </c>
      <c r="D1388" s="9" t="s">
        <v>4096</v>
      </c>
      <c r="E1388" s="10">
        <v>792.05</v>
      </c>
      <c r="F1388" s="10">
        <v>1171926.8216494799</v>
      </c>
      <c r="G1388" s="10">
        <v>1194988.7426700899</v>
      </c>
      <c r="H1388" s="16">
        <v>-1.9298860480541601E-2</v>
      </c>
      <c r="I1388" s="10">
        <v>-23061.921020607901</v>
      </c>
      <c r="J1388" s="10">
        <v>1479.61217303135</v>
      </c>
      <c r="K1388" s="10">
        <v>1508.72892199998</v>
      </c>
      <c r="L1388" s="10" t="s">
        <v>25</v>
      </c>
      <c r="M1388" s="10" t="s">
        <v>6440</v>
      </c>
    </row>
    <row r="1389" spans="1:13" x14ac:dyDescent="0.25">
      <c r="A1389" s="4" t="s">
        <v>4097</v>
      </c>
      <c r="B1389" s="9">
        <v>3942</v>
      </c>
      <c r="C1389" s="9" t="s">
        <v>4098</v>
      </c>
      <c r="D1389" s="9" t="s">
        <v>4099</v>
      </c>
      <c r="E1389" s="10">
        <v>531.52</v>
      </c>
      <c r="F1389" s="10">
        <v>1892203.2017904599</v>
      </c>
      <c r="G1389" s="10">
        <v>1752190.0868627799</v>
      </c>
      <c r="H1389" s="16">
        <v>7.9907491759854093E-2</v>
      </c>
      <c r="I1389" s="10">
        <v>140013.114927685</v>
      </c>
      <c r="J1389" s="10">
        <v>3559.9849521945698</v>
      </c>
      <c r="K1389" s="10">
        <v>3296.56473295977</v>
      </c>
      <c r="L1389" s="10" t="s">
        <v>12</v>
      </c>
      <c r="M1389" s="10" t="s">
        <v>6439</v>
      </c>
    </row>
    <row r="1390" spans="1:13" x14ac:dyDescent="0.25">
      <c r="A1390" s="4" t="s">
        <v>4100</v>
      </c>
      <c r="B1390" s="9">
        <v>3943</v>
      </c>
      <c r="C1390" s="9" t="s">
        <v>4101</v>
      </c>
      <c r="D1390" s="9" t="s">
        <v>4102</v>
      </c>
      <c r="E1390" s="10">
        <v>268.95</v>
      </c>
      <c r="F1390" s="10">
        <v>1844196.2375375</v>
      </c>
      <c r="G1390" s="10">
        <v>1585292.68665416</v>
      </c>
      <c r="H1390" s="16">
        <v>0.16331593090848501</v>
      </c>
      <c r="I1390" s="10">
        <v>258903.55088333701</v>
      </c>
      <c r="J1390" s="10">
        <v>6857.0226344580797</v>
      </c>
      <c r="K1390" s="10">
        <v>5894.3769721292501</v>
      </c>
      <c r="L1390" s="10" t="s">
        <v>25</v>
      </c>
      <c r="M1390" s="10" t="s">
        <v>6440</v>
      </c>
    </row>
    <row r="1391" spans="1:13" x14ac:dyDescent="0.25">
      <c r="A1391" s="4" t="s">
        <v>4103</v>
      </c>
      <c r="B1391" s="9">
        <v>3945</v>
      </c>
      <c r="C1391" s="9" t="s">
        <v>4104</v>
      </c>
      <c r="D1391" s="9" t="s">
        <v>4105</v>
      </c>
      <c r="E1391" s="10">
        <v>2106.89</v>
      </c>
      <c r="F1391" s="10">
        <v>3659261.3283126098</v>
      </c>
      <c r="G1391" s="10">
        <v>3433188.2670823201</v>
      </c>
      <c r="H1391" s="16">
        <v>6.5849304973426101E-2</v>
      </c>
      <c r="I1391" s="10">
        <v>226073.06123029199</v>
      </c>
      <c r="J1391" s="10">
        <v>1736.80701332894</v>
      </c>
      <c r="K1391" s="10">
        <v>1629.5052267001699</v>
      </c>
      <c r="L1391" s="10" t="s">
        <v>12</v>
      </c>
      <c r="M1391" s="10" t="s">
        <v>6439</v>
      </c>
    </row>
    <row r="1392" spans="1:13" x14ac:dyDescent="0.25">
      <c r="A1392" s="4" t="s">
        <v>4106</v>
      </c>
      <c r="B1392" s="9">
        <v>3946</v>
      </c>
      <c r="C1392" s="9" t="s">
        <v>4107</v>
      </c>
      <c r="D1392" s="9" t="s">
        <v>4108</v>
      </c>
      <c r="E1392" s="10">
        <v>1475.15</v>
      </c>
      <c r="F1392" s="10">
        <v>3906544.3455532999</v>
      </c>
      <c r="G1392" s="10">
        <v>3749906.3032430899</v>
      </c>
      <c r="H1392" s="16">
        <v>4.1771188302690297E-2</v>
      </c>
      <c r="I1392" s="10">
        <v>156638.04231021201</v>
      </c>
      <c r="J1392" s="10">
        <v>2648.2353289857301</v>
      </c>
      <c r="K1392" s="10">
        <v>2542.0508444857101</v>
      </c>
      <c r="L1392" s="10" t="s">
        <v>12</v>
      </c>
      <c r="M1392" s="10" t="s">
        <v>6439</v>
      </c>
    </row>
    <row r="1393" spans="1:13" x14ac:dyDescent="0.25">
      <c r="A1393" s="4" t="s">
        <v>4109</v>
      </c>
      <c r="B1393" s="9">
        <v>3947</v>
      </c>
      <c r="C1393" s="9" t="s">
        <v>4110</v>
      </c>
      <c r="D1393" s="9" t="s">
        <v>4111</v>
      </c>
      <c r="E1393" s="10">
        <v>505.6</v>
      </c>
      <c r="F1393" s="10">
        <v>2883693.2343474301</v>
      </c>
      <c r="G1393" s="10">
        <v>2712169.7709093001</v>
      </c>
      <c r="H1393" s="16">
        <v>6.3242155884889004E-2</v>
      </c>
      <c r="I1393" s="10">
        <v>171523.46343813001</v>
      </c>
      <c r="J1393" s="10">
        <v>5703.50718818716</v>
      </c>
      <c r="K1393" s="10">
        <v>5364.2598317035199</v>
      </c>
      <c r="L1393" s="10" t="s">
        <v>25</v>
      </c>
      <c r="M1393" s="10" t="s">
        <v>6439</v>
      </c>
    </row>
    <row r="1394" spans="1:13" x14ac:dyDescent="0.25">
      <c r="A1394" s="4" t="s">
        <v>4112</v>
      </c>
      <c r="B1394" s="9">
        <v>3948</v>
      </c>
      <c r="C1394" s="9" t="s">
        <v>4113</v>
      </c>
      <c r="D1394" s="9" t="s">
        <v>4114</v>
      </c>
      <c r="E1394" s="10">
        <v>224.25</v>
      </c>
      <c r="F1394" s="10">
        <v>2077554.0471582001</v>
      </c>
      <c r="G1394" s="10">
        <v>1749536.8115658399</v>
      </c>
      <c r="H1394" s="16">
        <v>0.18748804450635601</v>
      </c>
      <c r="I1394" s="10">
        <v>328017.23559236398</v>
      </c>
      <c r="J1394" s="10">
        <v>9264.4550597913003</v>
      </c>
      <c r="K1394" s="10">
        <v>7801.7249122222302</v>
      </c>
      <c r="L1394" s="10" t="s">
        <v>25</v>
      </c>
      <c r="M1394" s="10" t="s">
        <v>6442</v>
      </c>
    </row>
    <row r="1395" spans="1:13" x14ac:dyDescent="0.25">
      <c r="A1395" s="4" t="s">
        <v>4115</v>
      </c>
      <c r="B1395" s="9">
        <v>3949</v>
      </c>
      <c r="C1395" s="9" t="s">
        <v>4116</v>
      </c>
      <c r="D1395" s="9" t="s">
        <v>4117</v>
      </c>
      <c r="E1395" s="10">
        <v>3553.07</v>
      </c>
      <c r="F1395" s="10">
        <v>2891662.23959604</v>
      </c>
      <c r="G1395" s="10">
        <v>3267193.2458566399</v>
      </c>
      <c r="H1395" s="16">
        <v>-0.114939943248486</v>
      </c>
      <c r="I1395" s="10">
        <v>-375531.0062606</v>
      </c>
      <c r="J1395" s="10">
        <v>813.84893615831902</v>
      </c>
      <c r="K1395" s="10">
        <v>919.54091696944897</v>
      </c>
      <c r="L1395" s="10" t="s">
        <v>25</v>
      </c>
      <c r="M1395" s="10" t="s">
        <v>6441</v>
      </c>
    </row>
    <row r="1396" spans="1:13" x14ac:dyDescent="0.25">
      <c r="A1396" s="4" t="s">
        <v>4118</v>
      </c>
      <c r="B1396" s="9">
        <v>3950</v>
      </c>
      <c r="C1396" s="9" t="s">
        <v>4119</v>
      </c>
      <c r="D1396" s="9" t="s">
        <v>4120</v>
      </c>
      <c r="E1396" s="10">
        <v>11901.11</v>
      </c>
      <c r="F1396" s="10">
        <v>18276870.063381001</v>
      </c>
      <c r="G1396" s="10">
        <v>18985225.3636503</v>
      </c>
      <c r="H1396" s="16">
        <v>-3.7310871306563499E-2</v>
      </c>
      <c r="I1396" s="10">
        <v>-708355.300269261</v>
      </c>
      <c r="J1396" s="10">
        <v>1535.72818530213</v>
      </c>
      <c r="K1396" s="10">
        <v>1595.24828891173</v>
      </c>
      <c r="L1396" s="10" t="s">
        <v>12</v>
      </c>
      <c r="M1396" s="10" t="s">
        <v>6439</v>
      </c>
    </row>
    <row r="1397" spans="1:13" x14ac:dyDescent="0.25">
      <c r="A1397" s="4" t="s">
        <v>4121</v>
      </c>
      <c r="B1397" s="9">
        <v>3951</v>
      </c>
      <c r="C1397" s="9" t="s">
        <v>4122</v>
      </c>
      <c r="D1397" s="9" t="s">
        <v>4123</v>
      </c>
      <c r="E1397" s="10">
        <v>3060.77</v>
      </c>
      <c r="F1397" s="10">
        <v>5258689.5323315803</v>
      </c>
      <c r="G1397" s="10">
        <v>4896535.2026669001</v>
      </c>
      <c r="H1397" s="16">
        <v>7.3961345048114205E-2</v>
      </c>
      <c r="I1397" s="10">
        <v>362154.32966468402</v>
      </c>
      <c r="J1397" s="10">
        <v>1718.0936602004001</v>
      </c>
      <c r="K1397" s="10">
        <v>1599.7723457387799</v>
      </c>
      <c r="L1397" s="10" t="s">
        <v>12</v>
      </c>
      <c r="M1397" s="10" t="s">
        <v>6439</v>
      </c>
    </row>
    <row r="1398" spans="1:13" x14ac:dyDescent="0.25">
      <c r="A1398" s="4" t="s">
        <v>4124</v>
      </c>
      <c r="B1398" s="9">
        <v>3952</v>
      </c>
      <c r="C1398" s="9" t="s">
        <v>4125</v>
      </c>
      <c r="D1398" s="9" t="s">
        <v>4126</v>
      </c>
      <c r="E1398" s="10">
        <v>1626.27</v>
      </c>
      <c r="F1398" s="10">
        <v>2569132.5347765302</v>
      </c>
      <c r="G1398" s="10">
        <v>2810669.61999432</v>
      </c>
      <c r="H1398" s="16">
        <v>-8.5935779680244198E-2</v>
      </c>
      <c r="I1398" s="10">
        <v>-241537.08521778701</v>
      </c>
      <c r="J1398" s="10">
        <v>1579.76998578128</v>
      </c>
      <c r="K1398" s="10">
        <v>1728.2921163117501</v>
      </c>
      <c r="L1398" s="10" t="s">
        <v>12</v>
      </c>
      <c r="M1398" s="10" t="s">
        <v>6439</v>
      </c>
    </row>
    <row r="1399" spans="1:13" x14ac:dyDescent="0.25">
      <c r="A1399" s="4" t="s">
        <v>4127</v>
      </c>
      <c r="B1399" s="9">
        <v>3953</v>
      </c>
      <c r="C1399" s="9" t="s">
        <v>4128</v>
      </c>
      <c r="D1399" s="9" t="s">
        <v>4129</v>
      </c>
      <c r="E1399" s="10">
        <v>666.64</v>
      </c>
      <c r="F1399" s="10">
        <v>1902858.37503402</v>
      </c>
      <c r="G1399" s="10">
        <v>1935135.5628494001</v>
      </c>
      <c r="H1399" s="16">
        <v>-1.66795486760896E-2</v>
      </c>
      <c r="I1399" s="10">
        <v>-32277.187815378398</v>
      </c>
      <c r="J1399" s="10">
        <v>2854.4017386205801</v>
      </c>
      <c r="K1399" s="10">
        <v>2902.8194570523801</v>
      </c>
      <c r="L1399" s="10" t="s">
        <v>12</v>
      </c>
      <c r="M1399" s="10" t="s">
        <v>6439</v>
      </c>
    </row>
    <row r="1400" spans="1:13" x14ac:dyDescent="0.25">
      <c r="A1400" s="4" t="s">
        <v>4130</v>
      </c>
      <c r="B1400" s="9">
        <v>3954</v>
      </c>
      <c r="C1400" s="9" t="s">
        <v>4131</v>
      </c>
      <c r="D1400" s="9" t="s">
        <v>4132</v>
      </c>
      <c r="E1400" s="10">
        <v>160.27000000000001</v>
      </c>
      <c r="F1400" s="10">
        <v>816549.56649460003</v>
      </c>
      <c r="G1400" s="10">
        <v>969176.34633615799</v>
      </c>
      <c r="H1400" s="16">
        <v>-0.15748091708855999</v>
      </c>
      <c r="I1400" s="10">
        <v>-152626.77984155799</v>
      </c>
      <c r="J1400" s="10">
        <v>5094.8372527272704</v>
      </c>
      <c r="K1400" s="10">
        <v>6047.1476030208896</v>
      </c>
      <c r="L1400" s="10" t="s">
        <v>25</v>
      </c>
      <c r="M1400" s="10" t="s">
        <v>6441</v>
      </c>
    </row>
    <row r="1401" spans="1:13" x14ac:dyDescent="0.25">
      <c r="A1401" s="4" t="s">
        <v>4133</v>
      </c>
      <c r="B1401" s="9">
        <v>3956</v>
      </c>
      <c r="C1401" s="9" t="s">
        <v>4134</v>
      </c>
      <c r="D1401" s="9" t="s">
        <v>4135</v>
      </c>
      <c r="E1401" s="10">
        <v>2319.14</v>
      </c>
      <c r="F1401" s="10">
        <v>1391441.4595137399</v>
      </c>
      <c r="G1401" s="10">
        <v>1538664.26965228</v>
      </c>
      <c r="H1401" s="16">
        <v>-9.5682218039552597E-2</v>
      </c>
      <c r="I1401" s="10">
        <v>-147222.81013853801</v>
      </c>
      <c r="J1401" s="10">
        <v>599.98165678386795</v>
      </c>
      <c r="K1401" s="10">
        <v>663.46329658937304</v>
      </c>
      <c r="L1401" s="10" t="s">
        <v>12</v>
      </c>
      <c r="M1401" s="10" t="s">
        <v>6439</v>
      </c>
    </row>
    <row r="1402" spans="1:13" x14ac:dyDescent="0.25">
      <c r="A1402" s="4" t="s">
        <v>4136</v>
      </c>
      <c r="B1402" s="9">
        <v>3957</v>
      </c>
      <c r="C1402" s="9" t="s">
        <v>4137</v>
      </c>
      <c r="D1402" s="9" t="s">
        <v>4138</v>
      </c>
      <c r="E1402" s="10">
        <v>6330.48</v>
      </c>
      <c r="F1402" s="10">
        <v>7577738.6332691004</v>
      </c>
      <c r="G1402" s="10">
        <v>8262415.9105951497</v>
      </c>
      <c r="H1402" s="16">
        <v>-8.2866474495439296E-2</v>
      </c>
      <c r="I1402" s="10">
        <v>-684677.27732604498</v>
      </c>
      <c r="J1402" s="10">
        <v>1197.0243383233301</v>
      </c>
      <c r="K1402" s="10">
        <v>1305.1800038220099</v>
      </c>
      <c r="L1402" s="10" t="s">
        <v>12</v>
      </c>
      <c r="M1402" s="10" t="s">
        <v>6439</v>
      </c>
    </row>
    <row r="1403" spans="1:13" x14ac:dyDescent="0.25">
      <c r="A1403" s="4" t="s">
        <v>4139</v>
      </c>
      <c r="B1403" s="9">
        <v>3958</v>
      </c>
      <c r="C1403" s="9" t="s">
        <v>4140</v>
      </c>
      <c r="D1403" s="9" t="s">
        <v>4141</v>
      </c>
      <c r="E1403" s="10">
        <v>9209.4699999999993</v>
      </c>
      <c r="F1403" s="10">
        <v>22517478.473858099</v>
      </c>
      <c r="G1403" s="10">
        <v>21996640.007070899</v>
      </c>
      <c r="H1403" s="16">
        <v>2.3678092045868099E-2</v>
      </c>
      <c r="I1403" s="10">
        <v>520838.46678724902</v>
      </c>
      <c r="J1403" s="10">
        <v>2445.03521634341</v>
      </c>
      <c r="K1403" s="10">
        <v>2388.4805539375102</v>
      </c>
      <c r="L1403" s="10" t="s">
        <v>12</v>
      </c>
      <c r="M1403" s="10" t="s">
        <v>6439</v>
      </c>
    </row>
    <row r="1404" spans="1:13" x14ac:dyDescent="0.25">
      <c r="A1404" s="4" t="s">
        <v>4142</v>
      </c>
      <c r="B1404" s="9">
        <v>3959</v>
      </c>
      <c r="C1404" s="9" t="s">
        <v>4143</v>
      </c>
      <c r="D1404" s="9" t="s">
        <v>4144</v>
      </c>
      <c r="E1404" s="10">
        <v>26017.47</v>
      </c>
      <c r="F1404" s="10">
        <v>91378094.416784793</v>
      </c>
      <c r="G1404" s="10">
        <v>106885324.86317</v>
      </c>
      <c r="H1404" s="16">
        <v>-0.14508287705760101</v>
      </c>
      <c r="I1404" s="10">
        <v>-15507230.446385</v>
      </c>
      <c r="J1404" s="10">
        <v>3512.1821766983799</v>
      </c>
      <c r="K1404" s="10">
        <v>4108.2136296561403</v>
      </c>
      <c r="L1404" s="10" t="s">
        <v>12</v>
      </c>
      <c r="M1404" s="10" t="s">
        <v>6439</v>
      </c>
    </row>
    <row r="1405" spans="1:13" x14ac:dyDescent="0.25">
      <c r="A1405" s="4" t="s">
        <v>4145</v>
      </c>
      <c r="B1405" s="9">
        <v>3960</v>
      </c>
      <c r="C1405" s="9" t="s">
        <v>4146</v>
      </c>
      <c r="D1405" s="9" t="s">
        <v>4147</v>
      </c>
      <c r="E1405" s="10">
        <v>4362.03</v>
      </c>
      <c r="F1405" s="10">
        <v>22946516.9465435</v>
      </c>
      <c r="G1405" s="10">
        <v>29148831.1839418</v>
      </c>
      <c r="H1405" s="16">
        <v>-0.21278088984971599</v>
      </c>
      <c r="I1405" s="10">
        <v>-6202314.2373982901</v>
      </c>
      <c r="J1405" s="10">
        <v>5260.5133267179499</v>
      </c>
      <c r="K1405" s="10">
        <v>6682.4004383146803</v>
      </c>
      <c r="L1405" s="10" t="s">
        <v>12</v>
      </c>
      <c r="M1405" s="10" t="s">
        <v>6439</v>
      </c>
    </row>
    <row r="1406" spans="1:13" x14ac:dyDescent="0.25">
      <c r="A1406" s="4" t="s">
        <v>4148</v>
      </c>
      <c r="B1406" s="9">
        <v>3961</v>
      </c>
      <c r="C1406" s="9" t="s">
        <v>4149</v>
      </c>
      <c r="D1406" s="9" t="s">
        <v>4150</v>
      </c>
      <c r="E1406" s="10">
        <v>18044.03</v>
      </c>
      <c r="F1406" s="10">
        <v>10581757.531871</v>
      </c>
      <c r="G1406" s="10">
        <v>11011533.20035</v>
      </c>
      <c r="H1406" s="16">
        <v>-3.9029593850319198E-2</v>
      </c>
      <c r="I1406" s="10">
        <v>-429775.66847896599</v>
      </c>
      <c r="J1406" s="10">
        <v>586.44091878981703</v>
      </c>
      <c r="K1406" s="10">
        <v>610.25908294045098</v>
      </c>
      <c r="L1406" s="10" t="s">
        <v>12</v>
      </c>
      <c r="M1406" s="10" t="s">
        <v>6439</v>
      </c>
    </row>
    <row r="1407" spans="1:13" x14ac:dyDescent="0.25">
      <c r="A1407" s="4" t="s">
        <v>4151</v>
      </c>
      <c r="B1407" s="9">
        <v>3962</v>
      </c>
      <c r="C1407" s="9" t="s">
        <v>4152</v>
      </c>
      <c r="D1407" s="9" t="s">
        <v>4153</v>
      </c>
      <c r="E1407" s="10">
        <v>1841.57</v>
      </c>
      <c r="F1407" s="10">
        <v>4031507.12874215</v>
      </c>
      <c r="G1407" s="10">
        <v>4136218.6988669699</v>
      </c>
      <c r="H1407" s="16">
        <v>-2.5315772145583799E-2</v>
      </c>
      <c r="I1407" s="10">
        <v>-104711.570124819</v>
      </c>
      <c r="J1407" s="10">
        <v>2189.1685511504602</v>
      </c>
      <c r="K1407" s="10">
        <v>2246.0284968081401</v>
      </c>
      <c r="L1407" s="10" t="s">
        <v>12</v>
      </c>
      <c r="M1407" s="10" t="s">
        <v>6439</v>
      </c>
    </row>
    <row r="1408" spans="1:13" x14ac:dyDescent="0.25">
      <c r="A1408" s="4" t="s">
        <v>4154</v>
      </c>
      <c r="B1408" s="9">
        <v>3963</v>
      </c>
      <c r="C1408" s="9" t="s">
        <v>4155</v>
      </c>
      <c r="D1408" s="9" t="s">
        <v>4156</v>
      </c>
      <c r="E1408" s="10">
        <v>1270.83</v>
      </c>
      <c r="F1408" s="10">
        <v>6072396.40184882</v>
      </c>
      <c r="G1408" s="10">
        <v>5746093.2762302104</v>
      </c>
      <c r="H1408" s="16">
        <v>5.67869524444422E-2</v>
      </c>
      <c r="I1408" s="10">
        <v>326303.12561861402</v>
      </c>
      <c r="J1408" s="10">
        <v>4778.2916691050896</v>
      </c>
      <c r="K1408" s="10">
        <v>4521.5278803854198</v>
      </c>
      <c r="L1408" s="10" t="s">
        <v>12</v>
      </c>
      <c r="M1408" s="10" t="s">
        <v>6439</v>
      </c>
    </row>
    <row r="1409" spans="1:13" x14ac:dyDescent="0.25">
      <c r="A1409" s="4" t="s">
        <v>4157</v>
      </c>
      <c r="B1409" s="9">
        <v>3964</v>
      </c>
      <c r="C1409" s="9" t="s">
        <v>4158</v>
      </c>
      <c r="D1409" s="9" t="s">
        <v>4159</v>
      </c>
      <c r="E1409" s="10">
        <v>400.77</v>
      </c>
      <c r="F1409" s="10">
        <v>3013306.7502977801</v>
      </c>
      <c r="G1409" s="10">
        <v>3064960.6907978998</v>
      </c>
      <c r="H1409" s="16">
        <v>-1.6853051543272501E-2</v>
      </c>
      <c r="I1409" s="10">
        <v>-51653.940500121098</v>
      </c>
      <c r="J1409" s="10">
        <v>7518.79319883669</v>
      </c>
      <c r="K1409" s="10">
        <v>7647.67994310428</v>
      </c>
      <c r="L1409" s="10" t="s">
        <v>25</v>
      </c>
      <c r="M1409" s="10" t="s">
        <v>6440</v>
      </c>
    </row>
    <row r="1410" spans="1:13" x14ac:dyDescent="0.25">
      <c r="A1410" s="4" t="s">
        <v>4160</v>
      </c>
      <c r="B1410" s="9">
        <v>3965</v>
      </c>
      <c r="C1410" s="9" t="s">
        <v>4161</v>
      </c>
      <c r="D1410" s="9" t="s">
        <v>4162</v>
      </c>
      <c r="E1410" s="10">
        <v>514.42999999999995</v>
      </c>
      <c r="F1410" s="10">
        <v>8576275.0601410493</v>
      </c>
      <c r="G1410" s="10">
        <v>9515771.25968129</v>
      </c>
      <c r="H1410" s="16">
        <v>-9.8730431186478798E-2</v>
      </c>
      <c r="I1410" s="10">
        <v>-939496.19954023696</v>
      </c>
      <c r="J1410" s="10">
        <v>16671.4131371441</v>
      </c>
      <c r="K1410" s="10">
        <v>18497.698928292099</v>
      </c>
      <c r="L1410" s="10" t="s">
        <v>12</v>
      </c>
      <c r="M1410" s="10" t="s">
        <v>6439</v>
      </c>
    </row>
    <row r="1411" spans="1:13" x14ac:dyDescent="0.25">
      <c r="A1411" s="4" t="s">
        <v>4163</v>
      </c>
      <c r="B1411" s="9">
        <v>3966</v>
      </c>
      <c r="C1411" s="9" t="s">
        <v>4164</v>
      </c>
      <c r="D1411" s="9" t="s">
        <v>4165</v>
      </c>
      <c r="E1411" s="10">
        <v>1660.34</v>
      </c>
      <c r="F1411" s="10">
        <v>1102509.26468676</v>
      </c>
      <c r="G1411" s="10">
        <v>1151635.5276091699</v>
      </c>
      <c r="H1411" s="16">
        <v>-4.2657821632504297E-2</v>
      </c>
      <c r="I1411" s="10">
        <v>-49126.262922406902</v>
      </c>
      <c r="J1411" s="10">
        <v>664.026202275895</v>
      </c>
      <c r="K1411" s="10">
        <v>693.61427635855705</v>
      </c>
      <c r="L1411" s="10" t="s">
        <v>12</v>
      </c>
      <c r="M1411" s="10" t="s">
        <v>6440</v>
      </c>
    </row>
    <row r="1412" spans="1:13" x14ac:dyDescent="0.25">
      <c r="A1412" s="4" t="s">
        <v>4166</v>
      </c>
      <c r="B1412" s="9">
        <v>3967</v>
      </c>
      <c r="C1412" s="9" t="s">
        <v>4167</v>
      </c>
      <c r="D1412" s="9" t="s">
        <v>4168</v>
      </c>
      <c r="E1412" s="10">
        <v>1986.85</v>
      </c>
      <c r="F1412" s="10">
        <v>3535199.5181235299</v>
      </c>
      <c r="G1412" s="10">
        <v>3216424.7027757401</v>
      </c>
      <c r="H1412" s="16">
        <v>9.9108433992776607E-2</v>
      </c>
      <c r="I1412" s="10">
        <v>318774.815347786</v>
      </c>
      <c r="J1412" s="10">
        <v>1779.2986476701999</v>
      </c>
      <c r="K1412" s="10">
        <v>1618.8563317692599</v>
      </c>
      <c r="L1412" s="10" t="s">
        <v>12</v>
      </c>
      <c r="M1412" s="10" t="s">
        <v>6439</v>
      </c>
    </row>
    <row r="1413" spans="1:13" x14ac:dyDescent="0.25">
      <c r="A1413" s="4" t="s">
        <v>4169</v>
      </c>
      <c r="B1413" s="9">
        <v>3968</v>
      </c>
      <c r="C1413" s="9" t="s">
        <v>4170</v>
      </c>
      <c r="D1413" s="9" t="s">
        <v>4171</v>
      </c>
      <c r="E1413" s="10">
        <v>7631.33</v>
      </c>
      <c r="F1413" s="10">
        <v>27397806.005866598</v>
      </c>
      <c r="G1413" s="10">
        <v>25960528.467622101</v>
      </c>
      <c r="H1413" s="16">
        <v>5.5363955323062902E-2</v>
      </c>
      <c r="I1413" s="10">
        <v>1437277.5382445301</v>
      </c>
      <c r="J1413" s="10">
        <v>3590.1744526663902</v>
      </c>
      <c r="K1413" s="10">
        <v>3401.8353901118198</v>
      </c>
      <c r="L1413" s="10" t="s">
        <v>12</v>
      </c>
      <c r="M1413" s="10" t="s">
        <v>6439</v>
      </c>
    </row>
    <row r="1414" spans="1:13" x14ac:dyDescent="0.25">
      <c r="A1414" s="4" t="s">
        <v>4172</v>
      </c>
      <c r="B1414" s="9">
        <v>3969</v>
      </c>
      <c r="C1414" s="9" t="s">
        <v>4173</v>
      </c>
      <c r="D1414" s="9" t="s">
        <v>4174</v>
      </c>
      <c r="E1414" s="10">
        <v>7189.15</v>
      </c>
      <c r="F1414" s="10">
        <v>39460117.345411599</v>
      </c>
      <c r="G1414" s="10">
        <v>36394613.448926702</v>
      </c>
      <c r="H1414" s="16">
        <v>8.4229604493172294E-2</v>
      </c>
      <c r="I1414" s="10">
        <v>3065503.8964849799</v>
      </c>
      <c r="J1414" s="10">
        <v>5488.8432353493299</v>
      </c>
      <c r="K1414" s="10">
        <v>5062.43623361965</v>
      </c>
      <c r="L1414" s="10" t="s">
        <v>12</v>
      </c>
      <c r="M1414" s="10" t="s">
        <v>6439</v>
      </c>
    </row>
    <row r="1415" spans="1:13" x14ac:dyDescent="0.25">
      <c r="A1415" s="4" t="s">
        <v>4175</v>
      </c>
      <c r="B1415" s="9">
        <v>3970</v>
      </c>
      <c r="C1415" s="9" t="s">
        <v>4176</v>
      </c>
      <c r="D1415" s="9" t="s">
        <v>4177</v>
      </c>
      <c r="E1415" s="10">
        <v>3114.04</v>
      </c>
      <c r="F1415" s="10">
        <v>22699169.925981801</v>
      </c>
      <c r="G1415" s="10">
        <v>25118149.700366199</v>
      </c>
      <c r="H1415" s="16">
        <v>-9.6304059146089305E-2</v>
      </c>
      <c r="I1415" s="10">
        <v>-2418979.7743843901</v>
      </c>
      <c r="J1415" s="10">
        <v>7289.2994071950998</v>
      </c>
      <c r="K1415" s="10">
        <v>8066.0973206401404</v>
      </c>
      <c r="L1415" s="10" t="s">
        <v>12</v>
      </c>
      <c r="M1415" s="10" t="s">
        <v>6439</v>
      </c>
    </row>
    <row r="1416" spans="1:13" x14ac:dyDescent="0.25">
      <c r="A1416" s="4" t="s">
        <v>4178</v>
      </c>
      <c r="B1416" s="9">
        <v>3971</v>
      </c>
      <c r="C1416" s="9" t="s">
        <v>4179</v>
      </c>
      <c r="D1416" s="9" t="s">
        <v>4180</v>
      </c>
      <c r="E1416" s="10">
        <v>4777.28</v>
      </c>
      <c r="F1416" s="10">
        <v>3167559.6815750501</v>
      </c>
      <c r="G1416" s="10">
        <v>3294619.0945930099</v>
      </c>
      <c r="H1416" s="16">
        <v>-3.8565736848452402E-2</v>
      </c>
      <c r="I1416" s="10">
        <v>-127059.41301796099</v>
      </c>
      <c r="J1416" s="10">
        <v>663.04668798459602</v>
      </c>
      <c r="K1416" s="10">
        <v>689.64328961103604</v>
      </c>
      <c r="L1416" s="10" t="s">
        <v>12</v>
      </c>
      <c r="M1416" s="10" t="s">
        <v>6439</v>
      </c>
    </row>
    <row r="1417" spans="1:13" x14ac:dyDescent="0.25">
      <c r="A1417" s="4" t="s">
        <v>4181</v>
      </c>
      <c r="B1417" s="9">
        <v>3972</v>
      </c>
      <c r="C1417" s="9" t="s">
        <v>4182</v>
      </c>
      <c r="D1417" s="9" t="s">
        <v>4183</v>
      </c>
      <c r="E1417" s="10">
        <v>2517.29</v>
      </c>
      <c r="F1417" s="10">
        <v>1638278.27926</v>
      </c>
      <c r="G1417" s="10">
        <v>1737906.9961482501</v>
      </c>
      <c r="H1417" s="16">
        <v>-5.7326840336713598E-2</v>
      </c>
      <c r="I1417" s="10">
        <v>-99628.716888248193</v>
      </c>
      <c r="J1417" s="10">
        <v>650.81030761652403</v>
      </c>
      <c r="K1417" s="10">
        <v>690.38807453581001</v>
      </c>
      <c r="L1417" s="10" t="s">
        <v>25</v>
      </c>
      <c r="M1417" s="10" t="s">
        <v>6440</v>
      </c>
    </row>
    <row r="1418" spans="1:13" x14ac:dyDescent="0.25">
      <c r="A1418" s="4" t="s">
        <v>4184</v>
      </c>
      <c r="B1418" s="9">
        <v>3973</v>
      </c>
      <c r="C1418" s="9" t="s">
        <v>4185</v>
      </c>
      <c r="D1418" s="9" t="s">
        <v>4186</v>
      </c>
      <c r="E1418" s="10">
        <v>6484.48</v>
      </c>
      <c r="F1418" s="10">
        <v>4865074.4429927599</v>
      </c>
      <c r="G1418" s="10">
        <v>5083402.4509472996</v>
      </c>
      <c r="H1418" s="16">
        <v>-4.2949188080485597E-2</v>
      </c>
      <c r="I1418" s="10">
        <v>-218328.007954537</v>
      </c>
      <c r="J1418" s="10">
        <v>750.264391746564</v>
      </c>
      <c r="K1418" s="10">
        <v>783.93370801472099</v>
      </c>
      <c r="L1418" s="10" t="s">
        <v>25</v>
      </c>
      <c r="M1418" s="10" t="s">
        <v>6439</v>
      </c>
    </row>
    <row r="1419" spans="1:13" x14ac:dyDescent="0.25">
      <c r="A1419" s="4" t="s">
        <v>4187</v>
      </c>
      <c r="B1419" s="9">
        <v>3974</v>
      </c>
      <c r="C1419" s="9" t="s">
        <v>4188</v>
      </c>
      <c r="D1419" s="9" t="s">
        <v>4189</v>
      </c>
      <c r="E1419" s="10">
        <v>763.29</v>
      </c>
      <c r="F1419" s="10">
        <v>1092791.10568674</v>
      </c>
      <c r="G1419" s="10">
        <v>1056455.1908497801</v>
      </c>
      <c r="H1419" s="16">
        <v>3.4394184582244899E-2</v>
      </c>
      <c r="I1419" s="10">
        <v>36335.914836958102</v>
      </c>
      <c r="J1419" s="10">
        <v>1431.6853432990599</v>
      </c>
      <c r="K1419" s="10">
        <v>1384.0810057118299</v>
      </c>
      <c r="L1419" s="10" t="s">
        <v>25</v>
      </c>
      <c r="M1419" s="10" t="s">
        <v>6439</v>
      </c>
    </row>
    <row r="1420" spans="1:13" x14ac:dyDescent="0.25">
      <c r="A1420" s="4" t="s">
        <v>4190</v>
      </c>
      <c r="B1420" s="9">
        <v>3977</v>
      </c>
      <c r="C1420" s="9" t="s">
        <v>4191</v>
      </c>
      <c r="D1420" s="9" t="s">
        <v>4192</v>
      </c>
      <c r="E1420" s="10">
        <v>454.85</v>
      </c>
      <c r="F1420" s="10">
        <v>2132804.5097404001</v>
      </c>
      <c r="G1420" s="10">
        <v>2412439.5652840901</v>
      </c>
      <c r="H1420" s="16">
        <v>-0.11591380756962399</v>
      </c>
      <c r="I1420" s="10">
        <v>-279635.05554368597</v>
      </c>
      <c r="J1420" s="10">
        <v>4689.02827248631</v>
      </c>
      <c r="K1420" s="10">
        <v>5303.8134885876398</v>
      </c>
      <c r="L1420" s="10" t="s">
        <v>25</v>
      </c>
      <c r="M1420" s="10" t="s">
        <v>6440</v>
      </c>
    </row>
    <row r="1421" spans="1:13" x14ac:dyDescent="0.25">
      <c r="A1421" s="4" t="s">
        <v>4193</v>
      </c>
      <c r="B1421" s="9">
        <v>3978</v>
      </c>
      <c r="C1421" s="9" t="s">
        <v>4194</v>
      </c>
      <c r="D1421" s="9" t="s">
        <v>4195</v>
      </c>
      <c r="E1421" s="10">
        <v>3713.38</v>
      </c>
      <c r="F1421" s="10">
        <v>3804076.9255099799</v>
      </c>
      <c r="G1421" s="10">
        <v>3665350.9857858699</v>
      </c>
      <c r="H1421" s="16">
        <v>3.7847927868868099E-2</v>
      </c>
      <c r="I1421" s="10">
        <v>138725.939724108</v>
      </c>
      <c r="J1421" s="10">
        <v>1024.42435880787</v>
      </c>
      <c r="K1421" s="10">
        <v>987.06595764125098</v>
      </c>
      <c r="L1421" s="10" t="s">
        <v>12</v>
      </c>
      <c r="M1421" s="10" t="s">
        <v>6439</v>
      </c>
    </row>
    <row r="1422" spans="1:13" x14ac:dyDescent="0.25">
      <c r="A1422" s="4" t="s">
        <v>4196</v>
      </c>
      <c r="B1422" s="9">
        <v>3979</v>
      </c>
      <c r="C1422" s="9" t="s">
        <v>4197</v>
      </c>
      <c r="D1422" s="9" t="s">
        <v>4198</v>
      </c>
      <c r="E1422" s="10">
        <v>348.16</v>
      </c>
      <c r="F1422" s="10">
        <v>789369.92228126002</v>
      </c>
      <c r="G1422" s="10">
        <v>867262.96778068098</v>
      </c>
      <c r="H1422" s="16">
        <v>-8.9814794812176094E-2</v>
      </c>
      <c r="I1422" s="10">
        <v>-77893.045499420696</v>
      </c>
      <c r="J1422" s="10">
        <v>2267.2619550817399</v>
      </c>
      <c r="K1422" s="10">
        <v>2490.9896822744699</v>
      </c>
      <c r="L1422" s="10" t="s">
        <v>25</v>
      </c>
      <c r="M1422" s="10" t="s">
        <v>6439</v>
      </c>
    </row>
    <row r="1423" spans="1:13" x14ac:dyDescent="0.25">
      <c r="A1423" s="4" t="s">
        <v>4199</v>
      </c>
      <c r="B1423" s="9">
        <v>3982</v>
      </c>
      <c r="C1423" s="9" t="s">
        <v>4200</v>
      </c>
      <c r="D1423" s="9" t="s">
        <v>4201</v>
      </c>
      <c r="E1423" s="10">
        <v>89451</v>
      </c>
      <c r="F1423" s="10">
        <v>55901345.644427396</v>
      </c>
      <c r="G1423" s="10">
        <v>61361028.748177104</v>
      </c>
      <c r="H1423" s="16">
        <v>-8.8976394547685897E-2</v>
      </c>
      <c r="I1423" s="10">
        <v>-5459683.1037497101</v>
      </c>
      <c r="J1423" s="10">
        <v>624.93818564831497</v>
      </c>
      <c r="K1423" s="10">
        <v>685.97364756321497</v>
      </c>
      <c r="L1423" s="10" t="s">
        <v>12</v>
      </c>
      <c r="M1423" s="10" t="s">
        <v>6439</v>
      </c>
    </row>
    <row r="1424" spans="1:13" x14ac:dyDescent="0.25">
      <c r="A1424" s="4" t="s">
        <v>4202</v>
      </c>
      <c r="B1424" s="9">
        <v>4112</v>
      </c>
      <c r="C1424" s="9" t="s">
        <v>4203</v>
      </c>
      <c r="D1424" s="9" t="s">
        <v>4204</v>
      </c>
      <c r="E1424" s="10">
        <v>3408.32</v>
      </c>
      <c r="F1424" s="10">
        <v>23617836.011071999</v>
      </c>
      <c r="G1424" s="10">
        <v>23974186.468402401</v>
      </c>
      <c r="H1424" s="16">
        <v>-1.4863922819658501E-2</v>
      </c>
      <c r="I1424" s="10">
        <v>-356350.45733043598</v>
      </c>
      <c r="J1424" s="10">
        <v>6929.4655463900099</v>
      </c>
      <c r="K1424" s="10">
        <v>7034.0186568169702</v>
      </c>
      <c r="L1424" s="10" t="s">
        <v>25</v>
      </c>
      <c r="M1424" s="10" t="s">
        <v>6439</v>
      </c>
    </row>
    <row r="1425" spans="1:13" x14ac:dyDescent="0.25">
      <c r="A1425" s="4" t="s">
        <v>4205</v>
      </c>
      <c r="B1425" s="9">
        <v>4113</v>
      </c>
      <c r="C1425" s="9" t="s">
        <v>4206</v>
      </c>
      <c r="D1425" s="9" t="s">
        <v>4207</v>
      </c>
      <c r="E1425" s="10">
        <v>3117.14</v>
      </c>
      <c r="F1425" s="10">
        <v>28738517.425336499</v>
      </c>
      <c r="G1425" s="10">
        <v>25589191.578645799</v>
      </c>
      <c r="H1425" s="16">
        <v>0.123072502584206</v>
      </c>
      <c r="I1425" s="10">
        <v>3149325.8466906198</v>
      </c>
      <c r="J1425" s="10">
        <v>9219.5144989755008</v>
      </c>
      <c r="K1425" s="10">
        <v>8209.18905748406</v>
      </c>
      <c r="L1425" s="10" t="s">
        <v>25</v>
      </c>
      <c r="M1425" s="10" t="s">
        <v>6443</v>
      </c>
    </row>
    <row r="1426" spans="1:13" x14ac:dyDescent="0.25">
      <c r="A1426" s="4" t="s">
        <v>4208</v>
      </c>
      <c r="B1426" s="9">
        <v>4114</v>
      </c>
      <c r="C1426" s="9" t="s">
        <v>4209</v>
      </c>
      <c r="D1426" s="9" t="s">
        <v>4210</v>
      </c>
      <c r="E1426" s="10">
        <v>2067.2800000000002</v>
      </c>
      <c r="F1426" s="10">
        <v>25303117.455830399</v>
      </c>
      <c r="G1426" s="10">
        <v>24469806.462029502</v>
      </c>
      <c r="H1426" s="16">
        <v>3.4054662226033601E-2</v>
      </c>
      <c r="I1426" s="10">
        <v>833310.99380082998</v>
      </c>
      <c r="J1426" s="10">
        <v>12239.811470062299</v>
      </c>
      <c r="K1426" s="10">
        <v>11836.7161013649</v>
      </c>
      <c r="L1426" s="10" t="s">
        <v>12</v>
      </c>
      <c r="M1426" s="10" t="s">
        <v>6439</v>
      </c>
    </row>
    <row r="1427" spans="1:13" x14ac:dyDescent="0.25">
      <c r="A1427" s="4" t="s">
        <v>4211</v>
      </c>
      <c r="B1427" s="9">
        <v>4115</v>
      </c>
      <c r="C1427" s="9" t="s">
        <v>4212</v>
      </c>
      <c r="D1427" s="9" t="s">
        <v>4213</v>
      </c>
      <c r="E1427" s="10">
        <v>1251.8900000000001</v>
      </c>
      <c r="F1427" s="10">
        <v>21173557.3792134</v>
      </c>
      <c r="G1427" s="10">
        <v>23688391.780367602</v>
      </c>
      <c r="H1427" s="16">
        <v>-0.10616315469918799</v>
      </c>
      <c r="I1427" s="10">
        <v>-2514834.4011541498</v>
      </c>
      <c r="J1427" s="10">
        <v>16913.273034542501</v>
      </c>
      <c r="K1427" s="10">
        <v>18922.103204249299</v>
      </c>
      <c r="L1427" s="10" t="s">
        <v>12</v>
      </c>
      <c r="M1427" s="10" t="s">
        <v>6439</v>
      </c>
    </row>
    <row r="1428" spans="1:13" x14ac:dyDescent="0.25">
      <c r="A1428" s="4" t="s">
        <v>4214</v>
      </c>
      <c r="B1428" s="9">
        <v>4116</v>
      </c>
      <c r="C1428" s="9" t="s">
        <v>4215</v>
      </c>
      <c r="D1428" s="9" t="s">
        <v>4216</v>
      </c>
      <c r="E1428" s="10">
        <v>3163.88</v>
      </c>
      <c r="F1428" s="10">
        <v>12730951.0951667</v>
      </c>
      <c r="G1428" s="10">
        <v>16009117.442541899</v>
      </c>
      <c r="H1428" s="16">
        <v>-0.20476871127598301</v>
      </c>
      <c r="I1428" s="10">
        <v>-3278166.3473751601</v>
      </c>
      <c r="J1428" s="10">
        <v>4023.8413262091799</v>
      </c>
      <c r="K1428" s="10">
        <v>5059.9635392435403</v>
      </c>
      <c r="L1428" s="10" t="s">
        <v>25</v>
      </c>
      <c r="M1428" s="10" t="s">
        <v>6438</v>
      </c>
    </row>
    <row r="1429" spans="1:13" x14ac:dyDescent="0.25">
      <c r="A1429" s="4" t="s">
        <v>4217</v>
      </c>
      <c r="B1429" s="9">
        <v>4117</v>
      </c>
      <c r="C1429" s="9" t="s">
        <v>4218</v>
      </c>
      <c r="D1429" s="9" t="s">
        <v>4219</v>
      </c>
      <c r="E1429" s="10">
        <v>1627.43</v>
      </c>
      <c r="F1429" s="10">
        <v>11329907.5810271</v>
      </c>
      <c r="G1429" s="10">
        <v>11758697.887927501</v>
      </c>
      <c r="H1429" s="16">
        <v>-3.6465798423192197E-2</v>
      </c>
      <c r="I1429" s="10">
        <v>-428790.30690037803</v>
      </c>
      <c r="J1429" s="10">
        <v>6961.8401903781296</v>
      </c>
      <c r="K1429" s="10">
        <v>7225.3171490801196</v>
      </c>
      <c r="L1429" s="10" t="s">
        <v>25</v>
      </c>
      <c r="M1429" s="10" t="s">
        <v>6439</v>
      </c>
    </row>
    <row r="1430" spans="1:13" x14ac:dyDescent="0.25">
      <c r="A1430" s="4" t="s">
        <v>4220</v>
      </c>
      <c r="B1430" s="9">
        <v>4118</v>
      </c>
      <c r="C1430" s="9" t="s">
        <v>4221</v>
      </c>
      <c r="D1430" s="9" t="s">
        <v>4222</v>
      </c>
      <c r="E1430" s="10">
        <v>728.88</v>
      </c>
      <c r="F1430" s="10">
        <v>8125360.5195704401</v>
      </c>
      <c r="G1430" s="10">
        <v>7703421.1577095799</v>
      </c>
      <c r="H1430" s="16">
        <v>5.4772983746135297E-2</v>
      </c>
      <c r="I1430" s="10">
        <v>421939.36186086101</v>
      </c>
      <c r="J1430" s="10">
        <v>11147.734221779199</v>
      </c>
      <c r="K1430" s="10">
        <v>10568.846940113001</v>
      </c>
      <c r="L1430" s="10" t="s">
        <v>25</v>
      </c>
      <c r="M1430" s="10" t="s">
        <v>6439</v>
      </c>
    </row>
    <row r="1431" spans="1:13" x14ac:dyDescent="0.25">
      <c r="A1431" s="4" t="s">
        <v>4223</v>
      </c>
      <c r="B1431" s="9">
        <v>4119</v>
      </c>
      <c r="C1431" s="9" t="s">
        <v>4224</v>
      </c>
      <c r="D1431" s="9" t="s">
        <v>4225</v>
      </c>
      <c r="E1431" s="10">
        <v>557.20000000000005</v>
      </c>
      <c r="F1431" s="10">
        <v>9305172.1201745607</v>
      </c>
      <c r="G1431" s="10">
        <v>9589855.3664321899</v>
      </c>
      <c r="H1431" s="16">
        <v>-2.96858748520985E-2</v>
      </c>
      <c r="I1431" s="10">
        <v>-284683.24625763099</v>
      </c>
      <c r="J1431" s="10">
        <v>16699.878176910501</v>
      </c>
      <c r="K1431" s="10">
        <v>17210.795704293199</v>
      </c>
      <c r="L1431" s="10" t="s">
        <v>12</v>
      </c>
      <c r="M1431" s="10" t="s">
        <v>6443</v>
      </c>
    </row>
    <row r="1432" spans="1:13" x14ac:dyDescent="0.25">
      <c r="A1432" s="4" t="s">
        <v>4226</v>
      </c>
      <c r="B1432" s="9">
        <v>4120</v>
      </c>
      <c r="C1432" s="9" t="s">
        <v>4227</v>
      </c>
      <c r="D1432" s="9" t="s">
        <v>4228</v>
      </c>
      <c r="E1432" s="10">
        <v>1114.26</v>
      </c>
      <c r="F1432" s="10">
        <v>2533416.68179774</v>
      </c>
      <c r="G1432" s="10">
        <v>3008838.36012309</v>
      </c>
      <c r="H1432" s="16">
        <v>-0.158008381116856</v>
      </c>
      <c r="I1432" s="10">
        <v>-475421.67832534498</v>
      </c>
      <c r="J1432" s="10">
        <v>2273.6315418284198</v>
      </c>
      <c r="K1432" s="10">
        <v>2700.3018686151199</v>
      </c>
      <c r="L1432" s="10" t="s">
        <v>25</v>
      </c>
      <c r="M1432" s="10" t="s">
        <v>6441</v>
      </c>
    </row>
    <row r="1433" spans="1:13" x14ac:dyDescent="0.25">
      <c r="A1433" s="4" t="s">
        <v>4229</v>
      </c>
      <c r="B1433" s="9">
        <v>4121</v>
      </c>
      <c r="C1433" s="9" t="s">
        <v>4230</v>
      </c>
      <c r="D1433" s="9" t="s">
        <v>4231</v>
      </c>
      <c r="E1433" s="10">
        <v>442.35</v>
      </c>
      <c r="F1433" s="10">
        <v>2376291.1420004</v>
      </c>
      <c r="G1433" s="10">
        <v>2527849.1016248199</v>
      </c>
      <c r="H1433" s="16">
        <v>-5.9955303315773902E-2</v>
      </c>
      <c r="I1433" s="10">
        <v>-151557.95962442301</v>
      </c>
      <c r="J1433" s="10">
        <v>5371.9704803897403</v>
      </c>
      <c r="K1433" s="10">
        <v>5714.5904863226497</v>
      </c>
      <c r="L1433" s="10" t="s">
        <v>25</v>
      </c>
      <c r="M1433" s="10" t="s">
        <v>6439</v>
      </c>
    </row>
    <row r="1434" spans="1:13" x14ac:dyDescent="0.25">
      <c r="A1434" s="4" t="s">
        <v>4232</v>
      </c>
      <c r="B1434" s="9">
        <v>4122</v>
      </c>
      <c r="C1434" s="9" t="s">
        <v>4233</v>
      </c>
      <c r="D1434" s="9" t="s">
        <v>4234</v>
      </c>
      <c r="E1434" s="10">
        <v>298.27999999999997</v>
      </c>
      <c r="F1434" s="10">
        <v>2457485.59984993</v>
      </c>
      <c r="G1434" s="10">
        <v>2601236.8158997102</v>
      </c>
      <c r="H1434" s="16">
        <v>-5.52626408987891E-2</v>
      </c>
      <c r="I1434" s="10">
        <v>-143751.21604977499</v>
      </c>
      <c r="J1434" s="10">
        <v>8238.8547668295905</v>
      </c>
      <c r="K1434" s="10">
        <v>8720.7885741575192</v>
      </c>
      <c r="L1434" s="10" t="s">
        <v>25</v>
      </c>
      <c r="M1434" s="10" t="s">
        <v>6441</v>
      </c>
    </row>
    <row r="1435" spans="1:13" x14ac:dyDescent="0.25">
      <c r="A1435" s="4" t="s">
        <v>4235</v>
      </c>
      <c r="B1435" s="9">
        <v>4123</v>
      </c>
      <c r="C1435" s="9" t="s">
        <v>4236</v>
      </c>
      <c r="D1435" s="9" t="s">
        <v>4237</v>
      </c>
      <c r="E1435" s="10">
        <v>158.77000000000001</v>
      </c>
      <c r="F1435" s="10">
        <v>2127912.9346150002</v>
      </c>
      <c r="G1435" s="10">
        <v>2437765.2400265899</v>
      </c>
      <c r="H1435" s="16">
        <v>-0.127105063409721</v>
      </c>
      <c r="I1435" s="10">
        <v>-309852.30541159399</v>
      </c>
      <c r="J1435" s="10">
        <v>13402.4874637211</v>
      </c>
      <c r="K1435" s="10">
        <v>15354.067141315099</v>
      </c>
      <c r="L1435" s="10" t="s">
        <v>25</v>
      </c>
      <c r="M1435" s="10" t="s">
        <v>6438</v>
      </c>
    </row>
    <row r="1436" spans="1:13" x14ac:dyDescent="0.25">
      <c r="A1436" s="4" t="s">
        <v>4238</v>
      </c>
      <c r="B1436" s="9">
        <v>4124</v>
      </c>
      <c r="C1436" s="9" t="s">
        <v>4239</v>
      </c>
      <c r="D1436" s="9" t="s">
        <v>4240</v>
      </c>
      <c r="E1436" s="10">
        <v>621.14</v>
      </c>
      <c r="F1436" s="10">
        <v>1401301.4005628999</v>
      </c>
      <c r="G1436" s="10">
        <v>1002139.8135434299</v>
      </c>
      <c r="H1436" s="16">
        <v>0.39830927942887001</v>
      </c>
      <c r="I1436" s="10">
        <v>399161.58701946703</v>
      </c>
      <c r="J1436" s="10">
        <v>2256.0153919613899</v>
      </c>
      <c r="K1436" s="10">
        <v>1613.3879858702301</v>
      </c>
      <c r="L1436" s="10" t="s">
        <v>25</v>
      </c>
      <c r="M1436" s="10" t="s">
        <v>6439</v>
      </c>
    </row>
    <row r="1437" spans="1:13" x14ac:dyDescent="0.25">
      <c r="A1437" s="4" t="s">
        <v>4241</v>
      </c>
      <c r="B1437" s="9">
        <v>4130</v>
      </c>
      <c r="C1437" s="9" t="s">
        <v>4242</v>
      </c>
      <c r="D1437" s="9" t="s">
        <v>4243</v>
      </c>
      <c r="E1437" s="10">
        <v>579.15</v>
      </c>
      <c r="F1437" s="10">
        <v>911239.31132159999</v>
      </c>
      <c r="G1437" s="10">
        <v>1039487.26709278</v>
      </c>
      <c r="H1437" s="16">
        <v>-0.123376168069728</v>
      </c>
      <c r="I1437" s="10">
        <v>-128247.955771181</v>
      </c>
      <c r="J1437" s="10">
        <v>1573.4081176234099</v>
      </c>
      <c r="K1437" s="10">
        <v>1794.84980936335</v>
      </c>
      <c r="L1437" s="10" t="s">
        <v>12</v>
      </c>
      <c r="M1437" s="10" t="s">
        <v>6439</v>
      </c>
    </row>
    <row r="1438" spans="1:13" x14ac:dyDescent="0.25">
      <c r="A1438" s="4" t="s">
        <v>4244</v>
      </c>
      <c r="B1438" s="9">
        <v>4131</v>
      </c>
      <c r="C1438" s="9" t="s">
        <v>4245</v>
      </c>
      <c r="D1438" s="9" t="s">
        <v>4246</v>
      </c>
      <c r="E1438" s="10">
        <v>77.44</v>
      </c>
      <c r="F1438" s="10">
        <v>290568.94839600002</v>
      </c>
      <c r="G1438" s="10">
        <v>367532.41181693401</v>
      </c>
      <c r="H1438" s="16">
        <v>-0.20940592161778801</v>
      </c>
      <c r="I1438" s="10">
        <v>-76963.463420933505</v>
      </c>
      <c r="J1438" s="10">
        <v>3752.1816683367801</v>
      </c>
      <c r="K1438" s="10">
        <v>4746.0280451566796</v>
      </c>
      <c r="L1438" s="10" t="s">
        <v>80</v>
      </c>
      <c r="M1438" s="10" t="s">
        <v>6450</v>
      </c>
    </row>
    <row r="1439" spans="1:13" x14ac:dyDescent="0.25">
      <c r="A1439" s="4" t="s">
        <v>4247</v>
      </c>
      <c r="B1439" s="9">
        <v>4134</v>
      </c>
      <c r="C1439" s="9" t="s">
        <v>4248</v>
      </c>
      <c r="D1439" s="9" t="s">
        <v>4249</v>
      </c>
      <c r="E1439" s="10">
        <v>828.96</v>
      </c>
      <c r="F1439" s="10">
        <v>1334638.98394801</v>
      </c>
      <c r="G1439" s="10">
        <v>1793003.19606164</v>
      </c>
      <c r="H1439" s="16">
        <v>-0.25564048804845002</v>
      </c>
      <c r="I1439" s="10">
        <v>-458364.212113627</v>
      </c>
      <c r="J1439" s="10">
        <v>1610.0161454690301</v>
      </c>
      <c r="K1439" s="10">
        <v>2162.9550232359102</v>
      </c>
      <c r="L1439" s="10" t="s">
        <v>25</v>
      </c>
      <c r="M1439" s="10" t="s">
        <v>6439</v>
      </c>
    </row>
    <row r="1440" spans="1:13" x14ac:dyDescent="0.25">
      <c r="A1440" s="4" t="s">
        <v>4250</v>
      </c>
      <c r="B1440" s="9">
        <v>4135</v>
      </c>
      <c r="C1440" s="9" t="s">
        <v>4251</v>
      </c>
      <c r="D1440" s="9" t="s">
        <v>4252</v>
      </c>
      <c r="E1440" s="10">
        <v>210.06</v>
      </c>
      <c r="F1440" s="10">
        <v>868440.94870183</v>
      </c>
      <c r="G1440" s="10">
        <v>821082.38684425503</v>
      </c>
      <c r="H1440" s="16">
        <v>5.7678209417683798E-2</v>
      </c>
      <c r="I1440" s="10">
        <v>47358.561857574598</v>
      </c>
      <c r="J1440" s="10">
        <v>4134.2518742351203</v>
      </c>
      <c r="K1440" s="10">
        <v>3908.7993280217802</v>
      </c>
      <c r="L1440" s="10" t="s">
        <v>80</v>
      </c>
      <c r="M1440" s="10" t="s">
        <v>6440</v>
      </c>
    </row>
    <row r="1441" spans="1:13" x14ac:dyDescent="0.25">
      <c r="A1441" s="4" t="s">
        <v>4253</v>
      </c>
      <c r="B1441" s="9">
        <v>4138</v>
      </c>
      <c r="C1441" s="9" t="s">
        <v>4254</v>
      </c>
      <c r="D1441" s="9" t="s">
        <v>4255</v>
      </c>
      <c r="E1441" s="10">
        <v>536.01</v>
      </c>
      <c r="F1441" s="10">
        <v>843734.04258563998</v>
      </c>
      <c r="G1441" s="10">
        <v>637958.22753146198</v>
      </c>
      <c r="H1441" s="16">
        <v>0.32255374438921203</v>
      </c>
      <c r="I1441" s="10">
        <v>205775.81505417801</v>
      </c>
      <c r="J1441" s="10">
        <v>1574.10130890401</v>
      </c>
      <c r="K1441" s="10">
        <v>1190.19836855928</v>
      </c>
      <c r="L1441" s="10" t="s">
        <v>80</v>
      </c>
      <c r="M1441" s="10" t="s">
        <v>6441</v>
      </c>
    </row>
    <row r="1442" spans="1:13" x14ac:dyDescent="0.25">
      <c r="A1442" s="4" t="s">
        <v>4256</v>
      </c>
      <c r="B1442" s="9">
        <v>4139</v>
      </c>
      <c r="C1442" s="9" t="s">
        <v>4257</v>
      </c>
      <c r="D1442" s="9" t="s">
        <v>4258</v>
      </c>
      <c r="E1442" s="10">
        <v>793.88</v>
      </c>
      <c r="F1442" s="10">
        <v>1564496.8053993799</v>
      </c>
      <c r="G1442" s="10">
        <v>1680175.0704680299</v>
      </c>
      <c r="H1442" s="16">
        <v>-6.8848935507910297E-2</v>
      </c>
      <c r="I1442" s="10">
        <v>-115678.26506865201</v>
      </c>
      <c r="J1442" s="10">
        <v>1970.69683755653</v>
      </c>
      <c r="K1442" s="10">
        <v>2116.40936976373</v>
      </c>
      <c r="L1442" s="10" t="s">
        <v>80</v>
      </c>
      <c r="M1442" s="10" t="s">
        <v>6439</v>
      </c>
    </row>
    <row r="1443" spans="1:13" x14ac:dyDescent="0.25">
      <c r="A1443" s="4" t="s">
        <v>4259</v>
      </c>
      <c r="B1443" s="9">
        <v>4140</v>
      </c>
      <c r="C1443" s="9" t="s">
        <v>4260</v>
      </c>
      <c r="D1443" s="9" t="s">
        <v>4261</v>
      </c>
      <c r="E1443" s="10">
        <v>466.35</v>
      </c>
      <c r="F1443" s="10">
        <v>2607118.46577188</v>
      </c>
      <c r="G1443" s="10">
        <v>2356278.2610487598</v>
      </c>
      <c r="H1443" s="16">
        <v>0.10645610447192</v>
      </c>
      <c r="I1443" s="10">
        <v>250840.20472312</v>
      </c>
      <c r="J1443" s="10">
        <v>5590.4759639152599</v>
      </c>
      <c r="K1443" s="10">
        <v>5052.5962497025002</v>
      </c>
      <c r="L1443" s="10" t="s">
        <v>25</v>
      </c>
      <c r="M1443" s="10" t="s">
        <v>6439</v>
      </c>
    </row>
    <row r="1444" spans="1:13" x14ac:dyDescent="0.25">
      <c r="A1444" s="4" t="s">
        <v>4262</v>
      </c>
      <c r="B1444" s="9">
        <v>4141</v>
      </c>
      <c r="C1444" s="9" t="s">
        <v>4263</v>
      </c>
      <c r="D1444" s="9" t="s">
        <v>4264</v>
      </c>
      <c r="E1444" s="10">
        <v>337.93</v>
      </c>
      <c r="F1444" s="10">
        <v>3782741.7761317999</v>
      </c>
      <c r="G1444" s="10">
        <v>3609499.92467529</v>
      </c>
      <c r="H1444" s="16">
        <v>4.7996081194569197E-2</v>
      </c>
      <c r="I1444" s="10">
        <v>173241.85145650699</v>
      </c>
      <c r="J1444" s="10">
        <v>11193.861971804199</v>
      </c>
      <c r="K1444" s="10">
        <v>10681.205944057299</v>
      </c>
      <c r="L1444" s="10" t="s">
        <v>25</v>
      </c>
      <c r="M1444" s="10" t="s">
        <v>6439</v>
      </c>
    </row>
    <row r="1445" spans="1:13" x14ac:dyDescent="0.25">
      <c r="A1445" s="4" t="s">
        <v>4265</v>
      </c>
      <c r="B1445" s="9">
        <v>4142</v>
      </c>
      <c r="C1445" s="9" t="s">
        <v>4266</v>
      </c>
      <c r="D1445" s="9" t="s">
        <v>4267</v>
      </c>
      <c r="E1445" s="10">
        <v>249.61</v>
      </c>
      <c r="F1445" s="10">
        <v>4605616.1744334996</v>
      </c>
      <c r="G1445" s="10">
        <v>4735289.5549064102</v>
      </c>
      <c r="H1445" s="16">
        <v>-2.73844669833441E-2</v>
      </c>
      <c r="I1445" s="10">
        <v>-129673.380472909</v>
      </c>
      <c r="J1445" s="10">
        <v>18451.248645621199</v>
      </c>
      <c r="K1445" s="10">
        <v>18970.752593671801</v>
      </c>
      <c r="L1445" s="10" t="s">
        <v>25</v>
      </c>
      <c r="M1445" s="10" t="s">
        <v>6443</v>
      </c>
    </row>
    <row r="1446" spans="1:13" x14ac:dyDescent="0.25">
      <c r="A1446" s="4" t="s">
        <v>4268</v>
      </c>
      <c r="B1446" s="9">
        <v>4143</v>
      </c>
      <c r="C1446" s="9" t="s">
        <v>4269</v>
      </c>
      <c r="D1446" s="9" t="s">
        <v>4270</v>
      </c>
      <c r="E1446" s="10">
        <v>900.1</v>
      </c>
      <c r="F1446" s="10">
        <v>1049019.0698974</v>
      </c>
      <c r="G1446" s="10">
        <v>1204822.86797556</v>
      </c>
      <c r="H1446" s="16">
        <v>-0.12931676698663</v>
      </c>
      <c r="I1446" s="10">
        <v>-155803.798078158</v>
      </c>
      <c r="J1446" s="10">
        <v>1165.44725019153</v>
      </c>
      <c r="K1446" s="10">
        <v>1338.5433484896801</v>
      </c>
      <c r="L1446" s="10" t="s">
        <v>12</v>
      </c>
      <c r="M1446" s="10" t="s">
        <v>6439</v>
      </c>
    </row>
    <row r="1447" spans="1:13" x14ac:dyDescent="0.25">
      <c r="A1447" s="4" t="s">
        <v>4271</v>
      </c>
      <c r="B1447" s="9">
        <v>4149</v>
      </c>
      <c r="C1447" s="9" t="s">
        <v>4215</v>
      </c>
      <c r="D1447" s="9" t="s">
        <v>4216</v>
      </c>
      <c r="E1447" s="10">
        <v>359.53</v>
      </c>
      <c r="F1447" s="10">
        <v>1685436.3857311199</v>
      </c>
      <c r="G1447" s="10">
        <v>1893804.3293333801</v>
      </c>
      <c r="H1447" s="16">
        <v>-0.11002612063707901</v>
      </c>
      <c r="I1447" s="10">
        <v>-208367.94360225601</v>
      </c>
      <c r="J1447" s="10">
        <v>4687.8880364117604</v>
      </c>
      <c r="K1447" s="10">
        <v>5267.4445229421099</v>
      </c>
      <c r="L1447" s="10" t="s">
        <v>12</v>
      </c>
      <c r="M1447" s="10" t="s">
        <v>6440</v>
      </c>
    </row>
    <row r="1448" spans="1:13" x14ac:dyDescent="0.25">
      <c r="A1448" s="4" t="s">
        <v>4272</v>
      </c>
      <c r="B1448" s="9">
        <v>4150</v>
      </c>
      <c r="C1448" s="9" t="s">
        <v>4218</v>
      </c>
      <c r="D1448" s="9" t="s">
        <v>4219</v>
      </c>
      <c r="E1448" s="10">
        <v>98.84</v>
      </c>
      <c r="F1448" s="10">
        <v>750903.21098781005</v>
      </c>
      <c r="G1448" s="10">
        <v>615315.18962980295</v>
      </c>
      <c r="H1448" s="16">
        <v>0.22035539450859601</v>
      </c>
      <c r="I1448" s="10">
        <v>135588.02135800701</v>
      </c>
      <c r="J1448" s="10">
        <v>7597.15915608873</v>
      </c>
      <c r="K1448" s="10">
        <v>6225.3661435633703</v>
      </c>
      <c r="L1448" s="10" t="s">
        <v>80</v>
      </c>
      <c r="M1448" s="10" t="s">
        <v>6439</v>
      </c>
    </row>
    <row r="1449" spans="1:13" x14ac:dyDescent="0.25">
      <c r="A1449" s="4" t="s">
        <v>4273</v>
      </c>
      <c r="B1449" s="9">
        <v>4153</v>
      </c>
      <c r="C1449" s="9" t="s">
        <v>4274</v>
      </c>
      <c r="D1449" s="9" t="s">
        <v>4275</v>
      </c>
      <c r="E1449" s="10">
        <v>1042.03</v>
      </c>
      <c r="F1449" s="10">
        <v>2624237.9728074102</v>
      </c>
      <c r="G1449" s="10">
        <v>2771200.95120002</v>
      </c>
      <c r="H1449" s="16">
        <v>-5.30322343924454E-2</v>
      </c>
      <c r="I1449" s="10">
        <v>-146962.97839260701</v>
      </c>
      <c r="J1449" s="10">
        <v>2518.3900394493498</v>
      </c>
      <c r="K1449" s="10">
        <v>2659.4253056054199</v>
      </c>
      <c r="L1449" s="10" t="s">
        <v>12</v>
      </c>
      <c r="M1449" s="10" t="s">
        <v>6441</v>
      </c>
    </row>
    <row r="1450" spans="1:13" x14ac:dyDescent="0.25">
      <c r="A1450" s="4" t="s">
        <v>4276</v>
      </c>
      <c r="B1450" s="9">
        <v>4154</v>
      </c>
      <c r="C1450" s="9" t="s">
        <v>4277</v>
      </c>
      <c r="D1450" s="9" t="s">
        <v>4278</v>
      </c>
      <c r="E1450" s="10">
        <v>176.7</v>
      </c>
      <c r="F1450" s="10">
        <v>640156.29010936001</v>
      </c>
      <c r="G1450" s="10">
        <v>779823.44263305503</v>
      </c>
      <c r="H1450" s="16">
        <v>-0.179100992465824</v>
      </c>
      <c r="I1450" s="10">
        <v>-139667.152523695</v>
      </c>
      <c r="J1450" s="10">
        <v>3622.8426152199199</v>
      </c>
      <c r="K1450" s="10">
        <v>4413.2622673064798</v>
      </c>
      <c r="L1450" s="10" t="s">
        <v>25</v>
      </c>
      <c r="M1450" s="10" t="s">
        <v>6440</v>
      </c>
    </row>
    <row r="1451" spans="1:13" x14ac:dyDescent="0.25">
      <c r="A1451" s="4" t="s">
        <v>4279</v>
      </c>
      <c r="B1451" s="9">
        <v>4157</v>
      </c>
      <c r="C1451" s="9" t="s">
        <v>4280</v>
      </c>
      <c r="D1451" s="9" t="s">
        <v>4281</v>
      </c>
      <c r="E1451" s="10">
        <v>616.41</v>
      </c>
      <c r="F1451" s="10">
        <v>1545649.94458707</v>
      </c>
      <c r="G1451" s="10">
        <v>1332499.7265461599</v>
      </c>
      <c r="H1451" s="16">
        <v>0.15996267300811801</v>
      </c>
      <c r="I1451" s="10">
        <v>213150.21804091</v>
      </c>
      <c r="J1451" s="10">
        <v>2507.5030330252098</v>
      </c>
      <c r="K1451" s="10">
        <v>2161.7101061731</v>
      </c>
      <c r="L1451" s="10" t="s">
        <v>25</v>
      </c>
      <c r="M1451" s="10" t="s">
        <v>6439</v>
      </c>
    </row>
    <row r="1452" spans="1:13" x14ac:dyDescent="0.25">
      <c r="A1452" s="4" t="s">
        <v>4282</v>
      </c>
      <c r="B1452" s="9">
        <v>4158</v>
      </c>
      <c r="C1452" s="9" t="s">
        <v>4283</v>
      </c>
      <c r="D1452" s="9" t="s">
        <v>4284</v>
      </c>
      <c r="E1452" s="10">
        <v>24663.66</v>
      </c>
      <c r="F1452" s="10">
        <v>46382520.228597</v>
      </c>
      <c r="G1452" s="10">
        <v>50615564.915790297</v>
      </c>
      <c r="H1452" s="16">
        <v>-8.3631284057302704E-2</v>
      </c>
      <c r="I1452" s="10">
        <v>-4233044.6871932996</v>
      </c>
      <c r="J1452" s="10">
        <v>1880.6016717955499</v>
      </c>
      <c r="K1452" s="10">
        <v>2052.2325119544398</v>
      </c>
      <c r="L1452" s="10" t="s">
        <v>25</v>
      </c>
      <c r="M1452" s="10" t="s">
        <v>6440</v>
      </c>
    </row>
    <row r="1453" spans="1:13" x14ac:dyDescent="0.25">
      <c r="A1453" s="4" t="s">
        <v>4285</v>
      </c>
      <c r="B1453" s="9">
        <v>4159</v>
      </c>
      <c r="C1453" s="9" t="s">
        <v>4286</v>
      </c>
      <c r="D1453" s="9" t="s">
        <v>4287</v>
      </c>
      <c r="E1453" s="10">
        <v>3396.59</v>
      </c>
      <c r="F1453" s="10">
        <v>10648315.988239201</v>
      </c>
      <c r="G1453" s="10">
        <v>10607248.036332799</v>
      </c>
      <c r="H1453" s="16">
        <v>3.8716877144557801E-3</v>
      </c>
      <c r="I1453" s="10">
        <v>41067.951906455703</v>
      </c>
      <c r="J1453" s="10">
        <v>3135.0018660595601</v>
      </c>
      <c r="K1453" s="10">
        <v>3122.9109301778499</v>
      </c>
      <c r="L1453" s="10" t="s">
        <v>12</v>
      </c>
      <c r="M1453" s="10" t="s">
        <v>6439</v>
      </c>
    </row>
    <row r="1454" spans="1:13" x14ac:dyDescent="0.25">
      <c r="A1454" s="4" t="s">
        <v>4288</v>
      </c>
      <c r="B1454" s="9">
        <v>4160</v>
      </c>
      <c r="C1454" s="9" t="s">
        <v>4289</v>
      </c>
      <c r="D1454" s="9" t="s">
        <v>4290</v>
      </c>
      <c r="E1454" s="10">
        <v>1068.46</v>
      </c>
      <c r="F1454" s="10">
        <v>4913998.3828264503</v>
      </c>
      <c r="G1454" s="10">
        <v>4632900.2121055201</v>
      </c>
      <c r="H1454" s="16">
        <v>6.06743417409321E-2</v>
      </c>
      <c r="I1454" s="10">
        <v>281098.17072092701</v>
      </c>
      <c r="J1454" s="10">
        <v>4599.1411777946296</v>
      </c>
      <c r="K1454" s="10">
        <v>4336.0539581318199</v>
      </c>
      <c r="L1454" s="10" t="s">
        <v>12</v>
      </c>
      <c r="M1454" s="10" t="s">
        <v>6439</v>
      </c>
    </row>
    <row r="1455" spans="1:13" x14ac:dyDescent="0.25">
      <c r="A1455" s="4" t="s">
        <v>4291</v>
      </c>
      <c r="B1455" s="9">
        <v>4161</v>
      </c>
      <c r="C1455" s="9" t="s">
        <v>4292</v>
      </c>
      <c r="D1455" s="9" t="s">
        <v>4293</v>
      </c>
      <c r="E1455" s="10">
        <v>949.92</v>
      </c>
      <c r="F1455" s="10">
        <v>7679491.7072566701</v>
      </c>
      <c r="G1455" s="10">
        <v>6693468.9696541401</v>
      </c>
      <c r="H1455" s="16">
        <v>0.14731116885322401</v>
      </c>
      <c r="I1455" s="10">
        <v>986022.73760253505</v>
      </c>
      <c r="J1455" s="10">
        <v>8084.3562692191699</v>
      </c>
      <c r="K1455" s="10">
        <v>7046.3501870200998</v>
      </c>
      <c r="L1455" s="10" t="s">
        <v>25</v>
      </c>
      <c r="M1455" s="10" t="s">
        <v>6443</v>
      </c>
    </row>
    <row r="1456" spans="1:13" x14ac:dyDescent="0.25">
      <c r="A1456" s="4" t="s">
        <v>4294</v>
      </c>
      <c r="B1456" s="9">
        <v>4162</v>
      </c>
      <c r="C1456" s="9" t="s">
        <v>4295</v>
      </c>
      <c r="D1456" s="9" t="s">
        <v>4296</v>
      </c>
      <c r="E1456" s="10">
        <v>18470.66</v>
      </c>
      <c r="F1456" s="10">
        <v>34376302.125068799</v>
      </c>
      <c r="G1456" s="10">
        <v>41588735.1014909</v>
      </c>
      <c r="H1456" s="16">
        <v>-0.173422753993872</v>
      </c>
      <c r="I1456" s="10">
        <v>-7212432.9764221897</v>
      </c>
      <c r="J1456" s="10">
        <v>1861.1301450553899</v>
      </c>
      <c r="K1456" s="10">
        <v>2251.6106680265302</v>
      </c>
      <c r="L1456" s="10" t="s">
        <v>12</v>
      </c>
      <c r="M1456" s="10" t="s">
        <v>6438</v>
      </c>
    </row>
    <row r="1457" spans="1:13" x14ac:dyDescent="0.25">
      <c r="A1457" s="4" t="s">
        <v>4297</v>
      </c>
      <c r="B1457" s="9">
        <v>4163</v>
      </c>
      <c r="C1457" s="9" t="s">
        <v>4298</v>
      </c>
      <c r="D1457" s="9" t="s">
        <v>4299</v>
      </c>
      <c r="E1457" s="10">
        <v>592.02</v>
      </c>
      <c r="F1457" s="10">
        <v>419257.57570728002</v>
      </c>
      <c r="G1457" s="10">
        <v>671094.49248315499</v>
      </c>
      <c r="H1457" s="16">
        <v>-0.37526297652069701</v>
      </c>
      <c r="I1457" s="10">
        <v>-251836.916775875</v>
      </c>
      <c r="J1457" s="10">
        <v>708.18143932177998</v>
      </c>
      <c r="K1457" s="10">
        <v>1133.5672654355501</v>
      </c>
      <c r="L1457" s="10" t="s">
        <v>25</v>
      </c>
      <c r="M1457" s="10" t="s">
        <v>6439</v>
      </c>
    </row>
    <row r="1458" spans="1:13" x14ac:dyDescent="0.25">
      <c r="A1458" s="4" t="s">
        <v>4300</v>
      </c>
      <c r="B1458" s="9">
        <v>4167</v>
      </c>
      <c r="C1458" s="9" t="s">
        <v>4301</v>
      </c>
      <c r="D1458" s="9" t="s">
        <v>4302</v>
      </c>
      <c r="E1458" s="10">
        <v>8964.41</v>
      </c>
      <c r="F1458" s="10">
        <v>6335685.1121363798</v>
      </c>
      <c r="G1458" s="10">
        <v>5689914.4433834702</v>
      </c>
      <c r="H1458" s="16">
        <v>0.113493915449617</v>
      </c>
      <c r="I1458" s="10">
        <v>645770.66875291499</v>
      </c>
      <c r="J1458" s="10">
        <v>706.75985504192499</v>
      </c>
      <c r="K1458" s="10">
        <v>634.72269155287097</v>
      </c>
      <c r="L1458" s="10" t="s">
        <v>80</v>
      </c>
      <c r="M1458" s="10" t="s">
        <v>6441</v>
      </c>
    </row>
    <row r="1459" spans="1:13" x14ac:dyDescent="0.25">
      <c r="A1459" s="4" t="s">
        <v>4303</v>
      </c>
      <c r="B1459" s="9">
        <v>4168</v>
      </c>
      <c r="C1459" s="9" t="s">
        <v>4304</v>
      </c>
      <c r="D1459" s="9" t="s">
        <v>4305</v>
      </c>
      <c r="E1459" s="10">
        <v>27678.18</v>
      </c>
      <c r="F1459" s="10">
        <v>45876413.026011698</v>
      </c>
      <c r="G1459" s="10">
        <v>52012819.065579198</v>
      </c>
      <c r="H1459" s="16">
        <v>-0.117978724280078</v>
      </c>
      <c r="I1459" s="10">
        <v>-6136406.0395675702</v>
      </c>
      <c r="J1459" s="10">
        <v>1657.49384627211</v>
      </c>
      <c r="K1459" s="10">
        <v>1879.19939336977</v>
      </c>
      <c r="L1459" s="10" t="s">
        <v>25</v>
      </c>
      <c r="M1459" s="10" t="s">
        <v>6439</v>
      </c>
    </row>
    <row r="1460" spans="1:13" x14ac:dyDescent="0.25">
      <c r="A1460" s="4" t="s">
        <v>4306</v>
      </c>
      <c r="B1460" s="9">
        <v>4169</v>
      </c>
      <c r="C1460" s="9" t="s">
        <v>4307</v>
      </c>
      <c r="D1460" s="9" t="s">
        <v>4308</v>
      </c>
      <c r="E1460" s="10">
        <v>11227.43</v>
      </c>
      <c r="F1460" s="10">
        <v>37117095.330775797</v>
      </c>
      <c r="G1460" s="10">
        <v>37388783.204530403</v>
      </c>
      <c r="H1460" s="16">
        <v>-7.2665609968730598E-3</v>
      </c>
      <c r="I1460" s="10">
        <v>-271687.87375458301</v>
      </c>
      <c r="J1460" s="10">
        <v>3305.9297925505498</v>
      </c>
      <c r="K1460" s="10">
        <v>3330.1283735040302</v>
      </c>
      <c r="L1460" s="10" t="s">
        <v>12</v>
      </c>
      <c r="M1460" s="10" t="s">
        <v>6439</v>
      </c>
    </row>
    <row r="1461" spans="1:13" x14ac:dyDescent="0.25">
      <c r="A1461" s="4" t="s">
        <v>4309</v>
      </c>
      <c r="B1461" s="9">
        <v>4170</v>
      </c>
      <c r="C1461" s="9" t="s">
        <v>4310</v>
      </c>
      <c r="D1461" s="9" t="s">
        <v>4311</v>
      </c>
      <c r="E1461" s="10">
        <v>5860.57</v>
      </c>
      <c r="F1461" s="10">
        <v>33747215.911097497</v>
      </c>
      <c r="G1461" s="10">
        <v>32490203.634566002</v>
      </c>
      <c r="H1461" s="16">
        <v>3.8688962699950903E-2</v>
      </c>
      <c r="I1461" s="10">
        <v>1257012.2765315301</v>
      </c>
      <c r="J1461" s="10">
        <v>5758.35045244703</v>
      </c>
      <c r="K1461" s="10">
        <v>5543.8641010287402</v>
      </c>
      <c r="L1461" s="10" t="s">
        <v>12</v>
      </c>
      <c r="M1461" s="10" t="s">
        <v>6439</v>
      </c>
    </row>
    <row r="1462" spans="1:13" x14ac:dyDescent="0.25">
      <c r="A1462" s="4" t="s">
        <v>4312</v>
      </c>
      <c r="B1462" s="9">
        <v>4171</v>
      </c>
      <c r="C1462" s="9" t="s">
        <v>4313</v>
      </c>
      <c r="D1462" s="9" t="s">
        <v>4314</v>
      </c>
      <c r="E1462" s="10">
        <v>5015.3100000000004</v>
      </c>
      <c r="F1462" s="10">
        <v>43088541.370320499</v>
      </c>
      <c r="G1462" s="10">
        <v>45960044.285517603</v>
      </c>
      <c r="H1462" s="16">
        <v>-6.2478245176579697E-2</v>
      </c>
      <c r="I1462" s="10">
        <v>-2871502.9151970302</v>
      </c>
      <c r="J1462" s="10">
        <v>8591.4014029682203</v>
      </c>
      <c r="K1462" s="10">
        <v>9163.9488457378593</v>
      </c>
      <c r="L1462" s="10" t="s">
        <v>12</v>
      </c>
      <c r="M1462" s="10" t="s">
        <v>6439</v>
      </c>
    </row>
    <row r="1463" spans="1:13" x14ac:dyDescent="0.25">
      <c r="A1463" s="4" t="s">
        <v>4315</v>
      </c>
      <c r="B1463" s="9">
        <v>4172</v>
      </c>
      <c r="C1463" s="9" t="s">
        <v>4316</v>
      </c>
      <c r="D1463" s="9" t="s">
        <v>4317</v>
      </c>
      <c r="E1463" s="10">
        <v>12030.49</v>
      </c>
      <c r="F1463" s="10">
        <v>19747132.615128301</v>
      </c>
      <c r="G1463" s="10">
        <v>16063878.030243</v>
      </c>
      <c r="H1463" s="16">
        <v>0.22928800741334099</v>
      </c>
      <c r="I1463" s="10">
        <v>3683254.5848853602</v>
      </c>
      <c r="J1463" s="10">
        <v>1641.42380028813</v>
      </c>
      <c r="K1463" s="10">
        <v>1335.2638196983601</v>
      </c>
      <c r="L1463" s="10" t="s">
        <v>25</v>
      </c>
      <c r="M1463" s="10" t="s">
        <v>6439</v>
      </c>
    </row>
    <row r="1464" spans="1:13" x14ac:dyDescent="0.25">
      <c r="A1464" s="4" t="s">
        <v>4318</v>
      </c>
      <c r="B1464" s="9">
        <v>4273</v>
      </c>
      <c r="C1464" s="9" t="s">
        <v>4319</v>
      </c>
      <c r="D1464" s="9" t="s">
        <v>4320</v>
      </c>
      <c r="E1464" s="10">
        <v>1714.49</v>
      </c>
      <c r="F1464" s="10">
        <v>3655310.3641340402</v>
      </c>
      <c r="G1464" s="10">
        <v>2778494.1178036002</v>
      </c>
      <c r="H1464" s="16">
        <v>0.31557246809058198</v>
      </c>
      <c r="I1464" s="10">
        <v>876816.246330444</v>
      </c>
      <c r="J1464" s="10">
        <v>2132.01031451571</v>
      </c>
      <c r="K1464" s="10">
        <v>1620.5951144676201</v>
      </c>
      <c r="L1464" s="10" t="s">
        <v>25</v>
      </c>
      <c r="M1464" s="10" t="s">
        <v>6439</v>
      </c>
    </row>
    <row r="1465" spans="1:13" x14ac:dyDescent="0.25">
      <c r="A1465" s="4" t="s">
        <v>4321</v>
      </c>
      <c r="B1465" s="9">
        <v>4274</v>
      </c>
      <c r="C1465" s="9" t="s">
        <v>4322</v>
      </c>
      <c r="D1465" s="9" t="s">
        <v>4323</v>
      </c>
      <c r="E1465" s="10">
        <v>2218.2800000000002</v>
      </c>
      <c r="F1465" s="10">
        <v>13512274.192973901</v>
      </c>
      <c r="G1465" s="10">
        <v>10983667.5012956</v>
      </c>
      <c r="H1465" s="16">
        <v>0.230215152760225</v>
      </c>
      <c r="I1465" s="10">
        <v>2528606.6916783</v>
      </c>
      <c r="J1465" s="10">
        <v>6091.3294052031097</v>
      </c>
      <c r="K1465" s="10">
        <v>4951.43421988912</v>
      </c>
      <c r="L1465" s="10" t="s">
        <v>12</v>
      </c>
      <c r="M1465" s="10" t="s">
        <v>6439</v>
      </c>
    </row>
    <row r="1466" spans="1:13" x14ac:dyDescent="0.25">
      <c r="A1466" s="4" t="s">
        <v>4324</v>
      </c>
      <c r="B1466" s="9">
        <v>4275</v>
      </c>
      <c r="C1466" s="9" t="s">
        <v>4325</v>
      </c>
      <c r="D1466" s="9" t="s">
        <v>4326</v>
      </c>
      <c r="E1466" s="10">
        <v>2411.15</v>
      </c>
      <c r="F1466" s="10">
        <v>25669723.391343299</v>
      </c>
      <c r="G1466" s="10">
        <v>21554659.3535478</v>
      </c>
      <c r="H1466" s="16">
        <v>0.190912970151777</v>
      </c>
      <c r="I1466" s="10">
        <v>4115064.03779558</v>
      </c>
      <c r="J1466" s="10">
        <v>10646.2573424894</v>
      </c>
      <c r="K1466" s="10">
        <v>8939.5762824991198</v>
      </c>
      <c r="L1466" s="10" t="s">
        <v>12</v>
      </c>
      <c r="M1466" s="10" t="s">
        <v>6439</v>
      </c>
    </row>
    <row r="1467" spans="1:13" x14ac:dyDescent="0.25">
      <c r="A1467" s="4" t="s">
        <v>4327</v>
      </c>
      <c r="B1467" s="9">
        <v>4276</v>
      </c>
      <c r="C1467" s="9" t="s">
        <v>4328</v>
      </c>
      <c r="D1467" s="9" t="s">
        <v>4329</v>
      </c>
      <c r="E1467" s="10">
        <v>2033.27</v>
      </c>
      <c r="F1467" s="10">
        <v>26903676.945713401</v>
      </c>
      <c r="G1467" s="10">
        <v>28295523.1137743</v>
      </c>
      <c r="H1467" s="16">
        <v>-4.9189624890989499E-2</v>
      </c>
      <c r="I1467" s="10">
        <v>-1391846.1680608799</v>
      </c>
      <c r="J1467" s="10">
        <v>13231.7286664896</v>
      </c>
      <c r="K1467" s="10">
        <v>13916.2644969799</v>
      </c>
      <c r="L1467" s="10" t="s">
        <v>12</v>
      </c>
      <c r="M1467" s="10" t="s">
        <v>6439</v>
      </c>
    </row>
    <row r="1468" spans="1:13" x14ac:dyDescent="0.25">
      <c r="A1468" s="4" t="s">
        <v>4330</v>
      </c>
      <c r="B1468" s="9">
        <v>4277</v>
      </c>
      <c r="C1468" s="9" t="s">
        <v>4331</v>
      </c>
      <c r="D1468" s="9" t="s">
        <v>4332</v>
      </c>
      <c r="E1468" s="10">
        <v>2762.31</v>
      </c>
      <c r="F1468" s="10">
        <v>1641519.74747892</v>
      </c>
      <c r="G1468" s="10">
        <v>3674671.2511399402</v>
      </c>
      <c r="H1468" s="16">
        <v>-0.55328799903673198</v>
      </c>
      <c r="I1468" s="10">
        <v>-2033151.50366102</v>
      </c>
      <c r="J1468" s="10">
        <v>594.25616512227805</v>
      </c>
      <c r="K1468" s="10">
        <v>1330.2892329752799</v>
      </c>
      <c r="L1468" s="10" t="s">
        <v>80</v>
      </c>
      <c r="M1468" s="10" t="s">
        <v>6443</v>
      </c>
    </row>
    <row r="1469" spans="1:13" x14ac:dyDescent="0.25">
      <c r="A1469" s="4" t="s">
        <v>4333</v>
      </c>
      <c r="B1469" s="9">
        <v>4278</v>
      </c>
      <c r="C1469" s="9" t="s">
        <v>4334</v>
      </c>
      <c r="D1469" s="9" t="s">
        <v>4335</v>
      </c>
      <c r="E1469" s="10">
        <v>5233.08</v>
      </c>
      <c r="F1469" s="10">
        <v>4060605.9129562899</v>
      </c>
      <c r="G1469" s="10">
        <v>5268601.3455165699</v>
      </c>
      <c r="H1469" s="16">
        <v>-0.22928199598708399</v>
      </c>
      <c r="I1469" s="10">
        <v>-1207995.43256028</v>
      </c>
      <c r="J1469" s="10">
        <v>775.94951977731796</v>
      </c>
      <c r="K1469" s="10">
        <v>1006.78784683524</v>
      </c>
      <c r="L1469" s="10" t="s">
        <v>12</v>
      </c>
      <c r="M1469" s="10" t="s">
        <v>6439</v>
      </c>
    </row>
    <row r="1470" spans="1:13" x14ac:dyDescent="0.25">
      <c r="A1470" s="4" t="s">
        <v>4336</v>
      </c>
      <c r="B1470" s="9">
        <v>4279</v>
      </c>
      <c r="C1470" s="9" t="s">
        <v>4337</v>
      </c>
      <c r="D1470" s="9" t="s">
        <v>4338</v>
      </c>
      <c r="E1470" s="10">
        <v>1227.97</v>
      </c>
      <c r="F1470" s="10">
        <v>671025.47915160004</v>
      </c>
      <c r="G1470" s="10">
        <v>1045110.43175219</v>
      </c>
      <c r="H1470" s="16">
        <v>-0.35793820560514</v>
      </c>
      <c r="I1470" s="10">
        <v>-374084.95260059298</v>
      </c>
      <c r="J1470" s="10">
        <v>546.45103638655701</v>
      </c>
      <c r="K1470" s="10">
        <v>851.08791888416897</v>
      </c>
      <c r="L1470" s="10" t="s">
        <v>25</v>
      </c>
      <c r="M1470" s="10" t="s">
        <v>6443</v>
      </c>
    </row>
    <row r="1471" spans="1:13" x14ac:dyDescent="0.25">
      <c r="A1471" s="4" t="s">
        <v>4339</v>
      </c>
      <c r="B1471" s="9">
        <v>4280</v>
      </c>
      <c r="C1471" s="9" t="s">
        <v>4340</v>
      </c>
      <c r="D1471" s="9" t="s">
        <v>4341</v>
      </c>
      <c r="E1471" s="10">
        <v>2166.66</v>
      </c>
      <c r="F1471" s="10">
        <v>1745189.54760843</v>
      </c>
      <c r="G1471" s="10">
        <v>2130553.7433061302</v>
      </c>
      <c r="H1471" s="16">
        <v>-0.18087513488380799</v>
      </c>
      <c r="I1471" s="10">
        <v>-385364.195697697</v>
      </c>
      <c r="J1471" s="10">
        <v>805.47457727951303</v>
      </c>
      <c r="K1471" s="10">
        <v>983.33552255828204</v>
      </c>
      <c r="L1471" s="10" t="s">
        <v>25</v>
      </c>
      <c r="M1471" s="10" t="s">
        <v>6439</v>
      </c>
    </row>
    <row r="1472" spans="1:13" x14ac:dyDescent="0.25">
      <c r="A1472" s="4" t="s">
        <v>4342</v>
      </c>
      <c r="B1472" s="9">
        <v>4281</v>
      </c>
      <c r="C1472" s="9" t="s">
        <v>4343</v>
      </c>
      <c r="D1472" s="9" t="s">
        <v>4344</v>
      </c>
      <c r="E1472" s="10">
        <v>1361.91</v>
      </c>
      <c r="F1472" s="10">
        <v>683949.02957919997</v>
      </c>
      <c r="G1472" s="10">
        <v>839073.28685399005</v>
      </c>
      <c r="H1472" s="16">
        <v>-0.184875695252331</v>
      </c>
      <c r="I1472" s="10">
        <v>-155124.25727479</v>
      </c>
      <c r="J1472" s="10">
        <v>502.19840487198098</v>
      </c>
      <c r="K1472" s="10">
        <v>616.10039345771099</v>
      </c>
      <c r="L1472" s="10" t="s">
        <v>12</v>
      </c>
      <c r="M1472" s="10" t="s">
        <v>6440</v>
      </c>
    </row>
    <row r="1473" spans="1:13" x14ac:dyDescent="0.25">
      <c r="A1473" s="4" t="s">
        <v>4345</v>
      </c>
      <c r="B1473" s="9">
        <v>4282</v>
      </c>
      <c r="C1473" s="9" t="s">
        <v>4346</v>
      </c>
      <c r="D1473" s="9" t="s">
        <v>4347</v>
      </c>
      <c r="E1473" s="10">
        <v>934.63</v>
      </c>
      <c r="F1473" s="10">
        <v>728945.45186190004</v>
      </c>
      <c r="G1473" s="10">
        <v>860155.29698830401</v>
      </c>
      <c r="H1473" s="16">
        <v>-0.15254204163575399</v>
      </c>
      <c r="I1473" s="10">
        <v>-131209.84512640399</v>
      </c>
      <c r="J1473" s="10">
        <v>779.92943930956596</v>
      </c>
      <c r="K1473" s="10">
        <v>920.31637866139999</v>
      </c>
      <c r="L1473" s="10" t="s">
        <v>12</v>
      </c>
      <c r="M1473" s="10" t="s">
        <v>6439</v>
      </c>
    </row>
    <row r="1474" spans="1:13" x14ac:dyDescent="0.25">
      <c r="A1474" s="4" t="s">
        <v>4348</v>
      </c>
      <c r="B1474" s="9">
        <v>4283</v>
      </c>
      <c r="C1474" s="9" t="s">
        <v>4349</v>
      </c>
      <c r="D1474" s="9" t="s">
        <v>4350</v>
      </c>
      <c r="E1474" s="10">
        <v>8366.1200000000008</v>
      </c>
      <c r="F1474" s="10">
        <v>7350125.0249140002</v>
      </c>
      <c r="G1474" s="10">
        <v>8604763.6372274999</v>
      </c>
      <c r="H1474" s="16">
        <v>-0.14580744634116999</v>
      </c>
      <c r="I1474" s="10">
        <v>-1254638.6123134999</v>
      </c>
      <c r="J1474" s="10">
        <v>878.55840280966595</v>
      </c>
      <c r="K1474" s="10">
        <v>1028.5250076770999</v>
      </c>
      <c r="L1474" s="10" t="s">
        <v>12</v>
      </c>
      <c r="M1474" s="10" t="s">
        <v>6439</v>
      </c>
    </row>
    <row r="1475" spans="1:13" x14ac:dyDescent="0.25">
      <c r="A1475" s="4" t="s">
        <v>4351</v>
      </c>
      <c r="B1475" s="9">
        <v>4284</v>
      </c>
      <c r="C1475" s="9" t="s">
        <v>4352</v>
      </c>
      <c r="D1475" s="9" t="s">
        <v>4353</v>
      </c>
      <c r="E1475" s="10">
        <v>5651.01</v>
      </c>
      <c r="F1475" s="10">
        <v>4003809.91838778</v>
      </c>
      <c r="G1475" s="10">
        <v>7543123.8958210703</v>
      </c>
      <c r="H1475" s="16">
        <v>-0.46921063823359499</v>
      </c>
      <c r="I1475" s="10">
        <v>-3539313.9774332899</v>
      </c>
      <c r="J1475" s="10">
        <v>708.51226920281204</v>
      </c>
      <c r="K1475" s="10">
        <v>1334.82756105919</v>
      </c>
      <c r="L1475" s="10" t="s">
        <v>12</v>
      </c>
      <c r="M1475" s="10" t="s">
        <v>6439</v>
      </c>
    </row>
    <row r="1476" spans="1:13" x14ac:dyDescent="0.25">
      <c r="A1476" s="4" t="s">
        <v>4354</v>
      </c>
      <c r="B1476" s="9">
        <v>4285</v>
      </c>
      <c r="C1476" s="9" t="s">
        <v>4355</v>
      </c>
      <c r="D1476" s="9" t="s">
        <v>4356</v>
      </c>
      <c r="E1476" s="10">
        <v>1209.58</v>
      </c>
      <c r="F1476" s="10">
        <v>2401565.1028932999</v>
      </c>
      <c r="G1476" s="10">
        <v>2495686.05260257</v>
      </c>
      <c r="H1476" s="16">
        <v>-3.7713457432324203E-2</v>
      </c>
      <c r="I1476" s="10">
        <v>-94120.949709272507</v>
      </c>
      <c r="J1476" s="10">
        <v>1985.4537135975299</v>
      </c>
      <c r="K1476" s="10">
        <v>2063.26663189088</v>
      </c>
      <c r="L1476" s="10" t="s">
        <v>12</v>
      </c>
      <c r="M1476" s="10" t="s">
        <v>6439</v>
      </c>
    </row>
    <row r="1477" spans="1:13" x14ac:dyDescent="0.25">
      <c r="A1477" s="4" t="s">
        <v>4357</v>
      </c>
      <c r="B1477" s="9">
        <v>4286</v>
      </c>
      <c r="C1477" s="9" t="s">
        <v>4358</v>
      </c>
      <c r="D1477" s="9" t="s">
        <v>4359</v>
      </c>
      <c r="E1477" s="10">
        <v>675.02</v>
      </c>
      <c r="F1477" s="10">
        <v>2229341.6738146199</v>
      </c>
      <c r="G1477" s="10">
        <v>2370983.06438543</v>
      </c>
      <c r="H1477" s="16">
        <v>-5.9739520158709501E-2</v>
      </c>
      <c r="I1477" s="10">
        <v>-141641.39057081199</v>
      </c>
      <c r="J1477" s="10">
        <v>3302.6305499312898</v>
      </c>
      <c r="K1477" s="10">
        <v>3512.4634298027199</v>
      </c>
      <c r="L1477" s="10" t="s">
        <v>25</v>
      </c>
      <c r="M1477" s="10" t="s">
        <v>6439</v>
      </c>
    </row>
    <row r="1478" spans="1:13" x14ac:dyDescent="0.25">
      <c r="A1478" s="4" t="s">
        <v>4360</v>
      </c>
      <c r="B1478" s="9">
        <v>4287</v>
      </c>
      <c r="C1478" s="9" t="s">
        <v>4361</v>
      </c>
      <c r="D1478" s="9" t="s">
        <v>4362</v>
      </c>
      <c r="E1478" s="10">
        <v>133.66999999999999</v>
      </c>
      <c r="F1478" s="10">
        <v>521038.17886662</v>
      </c>
      <c r="G1478" s="10">
        <v>781404.01478792704</v>
      </c>
      <c r="H1478" s="16">
        <v>-0.33320258277911502</v>
      </c>
      <c r="I1478" s="10">
        <v>-260365.83592130701</v>
      </c>
      <c r="J1478" s="10">
        <v>3897.9440328167898</v>
      </c>
      <c r="K1478" s="10">
        <v>5845.7695428138504</v>
      </c>
      <c r="L1478" s="10" t="s">
        <v>80</v>
      </c>
      <c r="M1478" s="10" t="s">
        <v>6442</v>
      </c>
    </row>
    <row r="1479" spans="1:13" x14ac:dyDescent="0.25">
      <c r="A1479" s="4" t="s">
        <v>4363</v>
      </c>
      <c r="B1479" s="9">
        <v>4288</v>
      </c>
      <c r="C1479" s="9" t="s">
        <v>4364</v>
      </c>
      <c r="D1479" s="9" t="s">
        <v>4365</v>
      </c>
      <c r="E1479" s="10">
        <v>14869.06</v>
      </c>
      <c r="F1479" s="10">
        <v>22706620.890843298</v>
      </c>
      <c r="G1479" s="10">
        <v>24299759.209135901</v>
      </c>
      <c r="H1479" s="16">
        <v>-6.5561897325040905E-2</v>
      </c>
      <c r="I1479" s="10">
        <v>-1593138.3182925801</v>
      </c>
      <c r="J1479" s="10">
        <v>1527.10533758309</v>
      </c>
      <c r="K1479" s="10">
        <v>1634.2498590452799</v>
      </c>
      <c r="L1479" s="10" t="s">
        <v>12</v>
      </c>
      <c r="M1479" s="10" t="s">
        <v>6439</v>
      </c>
    </row>
    <row r="1480" spans="1:13" x14ac:dyDescent="0.25">
      <c r="A1480" s="4" t="s">
        <v>4366</v>
      </c>
      <c r="B1480" s="9">
        <v>4289</v>
      </c>
      <c r="C1480" s="9" t="s">
        <v>4367</v>
      </c>
      <c r="D1480" s="9" t="s">
        <v>4368</v>
      </c>
      <c r="E1480" s="10">
        <v>4931.1099999999997</v>
      </c>
      <c r="F1480" s="10">
        <v>12884782.6039526</v>
      </c>
      <c r="G1480" s="10">
        <v>12980922.493607899</v>
      </c>
      <c r="H1480" s="16">
        <v>-7.4062447952095703E-3</v>
      </c>
      <c r="I1480" s="10">
        <v>-96139.889655303195</v>
      </c>
      <c r="J1480" s="10">
        <v>2612.9578541043802</v>
      </c>
      <c r="K1480" s="10">
        <v>2632.4544562193801</v>
      </c>
      <c r="L1480" s="10" t="s">
        <v>12</v>
      </c>
      <c r="M1480" s="10" t="s">
        <v>6439</v>
      </c>
    </row>
    <row r="1481" spans="1:13" x14ac:dyDescent="0.25">
      <c r="A1481" s="4" t="s">
        <v>4369</v>
      </c>
      <c r="B1481" s="9">
        <v>4290</v>
      </c>
      <c r="C1481" s="9" t="s">
        <v>4370</v>
      </c>
      <c r="D1481" s="9" t="s">
        <v>4371</v>
      </c>
      <c r="E1481" s="10">
        <v>616.41</v>
      </c>
      <c r="F1481" s="10">
        <v>2208582.9726815098</v>
      </c>
      <c r="G1481" s="10">
        <v>2199772.8483946398</v>
      </c>
      <c r="H1481" s="16">
        <v>4.0050154693447304E-3</v>
      </c>
      <c r="I1481" s="10">
        <v>8810.1242868648806</v>
      </c>
      <c r="J1481" s="10">
        <v>3582.9771948565199</v>
      </c>
      <c r="K1481" s="10">
        <v>3568.6845579965402</v>
      </c>
      <c r="L1481" s="10" t="s">
        <v>12</v>
      </c>
      <c r="M1481" s="10" t="s">
        <v>6440</v>
      </c>
    </row>
    <row r="1482" spans="1:13" x14ac:dyDescent="0.25">
      <c r="A1482" s="4" t="s">
        <v>4372</v>
      </c>
      <c r="B1482" s="9">
        <v>4291</v>
      </c>
      <c r="C1482" s="9" t="s">
        <v>4373</v>
      </c>
      <c r="D1482" s="9" t="s">
        <v>4374</v>
      </c>
      <c r="E1482" s="10">
        <v>249.95</v>
      </c>
      <c r="F1482" s="10">
        <v>1061122.5207400401</v>
      </c>
      <c r="G1482" s="10">
        <v>1236764.81719925</v>
      </c>
      <c r="H1482" s="16">
        <v>-0.14201753964587199</v>
      </c>
      <c r="I1482" s="10">
        <v>-175642.29645921499</v>
      </c>
      <c r="J1482" s="10">
        <v>4245.3391507903198</v>
      </c>
      <c r="K1482" s="10">
        <v>4948.0488785727302</v>
      </c>
      <c r="L1482" s="10" t="s">
        <v>25</v>
      </c>
      <c r="M1482" s="10" t="s">
        <v>6441</v>
      </c>
    </row>
    <row r="1483" spans="1:13" x14ac:dyDescent="0.25">
      <c r="A1483" s="4" t="s">
        <v>4375</v>
      </c>
      <c r="B1483" s="9">
        <v>4292</v>
      </c>
      <c r="C1483" s="9" t="s">
        <v>4376</v>
      </c>
      <c r="D1483" s="9" t="s">
        <v>4377</v>
      </c>
      <c r="E1483" s="10">
        <v>2743.38</v>
      </c>
      <c r="F1483" s="10">
        <v>1591568.70795207</v>
      </c>
      <c r="G1483" s="10">
        <v>1710161.49526195</v>
      </c>
      <c r="H1483" s="16">
        <v>-6.9345958050421194E-2</v>
      </c>
      <c r="I1483" s="10">
        <v>-118592.78730988099</v>
      </c>
      <c r="J1483" s="10">
        <v>580.14883390272996</v>
      </c>
      <c r="K1483" s="10">
        <v>623.37754713599702</v>
      </c>
      <c r="L1483" s="10" t="s">
        <v>12</v>
      </c>
      <c r="M1483" s="10" t="s">
        <v>6441</v>
      </c>
    </row>
    <row r="1484" spans="1:13" x14ac:dyDescent="0.25">
      <c r="A1484" s="4" t="s">
        <v>4378</v>
      </c>
      <c r="B1484" s="9">
        <v>4293</v>
      </c>
      <c r="C1484" s="9" t="s">
        <v>4379</v>
      </c>
      <c r="D1484" s="9" t="s">
        <v>4380</v>
      </c>
      <c r="E1484" s="10">
        <v>27248.720000000001</v>
      </c>
      <c r="F1484" s="10">
        <v>31721360.557092201</v>
      </c>
      <c r="G1484" s="10">
        <v>29561239.6180369</v>
      </c>
      <c r="H1484" s="16">
        <v>7.3072745492623895E-2</v>
      </c>
      <c r="I1484" s="10">
        <v>2160120.9390552798</v>
      </c>
      <c r="J1484" s="10">
        <v>1164.14130854925</v>
      </c>
      <c r="K1484" s="10">
        <v>1084.8670916665801</v>
      </c>
      <c r="L1484" s="10" t="s">
        <v>12</v>
      </c>
      <c r="M1484" s="10" t="s">
        <v>6439</v>
      </c>
    </row>
    <row r="1485" spans="1:13" x14ac:dyDescent="0.25">
      <c r="A1485" s="4" t="s">
        <v>4381</v>
      </c>
      <c r="B1485" s="9">
        <v>4294</v>
      </c>
      <c r="C1485" s="9" t="s">
        <v>4382</v>
      </c>
      <c r="D1485" s="9" t="s">
        <v>4383</v>
      </c>
      <c r="E1485" s="10">
        <v>17238.84</v>
      </c>
      <c r="F1485" s="10">
        <v>45710032.045787901</v>
      </c>
      <c r="G1485" s="10">
        <v>43488426.066289201</v>
      </c>
      <c r="H1485" s="16">
        <v>5.1084993881182199E-2</v>
      </c>
      <c r="I1485" s="10">
        <v>2221605.9794986299</v>
      </c>
      <c r="J1485" s="10">
        <v>2651.5723822361501</v>
      </c>
      <c r="K1485" s="10">
        <v>2522.7002551383498</v>
      </c>
      <c r="L1485" s="10" t="s">
        <v>12</v>
      </c>
      <c r="M1485" s="10" t="s">
        <v>6439</v>
      </c>
    </row>
    <row r="1486" spans="1:13" x14ac:dyDescent="0.25">
      <c r="A1486" s="4" t="s">
        <v>4384</v>
      </c>
      <c r="B1486" s="9">
        <v>4295</v>
      </c>
      <c r="C1486" s="9" t="s">
        <v>4385</v>
      </c>
      <c r="D1486" s="9" t="s">
        <v>4386</v>
      </c>
      <c r="E1486" s="10">
        <v>18868.7</v>
      </c>
      <c r="F1486" s="10">
        <v>67853178.966287196</v>
      </c>
      <c r="G1486" s="10">
        <v>69289986.759800002</v>
      </c>
      <c r="H1486" s="16">
        <v>-2.0736153385244399E-2</v>
      </c>
      <c r="I1486" s="10">
        <v>-1436807.79351276</v>
      </c>
      <c r="J1486" s="10">
        <v>3596.0706867079998</v>
      </c>
      <c r="K1486" s="10">
        <v>3672.2183700943901</v>
      </c>
      <c r="L1486" s="10" t="s">
        <v>12</v>
      </c>
      <c r="M1486" s="10" t="s">
        <v>6439</v>
      </c>
    </row>
    <row r="1487" spans="1:13" x14ac:dyDescent="0.25">
      <c r="A1487" s="4" t="s">
        <v>4387</v>
      </c>
      <c r="B1487" s="9">
        <v>4296</v>
      </c>
      <c r="C1487" s="9" t="s">
        <v>4388</v>
      </c>
      <c r="D1487" s="9" t="s">
        <v>4389</v>
      </c>
      <c r="E1487" s="10">
        <v>26655.9</v>
      </c>
      <c r="F1487" s="10">
        <v>130061178.45386501</v>
      </c>
      <c r="G1487" s="10">
        <v>136339539.16200799</v>
      </c>
      <c r="H1487" s="16">
        <v>-4.6049449387400701E-2</v>
      </c>
      <c r="I1487" s="10">
        <v>-6278360.7081424296</v>
      </c>
      <c r="J1487" s="10">
        <v>4879.2641949386598</v>
      </c>
      <c r="K1487" s="10">
        <v>5114.7978181943899</v>
      </c>
      <c r="L1487" s="10" t="s">
        <v>12</v>
      </c>
      <c r="M1487" s="10" t="s">
        <v>6439</v>
      </c>
    </row>
    <row r="1488" spans="1:13" x14ac:dyDescent="0.25">
      <c r="A1488" s="4" t="s">
        <v>4390</v>
      </c>
      <c r="B1488" s="9">
        <v>4297</v>
      </c>
      <c r="C1488" s="9" t="s">
        <v>4391</v>
      </c>
      <c r="D1488" s="9" t="s">
        <v>4392</v>
      </c>
      <c r="E1488" s="10">
        <v>7429.51</v>
      </c>
      <c r="F1488" s="10">
        <v>4396909.8317066999</v>
      </c>
      <c r="G1488" s="10">
        <v>4512070.3820259701</v>
      </c>
      <c r="H1488" s="16">
        <v>-2.5522773487314201E-2</v>
      </c>
      <c r="I1488" s="10">
        <v>-115160.550319268</v>
      </c>
      <c r="J1488" s="10">
        <v>591.81693432093095</v>
      </c>
      <c r="K1488" s="10">
        <v>607.31735767580506</v>
      </c>
      <c r="L1488" s="10" t="s">
        <v>12</v>
      </c>
      <c r="M1488" s="10" t="s">
        <v>6439</v>
      </c>
    </row>
    <row r="1489" spans="1:13" x14ac:dyDescent="0.25">
      <c r="A1489" s="4" t="s">
        <v>4393</v>
      </c>
      <c r="B1489" s="9">
        <v>4298</v>
      </c>
      <c r="C1489" s="9" t="s">
        <v>4394</v>
      </c>
      <c r="D1489" s="9" t="s">
        <v>4395</v>
      </c>
      <c r="E1489" s="10">
        <v>4704.46</v>
      </c>
      <c r="F1489" s="10">
        <v>7580439.3953764504</v>
      </c>
      <c r="G1489" s="10">
        <v>7170698.4087003404</v>
      </c>
      <c r="H1489" s="16">
        <v>5.7141015187441198E-2</v>
      </c>
      <c r="I1489" s="10">
        <v>409740.986676106</v>
      </c>
      <c r="J1489" s="10">
        <v>1611.3303961297299</v>
      </c>
      <c r="K1489" s="10">
        <v>1524.2341116090599</v>
      </c>
      <c r="L1489" s="10" t="s">
        <v>12</v>
      </c>
      <c r="M1489" s="10" t="s">
        <v>6439</v>
      </c>
    </row>
    <row r="1490" spans="1:13" x14ac:dyDescent="0.25">
      <c r="A1490" s="4" t="s">
        <v>4396</v>
      </c>
      <c r="B1490" s="9">
        <v>4299</v>
      </c>
      <c r="C1490" s="9" t="s">
        <v>4397</v>
      </c>
      <c r="D1490" s="9" t="s">
        <v>4398</v>
      </c>
      <c r="E1490" s="10">
        <v>10243.35</v>
      </c>
      <c r="F1490" s="10">
        <v>36017070.900955699</v>
      </c>
      <c r="G1490" s="10">
        <v>34337647.073058903</v>
      </c>
      <c r="H1490" s="16">
        <v>4.8909112040308199E-2</v>
      </c>
      <c r="I1490" s="10">
        <v>1679423.8278967999</v>
      </c>
      <c r="J1490" s="10">
        <v>3516.1417798821399</v>
      </c>
      <c r="K1490" s="10">
        <v>3352.1891835248198</v>
      </c>
      <c r="L1490" s="10" t="s">
        <v>12</v>
      </c>
      <c r="M1490" s="10" t="s">
        <v>6439</v>
      </c>
    </row>
    <row r="1491" spans="1:13" x14ac:dyDescent="0.25">
      <c r="A1491" s="4" t="s">
        <v>4399</v>
      </c>
      <c r="B1491" s="9">
        <v>4300</v>
      </c>
      <c r="C1491" s="9" t="s">
        <v>4400</v>
      </c>
      <c r="D1491" s="9" t="s">
        <v>4401</v>
      </c>
      <c r="E1491" s="10">
        <v>9509.0300000000007</v>
      </c>
      <c r="F1491" s="10">
        <v>50708219.46813</v>
      </c>
      <c r="G1491" s="10">
        <v>51267727.582973599</v>
      </c>
      <c r="H1491" s="16">
        <v>-1.0913456500252701E-2</v>
      </c>
      <c r="I1491" s="10">
        <v>-559508.11484358495</v>
      </c>
      <c r="J1491" s="10">
        <v>5332.6384992086496</v>
      </c>
      <c r="K1491" s="10">
        <v>5391.4781615972997</v>
      </c>
      <c r="L1491" s="10" t="s">
        <v>12</v>
      </c>
      <c r="M1491" s="10" t="s">
        <v>6439</v>
      </c>
    </row>
    <row r="1492" spans="1:13" x14ac:dyDescent="0.25">
      <c r="A1492" s="4" t="s">
        <v>4402</v>
      </c>
      <c r="B1492" s="9">
        <v>4301</v>
      </c>
      <c r="C1492" s="9" t="s">
        <v>4403</v>
      </c>
      <c r="D1492" s="9" t="s">
        <v>4404</v>
      </c>
      <c r="E1492" s="10">
        <v>3231.33</v>
      </c>
      <c r="F1492" s="10">
        <v>22530267.427377399</v>
      </c>
      <c r="G1492" s="10">
        <v>25153553.036991902</v>
      </c>
      <c r="H1492" s="16">
        <v>-0.104290857270009</v>
      </c>
      <c r="I1492" s="10">
        <v>-2623285.6096145301</v>
      </c>
      <c r="J1492" s="10">
        <v>6972.44398664866</v>
      </c>
      <c r="K1492" s="10">
        <v>7784.2724317825596</v>
      </c>
      <c r="L1492" s="10" t="s">
        <v>12</v>
      </c>
      <c r="M1492" s="10" t="s">
        <v>6439</v>
      </c>
    </row>
    <row r="1493" spans="1:13" x14ac:dyDescent="0.25">
      <c r="A1493" s="4" t="s">
        <v>4405</v>
      </c>
      <c r="B1493" s="9">
        <v>4302</v>
      </c>
      <c r="C1493" s="9" t="s">
        <v>4406</v>
      </c>
      <c r="D1493" s="9" t="s">
        <v>4407</v>
      </c>
      <c r="E1493" s="10">
        <v>9188.49</v>
      </c>
      <c r="F1493" s="10">
        <v>6489559.87150608</v>
      </c>
      <c r="G1493" s="10">
        <v>6458720.4459284302</v>
      </c>
      <c r="H1493" s="16">
        <v>4.7748506590181697E-3</v>
      </c>
      <c r="I1493" s="10">
        <v>30839.425577655398</v>
      </c>
      <c r="J1493" s="10">
        <v>706.27054842591997</v>
      </c>
      <c r="K1493" s="10">
        <v>702.91423791378395</v>
      </c>
      <c r="L1493" s="10" t="s">
        <v>25</v>
      </c>
      <c r="M1493" s="10" t="s">
        <v>6443</v>
      </c>
    </row>
    <row r="1494" spans="1:13" x14ac:dyDescent="0.25">
      <c r="A1494" s="4" t="s">
        <v>4408</v>
      </c>
      <c r="B1494" s="9">
        <v>4303</v>
      </c>
      <c r="C1494" s="9" t="s">
        <v>4409</v>
      </c>
      <c r="D1494" s="9" t="s">
        <v>4410</v>
      </c>
      <c r="E1494" s="10">
        <v>1948.16</v>
      </c>
      <c r="F1494" s="10">
        <v>2037306.9227183701</v>
      </c>
      <c r="G1494" s="10">
        <v>3676896.9542663</v>
      </c>
      <c r="H1494" s="16">
        <v>-0.44591677491682702</v>
      </c>
      <c r="I1494" s="10">
        <v>-1639590.0315479301</v>
      </c>
      <c r="J1494" s="10">
        <v>1045.7595488657901</v>
      </c>
      <c r="K1494" s="10">
        <v>1887.3690837848501</v>
      </c>
      <c r="L1494" s="10" t="s">
        <v>25</v>
      </c>
      <c r="M1494" s="10" t="s">
        <v>6439</v>
      </c>
    </row>
    <row r="1495" spans="1:13" x14ac:dyDescent="0.25">
      <c r="A1495" s="4" t="s">
        <v>4411</v>
      </c>
      <c r="B1495" s="9">
        <v>4304</v>
      </c>
      <c r="C1495" s="9" t="s">
        <v>4412</v>
      </c>
      <c r="D1495" s="9" t="s">
        <v>4413</v>
      </c>
      <c r="E1495" s="10">
        <v>1241.96</v>
      </c>
      <c r="F1495" s="10">
        <v>5186747.9238187699</v>
      </c>
      <c r="G1495" s="10">
        <v>4411954.6356527396</v>
      </c>
      <c r="H1495" s="16">
        <v>0.17561225174551301</v>
      </c>
      <c r="I1495" s="10">
        <v>774793.28816603101</v>
      </c>
      <c r="J1495" s="10">
        <v>4176.2600436558096</v>
      </c>
      <c r="K1495" s="10">
        <v>3552.4128278307999</v>
      </c>
      <c r="L1495" s="10" t="s">
        <v>12</v>
      </c>
      <c r="M1495" s="10" t="s">
        <v>6439</v>
      </c>
    </row>
    <row r="1496" spans="1:13" x14ac:dyDescent="0.25">
      <c r="A1496" s="4" t="s">
        <v>4414</v>
      </c>
      <c r="B1496" s="9">
        <v>4305</v>
      </c>
      <c r="C1496" s="9" t="s">
        <v>4415</v>
      </c>
      <c r="D1496" s="9" t="s">
        <v>4416</v>
      </c>
      <c r="E1496" s="10">
        <v>2208.69</v>
      </c>
      <c r="F1496" s="10">
        <v>14215492.6704992</v>
      </c>
      <c r="G1496" s="10">
        <v>13478228.180587299</v>
      </c>
      <c r="H1496" s="16">
        <v>5.4700401271868399E-2</v>
      </c>
      <c r="I1496" s="10">
        <v>737264.48991192901</v>
      </c>
      <c r="J1496" s="10">
        <v>6436.1647268286597</v>
      </c>
      <c r="K1496" s="10">
        <v>6102.3630208799104</v>
      </c>
      <c r="L1496" s="10" t="s">
        <v>12</v>
      </c>
      <c r="M1496" s="10" t="s">
        <v>6439</v>
      </c>
    </row>
    <row r="1497" spans="1:13" x14ac:dyDescent="0.25">
      <c r="A1497" s="4" t="s">
        <v>4417</v>
      </c>
      <c r="B1497" s="9">
        <v>4306</v>
      </c>
      <c r="C1497" s="9" t="s">
        <v>4418</v>
      </c>
      <c r="D1497" s="9" t="s">
        <v>4419</v>
      </c>
      <c r="E1497" s="10">
        <v>661.85</v>
      </c>
      <c r="F1497" s="10">
        <v>5125478.2547022402</v>
      </c>
      <c r="G1497" s="10">
        <v>6289892.9493424604</v>
      </c>
      <c r="H1497" s="16">
        <v>-0.18512472374620401</v>
      </c>
      <c r="I1497" s="10">
        <v>-1164414.6946402199</v>
      </c>
      <c r="J1497" s="10">
        <v>7744.1690031007602</v>
      </c>
      <c r="K1497" s="10">
        <v>9503.50222760816</v>
      </c>
      <c r="L1497" s="10" t="s">
        <v>25</v>
      </c>
      <c r="M1497" s="10" t="s">
        <v>6439</v>
      </c>
    </row>
    <row r="1498" spans="1:13" x14ac:dyDescent="0.25">
      <c r="A1498" s="4" t="s">
        <v>4420</v>
      </c>
      <c r="B1498" s="9">
        <v>4307</v>
      </c>
      <c r="C1498" s="9" t="s">
        <v>4421</v>
      </c>
      <c r="D1498" s="9" t="s">
        <v>4422</v>
      </c>
      <c r="E1498" s="10">
        <v>3666.47</v>
      </c>
      <c r="F1498" s="10">
        <v>3782501.03569033</v>
      </c>
      <c r="G1498" s="10">
        <v>3176020.7277341201</v>
      </c>
      <c r="H1498" s="16">
        <v>0.190956029556171</v>
      </c>
      <c r="I1498" s="10">
        <v>606480.30795620801</v>
      </c>
      <c r="J1498" s="10">
        <v>1031.6465253200799</v>
      </c>
      <c r="K1498" s="10">
        <v>866.23393283843097</v>
      </c>
      <c r="L1498" s="10" t="s">
        <v>25</v>
      </c>
      <c r="M1498" s="10" t="s">
        <v>6443</v>
      </c>
    </row>
    <row r="1499" spans="1:13" x14ac:dyDescent="0.25">
      <c r="A1499" s="4" t="s">
        <v>4423</v>
      </c>
      <c r="B1499" s="9">
        <v>4308</v>
      </c>
      <c r="C1499" s="9" t="s">
        <v>4424</v>
      </c>
      <c r="D1499" s="9" t="s">
        <v>4425</v>
      </c>
      <c r="E1499" s="10">
        <v>1550</v>
      </c>
      <c r="F1499" s="10">
        <v>2885417.3005690798</v>
      </c>
      <c r="G1499" s="10">
        <v>3165235.0977769499</v>
      </c>
      <c r="H1499" s="16">
        <v>-8.8403479856643499E-2</v>
      </c>
      <c r="I1499" s="10">
        <v>-279817.79720786499</v>
      </c>
      <c r="J1499" s="10">
        <v>1861.55954875425</v>
      </c>
      <c r="K1499" s="10">
        <v>2042.08715985609</v>
      </c>
      <c r="L1499" s="10" t="s">
        <v>12</v>
      </c>
      <c r="M1499" s="10" t="s">
        <v>6443</v>
      </c>
    </row>
    <row r="1500" spans="1:13" x14ac:dyDescent="0.25">
      <c r="A1500" s="4" t="s">
        <v>4426</v>
      </c>
      <c r="B1500" s="9">
        <v>4309</v>
      </c>
      <c r="C1500" s="9" t="s">
        <v>4427</v>
      </c>
      <c r="D1500" s="9" t="s">
        <v>4428</v>
      </c>
      <c r="E1500" s="10">
        <v>581.49</v>
      </c>
      <c r="F1500" s="10">
        <v>2493699.3905074699</v>
      </c>
      <c r="G1500" s="10">
        <v>2542309.8708160901</v>
      </c>
      <c r="H1500" s="16">
        <v>-1.91205961423641E-2</v>
      </c>
      <c r="I1500" s="10">
        <v>-48610.480308620303</v>
      </c>
      <c r="J1500" s="10">
        <v>4288.4647896051001</v>
      </c>
      <c r="K1500" s="10">
        <v>4372.0612062393002</v>
      </c>
      <c r="L1500" s="10" t="s">
        <v>12</v>
      </c>
      <c r="M1500" s="10" t="s">
        <v>6439</v>
      </c>
    </row>
    <row r="1501" spans="1:13" x14ac:dyDescent="0.25">
      <c r="A1501" s="4" t="s">
        <v>4429</v>
      </c>
      <c r="B1501" s="9">
        <v>4310</v>
      </c>
      <c r="C1501" s="9" t="s">
        <v>4430</v>
      </c>
      <c r="D1501" s="9" t="s">
        <v>4431</v>
      </c>
      <c r="E1501" s="10">
        <v>237.94</v>
      </c>
      <c r="F1501" s="10">
        <v>1608021.48461523</v>
      </c>
      <c r="G1501" s="10">
        <v>1663301.1303944699</v>
      </c>
      <c r="H1501" s="16">
        <v>-3.3234899423251099E-2</v>
      </c>
      <c r="I1501" s="10">
        <v>-55279.645779239901</v>
      </c>
      <c r="J1501" s="10">
        <v>6758.0965143112999</v>
      </c>
      <c r="K1501" s="10">
        <v>6990.4225031288097</v>
      </c>
      <c r="L1501" s="10" t="s">
        <v>25</v>
      </c>
      <c r="M1501" s="10" t="s">
        <v>6442</v>
      </c>
    </row>
    <row r="1502" spans="1:13" x14ac:dyDescent="0.25">
      <c r="A1502" s="4" t="s">
        <v>4432</v>
      </c>
      <c r="B1502" s="9">
        <v>4312</v>
      </c>
      <c r="C1502" s="9" t="s">
        <v>4433</v>
      </c>
      <c r="D1502" s="9" t="s">
        <v>4434</v>
      </c>
      <c r="E1502" s="10">
        <v>1109.1199999999999</v>
      </c>
      <c r="F1502" s="10">
        <v>798286.49204439996</v>
      </c>
      <c r="G1502" s="10">
        <v>794408.037245819</v>
      </c>
      <c r="H1502" s="16">
        <v>4.88219481266494E-3</v>
      </c>
      <c r="I1502" s="10">
        <v>3878.45479858096</v>
      </c>
      <c r="J1502" s="10">
        <v>719.74763059398504</v>
      </c>
      <c r="K1502" s="10">
        <v>716.250754873971</v>
      </c>
      <c r="L1502" s="10" t="s">
        <v>25</v>
      </c>
      <c r="M1502" s="10" t="s">
        <v>6443</v>
      </c>
    </row>
    <row r="1503" spans="1:13" x14ac:dyDescent="0.25">
      <c r="A1503" s="4" t="s">
        <v>4435</v>
      </c>
      <c r="B1503" s="9">
        <v>4313</v>
      </c>
      <c r="C1503" s="9" t="s">
        <v>4436</v>
      </c>
      <c r="D1503" s="9" t="s">
        <v>4437</v>
      </c>
      <c r="E1503" s="10">
        <v>1072.8800000000001</v>
      </c>
      <c r="F1503" s="10">
        <v>1433149.4177728</v>
      </c>
      <c r="G1503" s="10">
        <v>1563705.6910280299</v>
      </c>
      <c r="H1503" s="16">
        <v>-8.3491589244905101E-2</v>
      </c>
      <c r="I1503" s="10">
        <v>-130556.273255233</v>
      </c>
      <c r="J1503" s="10">
        <v>1335.79656417568</v>
      </c>
      <c r="K1503" s="10">
        <v>1457.4842396428601</v>
      </c>
      <c r="L1503" s="10" t="s">
        <v>12</v>
      </c>
      <c r="M1503" s="10" t="s">
        <v>6439</v>
      </c>
    </row>
    <row r="1504" spans="1:13" x14ac:dyDescent="0.25">
      <c r="A1504" s="4" t="s">
        <v>4438</v>
      </c>
      <c r="B1504" s="9">
        <v>4314</v>
      </c>
      <c r="C1504" s="9" t="s">
        <v>4439</v>
      </c>
      <c r="D1504" s="9" t="s">
        <v>4440</v>
      </c>
      <c r="E1504" s="10">
        <v>370</v>
      </c>
      <c r="F1504" s="10">
        <v>903052.42607266002</v>
      </c>
      <c r="G1504" s="10">
        <v>967541.38123507902</v>
      </c>
      <c r="H1504" s="16">
        <v>-6.6652400003912496E-2</v>
      </c>
      <c r="I1504" s="10">
        <v>-64488.955162418402</v>
      </c>
      <c r="J1504" s="10">
        <v>2440.6822326288102</v>
      </c>
      <c r="K1504" s="10">
        <v>2614.9767060407498</v>
      </c>
      <c r="L1504" s="10" t="s">
        <v>25</v>
      </c>
      <c r="M1504" s="10" t="s">
        <v>6439</v>
      </c>
    </row>
    <row r="1505" spans="1:13" x14ac:dyDescent="0.25">
      <c r="A1505" s="4" t="s">
        <v>4441</v>
      </c>
      <c r="B1505" s="9">
        <v>4317</v>
      </c>
      <c r="C1505" s="9" t="s">
        <v>4442</v>
      </c>
      <c r="D1505" s="9" t="s">
        <v>4443</v>
      </c>
      <c r="E1505" s="10">
        <v>235.16</v>
      </c>
      <c r="F1505" s="10">
        <v>147621.27685145999</v>
      </c>
      <c r="G1505" s="10">
        <v>155517.03788698601</v>
      </c>
      <c r="H1505" s="16">
        <v>-5.0771035397831898E-2</v>
      </c>
      <c r="I1505" s="10">
        <v>-7895.7610355261404</v>
      </c>
      <c r="J1505" s="10">
        <v>627.74824311728196</v>
      </c>
      <c r="K1505" s="10">
        <v>661.32436590825898</v>
      </c>
      <c r="L1505" s="10" t="s">
        <v>25</v>
      </c>
      <c r="M1505" s="10" t="s">
        <v>6440</v>
      </c>
    </row>
    <row r="1506" spans="1:13" x14ac:dyDescent="0.25">
      <c r="A1506" s="4" t="s">
        <v>4444</v>
      </c>
      <c r="B1506" s="9">
        <v>4318</v>
      </c>
      <c r="C1506" s="9" t="s">
        <v>4445</v>
      </c>
      <c r="D1506" s="9" t="s">
        <v>4446</v>
      </c>
      <c r="E1506" s="10">
        <v>824.35</v>
      </c>
      <c r="F1506" s="10">
        <v>892363.96019707003</v>
      </c>
      <c r="G1506" s="10">
        <v>879313.84824683098</v>
      </c>
      <c r="H1506" s="16">
        <v>1.4841244654861399E-2</v>
      </c>
      <c r="I1506" s="10">
        <v>13050.111950238799</v>
      </c>
      <c r="J1506" s="10">
        <v>1082.50616873545</v>
      </c>
      <c r="K1506" s="10">
        <v>1066.67537847617</v>
      </c>
      <c r="L1506" s="10" t="s">
        <v>12</v>
      </c>
      <c r="M1506" s="10" t="s">
        <v>6439</v>
      </c>
    </row>
    <row r="1507" spans="1:13" x14ac:dyDescent="0.25">
      <c r="A1507" s="4" t="s">
        <v>4447</v>
      </c>
      <c r="B1507" s="9">
        <v>4322</v>
      </c>
      <c r="C1507" s="9" t="s">
        <v>4448</v>
      </c>
      <c r="D1507" s="9" t="s">
        <v>4449</v>
      </c>
      <c r="E1507" s="10">
        <v>4921.0200000000004</v>
      </c>
      <c r="F1507" s="10">
        <v>3471491.4787208298</v>
      </c>
      <c r="G1507" s="10">
        <v>6139367.4103960805</v>
      </c>
      <c r="H1507" s="16">
        <v>-0.43455225161432898</v>
      </c>
      <c r="I1507" s="10">
        <v>-2667875.9316752502</v>
      </c>
      <c r="J1507" s="10">
        <v>705.44144887052505</v>
      </c>
      <c r="K1507" s="10">
        <v>1247.58025986403</v>
      </c>
      <c r="L1507" s="10" t="s">
        <v>12</v>
      </c>
      <c r="M1507" s="10" t="s">
        <v>6439</v>
      </c>
    </row>
    <row r="1508" spans="1:13" x14ac:dyDescent="0.25">
      <c r="A1508" s="4" t="s">
        <v>4450</v>
      </c>
      <c r="B1508" s="9">
        <v>4323</v>
      </c>
      <c r="C1508" s="9" t="s">
        <v>4451</v>
      </c>
      <c r="D1508" s="9" t="s">
        <v>4452</v>
      </c>
      <c r="E1508" s="10">
        <v>4955.2700000000004</v>
      </c>
      <c r="F1508" s="10">
        <v>10698523.513096901</v>
      </c>
      <c r="G1508" s="10">
        <v>10550802.355553299</v>
      </c>
      <c r="H1508" s="16">
        <v>1.40009406456041E-2</v>
      </c>
      <c r="I1508" s="10">
        <v>147721.157543601</v>
      </c>
      <c r="J1508" s="10">
        <v>2159.0192891803799</v>
      </c>
      <c r="K1508" s="10">
        <v>2129.20836918135</v>
      </c>
      <c r="L1508" s="10" t="s">
        <v>12</v>
      </c>
      <c r="M1508" s="10" t="s">
        <v>6439</v>
      </c>
    </row>
    <row r="1509" spans="1:13" x14ac:dyDescent="0.25">
      <c r="A1509" s="4" t="s">
        <v>4453</v>
      </c>
      <c r="B1509" s="9">
        <v>4324</v>
      </c>
      <c r="C1509" s="9" t="s">
        <v>4454</v>
      </c>
      <c r="D1509" s="9" t="s">
        <v>4455</v>
      </c>
      <c r="E1509" s="10">
        <v>3767.32</v>
      </c>
      <c r="F1509" s="10">
        <v>12414682.3398252</v>
      </c>
      <c r="G1509" s="10">
        <v>12213210.934433199</v>
      </c>
      <c r="H1509" s="16">
        <v>1.6496186504399501E-2</v>
      </c>
      <c r="I1509" s="10">
        <v>201471.405391982</v>
      </c>
      <c r="J1509" s="10">
        <v>3295.3617796803001</v>
      </c>
      <c r="K1509" s="10">
        <v>3241.8830719007701</v>
      </c>
      <c r="L1509" s="10" t="s">
        <v>12</v>
      </c>
      <c r="M1509" s="10" t="s">
        <v>6439</v>
      </c>
    </row>
    <row r="1510" spans="1:13" x14ac:dyDescent="0.25">
      <c r="A1510" s="4" t="s">
        <v>4456</v>
      </c>
      <c r="B1510" s="9">
        <v>4325</v>
      </c>
      <c r="C1510" s="9" t="s">
        <v>4457</v>
      </c>
      <c r="D1510" s="9" t="s">
        <v>4458</v>
      </c>
      <c r="E1510" s="10">
        <v>2599.12</v>
      </c>
      <c r="F1510" s="10">
        <v>12512252.4201329</v>
      </c>
      <c r="G1510" s="10">
        <v>12351233.734206701</v>
      </c>
      <c r="H1510" s="16">
        <v>1.3036647948804001E-2</v>
      </c>
      <c r="I1510" s="10">
        <v>161018.68592624401</v>
      </c>
      <c r="J1510" s="10">
        <v>4814.0341423762302</v>
      </c>
      <c r="K1510" s="10">
        <v>4752.0829104491804</v>
      </c>
      <c r="L1510" s="10" t="s">
        <v>12</v>
      </c>
      <c r="M1510" s="10" t="s">
        <v>6439</v>
      </c>
    </row>
    <row r="1511" spans="1:13" x14ac:dyDescent="0.25">
      <c r="A1511" s="4" t="s">
        <v>4459</v>
      </c>
      <c r="B1511" s="9">
        <v>4326</v>
      </c>
      <c r="C1511" s="9" t="s">
        <v>4460</v>
      </c>
      <c r="D1511" s="9" t="s">
        <v>4461</v>
      </c>
      <c r="E1511" s="10">
        <v>2628.54</v>
      </c>
      <c r="F1511" s="10">
        <v>4519321.6123077702</v>
      </c>
      <c r="G1511" s="10">
        <v>4232936.36233347</v>
      </c>
      <c r="H1511" s="16">
        <v>6.7656403371116405E-2</v>
      </c>
      <c r="I1511" s="10">
        <v>286385.24997429899</v>
      </c>
      <c r="J1511" s="10">
        <v>1719.3276922960199</v>
      </c>
      <c r="K1511" s="10">
        <v>1610.3754792902</v>
      </c>
      <c r="L1511" s="10" t="s">
        <v>12</v>
      </c>
      <c r="M1511" s="10" t="s">
        <v>6441</v>
      </c>
    </row>
    <row r="1512" spans="1:13" x14ac:dyDescent="0.25">
      <c r="A1512" s="4" t="s">
        <v>4462</v>
      </c>
      <c r="B1512" s="9">
        <v>4327</v>
      </c>
      <c r="C1512" s="9" t="s">
        <v>4463</v>
      </c>
      <c r="D1512" s="9" t="s">
        <v>4464</v>
      </c>
      <c r="E1512" s="10">
        <v>2915.86</v>
      </c>
      <c r="F1512" s="10">
        <v>7953924.6947456701</v>
      </c>
      <c r="G1512" s="10">
        <v>7536813.9177892096</v>
      </c>
      <c r="H1512" s="16">
        <v>5.5343117331310601E-2</v>
      </c>
      <c r="I1512" s="10">
        <v>417110.77695646201</v>
      </c>
      <c r="J1512" s="10">
        <v>2727.8143308477302</v>
      </c>
      <c r="K1512" s="10">
        <v>2584.76535834684</v>
      </c>
      <c r="L1512" s="10" t="s">
        <v>12</v>
      </c>
      <c r="M1512" s="10" t="s">
        <v>6439</v>
      </c>
    </row>
    <row r="1513" spans="1:13" x14ac:dyDescent="0.25">
      <c r="A1513" s="4" t="s">
        <v>4465</v>
      </c>
      <c r="B1513" s="9">
        <v>4328</v>
      </c>
      <c r="C1513" s="9" t="s">
        <v>4466</v>
      </c>
      <c r="D1513" s="9" t="s">
        <v>4467</v>
      </c>
      <c r="E1513" s="10">
        <v>1225.43</v>
      </c>
      <c r="F1513" s="10">
        <v>5413933.10608098</v>
      </c>
      <c r="G1513" s="10">
        <v>4626496.0878220201</v>
      </c>
      <c r="H1513" s="16">
        <v>0.17020159604839299</v>
      </c>
      <c r="I1513" s="10">
        <v>787437.01825895498</v>
      </c>
      <c r="J1513" s="10">
        <v>4417.9864260553304</v>
      </c>
      <c r="K1513" s="10">
        <v>3775.4062556180502</v>
      </c>
      <c r="L1513" s="10" t="s">
        <v>12</v>
      </c>
      <c r="M1513" s="10" t="s">
        <v>6443</v>
      </c>
    </row>
    <row r="1514" spans="1:13" x14ac:dyDescent="0.25">
      <c r="A1514" s="4" t="s">
        <v>4468</v>
      </c>
      <c r="B1514" s="9">
        <v>4329</v>
      </c>
      <c r="C1514" s="9" t="s">
        <v>4469</v>
      </c>
      <c r="D1514" s="9" t="s">
        <v>4470</v>
      </c>
      <c r="E1514" s="10">
        <v>444.82</v>
      </c>
      <c r="F1514" s="10">
        <v>2466906.4163473598</v>
      </c>
      <c r="G1514" s="10">
        <v>2760177.68761109</v>
      </c>
      <c r="H1514" s="16">
        <v>-0.106250866594589</v>
      </c>
      <c r="I1514" s="10">
        <v>-293271.27126372699</v>
      </c>
      <c r="J1514" s="10">
        <v>5545.8531908353098</v>
      </c>
      <c r="K1514" s="10">
        <v>6205.1564399332001</v>
      </c>
      <c r="L1514" s="10" t="s">
        <v>25</v>
      </c>
      <c r="M1514" s="10" t="s">
        <v>6440</v>
      </c>
    </row>
    <row r="1515" spans="1:13" x14ac:dyDescent="0.25">
      <c r="A1515" s="4" t="s">
        <v>4471</v>
      </c>
      <c r="B1515" s="9">
        <v>4330</v>
      </c>
      <c r="C1515" s="9" t="s">
        <v>4472</v>
      </c>
      <c r="D1515" s="9" t="s">
        <v>4473</v>
      </c>
      <c r="E1515" s="10">
        <v>808.02</v>
      </c>
      <c r="F1515" s="10">
        <v>514296.15039071999</v>
      </c>
      <c r="G1515" s="10">
        <v>510494.63239157601</v>
      </c>
      <c r="H1515" s="16">
        <v>7.4467345157671599E-3</v>
      </c>
      <c r="I1515" s="10">
        <v>3801.5179991442101</v>
      </c>
      <c r="J1515" s="10">
        <v>636.48938193450704</v>
      </c>
      <c r="K1515" s="10">
        <v>631.78464937944102</v>
      </c>
      <c r="L1515" s="10" t="s">
        <v>25</v>
      </c>
      <c r="M1515" s="10" t="s">
        <v>6443</v>
      </c>
    </row>
    <row r="1516" spans="1:13" x14ac:dyDescent="0.25">
      <c r="A1516" s="4" t="s">
        <v>4474</v>
      </c>
      <c r="B1516" s="9">
        <v>4331</v>
      </c>
      <c r="C1516" s="9" t="s">
        <v>4475</v>
      </c>
      <c r="D1516" s="9" t="s">
        <v>4476</v>
      </c>
      <c r="E1516" s="10">
        <v>8872.35</v>
      </c>
      <c r="F1516" s="10">
        <v>10620805.1810185</v>
      </c>
      <c r="G1516" s="10">
        <v>11090399.8701325</v>
      </c>
      <c r="H1516" s="16">
        <v>-4.2342448839798E-2</v>
      </c>
      <c r="I1516" s="10">
        <v>-469594.68911398802</v>
      </c>
      <c r="J1516" s="10">
        <v>1197.06787728375</v>
      </c>
      <c r="K1516" s="10">
        <v>1249.9957587485301</v>
      </c>
      <c r="L1516" s="10" t="s">
        <v>12</v>
      </c>
      <c r="M1516" s="10" t="s">
        <v>6439</v>
      </c>
    </row>
    <row r="1517" spans="1:13" x14ac:dyDescent="0.25">
      <c r="A1517" s="4" t="s">
        <v>4477</v>
      </c>
      <c r="B1517" s="9">
        <v>4332</v>
      </c>
      <c r="C1517" s="9" t="s">
        <v>4478</v>
      </c>
      <c r="D1517" s="9" t="s">
        <v>4479</v>
      </c>
      <c r="E1517" s="10">
        <v>5225.2700000000004</v>
      </c>
      <c r="F1517" s="10">
        <v>18477621.3635641</v>
      </c>
      <c r="G1517" s="10">
        <v>17130914.936930899</v>
      </c>
      <c r="H1517" s="16">
        <v>7.8612638705590501E-2</v>
      </c>
      <c r="I1517" s="10">
        <v>1346706.4266331601</v>
      </c>
      <c r="J1517" s="10">
        <v>3536.2041317604799</v>
      </c>
      <c r="K1517" s="10">
        <v>3278.4745930700101</v>
      </c>
      <c r="L1517" s="10" t="s">
        <v>12</v>
      </c>
      <c r="M1517" s="10" t="s">
        <v>6439</v>
      </c>
    </row>
    <row r="1518" spans="1:13" x14ac:dyDescent="0.25">
      <c r="A1518" s="4" t="s">
        <v>4480</v>
      </c>
      <c r="B1518" s="9">
        <v>4333</v>
      </c>
      <c r="C1518" s="9" t="s">
        <v>4481</v>
      </c>
      <c r="D1518" s="9" t="s">
        <v>4482</v>
      </c>
      <c r="E1518" s="10">
        <v>3255.33</v>
      </c>
      <c r="F1518" s="10">
        <v>20625153.633258499</v>
      </c>
      <c r="G1518" s="10">
        <v>18340683.552969199</v>
      </c>
      <c r="H1518" s="16">
        <v>0.12455752119007001</v>
      </c>
      <c r="I1518" s="10">
        <v>2284470.0802893299</v>
      </c>
      <c r="J1518" s="10">
        <v>6335.8103888879104</v>
      </c>
      <c r="K1518" s="10">
        <v>5634.0474093161502</v>
      </c>
      <c r="L1518" s="10" t="s">
        <v>12</v>
      </c>
      <c r="M1518" s="10" t="s">
        <v>6439</v>
      </c>
    </row>
    <row r="1519" spans="1:13" x14ac:dyDescent="0.25">
      <c r="A1519" s="4" t="s">
        <v>4483</v>
      </c>
      <c r="B1519" s="9">
        <v>4334</v>
      </c>
      <c r="C1519" s="9" t="s">
        <v>4484</v>
      </c>
      <c r="D1519" s="9" t="s">
        <v>4485</v>
      </c>
      <c r="E1519" s="10">
        <v>1252.45</v>
      </c>
      <c r="F1519" s="10">
        <v>11077267.920000101</v>
      </c>
      <c r="G1519" s="10">
        <v>10238677.80381</v>
      </c>
      <c r="H1519" s="16">
        <v>8.1904141556055493E-2</v>
      </c>
      <c r="I1519" s="10">
        <v>838590.11619009497</v>
      </c>
      <c r="J1519" s="10">
        <v>8844.4791568526198</v>
      </c>
      <c r="K1519" s="10">
        <v>8174.9194010219699</v>
      </c>
      <c r="L1519" s="10" t="s">
        <v>12</v>
      </c>
      <c r="M1519" s="10" t="s">
        <v>6443</v>
      </c>
    </row>
    <row r="1520" spans="1:13" x14ac:dyDescent="0.25">
      <c r="A1520" s="4" t="s">
        <v>4486</v>
      </c>
      <c r="B1520" s="9">
        <v>4335</v>
      </c>
      <c r="C1520" s="9" t="s">
        <v>4487</v>
      </c>
      <c r="D1520" s="9" t="s">
        <v>4488</v>
      </c>
      <c r="E1520" s="10">
        <v>2862.72</v>
      </c>
      <c r="F1520" s="10">
        <v>1916606.9676017601</v>
      </c>
      <c r="G1520" s="10">
        <v>1993158.0063388699</v>
      </c>
      <c r="H1520" s="16">
        <v>-3.8406909283487299E-2</v>
      </c>
      <c r="I1520" s="10">
        <v>-76551.038737113602</v>
      </c>
      <c r="J1520" s="10">
        <v>669.50556380007799</v>
      </c>
      <c r="K1520" s="10">
        <v>696.24622957846896</v>
      </c>
      <c r="L1520" s="10" t="s">
        <v>12</v>
      </c>
      <c r="M1520" s="10" t="s">
        <v>6439</v>
      </c>
    </row>
    <row r="1521" spans="1:13" x14ac:dyDescent="0.25">
      <c r="A1521" s="4" t="s">
        <v>4489</v>
      </c>
      <c r="B1521" s="9">
        <v>4336</v>
      </c>
      <c r="C1521" s="9" t="s">
        <v>4490</v>
      </c>
      <c r="D1521" s="9" t="s">
        <v>4491</v>
      </c>
      <c r="E1521" s="10">
        <v>24289.19</v>
      </c>
      <c r="F1521" s="10">
        <v>19790119.7312264</v>
      </c>
      <c r="G1521" s="10">
        <v>21742093.772582501</v>
      </c>
      <c r="H1521" s="16">
        <v>-8.9778567868086495E-2</v>
      </c>
      <c r="I1521" s="10">
        <v>-1951974.0413561</v>
      </c>
      <c r="J1521" s="10">
        <v>814.77067498860197</v>
      </c>
      <c r="K1521" s="10">
        <v>895.13457519919405</v>
      </c>
      <c r="L1521" s="10" t="s">
        <v>25</v>
      </c>
      <c r="M1521" s="10" t="s">
        <v>6439</v>
      </c>
    </row>
    <row r="1522" spans="1:13" x14ac:dyDescent="0.25">
      <c r="A1522" s="4" t="s">
        <v>4492</v>
      </c>
      <c r="B1522" s="9">
        <v>4337</v>
      </c>
      <c r="C1522" s="9" t="s">
        <v>4493</v>
      </c>
      <c r="D1522" s="9" t="s">
        <v>4494</v>
      </c>
      <c r="E1522" s="10">
        <v>281.55</v>
      </c>
      <c r="F1522" s="10">
        <v>847128.09768850997</v>
      </c>
      <c r="G1522" s="10">
        <v>1075530.9557899099</v>
      </c>
      <c r="H1522" s="16">
        <v>-0.21236288632311201</v>
      </c>
      <c r="I1522" s="10">
        <v>-228402.85810140101</v>
      </c>
      <c r="J1522" s="10">
        <v>3008.80162560295</v>
      </c>
      <c r="K1522" s="10">
        <v>3820.0353606460999</v>
      </c>
      <c r="L1522" s="10" t="s">
        <v>80</v>
      </c>
      <c r="M1522" s="10" t="s">
        <v>6439</v>
      </c>
    </row>
    <row r="1523" spans="1:13" x14ac:dyDescent="0.25">
      <c r="A1523" s="4" t="s">
        <v>4495</v>
      </c>
      <c r="B1523" s="9">
        <v>4340</v>
      </c>
      <c r="C1523" s="9" t="s">
        <v>4496</v>
      </c>
      <c r="D1523" s="9" t="s">
        <v>4497</v>
      </c>
      <c r="E1523" s="10">
        <v>20939.990000000002</v>
      </c>
      <c r="F1523" s="10">
        <v>12994437.119146001</v>
      </c>
      <c r="G1523" s="10">
        <v>14282940.971108099</v>
      </c>
      <c r="H1523" s="16">
        <v>-9.02127828273281E-2</v>
      </c>
      <c r="I1523" s="10">
        <v>-1288503.85196212</v>
      </c>
      <c r="J1523" s="10">
        <v>620.556032698487</v>
      </c>
      <c r="K1523" s="10">
        <v>682.089197325697</v>
      </c>
      <c r="L1523" s="10" t="s">
        <v>25</v>
      </c>
      <c r="M1523" s="10" t="s">
        <v>6439</v>
      </c>
    </row>
    <row r="1524" spans="1:13" x14ac:dyDescent="0.25">
      <c r="A1524" s="4" t="s">
        <v>4498</v>
      </c>
      <c r="B1524" s="9">
        <v>4341</v>
      </c>
      <c r="C1524" s="9" t="s">
        <v>4499</v>
      </c>
      <c r="D1524" s="9" t="s">
        <v>4500</v>
      </c>
      <c r="E1524" s="10">
        <v>11067.67</v>
      </c>
      <c r="F1524" s="10">
        <v>17454155.881696802</v>
      </c>
      <c r="G1524" s="10">
        <v>19080402.462903298</v>
      </c>
      <c r="H1524" s="16">
        <v>-8.5231251508888203E-2</v>
      </c>
      <c r="I1524" s="10">
        <v>-1626246.5812065201</v>
      </c>
      <c r="J1524" s="10">
        <v>1577.0397817875701</v>
      </c>
      <c r="K1524" s="10">
        <v>1723.9764523972401</v>
      </c>
      <c r="L1524" s="10" t="s">
        <v>12</v>
      </c>
      <c r="M1524" s="10" t="s">
        <v>6439</v>
      </c>
    </row>
    <row r="1525" spans="1:13" x14ac:dyDescent="0.25">
      <c r="A1525" s="4" t="s">
        <v>4501</v>
      </c>
      <c r="B1525" s="9">
        <v>4342</v>
      </c>
      <c r="C1525" s="9" t="s">
        <v>4502</v>
      </c>
      <c r="D1525" s="9" t="s">
        <v>4503</v>
      </c>
      <c r="E1525" s="10">
        <v>34089.370000000003</v>
      </c>
      <c r="F1525" s="10">
        <v>23863155.932426501</v>
      </c>
      <c r="G1525" s="10">
        <v>21134979.2738984</v>
      </c>
      <c r="H1525" s="16">
        <v>0.12908347924889599</v>
      </c>
      <c r="I1525" s="10">
        <v>2728176.65852811</v>
      </c>
      <c r="J1525" s="10">
        <v>700.01751080839699</v>
      </c>
      <c r="K1525" s="10">
        <v>619.98738239804197</v>
      </c>
      <c r="L1525" s="10" t="s">
        <v>12</v>
      </c>
      <c r="M1525" s="10" t="s">
        <v>6439</v>
      </c>
    </row>
    <row r="1526" spans="1:13" x14ac:dyDescent="0.25">
      <c r="A1526" s="4" t="s">
        <v>4504</v>
      </c>
      <c r="B1526" s="9">
        <v>4343</v>
      </c>
      <c r="C1526" s="9" t="s">
        <v>4505</v>
      </c>
      <c r="D1526" s="9" t="s">
        <v>4506</v>
      </c>
      <c r="E1526" s="10">
        <v>15015.22</v>
      </c>
      <c r="F1526" s="10">
        <v>10293446.129182899</v>
      </c>
      <c r="G1526" s="10">
        <v>8128533.8946298696</v>
      </c>
      <c r="H1526" s="16">
        <v>0.266334896626722</v>
      </c>
      <c r="I1526" s="10">
        <v>2164912.2345530498</v>
      </c>
      <c r="J1526" s="10">
        <v>685.53415329132201</v>
      </c>
      <c r="K1526" s="10">
        <v>541.35296683164597</v>
      </c>
      <c r="L1526" s="10" t="s">
        <v>12</v>
      </c>
      <c r="M1526" s="10" t="s">
        <v>6439</v>
      </c>
    </row>
    <row r="1527" spans="1:13" x14ac:dyDescent="0.25">
      <c r="A1527" s="4" t="s">
        <v>4507</v>
      </c>
      <c r="B1527" s="9">
        <v>4344</v>
      </c>
      <c r="C1527" s="9" t="s">
        <v>4508</v>
      </c>
      <c r="D1527" s="9" t="s">
        <v>4509</v>
      </c>
      <c r="E1527" s="10">
        <v>13130.5</v>
      </c>
      <c r="F1527" s="10">
        <v>6522357.5773310196</v>
      </c>
      <c r="G1527" s="10">
        <v>7303104.7077045497</v>
      </c>
      <c r="H1527" s="16">
        <v>-0.10690619423132</v>
      </c>
      <c r="I1527" s="10">
        <v>-780747.13037352695</v>
      </c>
      <c r="J1527" s="10">
        <v>496.73337476341499</v>
      </c>
      <c r="K1527" s="10">
        <v>556.19395359693397</v>
      </c>
      <c r="L1527" s="10" t="s">
        <v>25</v>
      </c>
      <c r="M1527" s="10" t="s">
        <v>6439</v>
      </c>
    </row>
    <row r="1528" spans="1:13" x14ac:dyDescent="0.25">
      <c r="A1528" s="4" t="s">
        <v>4510</v>
      </c>
      <c r="B1528" s="9">
        <v>4345</v>
      </c>
      <c r="C1528" s="9" t="s">
        <v>4511</v>
      </c>
      <c r="D1528" s="9" t="s">
        <v>4512</v>
      </c>
      <c r="E1528" s="10">
        <v>345.82</v>
      </c>
      <c r="F1528" s="10">
        <v>672467.37475776998</v>
      </c>
      <c r="G1528" s="10">
        <v>867632.13715969701</v>
      </c>
      <c r="H1528" s="16">
        <v>-0.22493952683774901</v>
      </c>
      <c r="I1528" s="10">
        <v>-195164.762401927</v>
      </c>
      <c r="J1528" s="10">
        <v>1944.5589461505101</v>
      </c>
      <c r="K1528" s="10">
        <v>2508.9125474515599</v>
      </c>
      <c r="L1528" s="10" t="s">
        <v>25</v>
      </c>
      <c r="M1528" s="10" t="s">
        <v>6439</v>
      </c>
    </row>
    <row r="1529" spans="1:13" x14ac:dyDescent="0.25">
      <c r="A1529" s="4" t="s">
        <v>4513</v>
      </c>
      <c r="B1529" s="9">
        <v>4513</v>
      </c>
      <c r="C1529" s="9" t="s">
        <v>4514</v>
      </c>
      <c r="D1529" s="9" t="s">
        <v>4515</v>
      </c>
      <c r="E1529" s="10">
        <v>2845.63</v>
      </c>
      <c r="F1529" s="10">
        <v>6513989.5148233203</v>
      </c>
      <c r="G1529" s="10">
        <v>8468344.7319978792</v>
      </c>
      <c r="H1529" s="16">
        <v>-0.23078361580982601</v>
      </c>
      <c r="I1529" s="10">
        <v>-1954355.2171745601</v>
      </c>
      <c r="J1529" s="10">
        <v>2289.1203406006098</v>
      </c>
      <c r="K1529" s="10">
        <v>2975.91209398196</v>
      </c>
      <c r="L1529" s="10" t="s">
        <v>25</v>
      </c>
      <c r="M1529" s="10" t="s">
        <v>6439</v>
      </c>
    </row>
    <row r="1530" spans="1:13" x14ac:dyDescent="0.25">
      <c r="A1530" s="4" t="s">
        <v>4516</v>
      </c>
      <c r="B1530" s="9">
        <v>4514</v>
      </c>
      <c r="C1530" s="9" t="s">
        <v>4517</v>
      </c>
      <c r="D1530" s="9" t="s">
        <v>4518</v>
      </c>
      <c r="E1530" s="10">
        <v>435.61</v>
      </c>
      <c r="F1530" s="10">
        <v>1966663.5706368</v>
      </c>
      <c r="G1530" s="10">
        <v>2184965.7306889701</v>
      </c>
      <c r="H1530" s="16">
        <v>-9.9911022395455698E-2</v>
      </c>
      <c r="I1530" s="10">
        <v>-218302.160052169</v>
      </c>
      <c r="J1530" s="10">
        <v>4514.7346723830997</v>
      </c>
      <c r="K1530" s="10">
        <v>5015.8759686163503</v>
      </c>
      <c r="L1530" s="10" t="s">
        <v>12</v>
      </c>
      <c r="M1530" s="10" t="s">
        <v>6439</v>
      </c>
    </row>
    <row r="1531" spans="1:13" x14ac:dyDescent="0.25">
      <c r="A1531" s="4" t="s">
        <v>4519</v>
      </c>
      <c r="B1531" s="9">
        <v>4515</v>
      </c>
      <c r="C1531" s="9" t="s">
        <v>4520</v>
      </c>
      <c r="D1531" s="9" t="s">
        <v>4521</v>
      </c>
      <c r="E1531" s="10">
        <v>104.16</v>
      </c>
      <c r="F1531" s="10">
        <v>711506.92021606001</v>
      </c>
      <c r="G1531" s="10">
        <v>909016.71722984803</v>
      </c>
      <c r="H1531" s="16">
        <v>-0.217278509041817</v>
      </c>
      <c r="I1531" s="10">
        <v>-197509.79701378799</v>
      </c>
      <c r="J1531" s="10">
        <v>6830.9036119053399</v>
      </c>
      <c r="K1531" s="10">
        <v>8727.1190210238892</v>
      </c>
      <c r="L1531" s="10" t="s">
        <v>25</v>
      </c>
      <c r="M1531" s="10" t="s">
        <v>6438</v>
      </c>
    </row>
    <row r="1532" spans="1:13" x14ac:dyDescent="0.25">
      <c r="A1532" s="4" t="s">
        <v>4522</v>
      </c>
      <c r="B1532" s="9">
        <v>4517</v>
      </c>
      <c r="C1532" s="9" t="s">
        <v>4523</v>
      </c>
      <c r="D1532" s="9" t="s">
        <v>4524</v>
      </c>
      <c r="E1532" s="10">
        <v>1574.62</v>
      </c>
      <c r="F1532" s="10">
        <v>3562343.7740865001</v>
      </c>
      <c r="G1532" s="10">
        <v>2692204.0097004101</v>
      </c>
      <c r="H1532" s="16">
        <v>0.32320721655968399</v>
      </c>
      <c r="I1532" s="10">
        <v>870139.76438608905</v>
      </c>
      <c r="J1532" s="10">
        <v>2262.3514080136802</v>
      </c>
      <c r="K1532" s="10">
        <v>1709.7483898975099</v>
      </c>
      <c r="L1532" s="10" t="s">
        <v>25</v>
      </c>
      <c r="M1532" s="10" t="s">
        <v>6443</v>
      </c>
    </row>
    <row r="1533" spans="1:13" x14ac:dyDescent="0.25">
      <c r="A1533" s="4" t="s">
        <v>4525</v>
      </c>
      <c r="B1533" s="9">
        <v>4518</v>
      </c>
      <c r="C1533" s="9" t="s">
        <v>4526</v>
      </c>
      <c r="D1533" s="9" t="s">
        <v>4527</v>
      </c>
      <c r="E1533" s="10">
        <v>14736.46</v>
      </c>
      <c r="F1533" s="10">
        <v>31397816.4996223</v>
      </c>
      <c r="G1533" s="10">
        <v>32807438.5803064</v>
      </c>
      <c r="H1533" s="16">
        <v>-4.29665387388782E-2</v>
      </c>
      <c r="I1533" s="10">
        <v>-1409622.0806841</v>
      </c>
      <c r="J1533" s="10">
        <v>2130.6213635854401</v>
      </c>
      <c r="K1533" s="10">
        <v>2226.2767706970599</v>
      </c>
      <c r="L1533" s="10" t="s">
        <v>12</v>
      </c>
      <c r="M1533" s="10" t="s">
        <v>6439</v>
      </c>
    </row>
    <row r="1534" spans="1:13" x14ac:dyDescent="0.25">
      <c r="A1534" s="4" t="s">
        <v>4528</v>
      </c>
      <c r="B1534" s="9">
        <v>4519</v>
      </c>
      <c r="C1534" s="9" t="s">
        <v>4529</v>
      </c>
      <c r="D1534" s="9" t="s">
        <v>4530</v>
      </c>
      <c r="E1534" s="10">
        <v>7608.27</v>
      </c>
      <c r="F1534" s="10">
        <v>23989464.7990437</v>
      </c>
      <c r="G1534" s="10">
        <v>23661865.759411901</v>
      </c>
      <c r="H1534" s="16">
        <v>1.38450214772883E-2</v>
      </c>
      <c r="I1534" s="10">
        <v>327599.03963177302</v>
      </c>
      <c r="J1534" s="10">
        <v>3153.0774800373401</v>
      </c>
      <c r="K1534" s="10">
        <v>3110.0191974538202</v>
      </c>
      <c r="L1534" s="10" t="s">
        <v>12</v>
      </c>
      <c r="M1534" s="10" t="s">
        <v>6439</v>
      </c>
    </row>
    <row r="1535" spans="1:13" x14ac:dyDescent="0.25">
      <c r="A1535" s="4" t="s">
        <v>4531</v>
      </c>
      <c r="B1535" s="9">
        <v>4520</v>
      </c>
      <c r="C1535" s="9" t="s">
        <v>4532</v>
      </c>
      <c r="D1535" s="9" t="s">
        <v>4533</v>
      </c>
      <c r="E1535" s="10">
        <v>2523.7199999999998</v>
      </c>
      <c r="F1535" s="10">
        <v>11009846.332979999</v>
      </c>
      <c r="G1535" s="10">
        <v>10877538.7950755</v>
      </c>
      <c r="H1535" s="16">
        <v>1.2163370813663E-2</v>
      </c>
      <c r="I1535" s="10">
        <v>132307.537904508</v>
      </c>
      <c r="J1535" s="10">
        <v>4362.5466901954296</v>
      </c>
      <c r="K1535" s="10">
        <v>4310.1210891364699</v>
      </c>
      <c r="L1535" s="10" t="s">
        <v>12</v>
      </c>
      <c r="M1535" s="10" t="s">
        <v>6441</v>
      </c>
    </row>
    <row r="1536" spans="1:13" x14ac:dyDescent="0.25">
      <c r="A1536" s="4" t="s">
        <v>4534</v>
      </c>
      <c r="B1536" s="9">
        <v>4521</v>
      </c>
      <c r="C1536" s="9" t="s">
        <v>4535</v>
      </c>
      <c r="D1536" s="9" t="s">
        <v>4536</v>
      </c>
      <c r="E1536" s="10">
        <v>778.31</v>
      </c>
      <c r="F1536" s="10">
        <v>5311825.96612811</v>
      </c>
      <c r="G1536" s="10">
        <v>5532097.2682200102</v>
      </c>
      <c r="H1536" s="16">
        <v>-3.98169611653936E-2</v>
      </c>
      <c r="I1536" s="10">
        <v>-220271.30209189601</v>
      </c>
      <c r="J1536" s="10">
        <v>6824.8204007761797</v>
      </c>
      <c r="K1536" s="10">
        <v>7107.8326993357496</v>
      </c>
      <c r="L1536" s="10" t="s">
        <v>12</v>
      </c>
      <c r="M1536" s="10" t="s">
        <v>6443</v>
      </c>
    </row>
    <row r="1537" spans="1:13" x14ac:dyDescent="0.25">
      <c r="A1537" s="4" t="s">
        <v>4537</v>
      </c>
      <c r="B1537" s="9">
        <v>4522</v>
      </c>
      <c r="C1537" s="9" t="s">
        <v>4538</v>
      </c>
      <c r="D1537" s="9" t="s">
        <v>4539</v>
      </c>
      <c r="E1537" s="10">
        <v>1124.3</v>
      </c>
      <c r="F1537" s="10">
        <v>2034237.85499502</v>
      </c>
      <c r="G1537" s="10">
        <v>1996656.20629487</v>
      </c>
      <c r="H1537" s="16">
        <v>1.8822293282970502E-2</v>
      </c>
      <c r="I1537" s="10">
        <v>37581.648700145299</v>
      </c>
      <c r="J1537" s="10">
        <v>1809.3372364982799</v>
      </c>
      <c r="K1537" s="10">
        <v>1775.9105277015699</v>
      </c>
      <c r="L1537" s="10" t="s">
        <v>25</v>
      </c>
      <c r="M1537" s="10" t="s">
        <v>6439</v>
      </c>
    </row>
    <row r="1538" spans="1:13" x14ac:dyDescent="0.25">
      <c r="A1538" s="4" t="s">
        <v>4540</v>
      </c>
      <c r="B1538" s="9">
        <v>4526</v>
      </c>
      <c r="C1538" s="9" t="s">
        <v>4541</v>
      </c>
      <c r="D1538" s="9" t="s">
        <v>4542</v>
      </c>
      <c r="E1538" s="10">
        <v>4324.12</v>
      </c>
      <c r="F1538" s="10">
        <v>5783404.1320315097</v>
      </c>
      <c r="G1538" s="10">
        <v>6764092.31741184</v>
      </c>
      <c r="H1538" s="16">
        <v>-0.14498444718974199</v>
      </c>
      <c r="I1538" s="10">
        <v>-980688.18538033403</v>
      </c>
      <c r="J1538" s="10">
        <v>1337.4754012450001</v>
      </c>
      <c r="K1538" s="10">
        <v>1564.2702601712799</v>
      </c>
      <c r="L1538" s="10" t="s">
        <v>25</v>
      </c>
      <c r="M1538" s="10" t="s">
        <v>6439</v>
      </c>
    </row>
    <row r="1539" spans="1:13" x14ac:dyDescent="0.25">
      <c r="A1539" s="4" t="s">
        <v>4543</v>
      </c>
      <c r="B1539" s="9">
        <v>4530</v>
      </c>
      <c r="C1539" s="9" t="s">
        <v>4544</v>
      </c>
      <c r="D1539" s="9" t="s">
        <v>4545</v>
      </c>
      <c r="E1539" s="10">
        <v>11718.49</v>
      </c>
      <c r="F1539" s="10">
        <v>15571879.6153576</v>
      </c>
      <c r="G1539" s="10">
        <v>17473316.441038098</v>
      </c>
      <c r="H1539" s="16">
        <v>-0.108819458063196</v>
      </c>
      <c r="I1539" s="10">
        <v>-1901436.8256804999</v>
      </c>
      <c r="J1539" s="10">
        <v>1328.82987614936</v>
      </c>
      <c r="K1539" s="10">
        <v>1491.0894186058199</v>
      </c>
      <c r="L1539" s="10" t="s">
        <v>12</v>
      </c>
      <c r="M1539" s="10" t="s">
        <v>6439</v>
      </c>
    </row>
    <row r="1540" spans="1:13" x14ac:dyDescent="0.25">
      <c r="A1540" s="4" t="s">
        <v>4546</v>
      </c>
      <c r="B1540" s="9">
        <v>4531</v>
      </c>
      <c r="C1540" s="9" t="s">
        <v>4547</v>
      </c>
      <c r="D1540" s="9" t="s">
        <v>4548</v>
      </c>
      <c r="E1540" s="10">
        <v>3795.86</v>
      </c>
      <c r="F1540" s="10">
        <v>4644630.7991594998</v>
      </c>
      <c r="G1540" s="10">
        <v>5399986.7564133303</v>
      </c>
      <c r="H1540" s="16">
        <v>-0.139881075885367</v>
      </c>
      <c r="I1540" s="10">
        <v>-755355.95725383097</v>
      </c>
      <c r="J1540" s="10">
        <v>1223.6043476733901</v>
      </c>
      <c r="K1540" s="10">
        <v>1422.5990306316201</v>
      </c>
      <c r="L1540" s="10" t="s">
        <v>25</v>
      </c>
      <c r="M1540" s="10" t="s">
        <v>6439</v>
      </c>
    </row>
    <row r="1541" spans="1:13" x14ac:dyDescent="0.25">
      <c r="A1541" s="4" t="s">
        <v>4549</v>
      </c>
      <c r="B1541" s="9">
        <v>4532</v>
      </c>
      <c r="C1541" s="9" t="s">
        <v>4550</v>
      </c>
      <c r="D1541" s="9" t="s">
        <v>4551</v>
      </c>
      <c r="E1541" s="10">
        <v>445.83</v>
      </c>
      <c r="F1541" s="10">
        <v>1306089.4499129001</v>
      </c>
      <c r="G1541" s="10">
        <v>1316986.6967653399</v>
      </c>
      <c r="H1541" s="16">
        <v>-8.2743788370882605E-3</v>
      </c>
      <c r="I1541" s="10">
        <v>-10897.2468524419</v>
      </c>
      <c r="J1541" s="10">
        <v>2929.5683330258198</v>
      </c>
      <c r="K1541" s="10">
        <v>2954.0109386208701</v>
      </c>
      <c r="L1541" s="10" t="s">
        <v>25</v>
      </c>
      <c r="M1541" s="10" t="s">
        <v>6439</v>
      </c>
    </row>
    <row r="1542" spans="1:13" x14ac:dyDescent="0.25">
      <c r="A1542" s="4" t="s">
        <v>4552</v>
      </c>
      <c r="B1542" s="9">
        <v>4533</v>
      </c>
      <c r="C1542" s="9" t="s">
        <v>4553</v>
      </c>
      <c r="D1542" s="9" t="s">
        <v>4554</v>
      </c>
      <c r="E1542" s="10">
        <v>280.39</v>
      </c>
      <c r="F1542" s="10">
        <v>1271753.8043317399</v>
      </c>
      <c r="G1542" s="10">
        <v>1497231.9760088699</v>
      </c>
      <c r="H1542" s="16">
        <v>-0.15059668460874101</v>
      </c>
      <c r="I1542" s="10">
        <v>-225478.17167712899</v>
      </c>
      <c r="J1542" s="10">
        <v>4535.6603457032697</v>
      </c>
      <c r="K1542" s="10">
        <v>5339.8194515099303</v>
      </c>
      <c r="L1542" s="10" t="s">
        <v>25</v>
      </c>
      <c r="M1542" s="10" t="s">
        <v>6439</v>
      </c>
    </row>
    <row r="1543" spans="1:13" x14ac:dyDescent="0.25">
      <c r="A1543" s="4" t="s">
        <v>4555</v>
      </c>
      <c r="B1543" s="9">
        <v>4535</v>
      </c>
      <c r="C1543" s="9" t="s">
        <v>4556</v>
      </c>
      <c r="D1543" s="9" t="s">
        <v>4557</v>
      </c>
      <c r="E1543" s="10">
        <v>5634.94</v>
      </c>
      <c r="F1543" s="10">
        <v>6848257.3202195996</v>
      </c>
      <c r="G1543" s="10">
        <v>6564089.3130665701</v>
      </c>
      <c r="H1543" s="16">
        <v>4.3291307232422603E-2</v>
      </c>
      <c r="I1543" s="10">
        <v>284168.00715302699</v>
      </c>
      <c r="J1543" s="10">
        <v>1215.32036192392</v>
      </c>
      <c r="K1543" s="10">
        <v>1164.89071987751</v>
      </c>
      <c r="L1543" s="10" t="s">
        <v>25</v>
      </c>
      <c r="M1543" s="10" t="s">
        <v>6439</v>
      </c>
    </row>
    <row r="1544" spans="1:13" x14ac:dyDescent="0.25">
      <c r="A1544" s="4" t="s">
        <v>4558</v>
      </c>
      <c r="B1544" s="9">
        <v>4536</v>
      </c>
      <c r="C1544" s="9" t="s">
        <v>4559</v>
      </c>
      <c r="D1544" s="9" t="s">
        <v>4560</v>
      </c>
      <c r="E1544" s="10">
        <v>1371.12</v>
      </c>
      <c r="F1544" s="10">
        <v>1138278.51960672</v>
      </c>
      <c r="G1544" s="10">
        <v>1790706.62562329</v>
      </c>
      <c r="H1544" s="16">
        <v>-0.36434114705387699</v>
      </c>
      <c r="I1544" s="10">
        <v>-652428.10601656605</v>
      </c>
      <c r="J1544" s="10">
        <v>830.18154472746403</v>
      </c>
      <c r="K1544" s="10">
        <v>1306.01743510655</v>
      </c>
      <c r="L1544" s="10" t="s">
        <v>25</v>
      </c>
      <c r="M1544" s="10" t="s">
        <v>6443</v>
      </c>
    </row>
    <row r="1545" spans="1:13" x14ac:dyDescent="0.25">
      <c r="A1545" s="4" t="s">
        <v>4561</v>
      </c>
      <c r="B1545" s="9">
        <v>4540</v>
      </c>
      <c r="C1545" s="9" t="s">
        <v>4562</v>
      </c>
      <c r="D1545" s="9" t="s">
        <v>4563</v>
      </c>
      <c r="E1545" s="10">
        <v>25204.27</v>
      </c>
      <c r="F1545" s="10">
        <v>20623260.3517038</v>
      </c>
      <c r="G1545" s="10">
        <v>21688715.248780798</v>
      </c>
      <c r="H1545" s="16">
        <v>-4.9124850635720703E-2</v>
      </c>
      <c r="I1545" s="10">
        <v>-1065454.89707704</v>
      </c>
      <c r="J1545" s="10">
        <v>818.24470027117502</v>
      </c>
      <c r="K1545" s="10">
        <v>860.51749361440795</v>
      </c>
      <c r="L1545" s="10" t="s">
        <v>12</v>
      </c>
      <c r="M1545" s="10" t="s">
        <v>6439</v>
      </c>
    </row>
    <row r="1546" spans="1:13" x14ac:dyDescent="0.25">
      <c r="A1546" s="4" t="s">
        <v>6466</v>
      </c>
      <c r="B1546" s="9">
        <v>4541</v>
      </c>
      <c r="C1546" s="9" t="s">
        <v>6467</v>
      </c>
      <c r="D1546" s="9" t="s">
        <v>6468</v>
      </c>
      <c r="E1546" s="10">
        <v>164.15</v>
      </c>
      <c r="F1546" s="10">
        <v>459880.96145927999</v>
      </c>
      <c r="G1546" s="10">
        <v>411566.093326676</v>
      </c>
      <c r="H1546" s="16">
        <v>0.117392732093348</v>
      </c>
      <c r="I1546" s="10">
        <v>48314.868132604199</v>
      </c>
      <c r="J1546" s="10">
        <v>2801.5897743483401</v>
      </c>
      <c r="K1546" s="10">
        <v>2507.25612748508</v>
      </c>
      <c r="L1546" s="10" t="s">
        <v>80</v>
      </c>
      <c r="M1546" s="10" t="s">
        <v>6438</v>
      </c>
    </row>
    <row r="1547" spans="1:13" x14ac:dyDescent="0.25">
      <c r="A1547" s="4" t="s">
        <v>4564</v>
      </c>
      <c r="B1547" s="9">
        <v>4545</v>
      </c>
      <c r="C1547" s="9" t="s">
        <v>4565</v>
      </c>
      <c r="D1547" s="9" t="s">
        <v>4566</v>
      </c>
      <c r="E1547" s="10">
        <v>763.44</v>
      </c>
      <c r="F1547" s="10">
        <v>1174377.9093746999</v>
      </c>
      <c r="G1547" s="10">
        <v>1425829.0527389401</v>
      </c>
      <c r="H1547" s="16">
        <v>-0.176354341273392</v>
      </c>
      <c r="I1547" s="10">
        <v>-251451.143364241</v>
      </c>
      <c r="J1547" s="10">
        <v>1538.2713892050499</v>
      </c>
      <c r="K1547" s="10">
        <v>1867.6373424747701</v>
      </c>
      <c r="L1547" s="10" t="s">
        <v>12</v>
      </c>
      <c r="M1547" s="10" t="s">
        <v>6439</v>
      </c>
    </row>
    <row r="1548" spans="1:13" x14ac:dyDescent="0.25">
      <c r="A1548" s="4" t="s">
        <v>4567</v>
      </c>
      <c r="B1548" s="9">
        <v>4549</v>
      </c>
      <c r="C1548" s="9" t="s">
        <v>4568</v>
      </c>
      <c r="D1548" s="9" t="s">
        <v>4569</v>
      </c>
      <c r="E1548" s="10">
        <v>5705.37</v>
      </c>
      <c r="F1548" s="10">
        <v>33203185.702064801</v>
      </c>
      <c r="G1548" s="10">
        <v>41433486.266283102</v>
      </c>
      <c r="H1548" s="16">
        <v>-0.198638862086674</v>
      </c>
      <c r="I1548" s="10">
        <v>-8230300.5642183004</v>
      </c>
      <c r="J1548" s="10">
        <v>5819.63758740709</v>
      </c>
      <c r="K1548" s="10">
        <v>7262.1909299980698</v>
      </c>
      <c r="L1548" s="10" t="s">
        <v>12</v>
      </c>
      <c r="M1548" s="10" t="s">
        <v>6439</v>
      </c>
    </row>
    <row r="1549" spans="1:13" x14ac:dyDescent="0.25">
      <c r="A1549" s="4" t="s">
        <v>4570</v>
      </c>
      <c r="B1549" s="9">
        <v>4550</v>
      </c>
      <c r="C1549" s="9" t="s">
        <v>4571</v>
      </c>
      <c r="D1549" s="9" t="s">
        <v>4572</v>
      </c>
      <c r="E1549" s="10">
        <v>2089.33</v>
      </c>
      <c r="F1549" s="10">
        <v>14841698.607062301</v>
      </c>
      <c r="G1549" s="10">
        <v>16581238.0784475</v>
      </c>
      <c r="H1549" s="16">
        <v>-0.10491010762618</v>
      </c>
      <c r="I1549" s="10">
        <v>-1739539.4713852501</v>
      </c>
      <c r="J1549" s="10">
        <v>7103.5684200496198</v>
      </c>
      <c r="K1549" s="10">
        <v>7936.1508610164601</v>
      </c>
      <c r="L1549" s="10" t="s">
        <v>12</v>
      </c>
      <c r="M1549" s="10" t="s">
        <v>6439</v>
      </c>
    </row>
    <row r="1550" spans="1:13" x14ac:dyDescent="0.25">
      <c r="A1550" s="4" t="s">
        <v>4573</v>
      </c>
      <c r="B1550" s="9">
        <v>4551</v>
      </c>
      <c r="C1550" s="9" t="s">
        <v>4574</v>
      </c>
      <c r="D1550" s="9" t="s">
        <v>4575</v>
      </c>
      <c r="E1550" s="10">
        <v>678.04</v>
      </c>
      <c r="F1550" s="10">
        <v>6268283.1463245302</v>
      </c>
      <c r="G1550" s="10">
        <v>6636944.6191666899</v>
      </c>
      <c r="H1550" s="16">
        <v>-5.5546865914401597E-2</v>
      </c>
      <c r="I1550" s="10">
        <v>-368661.47284216201</v>
      </c>
      <c r="J1550" s="10">
        <v>9244.7099674422298</v>
      </c>
      <c r="K1550" s="10">
        <v>9788.4263747960194</v>
      </c>
      <c r="L1550" s="10" t="s">
        <v>12</v>
      </c>
      <c r="M1550" s="10" t="s">
        <v>6439</v>
      </c>
    </row>
    <row r="1551" spans="1:13" x14ac:dyDescent="0.25">
      <c r="A1551" s="4" t="s">
        <v>4576</v>
      </c>
      <c r="B1551" s="9">
        <v>4552</v>
      </c>
      <c r="C1551" s="9" t="s">
        <v>4577</v>
      </c>
      <c r="D1551" s="9" t="s">
        <v>4578</v>
      </c>
      <c r="E1551" s="10">
        <v>198.31</v>
      </c>
      <c r="F1551" s="10">
        <v>3290355.84122945</v>
      </c>
      <c r="G1551" s="10">
        <v>3279573.4127191501</v>
      </c>
      <c r="H1551" s="16">
        <v>3.2877533609947402E-3</v>
      </c>
      <c r="I1551" s="10">
        <v>10782.4285102962</v>
      </c>
      <c r="J1551" s="10">
        <v>16591.9814493946</v>
      </c>
      <c r="K1551" s="10">
        <v>16537.609866971699</v>
      </c>
      <c r="L1551" s="10" t="s">
        <v>25</v>
      </c>
      <c r="M1551" s="10" t="s">
        <v>6438</v>
      </c>
    </row>
    <row r="1552" spans="1:13" x14ac:dyDescent="0.25">
      <c r="A1552" s="4" t="s">
        <v>4579</v>
      </c>
      <c r="B1552" s="9">
        <v>4553</v>
      </c>
      <c r="C1552" s="9" t="s">
        <v>4580</v>
      </c>
      <c r="D1552" s="9" t="s">
        <v>4581</v>
      </c>
      <c r="E1552" s="10">
        <v>667.03</v>
      </c>
      <c r="F1552" s="10">
        <v>2601044.7725820402</v>
      </c>
      <c r="G1552" s="10">
        <v>2735195.98260759</v>
      </c>
      <c r="H1552" s="16">
        <v>-4.90462880461165E-2</v>
      </c>
      <c r="I1552" s="10">
        <v>-134151.21002555301</v>
      </c>
      <c r="J1552" s="10">
        <v>3899.4419630032198</v>
      </c>
      <c r="K1552" s="10">
        <v>4100.5591691642003</v>
      </c>
      <c r="L1552" s="10" t="s">
        <v>25</v>
      </c>
      <c r="M1552" s="10" t="s">
        <v>6440</v>
      </c>
    </row>
    <row r="1553" spans="1:13" x14ac:dyDescent="0.25">
      <c r="A1553" s="4" t="s">
        <v>4582</v>
      </c>
      <c r="B1553" s="9">
        <v>4554</v>
      </c>
      <c r="C1553" s="9" t="s">
        <v>4583</v>
      </c>
      <c r="D1553" s="9" t="s">
        <v>4584</v>
      </c>
      <c r="E1553" s="10">
        <v>749.18</v>
      </c>
      <c r="F1553" s="10">
        <v>3594869.6760625099</v>
      </c>
      <c r="G1553" s="10">
        <v>3712983.2924675001</v>
      </c>
      <c r="H1553" s="16">
        <v>-3.1810974384023097E-2</v>
      </c>
      <c r="I1553" s="10">
        <v>-118113.61640499</v>
      </c>
      <c r="J1553" s="10">
        <v>4798.4058251188098</v>
      </c>
      <c r="K1553" s="10">
        <v>4956.0630188572904</v>
      </c>
      <c r="L1553" s="10" t="s">
        <v>12</v>
      </c>
      <c r="M1553" s="10" t="s">
        <v>6439</v>
      </c>
    </row>
    <row r="1554" spans="1:13" x14ac:dyDescent="0.25">
      <c r="A1554" s="4" t="s">
        <v>4585</v>
      </c>
      <c r="B1554" s="9">
        <v>4555</v>
      </c>
      <c r="C1554" s="9" t="s">
        <v>4586</v>
      </c>
      <c r="D1554" s="9" t="s">
        <v>4587</v>
      </c>
      <c r="E1554" s="10">
        <v>357.77</v>
      </c>
      <c r="F1554" s="10">
        <v>2273838.0780508099</v>
      </c>
      <c r="G1554" s="10">
        <v>2153018.0909688799</v>
      </c>
      <c r="H1554" s="16">
        <v>5.6116568452781103E-2</v>
      </c>
      <c r="I1554" s="10">
        <v>120819.987081931</v>
      </c>
      <c r="J1554" s="10">
        <v>6355.5862091589897</v>
      </c>
      <c r="K1554" s="10">
        <v>6017.8832517228302</v>
      </c>
      <c r="L1554" s="10" t="s">
        <v>25</v>
      </c>
      <c r="M1554" s="10" t="s">
        <v>6440</v>
      </c>
    </row>
    <row r="1555" spans="1:13" x14ac:dyDescent="0.25">
      <c r="A1555" s="4" t="s">
        <v>4588</v>
      </c>
      <c r="B1555" s="9">
        <v>4562</v>
      </c>
      <c r="C1555" s="9" t="s">
        <v>4589</v>
      </c>
      <c r="D1555" s="9" t="s">
        <v>4590</v>
      </c>
      <c r="E1555" s="10">
        <v>1825.13</v>
      </c>
      <c r="F1555" s="10">
        <v>3882221.3518813802</v>
      </c>
      <c r="G1555" s="10">
        <v>2441556.8961631898</v>
      </c>
      <c r="H1555" s="16">
        <v>0.59005975162083302</v>
      </c>
      <c r="I1555" s="10">
        <v>1440664.4557181899</v>
      </c>
      <c r="J1555" s="10">
        <v>2127.0930574158401</v>
      </c>
      <c r="K1555" s="10">
        <v>1337.7441037971</v>
      </c>
      <c r="L1555" s="10" t="s">
        <v>80</v>
      </c>
      <c r="M1555" s="10" t="s">
        <v>6440</v>
      </c>
    </row>
    <row r="1556" spans="1:13" x14ac:dyDescent="0.25">
      <c r="A1556" s="4" t="s">
        <v>4591</v>
      </c>
      <c r="B1556" s="9">
        <v>4563</v>
      </c>
      <c r="C1556" s="9" t="s">
        <v>4592</v>
      </c>
      <c r="D1556" s="9" t="s">
        <v>4593</v>
      </c>
      <c r="E1556" s="10">
        <v>3638.54</v>
      </c>
      <c r="F1556" s="10">
        <v>1868042.6909990101</v>
      </c>
      <c r="G1556" s="10">
        <v>2140477.27836703</v>
      </c>
      <c r="H1556" s="16">
        <v>-0.12727749559474999</v>
      </c>
      <c r="I1556" s="10">
        <v>-272434.587368023</v>
      </c>
      <c r="J1556" s="10">
        <v>513.40446745095801</v>
      </c>
      <c r="K1556" s="10">
        <v>588.27916646980202</v>
      </c>
      <c r="L1556" s="10" t="s">
        <v>12</v>
      </c>
      <c r="M1556" s="10" t="s">
        <v>6441</v>
      </c>
    </row>
    <row r="1557" spans="1:13" x14ac:dyDescent="0.25">
      <c r="A1557" s="4" t="s">
        <v>4594</v>
      </c>
      <c r="B1557" s="9">
        <v>4757</v>
      </c>
      <c r="C1557" s="9" t="s">
        <v>4595</v>
      </c>
      <c r="D1557" s="9" t="s">
        <v>4596</v>
      </c>
      <c r="E1557" s="10">
        <v>349.37</v>
      </c>
      <c r="F1557" s="10">
        <v>255932.71065125999</v>
      </c>
      <c r="G1557" s="10">
        <v>354018.69793827098</v>
      </c>
      <c r="H1557" s="16">
        <v>-0.27706442585728502</v>
      </c>
      <c r="I1557" s="10">
        <v>-98085.987287010605</v>
      </c>
      <c r="J1557" s="10">
        <v>732.55491499344498</v>
      </c>
      <c r="K1557" s="10">
        <v>1013.30594481</v>
      </c>
      <c r="L1557" s="10" t="s">
        <v>80</v>
      </c>
      <c r="M1557" s="10" t="s">
        <v>6443</v>
      </c>
    </row>
    <row r="1558" spans="1:13" x14ac:dyDescent="0.25">
      <c r="A1558" s="4" t="s">
        <v>4597</v>
      </c>
      <c r="B1558" s="9">
        <v>4758</v>
      </c>
      <c r="C1558" s="9" t="s">
        <v>4598</v>
      </c>
      <c r="D1558" s="9" t="s">
        <v>4599</v>
      </c>
      <c r="E1558" s="10">
        <v>106.47</v>
      </c>
      <c r="F1558" s="10">
        <v>53857.94288889</v>
      </c>
      <c r="G1558" s="10">
        <v>57915.903251853597</v>
      </c>
      <c r="H1558" s="16">
        <v>-7.0066426233864096E-2</v>
      </c>
      <c r="I1558" s="10">
        <v>-4057.9603629636099</v>
      </c>
      <c r="J1558" s="10">
        <v>505.85087713806701</v>
      </c>
      <c r="K1558" s="10">
        <v>543.96452758385999</v>
      </c>
      <c r="L1558" s="10" t="s">
        <v>80</v>
      </c>
      <c r="M1558" s="10" t="s">
        <v>6439</v>
      </c>
    </row>
    <row r="1559" spans="1:13" x14ac:dyDescent="0.25">
      <c r="A1559" s="4" t="s">
        <v>4600</v>
      </c>
      <c r="B1559" s="9">
        <v>4759</v>
      </c>
      <c r="C1559" s="9" t="s">
        <v>4601</v>
      </c>
      <c r="D1559" s="9" t="s">
        <v>4602</v>
      </c>
      <c r="E1559" s="10">
        <v>5327.91</v>
      </c>
      <c r="F1559" s="10">
        <v>3669221.8043937199</v>
      </c>
      <c r="G1559" s="10">
        <v>4916500.7955598701</v>
      </c>
      <c r="H1559" s="16">
        <v>-0.25369242130349701</v>
      </c>
      <c r="I1559" s="10">
        <v>-1247278.99116615</v>
      </c>
      <c r="J1559" s="10">
        <v>688.679389177693</v>
      </c>
      <c r="K1559" s="10">
        <v>922.78225337137405</v>
      </c>
      <c r="L1559" s="10" t="s">
        <v>12</v>
      </c>
      <c r="M1559" s="10" t="s">
        <v>6439</v>
      </c>
    </row>
    <row r="1560" spans="1:13" x14ac:dyDescent="0.25">
      <c r="A1560" s="4" t="s">
        <v>4603</v>
      </c>
      <c r="B1560" s="9">
        <v>4760</v>
      </c>
      <c r="C1560" s="9" t="s">
        <v>4604</v>
      </c>
      <c r="D1560" s="9" t="s">
        <v>4605</v>
      </c>
      <c r="E1560" s="10">
        <v>572.54999999999995</v>
      </c>
      <c r="F1560" s="10">
        <v>619249.16279225994</v>
      </c>
      <c r="G1560" s="10">
        <v>1220787.58556134</v>
      </c>
      <c r="H1560" s="16">
        <v>-0.49274618277878701</v>
      </c>
      <c r="I1560" s="10">
        <v>-601538.42276908399</v>
      </c>
      <c r="J1560" s="10">
        <v>1081.5634665832899</v>
      </c>
      <c r="K1560" s="10">
        <v>2132.1938443128902</v>
      </c>
      <c r="L1560" s="10" t="s">
        <v>25</v>
      </c>
      <c r="M1560" s="10" t="s">
        <v>6439</v>
      </c>
    </row>
    <row r="1561" spans="1:13" x14ac:dyDescent="0.25">
      <c r="A1561" s="4" t="s">
        <v>4606</v>
      </c>
      <c r="B1561" s="9">
        <v>4761</v>
      </c>
      <c r="C1561" s="9" t="s">
        <v>4607</v>
      </c>
      <c r="D1561" s="9" t="s">
        <v>4608</v>
      </c>
      <c r="E1561" s="10">
        <v>626.94000000000005</v>
      </c>
      <c r="F1561" s="10">
        <v>2489314.9652633499</v>
      </c>
      <c r="G1561" s="10">
        <v>2439765.9243258201</v>
      </c>
      <c r="H1561" s="16">
        <v>2.03089322805514E-2</v>
      </c>
      <c r="I1561" s="10">
        <v>49549.040937529899</v>
      </c>
      <c r="J1561" s="10">
        <v>3970.5792663785201</v>
      </c>
      <c r="K1561" s="10">
        <v>3891.54611976556</v>
      </c>
      <c r="L1561" s="10" t="s">
        <v>25</v>
      </c>
      <c r="M1561" s="10" t="s">
        <v>6439</v>
      </c>
    </row>
    <row r="1562" spans="1:13" x14ac:dyDescent="0.25">
      <c r="A1562" s="4" t="s">
        <v>4609</v>
      </c>
      <c r="B1562" s="9">
        <v>4762</v>
      </c>
      <c r="C1562" s="9" t="s">
        <v>4610</v>
      </c>
      <c r="D1562" s="9" t="s">
        <v>4611</v>
      </c>
      <c r="E1562" s="10">
        <v>1182.01</v>
      </c>
      <c r="F1562" s="10">
        <v>6680927.8791672299</v>
      </c>
      <c r="G1562" s="10">
        <v>7158609.1817102898</v>
      </c>
      <c r="H1562" s="16">
        <v>-6.6728227567374801E-2</v>
      </c>
      <c r="I1562" s="10">
        <v>-477681.302543064</v>
      </c>
      <c r="J1562" s="10">
        <v>5652.1754292833702</v>
      </c>
      <c r="K1562" s="10">
        <v>6056.3017078622797</v>
      </c>
      <c r="L1562" s="10" t="s">
        <v>12</v>
      </c>
      <c r="M1562" s="10" t="s">
        <v>6439</v>
      </c>
    </row>
    <row r="1563" spans="1:13" x14ac:dyDescent="0.25">
      <c r="A1563" s="4" t="s">
        <v>4612</v>
      </c>
      <c r="B1563" s="9">
        <v>4763</v>
      </c>
      <c r="C1563" s="9" t="s">
        <v>4613</v>
      </c>
      <c r="D1563" s="9" t="s">
        <v>4614</v>
      </c>
      <c r="E1563" s="10">
        <v>343.14</v>
      </c>
      <c r="F1563" s="10">
        <v>2620107.4779378301</v>
      </c>
      <c r="G1563" s="10">
        <v>3327699.4914947101</v>
      </c>
      <c r="H1563" s="16">
        <v>-0.21263699302338401</v>
      </c>
      <c r="I1563" s="10">
        <v>-707592.01355687797</v>
      </c>
      <c r="J1563" s="10">
        <v>7635.6807074017297</v>
      </c>
      <c r="K1563" s="10">
        <v>9697.7895071828098</v>
      </c>
      <c r="L1563" s="10" t="s">
        <v>25</v>
      </c>
      <c r="M1563" s="10" t="s">
        <v>6443</v>
      </c>
    </row>
    <row r="1564" spans="1:13" x14ac:dyDescent="0.25">
      <c r="A1564" s="4" t="s">
        <v>4615</v>
      </c>
      <c r="B1564" s="9">
        <v>4764</v>
      </c>
      <c r="C1564" s="9" t="s">
        <v>4616</v>
      </c>
      <c r="D1564" s="9" t="s">
        <v>4617</v>
      </c>
      <c r="E1564" s="10">
        <v>1237.82</v>
      </c>
      <c r="F1564" s="10">
        <v>1307193.36298674</v>
      </c>
      <c r="G1564" s="10">
        <v>1160955.3927539601</v>
      </c>
      <c r="H1564" s="16">
        <v>0.125963470384407</v>
      </c>
      <c r="I1564" s="10">
        <v>146237.97023278099</v>
      </c>
      <c r="J1564" s="10">
        <v>1056.0447908312501</v>
      </c>
      <c r="K1564" s="10">
        <v>937.90324340692405</v>
      </c>
      <c r="L1564" s="10" t="s">
        <v>80</v>
      </c>
      <c r="M1564" s="10" t="s">
        <v>6443</v>
      </c>
    </row>
    <row r="1565" spans="1:13" x14ac:dyDescent="0.25">
      <c r="A1565" s="4" t="s">
        <v>4618</v>
      </c>
      <c r="B1565" s="9">
        <v>4765</v>
      </c>
      <c r="C1565" s="9" t="s">
        <v>4619</v>
      </c>
      <c r="D1565" s="9" t="s">
        <v>4620</v>
      </c>
      <c r="E1565" s="10">
        <v>493.62</v>
      </c>
      <c r="F1565" s="10">
        <v>346022.16781388002</v>
      </c>
      <c r="G1565" s="10">
        <v>805896.18095098599</v>
      </c>
      <c r="H1565" s="16">
        <v>-0.570636794176687</v>
      </c>
      <c r="I1565" s="10">
        <v>-459874.01313710603</v>
      </c>
      <c r="J1565" s="10">
        <v>700.98895468959904</v>
      </c>
      <c r="K1565" s="10">
        <v>1632.62465246746</v>
      </c>
      <c r="L1565" s="10" t="s">
        <v>80</v>
      </c>
      <c r="M1565" s="10" t="s">
        <v>6439</v>
      </c>
    </row>
    <row r="1566" spans="1:13" x14ac:dyDescent="0.25">
      <c r="A1566" s="4" t="s">
        <v>4621</v>
      </c>
      <c r="B1566" s="9">
        <v>4766</v>
      </c>
      <c r="C1566" s="9" t="s">
        <v>4622</v>
      </c>
      <c r="D1566" s="9" t="s">
        <v>4623</v>
      </c>
      <c r="E1566" s="10">
        <v>406.19</v>
      </c>
      <c r="F1566" s="10">
        <v>888065.50234728004</v>
      </c>
      <c r="G1566" s="10">
        <v>891801.26028760604</v>
      </c>
      <c r="H1566" s="16">
        <v>-4.1890027595622402E-3</v>
      </c>
      <c r="I1566" s="10">
        <v>-3735.7579403258901</v>
      </c>
      <c r="J1566" s="10">
        <v>2186.3302945598898</v>
      </c>
      <c r="K1566" s="10">
        <v>2195.5273647495201</v>
      </c>
      <c r="L1566" s="10" t="s">
        <v>25</v>
      </c>
      <c r="M1566" s="10" t="s">
        <v>6439</v>
      </c>
    </row>
    <row r="1567" spans="1:13" x14ac:dyDescent="0.25">
      <c r="A1567" s="4" t="s">
        <v>4624</v>
      </c>
      <c r="B1567" s="9">
        <v>4767</v>
      </c>
      <c r="C1567" s="9" t="s">
        <v>4625</v>
      </c>
      <c r="D1567" s="9" t="s">
        <v>4626</v>
      </c>
      <c r="E1567" s="10">
        <v>359.87</v>
      </c>
      <c r="F1567" s="10">
        <v>1270351.74644027</v>
      </c>
      <c r="G1567" s="10">
        <v>1252897.35091016</v>
      </c>
      <c r="H1567" s="16">
        <v>1.39312255049726E-2</v>
      </c>
      <c r="I1567" s="10">
        <v>17454.395530112099</v>
      </c>
      <c r="J1567" s="10">
        <v>3530.0295841283501</v>
      </c>
      <c r="K1567" s="10">
        <v>3481.52763750843</v>
      </c>
      <c r="L1567" s="10" t="s">
        <v>25</v>
      </c>
      <c r="M1567" s="10" t="s">
        <v>6439</v>
      </c>
    </row>
    <row r="1568" spans="1:13" x14ac:dyDescent="0.25">
      <c r="A1568" s="4" t="s">
        <v>4627</v>
      </c>
      <c r="B1568" s="9">
        <v>4769</v>
      </c>
      <c r="C1568" s="9" t="s">
        <v>4628</v>
      </c>
      <c r="D1568" s="9" t="s">
        <v>4629</v>
      </c>
      <c r="E1568" s="10">
        <v>1810.58</v>
      </c>
      <c r="F1568" s="10">
        <v>2379918.4803058999</v>
      </c>
      <c r="G1568" s="10">
        <v>1702592.15849394</v>
      </c>
      <c r="H1568" s="16">
        <v>0.39782065154763502</v>
      </c>
      <c r="I1568" s="10">
        <v>677326.321811956</v>
      </c>
      <c r="J1568" s="10">
        <v>1314.45088331137</v>
      </c>
      <c r="K1568" s="10">
        <v>940.35732113131905</v>
      </c>
      <c r="L1568" s="10" t="s">
        <v>80</v>
      </c>
      <c r="M1568" s="10" t="s">
        <v>6440</v>
      </c>
    </row>
    <row r="1569" spans="1:13" x14ac:dyDescent="0.25">
      <c r="A1569" s="4" t="s">
        <v>4630</v>
      </c>
      <c r="B1569" s="9">
        <v>4770</v>
      </c>
      <c r="C1569" s="9" t="s">
        <v>4631</v>
      </c>
      <c r="D1569" s="9" t="s">
        <v>4632</v>
      </c>
      <c r="E1569" s="10">
        <v>372.52</v>
      </c>
      <c r="F1569" s="10">
        <v>893964.3247008</v>
      </c>
      <c r="G1569" s="10">
        <v>886063.80240480904</v>
      </c>
      <c r="H1569" s="16">
        <v>8.9164259667859902E-3</v>
      </c>
      <c r="I1569" s="10">
        <v>7900.5222959913099</v>
      </c>
      <c r="J1569" s="10">
        <v>2399.7753803844098</v>
      </c>
      <c r="K1569" s="10">
        <v>2378.5670632578299</v>
      </c>
      <c r="L1569" s="10" t="s">
        <v>25</v>
      </c>
      <c r="M1569" s="10" t="s">
        <v>6439</v>
      </c>
    </row>
    <row r="1570" spans="1:13" x14ac:dyDescent="0.25">
      <c r="A1570" s="4" t="s">
        <v>4633</v>
      </c>
      <c r="B1570" s="9">
        <v>4771</v>
      </c>
      <c r="C1570" s="9" t="s">
        <v>4634</v>
      </c>
      <c r="D1570" s="9" t="s">
        <v>4635</v>
      </c>
      <c r="E1570" s="10">
        <v>190.04</v>
      </c>
      <c r="F1570" s="10">
        <v>887317.22920366004</v>
      </c>
      <c r="G1570" s="10">
        <v>783257.32709413103</v>
      </c>
      <c r="H1570" s="16">
        <v>0.132855319075774</v>
      </c>
      <c r="I1570" s="10">
        <v>104059.90210952899</v>
      </c>
      <c r="J1570" s="10">
        <v>4669.1077099750601</v>
      </c>
      <c r="K1570" s="10">
        <v>4121.5392922233796</v>
      </c>
      <c r="L1570" s="10" t="s">
        <v>25</v>
      </c>
      <c r="M1570" s="10" t="s">
        <v>6440</v>
      </c>
    </row>
    <row r="1571" spans="1:13" x14ac:dyDescent="0.25">
      <c r="A1571" s="4" t="s">
        <v>4636</v>
      </c>
      <c r="B1571" s="9">
        <v>4773</v>
      </c>
      <c r="C1571" s="9" t="s">
        <v>4637</v>
      </c>
      <c r="D1571" s="9" t="s">
        <v>4638</v>
      </c>
      <c r="E1571" s="10">
        <v>4566.1499999999996</v>
      </c>
      <c r="F1571" s="10">
        <v>6019284.1455274196</v>
      </c>
      <c r="G1571" s="10">
        <v>6753930.5803624997</v>
      </c>
      <c r="H1571" s="16">
        <v>-0.108773169355799</v>
      </c>
      <c r="I1571" s="10">
        <v>-734646.43483507901</v>
      </c>
      <c r="J1571" s="10">
        <v>1318.2405627339001</v>
      </c>
      <c r="K1571" s="10">
        <v>1479.1302476621399</v>
      </c>
      <c r="L1571" s="10" t="s">
        <v>12</v>
      </c>
      <c r="M1571" s="10" t="s">
        <v>6439</v>
      </c>
    </row>
    <row r="1572" spans="1:13" x14ac:dyDescent="0.25">
      <c r="A1572" s="4" t="s">
        <v>4639</v>
      </c>
      <c r="B1572" s="9">
        <v>4774</v>
      </c>
      <c r="C1572" s="9" t="s">
        <v>4640</v>
      </c>
      <c r="D1572" s="9" t="s">
        <v>4641</v>
      </c>
      <c r="E1572" s="10">
        <v>6883.46</v>
      </c>
      <c r="F1572" s="10">
        <v>16675535.394169699</v>
      </c>
      <c r="G1572" s="10">
        <v>16015589.845564401</v>
      </c>
      <c r="H1572" s="16">
        <v>4.1206446654109802E-2</v>
      </c>
      <c r="I1572" s="10">
        <v>659945.54860535101</v>
      </c>
      <c r="J1572" s="10">
        <v>2422.5513614039701</v>
      </c>
      <c r="K1572" s="10">
        <v>2326.6772590476899</v>
      </c>
      <c r="L1572" s="10" t="s">
        <v>12</v>
      </c>
      <c r="M1572" s="10" t="s">
        <v>6439</v>
      </c>
    </row>
    <row r="1573" spans="1:13" x14ac:dyDescent="0.25">
      <c r="A1573" s="4" t="s">
        <v>4642</v>
      </c>
      <c r="B1573" s="9">
        <v>4775</v>
      </c>
      <c r="C1573" s="9" t="s">
        <v>4643</v>
      </c>
      <c r="D1573" s="9" t="s">
        <v>4644</v>
      </c>
      <c r="E1573" s="10">
        <v>7116.17</v>
      </c>
      <c r="F1573" s="10">
        <v>26376551.918743201</v>
      </c>
      <c r="G1573" s="10">
        <v>25209108.8887164</v>
      </c>
      <c r="H1573" s="16">
        <v>4.6310364843929398E-2</v>
      </c>
      <c r="I1573" s="10">
        <v>1167443.0300268</v>
      </c>
      <c r="J1573" s="10">
        <v>3706.5657395401099</v>
      </c>
      <c r="K1573" s="10">
        <v>3542.51077317101</v>
      </c>
      <c r="L1573" s="10" t="s">
        <v>12</v>
      </c>
      <c r="M1573" s="10" t="s">
        <v>6439</v>
      </c>
    </row>
    <row r="1574" spans="1:13" x14ac:dyDescent="0.25">
      <c r="A1574" s="4" t="s">
        <v>4645</v>
      </c>
      <c r="B1574" s="9">
        <v>4776</v>
      </c>
      <c r="C1574" s="9" t="s">
        <v>4646</v>
      </c>
      <c r="D1574" s="9" t="s">
        <v>4647</v>
      </c>
      <c r="E1574" s="10">
        <v>8232.7000000000007</v>
      </c>
      <c r="F1574" s="10">
        <v>41380932.223950997</v>
      </c>
      <c r="G1574" s="10">
        <v>43375613.753946297</v>
      </c>
      <c r="H1574" s="16">
        <v>-4.5986243360389603E-2</v>
      </c>
      <c r="I1574" s="10">
        <v>-1994681.52999523</v>
      </c>
      <c r="J1574" s="10">
        <v>5026.4108037400902</v>
      </c>
      <c r="K1574" s="10">
        <v>5268.69845299188</v>
      </c>
      <c r="L1574" s="10" t="s">
        <v>12</v>
      </c>
      <c r="M1574" s="10" t="s">
        <v>6439</v>
      </c>
    </row>
    <row r="1575" spans="1:13" x14ac:dyDescent="0.25">
      <c r="A1575" s="4" t="s">
        <v>4648</v>
      </c>
      <c r="B1575" s="9">
        <v>4777</v>
      </c>
      <c r="C1575" s="9" t="s">
        <v>4649</v>
      </c>
      <c r="D1575" s="9" t="s">
        <v>4650</v>
      </c>
      <c r="E1575" s="10">
        <v>5376.49</v>
      </c>
      <c r="F1575" s="10">
        <v>3250037.4687626902</v>
      </c>
      <c r="G1575" s="10">
        <v>3283964.9963182001</v>
      </c>
      <c r="H1575" s="16">
        <v>-1.0331269545669E-2</v>
      </c>
      <c r="I1575" s="10">
        <v>-33927.527555505301</v>
      </c>
      <c r="J1575" s="10">
        <v>604.49056331597205</v>
      </c>
      <c r="K1575" s="10">
        <v>610.80091217842801</v>
      </c>
      <c r="L1575" s="10" t="s">
        <v>12</v>
      </c>
      <c r="M1575" s="10" t="s">
        <v>6439</v>
      </c>
    </row>
    <row r="1576" spans="1:13" x14ac:dyDescent="0.25">
      <c r="A1576" s="4" t="s">
        <v>4651</v>
      </c>
      <c r="B1576" s="9">
        <v>4778</v>
      </c>
      <c r="C1576" s="9" t="s">
        <v>4652</v>
      </c>
      <c r="D1576" s="9" t="s">
        <v>4653</v>
      </c>
      <c r="E1576" s="10">
        <v>677.41</v>
      </c>
      <c r="F1576" s="10">
        <v>578181.72477315995</v>
      </c>
      <c r="G1576" s="10">
        <v>606587.07169372297</v>
      </c>
      <c r="H1576" s="16">
        <v>-4.6828144294683197E-2</v>
      </c>
      <c r="I1576" s="10">
        <v>-28405.346920562999</v>
      </c>
      <c r="J1576" s="10">
        <v>853.51814229663</v>
      </c>
      <c r="K1576" s="10">
        <v>895.45042395849305</v>
      </c>
      <c r="L1576" s="10" t="s">
        <v>12</v>
      </c>
      <c r="M1576" s="10" t="s">
        <v>6440</v>
      </c>
    </row>
    <row r="1577" spans="1:13" x14ac:dyDescent="0.25">
      <c r="A1577" s="4" t="s">
        <v>4654</v>
      </c>
      <c r="B1577" s="9">
        <v>4779</v>
      </c>
      <c r="C1577" s="9" t="s">
        <v>4655</v>
      </c>
      <c r="D1577" s="9" t="s">
        <v>4656</v>
      </c>
      <c r="E1577" s="10">
        <v>165.34</v>
      </c>
      <c r="F1577" s="10">
        <v>399131.29019014002</v>
      </c>
      <c r="G1577" s="10">
        <v>492389.285221197</v>
      </c>
      <c r="H1577" s="16">
        <v>-0.18939891226341901</v>
      </c>
      <c r="I1577" s="10">
        <v>-93257.995031056897</v>
      </c>
      <c r="J1577" s="10">
        <v>2414.0032066659001</v>
      </c>
      <c r="K1577" s="10">
        <v>2978.0409170267098</v>
      </c>
      <c r="L1577" s="10" t="s">
        <v>25</v>
      </c>
      <c r="M1577" s="10" t="s">
        <v>6442</v>
      </c>
    </row>
    <row r="1578" spans="1:13" x14ac:dyDescent="0.25">
      <c r="A1578" s="4" t="s">
        <v>4657</v>
      </c>
      <c r="B1578" s="9">
        <v>4780</v>
      </c>
      <c r="C1578" s="9" t="s">
        <v>4658</v>
      </c>
      <c r="D1578" s="9" t="s">
        <v>4659</v>
      </c>
      <c r="E1578" s="10">
        <v>290.49</v>
      </c>
      <c r="F1578" s="10">
        <v>977502.13663427997</v>
      </c>
      <c r="G1578" s="10">
        <v>1110833.5027101301</v>
      </c>
      <c r="H1578" s="16">
        <v>-0.120028218225827</v>
      </c>
      <c r="I1578" s="10">
        <v>-133331.36607585099</v>
      </c>
      <c r="J1578" s="10">
        <v>3365.01131410472</v>
      </c>
      <c r="K1578" s="10">
        <v>3823.9991142900999</v>
      </c>
      <c r="L1578" s="10" t="s">
        <v>25</v>
      </c>
      <c r="M1578" s="10" t="s">
        <v>6439</v>
      </c>
    </row>
    <row r="1579" spans="1:13" x14ac:dyDescent="0.25">
      <c r="A1579" s="4" t="s">
        <v>4660</v>
      </c>
      <c r="B1579" s="9">
        <v>4782</v>
      </c>
      <c r="C1579" s="9" t="s">
        <v>4661</v>
      </c>
      <c r="D1579" s="9" t="s">
        <v>4662</v>
      </c>
      <c r="E1579" s="10">
        <v>529.76</v>
      </c>
      <c r="F1579" s="10">
        <v>276987.81584669999</v>
      </c>
      <c r="G1579" s="10">
        <v>291806.34458875097</v>
      </c>
      <c r="H1579" s="16">
        <v>-5.0782064944254197E-2</v>
      </c>
      <c r="I1579" s="10">
        <v>-14818.5287420514</v>
      </c>
      <c r="J1579" s="10">
        <v>522.85528512288602</v>
      </c>
      <c r="K1579" s="10">
        <v>550.82743995158398</v>
      </c>
      <c r="L1579" s="10" t="s">
        <v>25</v>
      </c>
      <c r="M1579" s="10" t="s">
        <v>6440</v>
      </c>
    </row>
    <row r="1580" spans="1:13" x14ac:dyDescent="0.25">
      <c r="A1580" s="4" t="s">
        <v>4663</v>
      </c>
      <c r="B1580" s="9">
        <v>4783</v>
      </c>
      <c r="C1580" s="9" t="s">
        <v>4664</v>
      </c>
      <c r="D1580" s="9" t="s">
        <v>4665</v>
      </c>
      <c r="E1580" s="10">
        <v>1097.32</v>
      </c>
      <c r="F1580" s="10">
        <v>718563.84135811997</v>
      </c>
      <c r="G1580" s="10">
        <v>616463.82731727895</v>
      </c>
      <c r="H1580" s="16">
        <v>0.165622068183885</v>
      </c>
      <c r="I1580" s="10">
        <v>102100.01404084099</v>
      </c>
      <c r="J1580" s="10">
        <v>654.83527262614405</v>
      </c>
      <c r="K1580" s="10">
        <v>561.79038686734896</v>
      </c>
      <c r="L1580" s="10" t="s">
        <v>80</v>
      </c>
      <c r="M1580" s="10" t="s">
        <v>6439</v>
      </c>
    </row>
    <row r="1581" spans="1:13" x14ac:dyDescent="0.25">
      <c r="A1581" s="4" t="s">
        <v>4666</v>
      </c>
      <c r="B1581" s="9">
        <v>4784</v>
      </c>
      <c r="C1581" s="9" t="s">
        <v>4667</v>
      </c>
      <c r="D1581" s="9" t="s">
        <v>4668</v>
      </c>
      <c r="E1581" s="10">
        <v>389.1</v>
      </c>
      <c r="F1581" s="10">
        <v>275959.71578979999</v>
      </c>
      <c r="G1581" s="10">
        <v>174088.63107554399</v>
      </c>
      <c r="H1581" s="16">
        <v>0.58516793477484297</v>
      </c>
      <c r="I1581" s="10">
        <v>101871.08471425599</v>
      </c>
      <c r="J1581" s="10">
        <v>709.22568951375001</v>
      </c>
      <c r="K1581" s="10">
        <v>447.41359824092598</v>
      </c>
      <c r="L1581" s="10" t="s">
        <v>25</v>
      </c>
      <c r="M1581" s="10" t="s">
        <v>6438</v>
      </c>
    </row>
    <row r="1582" spans="1:13" x14ac:dyDescent="0.25">
      <c r="A1582" s="4" t="s">
        <v>4669</v>
      </c>
      <c r="B1582" s="9">
        <v>4785</v>
      </c>
      <c r="C1582" s="9" t="s">
        <v>4670</v>
      </c>
      <c r="D1582" s="9" t="s">
        <v>4671</v>
      </c>
      <c r="E1582" s="10">
        <v>866.17</v>
      </c>
      <c r="F1582" s="10">
        <v>603009.50680752005</v>
      </c>
      <c r="G1582" s="10">
        <v>704289.12871452398</v>
      </c>
      <c r="H1582" s="16">
        <v>-0.14380403981509801</v>
      </c>
      <c r="I1582" s="10">
        <v>-101279.621907004</v>
      </c>
      <c r="J1582" s="10">
        <v>696.17916437595397</v>
      </c>
      <c r="K1582" s="10">
        <v>813.10727537841797</v>
      </c>
      <c r="L1582" s="10" t="s">
        <v>80</v>
      </c>
      <c r="M1582" s="10" t="s">
        <v>6443</v>
      </c>
    </row>
    <row r="1583" spans="1:13" x14ac:dyDescent="0.25">
      <c r="A1583" s="4" t="s">
        <v>4672</v>
      </c>
      <c r="B1583" s="9">
        <v>4786</v>
      </c>
      <c r="C1583" s="9" t="s">
        <v>4673</v>
      </c>
      <c r="D1583" s="9" t="s">
        <v>4674</v>
      </c>
      <c r="E1583" s="10">
        <v>3575.55</v>
      </c>
      <c r="F1583" s="10">
        <v>4460343.5370095996</v>
      </c>
      <c r="G1583" s="10">
        <v>4526799.2292207303</v>
      </c>
      <c r="H1583" s="16">
        <v>-1.46805035624626E-2</v>
      </c>
      <c r="I1583" s="10">
        <v>-66455.692211127796</v>
      </c>
      <c r="J1583" s="10">
        <v>1247.4566254169599</v>
      </c>
      <c r="K1583" s="10">
        <v>1266.0427708242701</v>
      </c>
      <c r="L1583" s="10" t="s">
        <v>25</v>
      </c>
      <c r="M1583" s="10" t="s">
        <v>6438</v>
      </c>
    </row>
    <row r="1584" spans="1:13" x14ac:dyDescent="0.25">
      <c r="A1584" s="4" t="s">
        <v>4675</v>
      </c>
      <c r="B1584" s="9">
        <v>4800</v>
      </c>
      <c r="C1584" s="9" t="s">
        <v>4676</v>
      </c>
      <c r="D1584" s="9" t="s">
        <v>4677</v>
      </c>
      <c r="E1584" s="10">
        <v>5391.5</v>
      </c>
      <c r="F1584" s="10">
        <v>10738551.3134176</v>
      </c>
      <c r="G1584" s="10">
        <v>10737067.595563799</v>
      </c>
      <c r="H1584" s="16">
        <v>1.38186505821425E-4</v>
      </c>
      <c r="I1584" s="10">
        <v>1483.71785379946</v>
      </c>
      <c r="J1584" s="10">
        <v>1991.7557847384901</v>
      </c>
      <c r="K1584" s="10">
        <v>1991.4805889944901</v>
      </c>
      <c r="L1584" s="10" t="s">
        <v>25</v>
      </c>
      <c r="M1584" s="10" t="s">
        <v>6439</v>
      </c>
    </row>
    <row r="1585" spans="1:13" x14ac:dyDescent="0.25">
      <c r="A1585" s="4" t="s">
        <v>4678</v>
      </c>
      <c r="B1585" s="9">
        <v>4922</v>
      </c>
      <c r="C1585" s="9" t="s">
        <v>4679</v>
      </c>
      <c r="D1585" s="9" t="s">
        <v>4680</v>
      </c>
      <c r="E1585" s="10">
        <v>18936.03</v>
      </c>
      <c r="F1585" s="10">
        <v>53976066.596283101</v>
      </c>
      <c r="G1585" s="10">
        <v>72327124.771951795</v>
      </c>
      <c r="H1585" s="16">
        <v>-0.253723042821484</v>
      </c>
      <c r="I1585" s="10">
        <v>-18351058.175668702</v>
      </c>
      <c r="J1585" s="10">
        <v>2850.4426004966799</v>
      </c>
      <c r="K1585" s="10">
        <v>3819.5506012586502</v>
      </c>
      <c r="L1585" s="10" t="s">
        <v>25</v>
      </c>
      <c r="M1585" s="10" t="s">
        <v>6439</v>
      </c>
    </row>
    <row r="1586" spans="1:13" x14ac:dyDescent="0.25">
      <c r="A1586" s="4" t="s">
        <v>4681</v>
      </c>
      <c r="B1586" s="9">
        <v>4923</v>
      </c>
      <c r="C1586" s="9" t="s">
        <v>4682</v>
      </c>
      <c r="D1586" s="9" t="s">
        <v>4683</v>
      </c>
      <c r="E1586" s="10">
        <v>2899.62</v>
      </c>
      <c r="F1586" s="10">
        <v>11830905.345435699</v>
      </c>
      <c r="G1586" s="10">
        <v>14035462.0575855</v>
      </c>
      <c r="H1586" s="16">
        <v>-0.15707047641928901</v>
      </c>
      <c r="I1586" s="10">
        <v>-2204556.7121498198</v>
      </c>
      <c r="J1586" s="10">
        <v>4080.1571741937601</v>
      </c>
      <c r="K1586" s="10">
        <v>4840.4487683163698</v>
      </c>
      <c r="L1586" s="10" t="s">
        <v>25</v>
      </c>
      <c r="M1586" s="10" t="s">
        <v>6439</v>
      </c>
    </row>
    <row r="1587" spans="1:13" x14ac:dyDescent="0.25">
      <c r="A1587" s="4" t="s">
        <v>4684</v>
      </c>
      <c r="B1587" s="9">
        <v>4924</v>
      </c>
      <c r="C1587" s="9" t="s">
        <v>4685</v>
      </c>
      <c r="D1587" s="9" t="s">
        <v>4686</v>
      </c>
      <c r="E1587" s="10">
        <v>551.77</v>
      </c>
      <c r="F1587" s="10">
        <v>3152881.2966406401</v>
      </c>
      <c r="G1587" s="10">
        <v>3631081.4448013599</v>
      </c>
      <c r="H1587" s="16">
        <v>-0.13169634320523399</v>
      </c>
      <c r="I1587" s="10">
        <v>-478200.14816071797</v>
      </c>
      <c r="J1587" s="10">
        <v>5714.1223637396697</v>
      </c>
      <c r="K1587" s="10">
        <v>6580.7880906924202</v>
      </c>
      <c r="L1587" s="10" t="s">
        <v>25</v>
      </c>
      <c r="M1587" s="10" t="s">
        <v>6439</v>
      </c>
    </row>
    <row r="1588" spans="1:13" x14ac:dyDescent="0.25">
      <c r="A1588" s="4" t="s">
        <v>4687</v>
      </c>
      <c r="B1588" s="9">
        <v>4926</v>
      </c>
      <c r="C1588" s="9" t="s">
        <v>4688</v>
      </c>
      <c r="D1588" s="9" t="s">
        <v>4689</v>
      </c>
      <c r="E1588" s="10">
        <v>8050.99</v>
      </c>
      <c r="F1588" s="10">
        <v>27106052.937382501</v>
      </c>
      <c r="G1588" s="10">
        <v>30676633.6108323</v>
      </c>
      <c r="H1588" s="16">
        <v>-0.11639414933028699</v>
      </c>
      <c r="I1588" s="10">
        <v>-3570580.67344973</v>
      </c>
      <c r="J1588" s="10">
        <v>3366.7974916603498</v>
      </c>
      <c r="K1588" s="10">
        <v>3810.2933441517498</v>
      </c>
      <c r="L1588" s="10" t="s">
        <v>25</v>
      </c>
      <c r="M1588" s="10" t="s">
        <v>6439</v>
      </c>
    </row>
    <row r="1589" spans="1:13" x14ac:dyDescent="0.25">
      <c r="A1589" s="4" t="s">
        <v>4690</v>
      </c>
      <c r="B1589" s="9">
        <v>4927</v>
      </c>
      <c r="C1589" s="9" t="s">
        <v>4691</v>
      </c>
      <c r="D1589" s="9" t="s">
        <v>4692</v>
      </c>
      <c r="E1589" s="10">
        <v>1100.81</v>
      </c>
      <c r="F1589" s="10">
        <v>4384967.2523029204</v>
      </c>
      <c r="G1589" s="10">
        <v>5394050.6651036199</v>
      </c>
      <c r="H1589" s="16">
        <v>-0.187073402800772</v>
      </c>
      <c r="I1589" s="10">
        <v>-1009083.4128007099</v>
      </c>
      <c r="J1589" s="10">
        <v>3983.4006343537199</v>
      </c>
      <c r="K1589" s="10">
        <v>4900.07418637515</v>
      </c>
      <c r="L1589" s="10" t="s">
        <v>25</v>
      </c>
      <c r="M1589" s="10" t="s">
        <v>6439</v>
      </c>
    </row>
    <row r="1590" spans="1:13" x14ac:dyDescent="0.25">
      <c r="A1590" s="4" t="s">
        <v>4693</v>
      </c>
      <c r="B1590" s="9">
        <v>4928</v>
      </c>
      <c r="C1590" s="9" t="s">
        <v>4694</v>
      </c>
      <c r="D1590" s="9" t="s">
        <v>4695</v>
      </c>
      <c r="E1590" s="10">
        <v>166.02</v>
      </c>
      <c r="F1590" s="10">
        <v>829855.00187339995</v>
      </c>
      <c r="G1590" s="10">
        <v>1267114.0516109299</v>
      </c>
      <c r="H1590" s="16">
        <v>-0.34508263023492403</v>
      </c>
      <c r="I1590" s="10">
        <v>-437259.04973753198</v>
      </c>
      <c r="J1590" s="10">
        <v>4998.52428546802</v>
      </c>
      <c r="K1590" s="10">
        <v>7632.2976244484498</v>
      </c>
      <c r="L1590" s="10" t="s">
        <v>80</v>
      </c>
      <c r="M1590" s="10" t="s">
        <v>6443</v>
      </c>
    </row>
    <row r="1591" spans="1:13" x14ac:dyDescent="0.25">
      <c r="A1591" s="4" t="s">
        <v>4696</v>
      </c>
      <c r="B1591" s="9">
        <v>4930</v>
      </c>
      <c r="C1591" s="9" t="s">
        <v>4697</v>
      </c>
      <c r="D1591" s="9" t="s">
        <v>4698</v>
      </c>
      <c r="E1591" s="10">
        <v>3214.39</v>
      </c>
      <c r="F1591" s="10">
        <v>10011930.1251489</v>
      </c>
      <c r="G1591" s="10">
        <v>9395965.30045872</v>
      </c>
      <c r="H1591" s="16">
        <v>6.5556311139219198E-2</v>
      </c>
      <c r="I1591" s="10">
        <v>615964.82469018002</v>
      </c>
      <c r="J1591" s="10">
        <v>3114.7216501883399</v>
      </c>
      <c r="K1591" s="10">
        <v>2923.0943664143801</v>
      </c>
      <c r="L1591" s="10" t="s">
        <v>25</v>
      </c>
      <c r="M1591" s="10" t="s">
        <v>6439</v>
      </c>
    </row>
    <row r="1592" spans="1:13" x14ac:dyDescent="0.25">
      <c r="A1592" s="4" t="s">
        <v>4699</v>
      </c>
      <c r="B1592" s="9">
        <v>4931</v>
      </c>
      <c r="C1592" s="9" t="s">
        <v>4700</v>
      </c>
      <c r="D1592" s="9" t="s">
        <v>4701</v>
      </c>
      <c r="E1592" s="10">
        <v>512.54999999999995</v>
      </c>
      <c r="F1592" s="10">
        <v>2631004.5107689202</v>
      </c>
      <c r="G1592" s="10">
        <v>2685771.4025456798</v>
      </c>
      <c r="H1592" s="16">
        <v>-2.03914941252442E-2</v>
      </c>
      <c r="I1592" s="10">
        <v>-54766.891776759199</v>
      </c>
      <c r="J1592" s="10">
        <v>5133.1665413499604</v>
      </c>
      <c r="K1592" s="10">
        <v>5240.0183446408701</v>
      </c>
      <c r="L1592" s="10" t="s">
        <v>80</v>
      </c>
      <c r="M1592" s="10" t="s">
        <v>6439</v>
      </c>
    </row>
    <row r="1593" spans="1:13" x14ac:dyDescent="0.25">
      <c r="A1593" s="4" t="s">
        <v>4702</v>
      </c>
      <c r="B1593" s="9">
        <v>4932</v>
      </c>
      <c r="C1593" s="9" t="s">
        <v>4703</v>
      </c>
      <c r="D1593" s="9" t="s">
        <v>4704</v>
      </c>
      <c r="E1593" s="10">
        <v>216.34</v>
      </c>
      <c r="F1593" s="10">
        <v>2010788.6590923099</v>
      </c>
      <c r="G1593" s="10">
        <v>1918878.9740688601</v>
      </c>
      <c r="H1593" s="16">
        <v>4.7897593472797401E-2</v>
      </c>
      <c r="I1593" s="10">
        <v>91909.685023448896</v>
      </c>
      <c r="J1593" s="10">
        <v>9294.5764033110408</v>
      </c>
      <c r="K1593" s="10">
        <v>8869.7373304468001</v>
      </c>
      <c r="L1593" s="10" t="s">
        <v>25</v>
      </c>
      <c r="M1593" s="10" t="s">
        <v>6442</v>
      </c>
    </row>
    <row r="1594" spans="1:13" x14ac:dyDescent="0.25">
      <c r="A1594" s="4" t="s">
        <v>4705</v>
      </c>
      <c r="B1594" s="9">
        <v>4934</v>
      </c>
      <c r="C1594" s="9" t="s">
        <v>4706</v>
      </c>
      <c r="D1594" s="9" t="s">
        <v>4707</v>
      </c>
      <c r="E1594" s="10">
        <v>1911.35</v>
      </c>
      <c r="F1594" s="10">
        <v>3892606.6348710801</v>
      </c>
      <c r="G1594" s="10">
        <v>5337342.3379646903</v>
      </c>
      <c r="H1594" s="16">
        <v>-0.27068447395947598</v>
      </c>
      <c r="I1594" s="10">
        <v>-1444735.70309361</v>
      </c>
      <c r="J1594" s="10">
        <v>2036.5744813200499</v>
      </c>
      <c r="K1594" s="10">
        <v>2792.4463536059302</v>
      </c>
      <c r="L1594" s="10" t="s">
        <v>25</v>
      </c>
      <c r="M1594" s="10" t="s">
        <v>6443</v>
      </c>
    </row>
    <row r="1595" spans="1:13" x14ac:dyDescent="0.25">
      <c r="A1595" s="4" t="s">
        <v>4708</v>
      </c>
      <c r="B1595" s="9">
        <v>4935</v>
      </c>
      <c r="C1595" s="9" t="s">
        <v>4709</v>
      </c>
      <c r="D1595" s="9" t="s">
        <v>4710</v>
      </c>
      <c r="E1595" s="10">
        <v>152.72</v>
      </c>
      <c r="F1595" s="10">
        <v>584775.76506620005</v>
      </c>
      <c r="G1595" s="10">
        <v>765767.87895932095</v>
      </c>
      <c r="H1595" s="16">
        <v>-0.236353755316937</v>
      </c>
      <c r="I1595" s="10">
        <v>-180992.11389312099</v>
      </c>
      <c r="J1595" s="10">
        <v>3829.0712746608201</v>
      </c>
      <c r="K1595" s="10">
        <v>5014.1951215251502</v>
      </c>
      <c r="L1595" s="10" t="s">
        <v>80</v>
      </c>
      <c r="M1595" s="10" t="s">
        <v>6442</v>
      </c>
    </row>
    <row r="1596" spans="1:13" x14ac:dyDescent="0.25">
      <c r="A1596" s="4" t="s">
        <v>4711</v>
      </c>
      <c r="B1596" s="9">
        <v>4938</v>
      </c>
      <c r="C1596" s="9" t="s">
        <v>4712</v>
      </c>
      <c r="D1596" s="9" t="s">
        <v>4713</v>
      </c>
      <c r="E1596" s="10">
        <v>5867.56</v>
      </c>
      <c r="F1596" s="10">
        <v>11773239.672516299</v>
      </c>
      <c r="G1596" s="10">
        <v>13696492.353310401</v>
      </c>
      <c r="H1596" s="16">
        <v>-0.14041935929159599</v>
      </c>
      <c r="I1596" s="10">
        <v>-1923252.68079409</v>
      </c>
      <c r="J1596" s="10">
        <v>2006.4966821841199</v>
      </c>
      <c r="K1596" s="10">
        <v>2334.27393214733</v>
      </c>
      <c r="L1596" s="10" t="s">
        <v>25</v>
      </c>
      <c r="M1596" s="10" t="s">
        <v>6443</v>
      </c>
    </row>
    <row r="1597" spans="1:13" x14ac:dyDescent="0.25">
      <c r="A1597" s="4" t="s">
        <v>4714</v>
      </c>
      <c r="B1597" s="9">
        <v>4939</v>
      </c>
      <c r="C1597" s="9" t="s">
        <v>4715</v>
      </c>
      <c r="D1597" s="9" t="s">
        <v>4716</v>
      </c>
      <c r="E1597" s="10">
        <v>12293.28</v>
      </c>
      <c r="F1597" s="10">
        <v>28495923.645330101</v>
      </c>
      <c r="G1597" s="10">
        <v>33745870.074345499</v>
      </c>
      <c r="H1597" s="16">
        <v>-0.155573005450719</v>
      </c>
      <c r="I1597" s="10">
        <v>-5249946.4290154204</v>
      </c>
      <c r="J1597" s="10">
        <v>2318.0081837662601</v>
      </c>
      <c r="K1597" s="10">
        <v>2745.06641631408</v>
      </c>
      <c r="L1597" s="10" t="s">
        <v>25</v>
      </c>
      <c r="M1597" s="10" t="s">
        <v>6440</v>
      </c>
    </row>
    <row r="1598" spans="1:13" x14ac:dyDescent="0.25">
      <c r="A1598" s="4" t="s">
        <v>4717</v>
      </c>
      <c r="B1598" s="9">
        <v>4940</v>
      </c>
      <c r="C1598" s="9" t="s">
        <v>4718</v>
      </c>
      <c r="D1598" s="9" t="s">
        <v>4719</v>
      </c>
      <c r="E1598" s="10">
        <v>1449.05</v>
      </c>
      <c r="F1598" s="10">
        <v>5143678.5212416798</v>
      </c>
      <c r="G1598" s="10">
        <v>6725622.7870610198</v>
      </c>
      <c r="H1598" s="16">
        <v>-0.23521156566537399</v>
      </c>
      <c r="I1598" s="10">
        <v>-1581944.26581934</v>
      </c>
      <c r="J1598" s="10">
        <v>3549.6901564760901</v>
      </c>
      <c r="K1598" s="10">
        <v>4641.4014609992901</v>
      </c>
      <c r="L1598" s="10" t="s">
        <v>12</v>
      </c>
      <c r="M1598" s="10" t="s">
        <v>6439</v>
      </c>
    </row>
    <row r="1599" spans="1:13" x14ac:dyDescent="0.25">
      <c r="A1599" s="4" t="s">
        <v>4720</v>
      </c>
      <c r="B1599" s="9">
        <v>4941</v>
      </c>
      <c r="C1599" s="9" t="s">
        <v>4721</v>
      </c>
      <c r="D1599" s="9" t="s">
        <v>4722</v>
      </c>
      <c r="E1599" s="10">
        <v>432.28</v>
      </c>
      <c r="F1599" s="10">
        <v>2696213.5244741598</v>
      </c>
      <c r="G1599" s="10">
        <v>2714642.3303357698</v>
      </c>
      <c r="H1599" s="16">
        <v>-6.7886681260605998E-3</v>
      </c>
      <c r="I1599" s="10">
        <v>-18428.805861605299</v>
      </c>
      <c r="J1599" s="10">
        <v>6237.1923856624398</v>
      </c>
      <c r="K1599" s="10">
        <v>6279.8240268709296</v>
      </c>
      <c r="L1599" s="10" t="s">
        <v>25</v>
      </c>
      <c r="M1599" s="10" t="s">
        <v>6440</v>
      </c>
    </row>
    <row r="1600" spans="1:13" x14ac:dyDescent="0.25">
      <c r="A1600" s="4" t="s">
        <v>4723</v>
      </c>
      <c r="B1600" s="9">
        <v>4943</v>
      </c>
      <c r="C1600" s="9" t="s">
        <v>4724</v>
      </c>
      <c r="D1600" s="9" t="s">
        <v>4725</v>
      </c>
      <c r="E1600" s="10">
        <v>8000.76</v>
      </c>
      <c r="F1600" s="10">
        <v>18373151.929565702</v>
      </c>
      <c r="G1600" s="10">
        <v>18641927.601627398</v>
      </c>
      <c r="H1600" s="16">
        <v>-1.44178047359336E-2</v>
      </c>
      <c r="I1600" s="10">
        <v>-268775.67206167401</v>
      </c>
      <c r="J1600" s="10">
        <v>2296.4258307417899</v>
      </c>
      <c r="K1600" s="10">
        <v>2330.0195983415801</v>
      </c>
      <c r="L1600" s="10" t="s">
        <v>25</v>
      </c>
      <c r="M1600" s="10" t="s">
        <v>6439</v>
      </c>
    </row>
    <row r="1601" spans="1:13" x14ac:dyDescent="0.25">
      <c r="A1601" s="4" t="s">
        <v>4726</v>
      </c>
      <c r="B1601" s="9">
        <v>4944</v>
      </c>
      <c r="C1601" s="9" t="s">
        <v>4727</v>
      </c>
      <c r="D1601" s="9" t="s">
        <v>4728</v>
      </c>
      <c r="E1601" s="10">
        <v>6143.71</v>
      </c>
      <c r="F1601" s="10">
        <v>6105294.8206500001</v>
      </c>
      <c r="G1601" s="10">
        <v>8086223.9321029698</v>
      </c>
      <c r="H1601" s="16">
        <v>-0.24497579192539001</v>
      </c>
      <c r="I1601" s="10">
        <v>-1980929.11145297</v>
      </c>
      <c r="J1601" s="10">
        <v>993.74723426886999</v>
      </c>
      <c r="K1601" s="10">
        <v>1316.17930079756</v>
      </c>
      <c r="L1601" s="10" t="s">
        <v>12</v>
      </c>
      <c r="M1601" s="10" t="s">
        <v>6439</v>
      </c>
    </row>
    <row r="1602" spans="1:13" x14ac:dyDescent="0.25">
      <c r="A1602" s="4" t="s">
        <v>4729</v>
      </c>
      <c r="B1602" s="9">
        <v>4945</v>
      </c>
      <c r="C1602" s="9" t="s">
        <v>4730</v>
      </c>
      <c r="D1602" s="9" t="s">
        <v>4731</v>
      </c>
      <c r="E1602" s="10">
        <v>379.17</v>
      </c>
      <c r="F1602" s="10">
        <v>1344764.04318277</v>
      </c>
      <c r="G1602" s="10">
        <v>1424542.8529019901</v>
      </c>
      <c r="H1602" s="16">
        <v>-5.6003095699578002E-2</v>
      </c>
      <c r="I1602" s="10">
        <v>-79778.809719219993</v>
      </c>
      <c r="J1602" s="10">
        <v>3546.5992646643199</v>
      </c>
      <c r="K1602" s="10">
        <v>3757.0030669673001</v>
      </c>
      <c r="L1602" s="10" t="s">
        <v>25</v>
      </c>
      <c r="M1602" s="10" t="s">
        <v>6439</v>
      </c>
    </row>
    <row r="1603" spans="1:13" x14ac:dyDescent="0.25">
      <c r="A1603" s="4" t="s">
        <v>4732</v>
      </c>
      <c r="B1603" s="9">
        <v>4946</v>
      </c>
      <c r="C1603" s="9" t="s">
        <v>4733</v>
      </c>
      <c r="D1603" s="9" t="s">
        <v>4734</v>
      </c>
      <c r="E1603" s="10">
        <v>203.51</v>
      </c>
      <c r="F1603" s="10">
        <v>1421412.2292073001</v>
      </c>
      <c r="G1603" s="10">
        <v>1396815.45759399</v>
      </c>
      <c r="H1603" s="16">
        <v>1.7609177704603199E-2</v>
      </c>
      <c r="I1603" s="10">
        <v>24596.7716133094</v>
      </c>
      <c r="J1603" s="10">
        <v>6984.4834612908498</v>
      </c>
      <c r="K1603" s="10">
        <v>6863.6207439142599</v>
      </c>
      <c r="L1603" s="10" t="s">
        <v>25</v>
      </c>
      <c r="M1603" s="10" t="s">
        <v>6439</v>
      </c>
    </row>
    <row r="1604" spans="1:13" x14ac:dyDescent="0.25">
      <c r="A1604" s="4" t="s">
        <v>4735</v>
      </c>
      <c r="B1604" s="9">
        <v>4948</v>
      </c>
      <c r="C1604" s="9" t="s">
        <v>4736</v>
      </c>
      <c r="D1604" s="9" t="s">
        <v>4737</v>
      </c>
      <c r="E1604" s="10">
        <v>10718.89</v>
      </c>
      <c r="F1604" s="10">
        <v>10513144.103901999</v>
      </c>
      <c r="G1604" s="10">
        <v>11634030.662506901</v>
      </c>
      <c r="H1604" s="16">
        <v>-9.6345504934692794E-2</v>
      </c>
      <c r="I1604" s="10">
        <v>-1120886.5586049301</v>
      </c>
      <c r="J1604" s="10">
        <v>980.80529830066405</v>
      </c>
      <c r="K1604" s="10">
        <v>1085.3764393987601</v>
      </c>
      <c r="L1604" s="10" t="s">
        <v>12</v>
      </c>
      <c r="M1604" s="10" t="s">
        <v>6439</v>
      </c>
    </row>
    <row r="1605" spans="1:13" x14ac:dyDescent="0.25">
      <c r="A1605" s="4" t="s">
        <v>4738</v>
      </c>
      <c r="B1605" s="9">
        <v>4949</v>
      </c>
      <c r="C1605" s="9" t="s">
        <v>4739</v>
      </c>
      <c r="D1605" s="9" t="s">
        <v>4740</v>
      </c>
      <c r="E1605" s="10">
        <v>2734.48</v>
      </c>
      <c r="F1605" s="10">
        <v>4428741.23283228</v>
      </c>
      <c r="G1605" s="10">
        <v>5402837.6532640103</v>
      </c>
      <c r="H1605" s="16">
        <v>-0.18029348334078699</v>
      </c>
      <c r="I1605" s="10">
        <v>-974096.42043173499</v>
      </c>
      <c r="J1605" s="10">
        <v>1619.5917442556799</v>
      </c>
      <c r="K1605" s="10">
        <v>1975.8190417424901</v>
      </c>
      <c r="L1605" s="10" t="s">
        <v>25</v>
      </c>
      <c r="M1605" s="10" t="s">
        <v>6439</v>
      </c>
    </row>
    <row r="1606" spans="1:13" x14ac:dyDescent="0.25">
      <c r="A1606" s="4" t="s">
        <v>4741</v>
      </c>
      <c r="B1606" s="9">
        <v>4950</v>
      </c>
      <c r="C1606" s="9" t="s">
        <v>4742</v>
      </c>
      <c r="D1606" s="9" t="s">
        <v>4743</v>
      </c>
      <c r="E1606" s="10">
        <v>410.04</v>
      </c>
      <c r="F1606" s="10">
        <v>1315213.3586474401</v>
      </c>
      <c r="G1606" s="10">
        <v>1612790.4778475601</v>
      </c>
      <c r="H1606" s="16">
        <v>-0.184510711891895</v>
      </c>
      <c r="I1606" s="10">
        <v>-297577.119200124</v>
      </c>
      <c r="J1606" s="10">
        <v>3207.5245308931799</v>
      </c>
      <c r="K1606" s="10">
        <v>3933.25157996187</v>
      </c>
      <c r="L1606" s="10" t="s">
        <v>25</v>
      </c>
      <c r="M1606" s="10" t="s">
        <v>6439</v>
      </c>
    </row>
    <row r="1607" spans="1:13" x14ac:dyDescent="0.25">
      <c r="A1607" s="4" t="s">
        <v>4744</v>
      </c>
      <c r="B1607" s="9">
        <v>4951</v>
      </c>
      <c r="C1607" s="9" t="s">
        <v>4745</v>
      </c>
      <c r="D1607" s="9" t="s">
        <v>4746</v>
      </c>
      <c r="E1607" s="10">
        <v>242.41</v>
      </c>
      <c r="F1607" s="10">
        <v>1641329.9279875199</v>
      </c>
      <c r="G1607" s="10">
        <v>1934539.4444680701</v>
      </c>
      <c r="H1607" s="16">
        <v>-0.15156554047993101</v>
      </c>
      <c r="I1607" s="10">
        <v>-293209.51648054703</v>
      </c>
      <c r="J1607" s="10">
        <v>6770.8837423683799</v>
      </c>
      <c r="K1607" s="10">
        <v>7980.44405951928</v>
      </c>
      <c r="L1607" s="10" t="s">
        <v>25</v>
      </c>
      <c r="M1607" s="10" t="s">
        <v>6441</v>
      </c>
    </row>
    <row r="1608" spans="1:13" x14ac:dyDescent="0.25">
      <c r="A1608" s="4" t="s">
        <v>4747</v>
      </c>
      <c r="B1608" s="9">
        <v>4954</v>
      </c>
      <c r="C1608" s="9" t="s">
        <v>4748</v>
      </c>
      <c r="D1608" s="9" t="s">
        <v>4749</v>
      </c>
      <c r="E1608" s="10">
        <v>1075.46</v>
      </c>
      <c r="F1608" s="10">
        <v>1365392.515808</v>
      </c>
      <c r="G1608" s="10">
        <v>1632796.4022572101</v>
      </c>
      <c r="H1608" s="16">
        <v>-0.16377050199250201</v>
      </c>
      <c r="I1608" s="10">
        <v>-267403.886449215</v>
      </c>
      <c r="J1608" s="10">
        <v>1269.5893067227</v>
      </c>
      <c r="K1608" s="10">
        <v>1518.2307126784999</v>
      </c>
      <c r="L1608" s="10" t="s">
        <v>12</v>
      </c>
      <c r="M1608" s="10" t="s">
        <v>6441</v>
      </c>
    </row>
    <row r="1609" spans="1:13" x14ac:dyDescent="0.25">
      <c r="A1609" s="4" t="s">
        <v>4750</v>
      </c>
      <c r="B1609" s="9">
        <v>4959</v>
      </c>
      <c r="C1609" s="9" t="s">
        <v>4751</v>
      </c>
      <c r="D1609" s="9" t="s">
        <v>4752</v>
      </c>
      <c r="E1609" s="10">
        <v>380.02</v>
      </c>
      <c r="F1609" s="10">
        <v>354031.01594900998</v>
      </c>
      <c r="G1609" s="10">
        <v>480268.07106113201</v>
      </c>
      <c r="H1609" s="16">
        <v>-0.26284706962344301</v>
      </c>
      <c r="I1609" s="10">
        <v>-126237.05511212201</v>
      </c>
      <c r="J1609" s="10">
        <v>931.61153610075803</v>
      </c>
      <c r="K1609" s="10">
        <v>1263.79682927512</v>
      </c>
      <c r="L1609" s="10" t="s">
        <v>80</v>
      </c>
      <c r="M1609" s="10" t="s">
        <v>6439</v>
      </c>
    </row>
    <row r="1610" spans="1:13" x14ac:dyDescent="0.25">
      <c r="A1610" s="4" t="s">
        <v>4753</v>
      </c>
      <c r="B1610" s="9">
        <v>4963</v>
      </c>
      <c r="C1610" s="9" t="s">
        <v>4754</v>
      </c>
      <c r="D1610" s="9" t="s">
        <v>4755</v>
      </c>
      <c r="E1610" s="10">
        <v>4897.3599999999997</v>
      </c>
      <c r="F1610" s="10">
        <v>4498903.9779128497</v>
      </c>
      <c r="G1610" s="10">
        <v>5010330.5240760101</v>
      </c>
      <c r="H1610" s="16">
        <v>-0.102074412796843</v>
      </c>
      <c r="I1610" s="10">
        <v>-511426.54616315902</v>
      </c>
      <c r="J1610" s="10">
        <v>918.63860894703498</v>
      </c>
      <c r="K1610" s="10">
        <v>1023.06763727314</v>
      </c>
      <c r="L1610" s="10" t="s">
        <v>12</v>
      </c>
      <c r="M1610" s="10" t="s">
        <v>6439</v>
      </c>
    </row>
    <row r="1611" spans="1:13" x14ac:dyDescent="0.25">
      <c r="A1611" s="4" t="s">
        <v>4756</v>
      </c>
      <c r="B1611" s="9">
        <v>4964</v>
      </c>
      <c r="C1611" s="9" t="s">
        <v>4757</v>
      </c>
      <c r="D1611" s="9" t="s">
        <v>4758</v>
      </c>
      <c r="E1611" s="10">
        <v>1529.05</v>
      </c>
      <c r="F1611" s="10">
        <v>1468786.87305115</v>
      </c>
      <c r="G1611" s="10">
        <v>2111708.2864435902</v>
      </c>
      <c r="H1611" s="16">
        <v>-0.30445560000865701</v>
      </c>
      <c r="I1611" s="10">
        <v>-642921.41339243494</v>
      </c>
      <c r="J1611" s="10">
        <v>960.58786373967496</v>
      </c>
      <c r="K1611" s="10">
        <v>1381.0590147108201</v>
      </c>
      <c r="L1611" s="10" t="s">
        <v>25</v>
      </c>
      <c r="M1611" s="10" t="s">
        <v>6439</v>
      </c>
    </row>
    <row r="1612" spans="1:13" x14ac:dyDescent="0.25">
      <c r="A1612" s="4" t="s">
        <v>4759</v>
      </c>
      <c r="B1612" s="9">
        <v>4968</v>
      </c>
      <c r="C1612" s="9" t="s">
        <v>4760</v>
      </c>
      <c r="D1612" s="9" t="s">
        <v>4761</v>
      </c>
      <c r="E1612" s="10">
        <v>13981.79</v>
      </c>
      <c r="F1612" s="10">
        <v>13346741.7861112</v>
      </c>
      <c r="G1612" s="10">
        <v>14432189.612140199</v>
      </c>
      <c r="H1612" s="16">
        <v>-7.5210197149566699E-2</v>
      </c>
      <c r="I1612" s="10">
        <v>-1085447.8260290001</v>
      </c>
      <c r="J1612" s="10">
        <v>954.58033528691499</v>
      </c>
      <c r="K1612" s="10">
        <v>1032.2133011681799</v>
      </c>
      <c r="L1612" s="10" t="s">
        <v>12</v>
      </c>
      <c r="M1612" s="10" t="s">
        <v>6439</v>
      </c>
    </row>
    <row r="1613" spans="1:13" x14ac:dyDescent="0.25">
      <c r="A1613" s="4" t="s">
        <v>4762</v>
      </c>
      <c r="B1613" s="9">
        <v>4969</v>
      </c>
      <c r="C1613" s="9" t="s">
        <v>4763</v>
      </c>
      <c r="D1613" s="9" t="s">
        <v>4764</v>
      </c>
      <c r="E1613" s="10">
        <v>737.52</v>
      </c>
      <c r="F1613" s="10">
        <v>2432551.6932812999</v>
      </c>
      <c r="G1613" s="10">
        <v>2639163.5347686498</v>
      </c>
      <c r="H1613" s="16">
        <v>-7.8286865806314707E-2</v>
      </c>
      <c r="I1613" s="10">
        <v>-206611.841487353</v>
      </c>
      <c r="J1613" s="10">
        <v>3298.2857322937698</v>
      </c>
      <c r="K1613" s="10">
        <v>3578.4297846413001</v>
      </c>
      <c r="L1613" s="10" t="s">
        <v>25</v>
      </c>
      <c r="M1613" s="10" t="s">
        <v>6439</v>
      </c>
    </row>
    <row r="1614" spans="1:13" x14ac:dyDescent="0.25">
      <c r="A1614" s="4" t="s">
        <v>4765</v>
      </c>
      <c r="B1614" s="9">
        <v>4970</v>
      </c>
      <c r="C1614" s="9" t="s">
        <v>4766</v>
      </c>
      <c r="D1614" s="9" t="s">
        <v>4767</v>
      </c>
      <c r="E1614" s="10">
        <v>361.13</v>
      </c>
      <c r="F1614" s="10">
        <v>1940783.1647377801</v>
      </c>
      <c r="G1614" s="10">
        <v>1956528.6919335499</v>
      </c>
      <c r="H1614" s="16">
        <v>-8.0476853013647896E-3</v>
      </c>
      <c r="I1614" s="10">
        <v>-15745.5271957722</v>
      </c>
      <c r="J1614" s="10">
        <v>5374.1953444404498</v>
      </c>
      <c r="K1614" s="10">
        <v>5417.7960621758202</v>
      </c>
      <c r="L1614" s="10" t="s">
        <v>80</v>
      </c>
      <c r="M1614" s="10" t="s">
        <v>6439</v>
      </c>
    </row>
    <row r="1615" spans="1:13" x14ac:dyDescent="0.25">
      <c r="A1615" s="4" t="s">
        <v>4768</v>
      </c>
      <c r="B1615" s="9">
        <v>4971</v>
      </c>
      <c r="C1615" s="9" t="s">
        <v>4769</v>
      </c>
      <c r="D1615" s="9" t="s">
        <v>4770</v>
      </c>
      <c r="E1615" s="10">
        <v>248.77</v>
      </c>
      <c r="F1615" s="10">
        <v>2031372.86309604</v>
      </c>
      <c r="G1615" s="10">
        <v>1866422.39776727</v>
      </c>
      <c r="H1615" s="16">
        <v>8.83778856951625E-2</v>
      </c>
      <c r="I1615" s="10">
        <v>164950.46532876699</v>
      </c>
      <c r="J1615" s="10">
        <v>8165.6665317202196</v>
      </c>
      <c r="K1615" s="10">
        <v>7502.6023948517604</v>
      </c>
      <c r="L1615" s="10" t="s">
        <v>25</v>
      </c>
      <c r="M1615" s="10" t="s">
        <v>6439</v>
      </c>
    </row>
    <row r="1616" spans="1:13" x14ac:dyDescent="0.25">
      <c r="A1616" s="4" t="s">
        <v>4771</v>
      </c>
      <c r="B1616" s="9">
        <v>4972</v>
      </c>
      <c r="C1616" s="9" t="s">
        <v>4772</v>
      </c>
      <c r="D1616" s="9" t="s">
        <v>4773</v>
      </c>
      <c r="E1616" s="10">
        <v>161.19999999999999</v>
      </c>
      <c r="F1616" s="10">
        <v>2416230.66787792</v>
      </c>
      <c r="G1616" s="10">
        <v>2464597.9742638799</v>
      </c>
      <c r="H1616" s="16">
        <v>-1.9624825992322601E-2</v>
      </c>
      <c r="I1616" s="10">
        <v>-48367.306385959499</v>
      </c>
      <c r="J1616" s="10">
        <v>14989.0239942799</v>
      </c>
      <c r="K1616" s="10">
        <v>15289.069319254801</v>
      </c>
      <c r="L1616" s="10" t="s">
        <v>25</v>
      </c>
      <c r="M1616" s="10" t="s">
        <v>6443</v>
      </c>
    </row>
    <row r="1617" spans="1:13" x14ac:dyDescent="0.25">
      <c r="A1617" s="4" t="s">
        <v>4774</v>
      </c>
      <c r="B1617" s="9">
        <v>4973</v>
      </c>
      <c r="C1617" s="9" t="s">
        <v>4775</v>
      </c>
      <c r="D1617" s="9" t="s">
        <v>4776</v>
      </c>
      <c r="E1617" s="10">
        <v>1144.3900000000001</v>
      </c>
      <c r="F1617" s="10">
        <v>1206616.3651729601</v>
      </c>
      <c r="G1617" s="10">
        <v>1997985.08921391</v>
      </c>
      <c r="H1617" s="16">
        <v>-0.396083398376264</v>
      </c>
      <c r="I1617" s="10">
        <v>-791368.72404094599</v>
      </c>
      <c r="J1617" s="10">
        <v>1054.3751388713299</v>
      </c>
      <c r="K1617" s="10">
        <v>1745.8952710299</v>
      </c>
      <c r="L1617" s="10" t="s">
        <v>25</v>
      </c>
      <c r="M1617" s="10" t="s">
        <v>6443</v>
      </c>
    </row>
    <row r="1618" spans="1:13" x14ac:dyDescent="0.25">
      <c r="A1618" s="4" t="s">
        <v>4777</v>
      </c>
      <c r="B1618" s="9">
        <v>4974</v>
      </c>
      <c r="C1618" s="9" t="s">
        <v>4778</v>
      </c>
      <c r="D1618" s="9" t="s">
        <v>4779</v>
      </c>
      <c r="E1618" s="10">
        <v>4105.59</v>
      </c>
      <c r="F1618" s="10">
        <v>27416225.8057479</v>
      </c>
      <c r="G1618" s="10">
        <v>24321434.079482399</v>
      </c>
      <c r="H1618" s="16">
        <v>0.12724544597788401</v>
      </c>
      <c r="I1618" s="10">
        <v>3094791.72626545</v>
      </c>
      <c r="J1618" s="10">
        <v>6677.7797602166602</v>
      </c>
      <c r="K1618" s="10">
        <v>5923.9802511898297</v>
      </c>
      <c r="L1618" s="10" t="s">
        <v>80</v>
      </c>
      <c r="M1618" s="10" t="s">
        <v>6439</v>
      </c>
    </row>
    <row r="1619" spans="1:13" x14ac:dyDescent="0.25">
      <c r="A1619" s="4" t="s">
        <v>4780</v>
      </c>
      <c r="B1619" s="9">
        <v>4975</v>
      </c>
      <c r="C1619" s="9" t="s">
        <v>4781</v>
      </c>
      <c r="D1619" s="9" t="s">
        <v>4782</v>
      </c>
      <c r="E1619" s="10">
        <v>2487.69</v>
      </c>
      <c r="F1619" s="10">
        <v>22007151.3896938</v>
      </c>
      <c r="G1619" s="10">
        <v>21372643.3801657</v>
      </c>
      <c r="H1619" s="16">
        <v>2.9687858363692098E-2</v>
      </c>
      <c r="I1619" s="10">
        <v>634508.009528063</v>
      </c>
      <c r="J1619" s="10">
        <v>8846.42032958036</v>
      </c>
      <c r="K1619" s="10">
        <v>8591.3612146874002</v>
      </c>
      <c r="L1619" s="10" t="s">
        <v>80</v>
      </c>
      <c r="M1619" s="10" t="s">
        <v>6439</v>
      </c>
    </row>
    <row r="1620" spans="1:13" x14ac:dyDescent="0.25">
      <c r="A1620" s="4" t="s">
        <v>4783</v>
      </c>
      <c r="B1620" s="9">
        <v>4976</v>
      </c>
      <c r="C1620" s="9" t="s">
        <v>4784</v>
      </c>
      <c r="D1620" s="9" t="s">
        <v>4785</v>
      </c>
      <c r="E1620" s="10">
        <v>1060.03</v>
      </c>
      <c r="F1620" s="10">
        <v>14302389.854523201</v>
      </c>
      <c r="G1620" s="10">
        <v>14092493.913705301</v>
      </c>
      <c r="H1620" s="16">
        <v>1.48941657951553E-2</v>
      </c>
      <c r="I1620" s="10">
        <v>209895.940817945</v>
      </c>
      <c r="J1620" s="10">
        <v>13492.4387560005</v>
      </c>
      <c r="K1620" s="10">
        <v>13294.4293215336</v>
      </c>
      <c r="L1620" s="10" t="s">
        <v>80</v>
      </c>
      <c r="M1620" s="10" t="s">
        <v>6439</v>
      </c>
    </row>
    <row r="1621" spans="1:13" x14ac:dyDescent="0.25">
      <c r="A1621" s="4" t="s">
        <v>4786</v>
      </c>
      <c r="B1621" s="9">
        <v>4977</v>
      </c>
      <c r="C1621" s="9" t="s">
        <v>4787</v>
      </c>
      <c r="D1621" s="9" t="s">
        <v>4788</v>
      </c>
      <c r="E1621" s="10">
        <v>423.84</v>
      </c>
      <c r="F1621" s="10">
        <v>8205623.8251149403</v>
      </c>
      <c r="G1621" s="10">
        <v>9164896.1144854501</v>
      </c>
      <c r="H1621" s="16">
        <v>-0.104668102877276</v>
      </c>
      <c r="I1621" s="10">
        <v>-959272.289370507</v>
      </c>
      <c r="J1621" s="10">
        <v>19360.192112860801</v>
      </c>
      <c r="K1621" s="10">
        <v>21623.480828816198</v>
      </c>
      <c r="L1621" s="10" t="s">
        <v>80</v>
      </c>
      <c r="M1621" s="10" t="s">
        <v>6439</v>
      </c>
    </row>
    <row r="1622" spans="1:13" x14ac:dyDescent="0.25">
      <c r="A1622" s="4" t="s">
        <v>4789</v>
      </c>
      <c r="B1622" s="9">
        <v>4978</v>
      </c>
      <c r="C1622" s="9" t="s">
        <v>4790</v>
      </c>
      <c r="D1622" s="9" t="s">
        <v>4791</v>
      </c>
      <c r="E1622" s="10">
        <v>3800.14</v>
      </c>
      <c r="F1622" s="10">
        <v>12800097.2053262</v>
      </c>
      <c r="G1622" s="10">
        <v>15365259.974948701</v>
      </c>
      <c r="H1622" s="16">
        <v>-0.16694561457500101</v>
      </c>
      <c r="I1622" s="10">
        <v>-2565162.76962248</v>
      </c>
      <c r="J1622" s="10">
        <v>3368.3225368871199</v>
      </c>
      <c r="K1622" s="10">
        <v>4043.3405019153802</v>
      </c>
      <c r="L1622" s="10" t="s">
        <v>25</v>
      </c>
      <c r="M1622" s="10" t="s">
        <v>6439</v>
      </c>
    </row>
    <row r="1623" spans="1:13" x14ac:dyDescent="0.25">
      <c r="A1623" s="4" t="s">
        <v>4792</v>
      </c>
      <c r="B1623" s="9">
        <v>4979</v>
      </c>
      <c r="C1623" s="9" t="s">
        <v>4793</v>
      </c>
      <c r="D1623" s="9" t="s">
        <v>4794</v>
      </c>
      <c r="E1623" s="10">
        <v>877.42</v>
      </c>
      <c r="F1623" s="10">
        <v>3645946.9988620202</v>
      </c>
      <c r="G1623" s="10">
        <v>4640272.8864657804</v>
      </c>
      <c r="H1623" s="16">
        <v>-0.21428177004501101</v>
      </c>
      <c r="I1623" s="10">
        <v>-994325.88760375895</v>
      </c>
      <c r="J1623" s="10">
        <v>4155.3041859793702</v>
      </c>
      <c r="K1623" s="10">
        <v>5288.5424157937796</v>
      </c>
      <c r="L1623" s="10" t="s">
        <v>25</v>
      </c>
      <c r="M1623" s="10" t="s">
        <v>6439</v>
      </c>
    </row>
    <row r="1624" spans="1:13" x14ac:dyDescent="0.25">
      <c r="A1624" s="4" t="s">
        <v>4795</v>
      </c>
      <c r="B1624" s="9">
        <v>4980</v>
      </c>
      <c r="C1624" s="9" t="s">
        <v>4796</v>
      </c>
      <c r="D1624" s="9" t="s">
        <v>4797</v>
      </c>
      <c r="E1624" s="10">
        <v>171.97</v>
      </c>
      <c r="F1624" s="10">
        <v>1225238.0586432701</v>
      </c>
      <c r="G1624" s="10">
        <v>1348749.0368105201</v>
      </c>
      <c r="H1624" s="16">
        <v>-9.1574469969091896E-2</v>
      </c>
      <c r="I1624" s="10">
        <v>-123510.97816724599</v>
      </c>
      <c r="J1624" s="10">
        <v>7124.7197688159004</v>
      </c>
      <c r="K1624" s="10">
        <v>7842.9321207798803</v>
      </c>
      <c r="L1624" s="10" t="s">
        <v>25</v>
      </c>
      <c r="M1624" s="10" t="s">
        <v>6440</v>
      </c>
    </row>
    <row r="1625" spans="1:13" x14ac:dyDescent="0.25">
      <c r="A1625" s="4" t="s">
        <v>4798</v>
      </c>
      <c r="B1625" s="9">
        <v>4982</v>
      </c>
      <c r="C1625" s="9" t="s">
        <v>4799</v>
      </c>
      <c r="D1625" s="9" t="s">
        <v>4800</v>
      </c>
      <c r="E1625" s="10">
        <v>38019.07</v>
      </c>
      <c r="F1625" s="10">
        <v>44551449.264362097</v>
      </c>
      <c r="G1625" s="10">
        <v>31886252.6954467</v>
      </c>
      <c r="H1625" s="16">
        <v>0.39719927863219601</v>
      </c>
      <c r="I1625" s="10">
        <v>12665196.568915401</v>
      </c>
      <c r="J1625" s="10">
        <v>1171.8184917296001</v>
      </c>
      <c r="K1625" s="10">
        <v>838.69102256964095</v>
      </c>
      <c r="L1625" s="10" t="s">
        <v>25</v>
      </c>
      <c r="M1625" s="10" t="s">
        <v>6439</v>
      </c>
    </row>
    <row r="1626" spans="1:13" x14ac:dyDescent="0.25">
      <c r="A1626" s="4" t="s">
        <v>4801</v>
      </c>
      <c r="B1626" s="9">
        <v>4983</v>
      </c>
      <c r="C1626" s="9" t="s">
        <v>4802</v>
      </c>
      <c r="D1626" s="9" t="s">
        <v>4803</v>
      </c>
      <c r="E1626" s="10">
        <v>2969.52</v>
      </c>
      <c r="F1626" s="10">
        <v>5943597.18595846</v>
      </c>
      <c r="G1626" s="10">
        <v>6201645.22151611</v>
      </c>
      <c r="H1626" s="16">
        <v>-4.1609609440793199E-2</v>
      </c>
      <c r="I1626" s="10">
        <v>-258048.03555764601</v>
      </c>
      <c r="J1626" s="10">
        <v>2001.53465407152</v>
      </c>
      <c r="K1626" s="10">
        <v>2088.43355879607</v>
      </c>
      <c r="L1626" s="10" t="s">
        <v>25</v>
      </c>
      <c r="M1626" s="10" t="s">
        <v>6439</v>
      </c>
    </row>
    <row r="1627" spans="1:13" x14ac:dyDescent="0.25">
      <c r="A1627" s="4" t="s">
        <v>4804</v>
      </c>
      <c r="B1627" s="9">
        <v>4984</v>
      </c>
      <c r="C1627" s="9" t="s">
        <v>4805</v>
      </c>
      <c r="D1627" s="9" t="s">
        <v>4806</v>
      </c>
      <c r="E1627" s="10">
        <v>213.52</v>
      </c>
      <c r="F1627" s="10">
        <v>648440.06145578995</v>
      </c>
      <c r="G1627" s="10">
        <v>727626.22548238398</v>
      </c>
      <c r="H1627" s="16">
        <v>-0.108828078556538</v>
      </c>
      <c r="I1627" s="10">
        <v>-79186.164026593993</v>
      </c>
      <c r="J1627" s="10">
        <v>3036.9054957652202</v>
      </c>
      <c r="K1627" s="10">
        <v>3407.7661365791701</v>
      </c>
      <c r="L1627" s="10" t="s">
        <v>80</v>
      </c>
      <c r="M1627" s="10" t="s">
        <v>6439</v>
      </c>
    </row>
    <row r="1628" spans="1:13" x14ac:dyDescent="0.25">
      <c r="A1628" s="4" t="s">
        <v>4807</v>
      </c>
      <c r="B1628" s="9">
        <v>4987</v>
      </c>
      <c r="C1628" s="9" t="s">
        <v>4760</v>
      </c>
      <c r="D1628" s="9" t="s">
        <v>4761</v>
      </c>
      <c r="E1628" s="10">
        <v>2256.11</v>
      </c>
      <c r="F1628" s="10">
        <v>2576619.2282173201</v>
      </c>
      <c r="G1628" s="10">
        <v>3858243.0828531901</v>
      </c>
      <c r="H1628" s="16">
        <v>-0.33217809949084498</v>
      </c>
      <c r="I1628" s="10">
        <v>-1281623.8546358701</v>
      </c>
      <c r="J1628" s="10">
        <v>1142.06276653945</v>
      </c>
      <c r="K1628" s="10">
        <v>1710.1307484356701</v>
      </c>
      <c r="L1628" s="10" t="s">
        <v>25</v>
      </c>
      <c r="M1628" s="10" t="s">
        <v>6440</v>
      </c>
    </row>
    <row r="1629" spans="1:13" x14ac:dyDescent="0.25">
      <c r="A1629" s="4" t="s">
        <v>4808</v>
      </c>
      <c r="B1629" s="9">
        <v>4988</v>
      </c>
      <c r="C1629" s="9" t="s">
        <v>4809</v>
      </c>
      <c r="D1629" s="9" t="s">
        <v>4810</v>
      </c>
      <c r="E1629" s="10">
        <v>1345.78</v>
      </c>
      <c r="F1629" s="10">
        <v>4521146.6841137996</v>
      </c>
      <c r="G1629" s="10">
        <v>4005435.4005801301</v>
      </c>
      <c r="H1629" s="16">
        <v>0.128752865034092</v>
      </c>
      <c r="I1629" s="10">
        <v>515711.28353366902</v>
      </c>
      <c r="J1629" s="10">
        <v>3359.4990890887102</v>
      </c>
      <c r="K1629" s="10">
        <v>2976.2928566185601</v>
      </c>
      <c r="L1629" s="10" t="s">
        <v>25</v>
      </c>
      <c r="M1629" s="10" t="s">
        <v>6439</v>
      </c>
    </row>
    <row r="1630" spans="1:13" x14ac:dyDescent="0.25">
      <c r="A1630" s="4" t="s">
        <v>4811</v>
      </c>
      <c r="B1630" s="9">
        <v>4989</v>
      </c>
      <c r="C1630" s="9" t="s">
        <v>4799</v>
      </c>
      <c r="D1630" s="9" t="s">
        <v>4800</v>
      </c>
      <c r="E1630" s="10">
        <v>654.72</v>
      </c>
      <c r="F1630" s="10">
        <v>949813.81640703999</v>
      </c>
      <c r="G1630" s="10">
        <v>470803.77428189397</v>
      </c>
      <c r="H1630" s="16">
        <v>1.01743033571846</v>
      </c>
      <c r="I1630" s="10">
        <v>479010.04212514602</v>
      </c>
      <c r="J1630" s="10">
        <v>1450.7175837106499</v>
      </c>
      <c r="K1630" s="10">
        <v>719.09178623212097</v>
      </c>
      <c r="L1630" s="10" t="s">
        <v>80</v>
      </c>
      <c r="M1630" s="10" t="s">
        <v>6443</v>
      </c>
    </row>
    <row r="1631" spans="1:13" x14ac:dyDescent="0.25">
      <c r="A1631" s="4" t="s">
        <v>4812</v>
      </c>
      <c r="B1631" s="9">
        <v>4990</v>
      </c>
      <c r="C1631" s="9" t="s">
        <v>4813</v>
      </c>
      <c r="D1631" s="9" t="s">
        <v>4814</v>
      </c>
      <c r="E1631" s="10">
        <v>2928.61</v>
      </c>
      <c r="F1631" s="10">
        <v>7671032.5833484996</v>
      </c>
      <c r="G1631" s="10">
        <v>10035719.4837726</v>
      </c>
      <c r="H1631" s="16">
        <v>-0.23562704241063601</v>
      </c>
      <c r="I1631" s="10">
        <v>-2364686.9004241498</v>
      </c>
      <c r="J1631" s="10">
        <v>2619.3424810229099</v>
      </c>
      <c r="K1631" s="10">
        <v>3426.7859099615998</v>
      </c>
      <c r="L1631" s="10" t="s">
        <v>25</v>
      </c>
      <c r="M1631" s="10" t="s">
        <v>6441</v>
      </c>
    </row>
    <row r="1632" spans="1:13" x14ac:dyDescent="0.25">
      <c r="A1632" s="4" t="s">
        <v>4815</v>
      </c>
      <c r="B1632" s="9">
        <v>4991</v>
      </c>
      <c r="C1632" s="9" t="s">
        <v>4816</v>
      </c>
      <c r="D1632" s="9" t="s">
        <v>4817</v>
      </c>
      <c r="E1632" s="10">
        <v>553.65</v>
      </c>
      <c r="F1632" s="10">
        <v>2201765.04579823</v>
      </c>
      <c r="G1632" s="10">
        <v>2422776.6682911301</v>
      </c>
      <c r="H1632" s="16">
        <v>-9.1222449590776702E-2</v>
      </c>
      <c r="I1632" s="10">
        <v>-221011.622492897</v>
      </c>
      <c r="J1632" s="10">
        <v>3976.8175666905599</v>
      </c>
      <c r="K1632" s="10">
        <v>4376.0077093671598</v>
      </c>
      <c r="L1632" s="10" t="s">
        <v>25</v>
      </c>
      <c r="M1632" s="10" t="s">
        <v>6439</v>
      </c>
    </row>
    <row r="1633" spans="1:13" x14ac:dyDescent="0.25">
      <c r="A1633" s="4" t="s">
        <v>4818</v>
      </c>
      <c r="B1633" s="9">
        <v>4994</v>
      </c>
      <c r="C1633" s="9" t="s">
        <v>4819</v>
      </c>
      <c r="D1633" s="9" t="s">
        <v>4820</v>
      </c>
      <c r="E1633" s="10">
        <v>608.32000000000005</v>
      </c>
      <c r="F1633" s="10">
        <v>1340580.3413966401</v>
      </c>
      <c r="G1633" s="10">
        <v>1503306.4472441899</v>
      </c>
      <c r="H1633" s="16">
        <v>-0.10824546528477599</v>
      </c>
      <c r="I1633" s="10">
        <v>-162726.10584755099</v>
      </c>
      <c r="J1633" s="10">
        <v>2203.74201307969</v>
      </c>
      <c r="K1633" s="10">
        <v>2471.2428446281401</v>
      </c>
      <c r="L1633" s="10" t="s">
        <v>25</v>
      </c>
      <c r="M1633" s="10" t="s">
        <v>6440</v>
      </c>
    </row>
    <row r="1634" spans="1:13" x14ac:dyDescent="0.25">
      <c r="A1634" s="4" t="s">
        <v>4821</v>
      </c>
      <c r="B1634" s="9">
        <v>4998</v>
      </c>
      <c r="C1634" s="9" t="s">
        <v>4822</v>
      </c>
      <c r="D1634" s="9" t="s">
        <v>4823</v>
      </c>
      <c r="E1634" s="10">
        <v>1383.31</v>
      </c>
      <c r="F1634" s="10">
        <v>3016891.5356637598</v>
      </c>
      <c r="G1634" s="10">
        <v>3518866.0526573099</v>
      </c>
      <c r="H1634" s="16">
        <v>-0.142652351491038</v>
      </c>
      <c r="I1634" s="10">
        <v>-501974.51699355198</v>
      </c>
      <c r="J1634" s="10">
        <v>2180.9222341078698</v>
      </c>
      <c r="K1634" s="10">
        <v>2543.8014997775699</v>
      </c>
      <c r="L1634" s="10" t="s">
        <v>25</v>
      </c>
      <c r="M1634" s="10" t="s">
        <v>6438</v>
      </c>
    </row>
    <row r="1635" spans="1:13" x14ac:dyDescent="0.25">
      <c r="A1635" s="4" t="s">
        <v>4824</v>
      </c>
      <c r="B1635" s="9">
        <v>4999</v>
      </c>
      <c r="C1635" s="9" t="s">
        <v>4825</v>
      </c>
      <c r="D1635" s="9" t="s">
        <v>4826</v>
      </c>
      <c r="E1635" s="10">
        <v>163.51</v>
      </c>
      <c r="F1635" s="10">
        <v>130360.76981016</v>
      </c>
      <c r="G1635" s="10">
        <v>181151.51209038499</v>
      </c>
      <c r="H1635" s="16">
        <v>-0.28037713676319098</v>
      </c>
      <c r="I1635" s="10">
        <v>-50790.742280224498</v>
      </c>
      <c r="J1635" s="10">
        <v>797.26481444657804</v>
      </c>
      <c r="K1635" s="10">
        <v>1107.8925575829301</v>
      </c>
      <c r="L1635" s="10" t="s">
        <v>25</v>
      </c>
      <c r="M1635" s="10" t="s">
        <v>6442</v>
      </c>
    </row>
    <row r="1636" spans="1:13" x14ac:dyDescent="0.25">
      <c r="A1636" s="4" t="s">
        <v>4827</v>
      </c>
      <c r="B1636" s="9">
        <v>5003</v>
      </c>
      <c r="C1636" s="9" t="s">
        <v>4828</v>
      </c>
      <c r="D1636" s="9" t="s">
        <v>4829</v>
      </c>
      <c r="E1636" s="10">
        <v>2468.79</v>
      </c>
      <c r="F1636" s="10">
        <v>1934499.7116169201</v>
      </c>
      <c r="G1636" s="10">
        <v>2149203.49945295</v>
      </c>
      <c r="H1636" s="16">
        <v>-9.9899236108018499E-2</v>
      </c>
      <c r="I1636" s="10">
        <v>-214703.78783603001</v>
      </c>
      <c r="J1636" s="10">
        <v>783.58212388130198</v>
      </c>
      <c r="K1636" s="10">
        <v>870.54933771319099</v>
      </c>
      <c r="L1636" s="10" t="s">
        <v>12</v>
      </c>
      <c r="M1636" s="10" t="s">
        <v>6439</v>
      </c>
    </row>
    <row r="1637" spans="1:13" x14ac:dyDescent="0.25">
      <c r="A1637" s="4" t="s">
        <v>4830</v>
      </c>
      <c r="B1637" s="9">
        <v>5004</v>
      </c>
      <c r="C1637" s="9" t="s">
        <v>4831</v>
      </c>
      <c r="D1637" s="9" t="s">
        <v>4832</v>
      </c>
      <c r="E1637" s="10">
        <v>11449.24</v>
      </c>
      <c r="F1637" s="10">
        <v>14459123.0266665</v>
      </c>
      <c r="G1637" s="10">
        <v>15826127.816819901</v>
      </c>
      <c r="H1637" s="16">
        <v>-8.6376453291408001E-2</v>
      </c>
      <c r="I1637" s="10">
        <v>-1367004.7901534</v>
      </c>
      <c r="J1637" s="10">
        <v>1262.88932948095</v>
      </c>
      <c r="K1637" s="10">
        <v>1382.2863191635299</v>
      </c>
      <c r="L1637" s="10" t="s">
        <v>25</v>
      </c>
      <c r="M1637" s="10" t="s">
        <v>6439</v>
      </c>
    </row>
    <row r="1638" spans="1:13" x14ac:dyDescent="0.25">
      <c r="A1638" s="4" t="s">
        <v>4833</v>
      </c>
      <c r="B1638" s="9">
        <v>5005</v>
      </c>
      <c r="C1638" s="9" t="s">
        <v>4834</v>
      </c>
      <c r="D1638" s="9" t="s">
        <v>4835</v>
      </c>
      <c r="E1638" s="10">
        <v>2792.42</v>
      </c>
      <c r="F1638" s="10">
        <v>4485259.4147720402</v>
      </c>
      <c r="G1638" s="10">
        <v>4588060.7967672804</v>
      </c>
      <c r="H1638" s="16">
        <v>-2.2406281553129102E-2</v>
      </c>
      <c r="I1638" s="10">
        <v>-102801.381995241</v>
      </c>
      <c r="J1638" s="10">
        <v>1606.2266474140899</v>
      </c>
      <c r="K1638" s="10">
        <v>1643.04108864973</v>
      </c>
      <c r="L1638" s="10" t="s">
        <v>25</v>
      </c>
      <c r="M1638" s="10" t="s">
        <v>6439</v>
      </c>
    </row>
    <row r="1639" spans="1:13" x14ac:dyDescent="0.25">
      <c r="A1639" s="4" t="s">
        <v>4836</v>
      </c>
      <c r="B1639" s="9">
        <v>5205</v>
      </c>
      <c r="C1639" s="9" t="s">
        <v>4837</v>
      </c>
      <c r="D1639" s="9" t="s">
        <v>4838</v>
      </c>
      <c r="E1639" s="10">
        <v>32725.02</v>
      </c>
      <c r="F1639" s="10">
        <v>39082191.889400303</v>
      </c>
      <c r="G1639" s="10">
        <v>48575797.905171499</v>
      </c>
      <c r="H1639" s="16">
        <v>-0.195439013360201</v>
      </c>
      <c r="I1639" s="10">
        <v>-9493606.0157712307</v>
      </c>
      <c r="J1639" s="10">
        <v>1194.26029042611</v>
      </c>
      <c r="K1639" s="10">
        <v>1484.3626651770301</v>
      </c>
      <c r="L1639" s="10" t="s">
        <v>25</v>
      </c>
      <c r="M1639" s="10" t="s">
        <v>6439</v>
      </c>
    </row>
    <row r="1640" spans="1:13" x14ac:dyDescent="0.25">
      <c r="A1640" s="4" t="s">
        <v>4839</v>
      </c>
      <c r="B1640" s="9">
        <v>5206</v>
      </c>
      <c r="C1640" s="9" t="s">
        <v>4840</v>
      </c>
      <c r="D1640" s="9" t="s">
        <v>4841</v>
      </c>
      <c r="E1640" s="10">
        <v>437.02</v>
      </c>
      <c r="F1640" s="10">
        <v>347473.31685955002</v>
      </c>
      <c r="G1640" s="10">
        <v>432169.417276664</v>
      </c>
      <c r="H1640" s="16">
        <v>-0.195978931019298</v>
      </c>
      <c r="I1640" s="10">
        <v>-84696.100417113601</v>
      </c>
      <c r="J1640" s="10">
        <v>795.09705930975701</v>
      </c>
      <c r="K1640" s="10">
        <v>988.90077634127397</v>
      </c>
      <c r="L1640" s="10" t="s">
        <v>25</v>
      </c>
      <c r="M1640" s="10" t="s">
        <v>6440</v>
      </c>
    </row>
    <row r="1641" spans="1:13" x14ac:dyDescent="0.25">
      <c r="A1641" s="4" t="s">
        <v>4842</v>
      </c>
      <c r="B1641" s="9">
        <v>5207</v>
      </c>
      <c r="C1641" s="9" t="s">
        <v>4843</v>
      </c>
      <c r="D1641" s="9" t="s">
        <v>4844</v>
      </c>
      <c r="E1641" s="10">
        <v>13271.51</v>
      </c>
      <c r="F1641" s="10">
        <v>10916822.539496699</v>
      </c>
      <c r="G1641" s="10">
        <v>13783958.392273299</v>
      </c>
      <c r="H1641" s="16">
        <v>-0.208005260258461</v>
      </c>
      <c r="I1641" s="10">
        <v>-2867135.8527766201</v>
      </c>
      <c r="J1641" s="10">
        <v>822.57576865757699</v>
      </c>
      <c r="K1641" s="10">
        <v>1038.61266670283</v>
      </c>
      <c r="L1641" s="10" t="s">
        <v>12</v>
      </c>
      <c r="M1641" s="10" t="s">
        <v>6439</v>
      </c>
    </row>
    <row r="1642" spans="1:13" x14ac:dyDescent="0.25">
      <c r="A1642" s="4" t="s">
        <v>4845</v>
      </c>
      <c r="B1642" s="9">
        <v>5208</v>
      </c>
      <c r="C1642" s="9" t="s">
        <v>4846</v>
      </c>
      <c r="D1642" s="9" t="s">
        <v>4847</v>
      </c>
      <c r="E1642" s="10">
        <v>1319.14</v>
      </c>
      <c r="F1642" s="10">
        <v>768737.22685108997</v>
      </c>
      <c r="G1642" s="10">
        <v>1010789.00753203</v>
      </c>
      <c r="H1642" s="16">
        <v>-0.23946815693211801</v>
      </c>
      <c r="I1642" s="10">
        <v>-242051.78068093999</v>
      </c>
      <c r="J1642" s="10">
        <v>582.75636160763099</v>
      </c>
      <c r="K1642" s="10">
        <v>766.24847061875903</v>
      </c>
      <c r="L1642" s="10" t="s">
        <v>12</v>
      </c>
      <c r="M1642" s="10" t="s">
        <v>6441</v>
      </c>
    </row>
    <row r="1643" spans="1:13" x14ac:dyDescent="0.25">
      <c r="A1643" s="4" t="s">
        <v>4848</v>
      </c>
      <c r="B1643" s="9">
        <v>5209</v>
      </c>
      <c r="C1643" s="9" t="s">
        <v>4849</v>
      </c>
      <c r="D1643" s="9" t="s">
        <v>4850</v>
      </c>
      <c r="E1643" s="10">
        <v>3700.39</v>
      </c>
      <c r="F1643" s="10">
        <v>2120947.6934442502</v>
      </c>
      <c r="G1643" s="10">
        <v>2723390.1773111299</v>
      </c>
      <c r="H1643" s="16">
        <v>-0.22121049304131901</v>
      </c>
      <c r="I1643" s="10">
        <v>-602442.48386688204</v>
      </c>
      <c r="J1643" s="10">
        <v>573.168691258016</v>
      </c>
      <c r="K1643" s="10">
        <v>735.97382365402905</v>
      </c>
      <c r="L1643" s="10" t="s">
        <v>12</v>
      </c>
      <c r="M1643" s="10" t="s">
        <v>6439</v>
      </c>
    </row>
    <row r="1644" spans="1:13" x14ac:dyDescent="0.25">
      <c r="A1644" s="4" t="s">
        <v>4851</v>
      </c>
      <c r="B1644" s="9">
        <v>5210</v>
      </c>
      <c r="C1644" s="9" t="s">
        <v>4852</v>
      </c>
      <c r="D1644" s="9" t="s">
        <v>4853</v>
      </c>
      <c r="E1644" s="10">
        <v>688.14</v>
      </c>
      <c r="F1644" s="10">
        <v>783678.29563125002</v>
      </c>
      <c r="G1644" s="10">
        <v>1267686.7816796801</v>
      </c>
      <c r="H1644" s="16">
        <v>-0.381804474924888</v>
      </c>
      <c r="I1644" s="10">
        <v>-484008.48604843201</v>
      </c>
      <c r="J1644" s="10">
        <v>1138.83555036947</v>
      </c>
      <c r="K1644" s="10">
        <v>1842.1931317459801</v>
      </c>
      <c r="L1644" s="10" t="s">
        <v>12</v>
      </c>
      <c r="M1644" s="10" t="s">
        <v>6439</v>
      </c>
    </row>
    <row r="1645" spans="1:13" x14ac:dyDescent="0.25">
      <c r="A1645" s="4" t="s">
        <v>4854</v>
      </c>
      <c r="B1645" s="9">
        <v>5211</v>
      </c>
      <c r="C1645" s="9" t="s">
        <v>4855</v>
      </c>
      <c r="D1645" s="9" t="s">
        <v>4856</v>
      </c>
      <c r="E1645" s="10">
        <v>765.92</v>
      </c>
      <c r="F1645" s="10">
        <v>3351827.3660426098</v>
      </c>
      <c r="G1645" s="10">
        <v>2913520.64606287</v>
      </c>
      <c r="H1645" s="16">
        <v>0.15043885842100799</v>
      </c>
      <c r="I1645" s="10">
        <v>438306.71997973602</v>
      </c>
      <c r="J1645" s="10">
        <v>4376.2107870829996</v>
      </c>
      <c r="K1645" s="10">
        <v>3803.9490365349802</v>
      </c>
      <c r="L1645" s="10" t="s">
        <v>25</v>
      </c>
      <c r="M1645" s="10" t="s">
        <v>6439</v>
      </c>
    </row>
    <row r="1646" spans="1:13" x14ac:dyDescent="0.25">
      <c r="A1646" s="4" t="s">
        <v>4857</v>
      </c>
      <c r="B1646" s="9">
        <v>5212</v>
      </c>
      <c r="C1646" s="9" t="s">
        <v>4858</v>
      </c>
      <c r="D1646" s="9" t="s">
        <v>4859</v>
      </c>
      <c r="E1646" s="10">
        <v>1546.41</v>
      </c>
      <c r="F1646" s="10">
        <v>10196447.055839499</v>
      </c>
      <c r="G1646" s="10">
        <v>10000184.247704901</v>
      </c>
      <c r="H1646" s="16">
        <v>1.9625919210402E-2</v>
      </c>
      <c r="I1646" s="10">
        <v>196262.808134591</v>
      </c>
      <c r="J1646" s="10">
        <v>6593.6246246722803</v>
      </c>
      <c r="K1646" s="10">
        <v>6466.70950634364</v>
      </c>
      <c r="L1646" s="10" t="s">
        <v>12</v>
      </c>
      <c r="M1646" s="10" t="s">
        <v>6439</v>
      </c>
    </row>
    <row r="1647" spans="1:13" x14ac:dyDescent="0.25">
      <c r="A1647" s="4" t="s">
        <v>4860</v>
      </c>
      <c r="B1647" s="9">
        <v>5213</v>
      </c>
      <c r="C1647" s="9" t="s">
        <v>4861</v>
      </c>
      <c r="D1647" s="9" t="s">
        <v>4862</v>
      </c>
      <c r="E1647" s="10">
        <v>528.45000000000005</v>
      </c>
      <c r="F1647" s="10">
        <v>5383298.5592263499</v>
      </c>
      <c r="G1647" s="10">
        <v>5492743.9614597997</v>
      </c>
      <c r="H1647" s="16">
        <v>-1.9925451286530699E-2</v>
      </c>
      <c r="I1647" s="10">
        <v>-109445.402233453</v>
      </c>
      <c r="J1647" s="10">
        <v>10186.9591432044</v>
      </c>
      <c r="K1647" s="10">
        <v>10394.0655908029</v>
      </c>
      <c r="L1647" s="10" t="s">
        <v>25</v>
      </c>
      <c r="M1647" s="10" t="s">
        <v>6439</v>
      </c>
    </row>
    <row r="1648" spans="1:13" x14ac:dyDescent="0.25">
      <c r="A1648" s="4" t="s">
        <v>4863</v>
      </c>
      <c r="B1648" s="9">
        <v>5214</v>
      </c>
      <c r="C1648" s="9" t="s">
        <v>4864</v>
      </c>
      <c r="D1648" s="9" t="s">
        <v>4865</v>
      </c>
      <c r="E1648" s="10">
        <v>1070.6500000000001</v>
      </c>
      <c r="F1648" s="10">
        <v>1190945.7519435</v>
      </c>
      <c r="G1648" s="10">
        <v>763709.67397293996</v>
      </c>
      <c r="H1648" s="16">
        <v>0.55942211095481997</v>
      </c>
      <c r="I1648" s="10">
        <v>427236.07797056</v>
      </c>
      <c r="J1648" s="10">
        <v>1112.3576817293199</v>
      </c>
      <c r="K1648" s="10">
        <v>713.314037241807</v>
      </c>
      <c r="L1648" s="10" t="s">
        <v>12</v>
      </c>
      <c r="M1648" s="10" t="s">
        <v>6439</v>
      </c>
    </row>
    <row r="1649" spans="1:13" x14ac:dyDescent="0.25">
      <c r="A1649" s="4" t="s">
        <v>4866</v>
      </c>
      <c r="B1649" s="9">
        <v>5215</v>
      </c>
      <c r="C1649" s="9" t="s">
        <v>4867</v>
      </c>
      <c r="D1649" s="9" t="s">
        <v>4868</v>
      </c>
      <c r="E1649" s="10">
        <v>4411.58</v>
      </c>
      <c r="F1649" s="10">
        <v>5792227.4854812901</v>
      </c>
      <c r="G1649" s="10">
        <v>7165522.9194452697</v>
      </c>
      <c r="H1649" s="16">
        <v>-0.19165320513276601</v>
      </c>
      <c r="I1649" s="10">
        <v>-1373295.4339639801</v>
      </c>
      <c r="J1649" s="10">
        <v>1312.9598659621499</v>
      </c>
      <c r="K1649" s="10">
        <v>1624.2531971414501</v>
      </c>
      <c r="L1649" s="10" t="s">
        <v>12</v>
      </c>
      <c r="M1649" s="10" t="s">
        <v>6439</v>
      </c>
    </row>
    <row r="1650" spans="1:13" x14ac:dyDescent="0.25">
      <c r="A1650" s="4" t="s">
        <v>4869</v>
      </c>
      <c r="B1650" s="9">
        <v>5216</v>
      </c>
      <c r="C1650" s="9" t="s">
        <v>4870</v>
      </c>
      <c r="D1650" s="9" t="s">
        <v>4871</v>
      </c>
      <c r="E1650" s="10">
        <v>1333.99</v>
      </c>
      <c r="F1650" s="10">
        <v>3341306.05695009</v>
      </c>
      <c r="G1650" s="10">
        <v>3755304.39574853</v>
      </c>
      <c r="H1650" s="16">
        <v>-0.11024361680697201</v>
      </c>
      <c r="I1650" s="10">
        <v>-413998.33879843802</v>
      </c>
      <c r="J1650" s="10">
        <v>2504.7459553295698</v>
      </c>
      <c r="K1650" s="10">
        <v>2815.0918640683399</v>
      </c>
      <c r="L1650" s="10" t="s">
        <v>12</v>
      </c>
      <c r="M1650" s="10" t="s">
        <v>6443</v>
      </c>
    </row>
    <row r="1651" spans="1:13" x14ac:dyDescent="0.25">
      <c r="A1651" s="4" t="s">
        <v>4872</v>
      </c>
      <c r="B1651" s="9">
        <v>5217</v>
      </c>
      <c r="C1651" s="9" t="s">
        <v>4873</v>
      </c>
      <c r="D1651" s="9" t="s">
        <v>4874</v>
      </c>
      <c r="E1651" s="10">
        <v>388.09</v>
      </c>
      <c r="F1651" s="10">
        <v>1724646.0924440001</v>
      </c>
      <c r="G1651" s="10">
        <v>1730561.2994703299</v>
      </c>
      <c r="H1651" s="16">
        <v>-3.4180858130476999E-3</v>
      </c>
      <c r="I1651" s="10">
        <v>-5915.2070263288897</v>
      </c>
      <c r="J1651" s="10">
        <v>4443.9333465021</v>
      </c>
      <c r="K1651" s="10">
        <v>4459.1751899567798</v>
      </c>
      <c r="L1651" s="10" t="s">
        <v>25</v>
      </c>
      <c r="M1651" s="10" t="s">
        <v>6441</v>
      </c>
    </row>
    <row r="1652" spans="1:13" x14ac:dyDescent="0.25">
      <c r="A1652" s="4" t="s">
        <v>4875</v>
      </c>
      <c r="B1652" s="9">
        <v>5219</v>
      </c>
      <c r="C1652" s="9" t="s">
        <v>4876</v>
      </c>
      <c r="D1652" s="9" t="s">
        <v>4877</v>
      </c>
      <c r="E1652" s="10">
        <v>10382.719999999999</v>
      </c>
      <c r="F1652" s="10">
        <v>7710649.2617808003</v>
      </c>
      <c r="G1652" s="10">
        <v>7261933.0608067801</v>
      </c>
      <c r="H1652" s="16">
        <v>6.1790186885056803E-2</v>
      </c>
      <c r="I1652" s="10">
        <v>448716.20097402402</v>
      </c>
      <c r="J1652" s="10">
        <v>742.64251196033399</v>
      </c>
      <c r="K1652" s="10">
        <v>699.42491570674895</v>
      </c>
      <c r="L1652" s="10" t="s">
        <v>12</v>
      </c>
      <c r="M1652" s="10" t="s">
        <v>6443</v>
      </c>
    </row>
    <row r="1653" spans="1:13" x14ac:dyDescent="0.25">
      <c r="A1653" s="4" t="s">
        <v>4878</v>
      </c>
      <c r="B1653" s="9">
        <v>5220</v>
      </c>
      <c r="C1653" s="9" t="s">
        <v>4879</v>
      </c>
      <c r="D1653" s="9" t="s">
        <v>4880</v>
      </c>
      <c r="E1653" s="10">
        <v>3222.67</v>
      </c>
      <c r="F1653" s="10">
        <v>3963765.4770621299</v>
      </c>
      <c r="G1653" s="10">
        <v>4842587.2677667104</v>
      </c>
      <c r="H1653" s="16">
        <v>-0.18147773950388199</v>
      </c>
      <c r="I1653" s="10">
        <v>-878821.790704582</v>
      </c>
      <c r="J1653" s="10">
        <v>1229.9631910999699</v>
      </c>
      <c r="K1653" s="10">
        <v>1502.6630923323601</v>
      </c>
      <c r="L1653" s="10" t="s">
        <v>12</v>
      </c>
      <c r="M1653" s="10" t="s">
        <v>6439</v>
      </c>
    </row>
    <row r="1654" spans="1:13" x14ac:dyDescent="0.25">
      <c r="A1654" s="4" t="s">
        <v>4881</v>
      </c>
      <c r="B1654" s="9">
        <v>5221</v>
      </c>
      <c r="C1654" s="9" t="s">
        <v>4882</v>
      </c>
      <c r="D1654" s="9" t="s">
        <v>4883</v>
      </c>
      <c r="E1654" s="10">
        <v>780.66</v>
      </c>
      <c r="F1654" s="10">
        <v>2001976.230033</v>
      </c>
      <c r="G1654" s="10">
        <v>1934731.31103832</v>
      </c>
      <c r="H1654" s="16">
        <v>3.4756722347453001E-2</v>
      </c>
      <c r="I1654" s="10">
        <v>67244.918994682404</v>
      </c>
      <c r="J1654" s="10">
        <v>2564.4662593613102</v>
      </c>
      <c r="K1654" s="10">
        <v>2478.3277112165601</v>
      </c>
      <c r="L1654" s="10" t="s">
        <v>25</v>
      </c>
      <c r="M1654" s="10" t="s">
        <v>6439</v>
      </c>
    </row>
    <row r="1655" spans="1:13" x14ac:dyDescent="0.25">
      <c r="A1655" s="4" t="s">
        <v>4884</v>
      </c>
      <c r="B1655" s="9">
        <v>5222</v>
      </c>
      <c r="C1655" s="9" t="s">
        <v>4885</v>
      </c>
      <c r="D1655" s="9" t="s">
        <v>4886</v>
      </c>
      <c r="E1655" s="10">
        <v>327.2</v>
      </c>
      <c r="F1655" s="10">
        <v>1438617.9950645501</v>
      </c>
      <c r="G1655" s="10">
        <v>1436419.23480038</v>
      </c>
      <c r="H1655" s="16">
        <v>1.5307232115116E-3</v>
      </c>
      <c r="I1655" s="10">
        <v>2198.7602641708199</v>
      </c>
      <c r="J1655" s="10">
        <v>4396.7542636447097</v>
      </c>
      <c r="K1655" s="10">
        <v>4390.03433618698</v>
      </c>
      <c r="L1655" s="10" t="s">
        <v>25</v>
      </c>
      <c r="M1655" s="10" t="s">
        <v>6443</v>
      </c>
    </row>
    <row r="1656" spans="1:13" x14ac:dyDescent="0.25">
      <c r="A1656" s="4" t="s">
        <v>4887</v>
      </c>
      <c r="B1656" s="9">
        <v>5224</v>
      </c>
      <c r="C1656" s="9" t="s">
        <v>4888</v>
      </c>
      <c r="D1656" s="9" t="s">
        <v>4889</v>
      </c>
      <c r="E1656" s="10">
        <v>703.28</v>
      </c>
      <c r="F1656" s="10">
        <v>571946.53739922005</v>
      </c>
      <c r="G1656" s="10">
        <v>1137764.77489554</v>
      </c>
      <c r="H1656" s="16">
        <v>-0.49730686867878099</v>
      </c>
      <c r="I1656" s="10">
        <v>-565818.23749631899</v>
      </c>
      <c r="J1656" s="10">
        <v>813.25579768971102</v>
      </c>
      <c r="K1656" s="10">
        <v>1617.7977120002499</v>
      </c>
      <c r="L1656" s="10" t="s">
        <v>25</v>
      </c>
      <c r="M1656" s="10" t="s">
        <v>6439</v>
      </c>
    </row>
    <row r="1657" spans="1:13" x14ac:dyDescent="0.25">
      <c r="A1657" s="4" t="s">
        <v>4890</v>
      </c>
      <c r="B1657" s="9">
        <v>5225</v>
      </c>
      <c r="C1657" s="9" t="s">
        <v>4891</v>
      </c>
      <c r="D1657" s="9" t="s">
        <v>4892</v>
      </c>
      <c r="E1657" s="10">
        <v>265.89999999999998</v>
      </c>
      <c r="F1657" s="10">
        <v>613367.93538660998</v>
      </c>
      <c r="G1657" s="10">
        <v>627443.99793482001</v>
      </c>
      <c r="H1657" s="16">
        <v>-2.2433974338012901E-2</v>
      </c>
      <c r="I1657" s="10">
        <v>-14076.0625482099</v>
      </c>
      <c r="J1657" s="10">
        <v>2306.7616975803298</v>
      </c>
      <c r="K1657" s="10">
        <v>2359.6991272464102</v>
      </c>
      <c r="L1657" s="10" t="s">
        <v>25</v>
      </c>
      <c r="M1657" s="10" t="s">
        <v>6441</v>
      </c>
    </row>
    <row r="1658" spans="1:13" x14ac:dyDescent="0.25">
      <c r="A1658" s="4" t="s">
        <v>4893</v>
      </c>
      <c r="B1658" s="9">
        <v>5228</v>
      </c>
      <c r="C1658" s="9" t="s">
        <v>4894</v>
      </c>
      <c r="D1658" s="9" t="s">
        <v>4895</v>
      </c>
      <c r="E1658" s="10">
        <v>2251.52</v>
      </c>
      <c r="F1658" s="10">
        <v>2885254.72325037</v>
      </c>
      <c r="G1658" s="10">
        <v>3888512.2709781001</v>
      </c>
      <c r="H1658" s="16">
        <v>-0.258005498713619</v>
      </c>
      <c r="I1658" s="10">
        <v>-1003257.54772773</v>
      </c>
      <c r="J1658" s="10">
        <v>1281.4697285613099</v>
      </c>
      <c r="K1658" s="10">
        <v>1727.06095037046</v>
      </c>
      <c r="L1658" s="10" t="s">
        <v>25</v>
      </c>
      <c r="M1658" s="10" t="s">
        <v>6443</v>
      </c>
    </row>
    <row r="1659" spans="1:13" x14ac:dyDescent="0.25">
      <c r="A1659" s="4" t="s">
        <v>4896</v>
      </c>
      <c r="B1659" s="9">
        <v>5229</v>
      </c>
      <c r="C1659" s="9" t="s">
        <v>4897</v>
      </c>
      <c r="D1659" s="9" t="s">
        <v>4898</v>
      </c>
      <c r="E1659" s="10">
        <v>211.24</v>
      </c>
      <c r="F1659" s="10">
        <v>606231.34341442003</v>
      </c>
      <c r="G1659" s="10">
        <v>711723.548849012</v>
      </c>
      <c r="H1659" s="16">
        <v>-0.14822076016058799</v>
      </c>
      <c r="I1659" s="10">
        <v>-105492.205434592</v>
      </c>
      <c r="J1659" s="10">
        <v>2869.8700218444401</v>
      </c>
      <c r="K1659" s="10">
        <v>3369.2650485183299</v>
      </c>
      <c r="L1659" s="10" t="s">
        <v>80</v>
      </c>
      <c r="M1659" s="10" t="s">
        <v>6438</v>
      </c>
    </row>
    <row r="1660" spans="1:13" x14ac:dyDescent="0.25">
      <c r="A1660" s="4" t="s">
        <v>4899</v>
      </c>
      <c r="B1660" s="9">
        <v>5232</v>
      </c>
      <c r="C1660" s="9" t="s">
        <v>4900</v>
      </c>
      <c r="D1660" s="9" t="s">
        <v>4901</v>
      </c>
      <c r="E1660" s="10">
        <v>554.13</v>
      </c>
      <c r="F1660" s="10">
        <v>218053.95315128</v>
      </c>
      <c r="G1660" s="10">
        <v>819546.88580817601</v>
      </c>
      <c r="H1660" s="16">
        <v>-0.73393352238017295</v>
      </c>
      <c r="I1660" s="10">
        <v>-601492.93265689595</v>
      </c>
      <c r="J1660" s="10">
        <v>393.50685426033601</v>
      </c>
      <c r="K1660" s="10">
        <v>1478.9794557381399</v>
      </c>
      <c r="L1660" s="10" t="s">
        <v>80</v>
      </c>
      <c r="M1660" s="10" t="s">
        <v>6442</v>
      </c>
    </row>
    <row r="1661" spans="1:13" x14ac:dyDescent="0.25">
      <c r="A1661" s="4" t="s">
        <v>4902</v>
      </c>
      <c r="B1661" s="9">
        <v>5236</v>
      </c>
      <c r="C1661" s="9" t="s">
        <v>4903</v>
      </c>
      <c r="D1661" s="9" t="s">
        <v>4904</v>
      </c>
      <c r="E1661" s="10">
        <v>2202.0500000000002</v>
      </c>
      <c r="F1661" s="10">
        <v>1477445.5990131199</v>
      </c>
      <c r="G1661" s="10">
        <v>1680907.7308277499</v>
      </c>
      <c r="H1661" s="16">
        <v>-0.12104301032302101</v>
      </c>
      <c r="I1661" s="10">
        <v>-203462.13181462901</v>
      </c>
      <c r="J1661" s="10">
        <v>670.94098635958301</v>
      </c>
      <c r="K1661" s="10">
        <v>763.33767663211495</v>
      </c>
      <c r="L1661" s="10" t="s">
        <v>12</v>
      </c>
      <c r="M1661" s="10" t="s">
        <v>6439</v>
      </c>
    </row>
    <row r="1662" spans="1:13" x14ac:dyDescent="0.25">
      <c r="A1662" s="4" t="s">
        <v>4905</v>
      </c>
      <c r="B1662" s="9">
        <v>5237</v>
      </c>
      <c r="C1662" s="9" t="s">
        <v>4906</v>
      </c>
      <c r="D1662" s="9" t="s">
        <v>4907</v>
      </c>
      <c r="E1662" s="10">
        <v>774.08</v>
      </c>
      <c r="F1662" s="10">
        <v>643797.00869622</v>
      </c>
      <c r="G1662" s="10">
        <v>450706.08931304701</v>
      </c>
      <c r="H1662" s="16">
        <v>0.42841870558588702</v>
      </c>
      <c r="I1662" s="10">
        <v>193090.91938317299</v>
      </c>
      <c r="J1662" s="10">
        <v>831.69311788990797</v>
      </c>
      <c r="K1662" s="10">
        <v>582.24742831883896</v>
      </c>
      <c r="L1662" s="10" t="s">
        <v>25</v>
      </c>
      <c r="M1662" s="10" t="s">
        <v>6441</v>
      </c>
    </row>
    <row r="1663" spans="1:13" x14ac:dyDescent="0.25">
      <c r="A1663" s="4" t="s">
        <v>4908</v>
      </c>
      <c r="B1663" s="9">
        <v>5238</v>
      </c>
      <c r="C1663" s="9" t="s">
        <v>4909</v>
      </c>
      <c r="D1663" s="9" t="s">
        <v>4910</v>
      </c>
      <c r="E1663" s="10">
        <v>1141.74</v>
      </c>
      <c r="F1663" s="10">
        <v>918412.13296097994</v>
      </c>
      <c r="G1663" s="10">
        <v>722796.13198285305</v>
      </c>
      <c r="H1663" s="16">
        <v>0.27063786359992298</v>
      </c>
      <c r="I1663" s="10">
        <v>195616.00097812701</v>
      </c>
      <c r="J1663" s="10">
        <v>804.39691432460995</v>
      </c>
      <c r="K1663" s="10">
        <v>633.06543694961397</v>
      </c>
      <c r="L1663" s="10" t="s">
        <v>12</v>
      </c>
      <c r="M1663" s="10" t="s">
        <v>6440</v>
      </c>
    </row>
    <row r="1664" spans="1:13" x14ac:dyDescent="0.25">
      <c r="A1664" s="4" t="s">
        <v>4911</v>
      </c>
      <c r="B1664" s="9">
        <v>5310</v>
      </c>
      <c r="C1664" s="9" t="s">
        <v>4912</v>
      </c>
      <c r="D1664" s="9" t="s">
        <v>4913</v>
      </c>
      <c r="E1664" s="10">
        <v>1568.67</v>
      </c>
      <c r="F1664" s="10">
        <v>1340645.5447527999</v>
      </c>
      <c r="G1664" s="10">
        <v>1636853.8211159201</v>
      </c>
      <c r="H1664" s="16">
        <v>-0.18096196040351401</v>
      </c>
      <c r="I1664" s="10">
        <v>-296208.27636311902</v>
      </c>
      <c r="J1664" s="10">
        <v>854.638352714593</v>
      </c>
      <c r="K1664" s="10">
        <v>1043.4660069459601</v>
      </c>
      <c r="L1664" s="10" t="s">
        <v>12</v>
      </c>
      <c r="M1664" s="10" t="s">
        <v>6443</v>
      </c>
    </row>
    <row r="1665" spans="1:13" x14ac:dyDescent="0.25">
      <c r="A1665" s="4" t="s">
        <v>4914</v>
      </c>
      <c r="B1665" s="9">
        <v>5311</v>
      </c>
      <c r="C1665" s="9" t="s">
        <v>4915</v>
      </c>
      <c r="D1665" s="9" t="s">
        <v>4916</v>
      </c>
      <c r="E1665" s="10">
        <v>728.04</v>
      </c>
      <c r="F1665" s="10">
        <v>1851424.0439384</v>
      </c>
      <c r="G1665" s="10">
        <v>2228813.9710253901</v>
      </c>
      <c r="H1665" s="16">
        <v>-0.169323205971006</v>
      </c>
      <c r="I1665" s="10">
        <v>-377389.92708698701</v>
      </c>
      <c r="J1665" s="10">
        <v>2543.0251688621502</v>
      </c>
      <c r="K1665" s="10">
        <v>3061.38944429617</v>
      </c>
      <c r="L1665" s="10" t="s">
        <v>12</v>
      </c>
      <c r="M1665" s="10" t="s">
        <v>6439</v>
      </c>
    </row>
    <row r="1666" spans="1:13" x14ac:dyDescent="0.25">
      <c r="A1666" s="4" t="s">
        <v>4917</v>
      </c>
      <c r="B1666" s="9">
        <v>5312</v>
      </c>
      <c r="C1666" s="9" t="s">
        <v>4918</v>
      </c>
      <c r="D1666" s="9" t="s">
        <v>4919</v>
      </c>
      <c r="E1666" s="10">
        <v>23960.14</v>
      </c>
      <c r="F1666" s="10">
        <v>18952828.323782399</v>
      </c>
      <c r="G1666" s="10">
        <v>18209706.345421199</v>
      </c>
      <c r="H1666" s="16">
        <v>4.0809113791561803E-2</v>
      </c>
      <c r="I1666" s="10">
        <v>743121.97836121905</v>
      </c>
      <c r="J1666" s="10">
        <v>791.014924110729</v>
      </c>
      <c r="K1666" s="10">
        <v>759.99999772210106</v>
      </c>
      <c r="L1666" s="10" t="s">
        <v>12</v>
      </c>
      <c r="M1666" s="10" t="s">
        <v>6439</v>
      </c>
    </row>
    <row r="1667" spans="1:13" x14ac:dyDescent="0.25">
      <c r="A1667" s="4" t="s">
        <v>4920</v>
      </c>
      <c r="B1667" s="9">
        <v>5313</v>
      </c>
      <c r="C1667" s="9" t="s">
        <v>4921</v>
      </c>
      <c r="D1667" s="9" t="s">
        <v>4922</v>
      </c>
      <c r="E1667" s="10">
        <v>13568.77</v>
      </c>
      <c r="F1667" s="10">
        <v>11708847.0017586</v>
      </c>
      <c r="G1667" s="10">
        <v>17630059.110985</v>
      </c>
      <c r="H1667" s="16">
        <v>-0.33585889145074099</v>
      </c>
      <c r="I1667" s="10">
        <v>-5921212.1092264596</v>
      </c>
      <c r="J1667" s="10">
        <v>862.92619019694098</v>
      </c>
      <c r="K1667" s="10">
        <v>1299.3115154126001</v>
      </c>
      <c r="L1667" s="10" t="s">
        <v>12</v>
      </c>
      <c r="M1667" s="10" t="s">
        <v>6439</v>
      </c>
    </row>
    <row r="1668" spans="1:13" x14ac:dyDescent="0.25">
      <c r="A1668" s="4" t="s">
        <v>4923</v>
      </c>
      <c r="B1668" s="9">
        <v>5322</v>
      </c>
      <c r="C1668" s="9" t="s">
        <v>4924</v>
      </c>
      <c r="D1668" s="9" t="s">
        <v>4925</v>
      </c>
      <c r="E1668" s="10">
        <v>2286.63</v>
      </c>
      <c r="F1668" s="10">
        <v>8377406.8055558698</v>
      </c>
      <c r="G1668" s="10">
        <v>8775047.0443493798</v>
      </c>
      <c r="H1668" s="16">
        <v>-4.5314883986811799E-2</v>
      </c>
      <c r="I1668" s="10">
        <v>-397640.23879350798</v>
      </c>
      <c r="J1668" s="10">
        <v>3663.6477285594401</v>
      </c>
      <c r="K1668" s="10">
        <v>3837.54566517074</v>
      </c>
      <c r="L1668" s="10" t="s">
        <v>12</v>
      </c>
      <c r="M1668" s="10" t="s">
        <v>6439</v>
      </c>
    </row>
    <row r="1669" spans="1:13" x14ac:dyDescent="0.25">
      <c r="A1669" s="4" t="s">
        <v>4926</v>
      </c>
      <c r="B1669" s="9">
        <v>5323</v>
      </c>
      <c r="C1669" s="9" t="s">
        <v>4927</v>
      </c>
      <c r="D1669" s="9" t="s">
        <v>4928</v>
      </c>
      <c r="E1669" s="10">
        <v>1491.34</v>
      </c>
      <c r="F1669" s="10">
        <v>6000370.3468305403</v>
      </c>
      <c r="G1669" s="10">
        <v>6419275.89021587</v>
      </c>
      <c r="H1669" s="16">
        <v>-6.5257445006190601E-2</v>
      </c>
      <c r="I1669" s="10">
        <v>-418905.54338532698</v>
      </c>
      <c r="J1669" s="10">
        <v>4023.4757646348498</v>
      </c>
      <c r="K1669" s="10">
        <v>4304.3678103020502</v>
      </c>
      <c r="L1669" s="10" t="s">
        <v>12</v>
      </c>
      <c r="M1669" s="10" t="s">
        <v>6439</v>
      </c>
    </row>
    <row r="1670" spans="1:13" x14ac:dyDescent="0.25">
      <c r="A1670" s="4" t="s">
        <v>4929</v>
      </c>
      <c r="B1670" s="9">
        <v>5324</v>
      </c>
      <c r="C1670" s="9" t="s">
        <v>4930</v>
      </c>
      <c r="D1670" s="9" t="s">
        <v>4931</v>
      </c>
      <c r="E1670" s="10">
        <v>1787.73</v>
      </c>
      <c r="F1670" s="10">
        <v>7874301.5543499999</v>
      </c>
      <c r="G1670" s="10">
        <v>8364806.4982387098</v>
      </c>
      <c r="H1670" s="16">
        <v>-5.8639126199988699E-2</v>
      </c>
      <c r="I1670" s="10">
        <v>-490504.94388870499</v>
      </c>
      <c r="J1670" s="10">
        <v>4404.6369162848996</v>
      </c>
      <c r="K1670" s="10">
        <v>4679.0099725566497</v>
      </c>
      <c r="L1670" s="10" t="s">
        <v>12</v>
      </c>
      <c r="M1670" s="10" t="s">
        <v>6439</v>
      </c>
    </row>
    <row r="1671" spans="1:13" x14ac:dyDescent="0.25">
      <c r="A1671" s="4" t="s">
        <v>4932</v>
      </c>
      <c r="B1671" s="9">
        <v>5325</v>
      </c>
      <c r="C1671" s="9" t="s">
        <v>4933</v>
      </c>
      <c r="D1671" s="9" t="s">
        <v>4934</v>
      </c>
      <c r="E1671" s="10">
        <v>217.34</v>
      </c>
      <c r="F1671" s="10">
        <v>1502814.3573614999</v>
      </c>
      <c r="G1671" s="10">
        <v>1715149.4983608001</v>
      </c>
      <c r="H1671" s="16">
        <v>-0.12379978608409201</v>
      </c>
      <c r="I1671" s="10">
        <v>-212335.140999305</v>
      </c>
      <c r="J1671" s="10">
        <v>6914.5778842435802</v>
      </c>
      <c r="K1671" s="10">
        <v>7891.5500982828999</v>
      </c>
      <c r="L1671" s="10" t="s">
        <v>25</v>
      </c>
      <c r="M1671" s="10" t="s">
        <v>6442</v>
      </c>
    </row>
    <row r="1672" spans="1:13" x14ac:dyDescent="0.25">
      <c r="A1672" s="4" t="s">
        <v>4935</v>
      </c>
      <c r="B1672" s="9">
        <v>5326</v>
      </c>
      <c r="C1672" s="9" t="s">
        <v>4936</v>
      </c>
      <c r="D1672" s="9" t="s">
        <v>4937</v>
      </c>
      <c r="E1672" s="10">
        <v>90003.04</v>
      </c>
      <c r="F1672" s="10">
        <v>248978689.07764</v>
      </c>
      <c r="G1672" s="10">
        <v>336655890.08561599</v>
      </c>
      <c r="H1672" s="16">
        <v>-0.26043566618031899</v>
      </c>
      <c r="I1672" s="10">
        <v>-87677201.007975399</v>
      </c>
      <c r="J1672" s="10">
        <v>2766.33643794299</v>
      </c>
      <c r="K1672" s="10">
        <v>3740.4946553540399</v>
      </c>
      <c r="L1672" s="10" t="s">
        <v>12</v>
      </c>
      <c r="M1672" s="10" t="s">
        <v>6439</v>
      </c>
    </row>
    <row r="1673" spans="1:13" x14ac:dyDescent="0.25">
      <c r="A1673" s="4" t="s">
        <v>4938</v>
      </c>
      <c r="B1673" s="9">
        <v>5327</v>
      </c>
      <c r="C1673" s="9" t="s">
        <v>4939</v>
      </c>
      <c r="D1673" s="9" t="s">
        <v>4940</v>
      </c>
      <c r="E1673" s="10">
        <v>9910.23</v>
      </c>
      <c r="F1673" s="10">
        <v>40189900.285856202</v>
      </c>
      <c r="G1673" s="10">
        <v>41541135.7386657</v>
      </c>
      <c r="H1673" s="16">
        <v>-3.2527648288437003E-2</v>
      </c>
      <c r="I1673" s="10">
        <v>-1351235.4528095401</v>
      </c>
      <c r="J1673" s="10">
        <v>4055.3953123041701</v>
      </c>
      <c r="K1673" s="10">
        <v>4191.7428494258702</v>
      </c>
      <c r="L1673" s="10" t="s">
        <v>12</v>
      </c>
      <c r="M1673" s="10" t="s">
        <v>6439</v>
      </c>
    </row>
    <row r="1674" spans="1:13" x14ac:dyDescent="0.25">
      <c r="A1674" s="4" t="s">
        <v>4941</v>
      </c>
      <c r="B1674" s="9">
        <v>5328</v>
      </c>
      <c r="C1674" s="9" t="s">
        <v>4942</v>
      </c>
      <c r="D1674" s="9" t="s">
        <v>4943</v>
      </c>
      <c r="E1674" s="10">
        <v>10276.86</v>
      </c>
      <c r="F1674" s="10">
        <v>44371190.273176998</v>
      </c>
      <c r="G1674" s="10">
        <v>48149507.3080623</v>
      </c>
      <c r="H1674" s="16">
        <v>-7.8470523295524494E-2</v>
      </c>
      <c r="I1674" s="10">
        <v>-3778317.0348853301</v>
      </c>
      <c r="J1674" s="10">
        <v>4317.58243988699</v>
      </c>
      <c r="K1674" s="10">
        <v>4685.2353061209697</v>
      </c>
      <c r="L1674" s="10" t="s">
        <v>12</v>
      </c>
      <c r="M1674" s="10" t="s">
        <v>6439</v>
      </c>
    </row>
    <row r="1675" spans="1:13" x14ac:dyDescent="0.25">
      <c r="A1675" s="4" t="s">
        <v>4944</v>
      </c>
      <c r="B1675" s="9">
        <v>5329</v>
      </c>
      <c r="C1675" s="9" t="s">
        <v>4945</v>
      </c>
      <c r="D1675" s="9" t="s">
        <v>4946</v>
      </c>
      <c r="E1675" s="10">
        <v>1491.74</v>
      </c>
      <c r="F1675" s="10">
        <v>10090811.241152599</v>
      </c>
      <c r="G1675" s="10">
        <v>10080844.555425299</v>
      </c>
      <c r="H1675" s="16">
        <v>9.8867566824556398E-4</v>
      </c>
      <c r="I1675" s="10">
        <v>9966.6857273150199</v>
      </c>
      <c r="J1675" s="10">
        <v>6764.4571045575003</v>
      </c>
      <c r="K1675" s="10">
        <v>6757.7758559972099</v>
      </c>
      <c r="L1675" s="10" t="s">
        <v>12</v>
      </c>
      <c r="M1675" s="10" t="s">
        <v>6439</v>
      </c>
    </row>
    <row r="1676" spans="1:13" x14ac:dyDescent="0.25">
      <c r="A1676" s="4" t="s">
        <v>4947</v>
      </c>
      <c r="B1676" s="9">
        <v>5330</v>
      </c>
      <c r="C1676" s="9" t="s">
        <v>4948</v>
      </c>
      <c r="D1676" s="9" t="s">
        <v>4949</v>
      </c>
      <c r="E1676" s="10">
        <v>7840.39</v>
      </c>
      <c r="F1676" s="10">
        <v>17564990.00629</v>
      </c>
      <c r="G1676" s="10">
        <v>17161308.050574102</v>
      </c>
      <c r="H1676" s="16">
        <v>2.3522796428235598E-2</v>
      </c>
      <c r="I1676" s="10">
        <v>403681.95571589499</v>
      </c>
      <c r="J1676" s="10">
        <v>2240.3209542242198</v>
      </c>
      <c r="K1676" s="10">
        <v>2188.8334700919399</v>
      </c>
      <c r="L1676" s="10" t="s">
        <v>25</v>
      </c>
      <c r="M1676" s="10" t="s">
        <v>6439</v>
      </c>
    </row>
    <row r="1677" spans="1:13" x14ac:dyDescent="0.25">
      <c r="A1677" s="4" t="s">
        <v>4950</v>
      </c>
      <c r="B1677" s="9">
        <v>5331</v>
      </c>
      <c r="C1677" s="9" t="s">
        <v>4951</v>
      </c>
      <c r="D1677" s="9" t="s">
        <v>4952</v>
      </c>
      <c r="E1677" s="10">
        <v>568.15</v>
      </c>
      <c r="F1677" s="10">
        <v>1968311.10811505</v>
      </c>
      <c r="G1677" s="10">
        <v>2146833.4107910199</v>
      </c>
      <c r="H1677" s="16">
        <v>-8.3156104138602902E-2</v>
      </c>
      <c r="I1677" s="10">
        <v>-178522.30267596999</v>
      </c>
      <c r="J1677" s="10">
        <v>3464.4215578897301</v>
      </c>
      <c r="K1677" s="10">
        <v>3778.6384067429699</v>
      </c>
      <c r="L1677" s="10" t="s">
        <v>25</v>
      </c>
      <c r="M1677" s="10" t="s">
        <v>6439</v>
      </c>
    </row>
    <row r="1678" spans="1:13" x14ac:dyDescent="0.25">
      <c r="A1678" s="4" t="s">
        <v>4953</v>
      </c>
      <c r="B1678" s="9">
        <v>5332</v>
      </c>
      <c r="C1678" s="9" t="s">
        <v>4954</v>
      </c>
      <c r="D1678" s="9" t="s">
        <v>4955</v>
      </c>
      <c r="E1678" s="10">
        <v>209.91</v>
      </c>
      <c r="F1678" s="10">
        <v>153879.732678</v>
      </c>
      <c r="G1678" s="10">
        <v>218412.72536205899</v>
      </c>
      <c r="H1678" s="16">
        <v>-0.295463520163874</v>
      </c>
      <c r="I1678" s="10">
        <v>-64532.9926840595</v>
      </c>
      <c r="J1678" s="10">
        <v>733.07480671716405</v>
      </c>
      <c r="K1678" s="10">
        <v>1040.50652833147</v>
      </c>
      <c r="L1678" s="10" t="s">
        <v>80</v>
      </c>
      <c r="M1678" s="10" t="s">
        <v>6439</v>
      </c>
    </row>
    <row r="1679" spans="1:13" x14ac:dyDescent="0.25">
      <c r="A1679" s="4" t="s">
        <v>4956</v>
      </c>
      <c r="B1679" s="9">
        <v>5333</v>
      </c>
      <c r="C1679" s="9" t="s">
        <v>4957</v>
      </c>
      <c r="D1679" s="9" t="s">
        <v>4958</v>
      </c>
      <c r="E1679" s="10">
        <v>517.95000000000005</v>
      </c>
      <c r="F1679" s="10">
        <v>1259352.5108481301</v>
      </c>
      <c r="G1679" s="10">
        <v>1549788.19028736</v>
      </c>
      <c r="H1679" s="16">
        <v>-0.18740346665396801</v>
      </c>
      <c r="I1679" s="10">
        <v>-290435.67943923001</v>
      </c>
      <c r="J1679" s="10">
        <v>2431.4171461494898</v>
      </c>
      <c r="K1679" s="10">
        <v>2992.1579115500699</v>
      </c>
      <c r="L1679" s="10" t="s">
        <v>80</v>
      </c>
      <c r="M1679" s="10" t="s">
        <v>6439</v>
      </c>
    </row>
    <row r="1680" spans="1:13" x14ac:dyDescent="0.25">
      <c r="A1680" s="4" t="s">
        <v>4959</v>
      </c>
      <c r="B1680" s="9">
        <v>5460</v>
      </c>
      <c r="C1680" s="9" t="s">
        <v>4960</v>
      </c>
      <c r="D1680" s="9" t="s">
        <v>4961</v>
      </c>
      <c r="E1680" s="10">
        <v>3000.18</v>
      </c>
      <c r="F1680" s="10">
        <v>2028032.37950634</v>
      </c>
      <c r="G1680" s="10">
        <v>2128987.92801307</v>
      </c>
      <c r="H1680" s="16">
        <v>-4.7419502561926299E-2</v>
      </c>
      <c r="I1680" s="10">
        <v>-100955.548506726</v>
      </c>
      <c r="J1680" s="10">
        <v>675.97023495468295</v>
      </c>
      <c r="K1680" s="10">
        <v>709.62006546709404</v>
      </c>
      <c r="L1680" s="10" t="s">
        <v>12</v>
      </c>
      <c r="M1680" s="10" t="s">
        <v>6439</v>
      </c>
    </row>
    <row r="1681" spans="1:13" x14ac:dyDescent="0.25">
      <c r="A1681" s="4" t="s">
        <v>4962</v>
      </c>
      <c r="B1681" s="9">
        <v>5469</v>
      </c>
      <c r="C1681" s="9" t="s">
        <v>4963</v>
      </c>
      <c r="D1681" s="9" t="s">
        <v>4964</v>
      </c>
      <c r="E1681" s="10">
        <v>10568.19</v>
      </c>
      <c r="F1681" s="10">
        <v>5029631.4289340004</v>
      </c>
      <c r="G1681" s="10">
        <v>7116672.2459584</v>
      </c>
      <c r="H1681" s="16">
        <v>-0.29326077482486901</v>
      </c>
      <c r="I1681" s="10">
        <v>-2087040.8170244</v>
      </c>
      <c r="J1681" s="10">
        <v>475.92174525003799</v>
      </c>
      <c r="K1681" s="10">
        <v>673.40502450830297</v>
      </c>
      <c r="L1681" s="10" t="s">
        <v>12</v>
      </c>
      <c r="M1681" s="10" t="s">
        <v>6439</v>
      </c>
    </row>
    <row r="1682" spans="1:13" x14ac:dyDescent="0.25">
      <c r="A1682" s="4" t="s">
        <v>4965</v>
      </c>
      <c r="B1682" s="9">
        <v>5470</v>
      </c>
      <c r="C1682" s="9" t="s">
        <v>4966</v>
      </c>
      <c r="D1682" s="9" t="s">
        <v>4967</v>
      </c>
      <c r="E1682" s="10">
        <v>1577.76</v>
      </c>
      <c r="F1682" s="10">
        <v>2266377.9371032198</v>
      </c>
      <c r="G1682" s="10">
        <v>2803920.2675188198</v>
      </c>
      <c r="H1682" s="16">
        <v>-0.19171099001729799</v>
      </c>
      <c r="I1682" s="10">
        <v>-537542.33041559998</v>
      </c>
      <c r="J1682" s="10">
        <v>1436.45290608408</v>
      </c>
      <c r="K1682" s="10">
        <v>1777.1525881748901</v>
      </c>
      <c r="L1682" s="10" t="s">
        <v>12</v>
      </c>
      <c r="M1682" s="10" t="s">
        <v>6439</v>
      </c>
    </row>
    <row r="1683" spans="1:13" x14ac:dyDescent="0.25">
      <c r="A1683" s="4" t="s">
        <v>4968</v>
      </c>
      <c r="B1683" s="9">
        <v>5472</v>
      </c>
      <c r="C1683" s="9" t="s">
        <v>4969</v>
      </c>
      <c r="D1683" s="9" t="s">
        <v>4970</v>
      </c>
      <c r="E1683" s="10">
        <v>1638.18</v>
      </c>
      <c r="F1683" s="10">
        <v>670357.39370738005</v>
      </c>
      <c r="G1683" s="10">
        <v>923215.54064920195</v>
      </c>
      <c r="H1683" s="16">
        <v>-0.27388852961033699</v>
      </c>
      <c r="I1683" s="10">
        <v>-252858.14694182199</v>
      </c>
      <c r="J1683" s="10">
        <v>409.20863013062001</v>
      </c>
      <c r="K1683" s="10">
        <v>563.561721330502</v>
      </c>
      <c r="L1683" s="10" t="s">
        <v>12</v>
      </c>
      <c r="M1683" s="10" t="s">
        <v>6439</v>
      </c>
    </row>
    <row r="1684" spans="1:13" x14ac:dyDescent="0.25">
      <c r="A1684" s="4" t="s">
        <v>4971</v>
      </c>
      <c r="B1684" s="9">
        <v>5473</v>
      </c>
      <c r="C1684" s="9" t="s">
        <v>4972</v>
      </c>
      <c r="D1684" s="9" t="s">
        <v>4973</v>
      </c>
      <c r="E1684" s="10">
        <v>1772.9</v>
      </c>
      <c r="F1684" s="10">
        <v>2455975.0326501401</v>
      </c>
      <c r="G1684" s="10">
        <v>3078584.5923635899</v>
      </c>
      <c r="H1684" s="16">
        <v>-0.20223889941430401</v>
      </c>
      <c r="I1684" s="10">
        <v>-622609.559713447</v>
      </c>
      <c r="J1684" s="10">
        <v>1385.2868366236901</v>
      </c>
      <c r="K1684" s="10">
        <v>1736.4682680148801</v>
      </c>
      <c r="L1684" s="10" t="s">
        <v>12</v>
      </c>
      <c r="M1684" s="10" t="s">
        <v>6439</v>
      </c>
    </row>
    <row r="1685" spans="1:13" x14ac:dyDescent="0.25">
      <c r="A1685" s="4" t="s">
        <v>4974</v>
      </c>
      <c r="B1685" s="9">
        <v>5475</v>
      </c>
      <c r="C1685" s="9" t="s">
        <v>4975</v>
      </c>
      <c r="D1685" s="9" t="s">
        <v>4976</v>
      </c>
      <c r="E1685" s="10">
        <v>7345.21</v>
      </c>
      <c r="F1685" s="10">
        <v>9961814.5907779206</v>
      </c>
      <c r="G1685" s="10">
        <v>10594615.796892799</v>
      </c>
      <c r="H1685" s="16">
        <v>-5.9728565740014297E-2</v>
      </c>
      <c r="I1685" s="10">
        <v>-632801.20611490705</v>
      </c>
      <c r="J1685" s="10">
        <v>1356.23278174183</v>
      </c>
      <c r="K1685" s="10">
        <v>1442.3843289562601</v>
      </c>
      <c r="L1685" s="10" t="s">
        <v>12</v>
      </c>
      <c r="M1685" s="10" t="s">
        <v>6439</v>
      </c>
    </row>
    <row r="1686" spans="1:13" x14ac:dyDescent="0.25">
      <c r="A1686" s="4" t="s">
        <v>4977</v>
      </c>
      <c r="B1686" s="9">
        <v>5476</v>
      </c>
      <c r="C1686" s="9" t="s">
        <v>4978</v>
      </c>
      <c r="D1686" s="9" t="s">
        <v>4979</v>
      </c>
      <c r="E1686" s="10">
        <v>1087.45</v>
      </c>
      <c r="F1686" s="10">
        <v>2408216.4696422899</v>
      </c>
      <c r="G1686" s="10">
        <v>2534484.4538601302</v>
      </c>
      <c r="H1686" s="16">
        <v>-4.9819987660815003E-2</v>
      </c>
      <c r="I1686" s="10">
        <v>-126267.984217839</v>
      </c>
      <c r="J1686" s="10">
        <v>2214.5537446708299</v>
      </c>
      <c r="K1686" s="10">
        <v>2330.6675744725098</v>
      </c>
      <c r="L1686" s="10" t="s">
        <v>12</v>
      </c>
      <c r="M1686" s="10" t="s">
        <v>6439</v>
      </c>
    </row>
    <row r="1687" spans="1:13" x14ac:dyDescent="0.25">
      <c r="A1687" s="4" t="s">
        <v>4980</v>
      </c>
      <c r="B1687" s="9">
        <v>5477</v>
      </c>
      <c r="C1687" s="9" t="s">
        <v>4981</v>
      </c>
      <c r="D1687" s="9" t="s">
        <v>4982</v>
      </c>
      <c r="E1687" s="10">
        <v>46958.78</v>
      </c>
      <c r="F1687" s="10">
        <v>44109286.948654801</v>
      </c>
      <c r="G1687" s="10">
        <v>46962121.884179696</v>
      </c>
      <c r="H1687" s="16">
        <v>-6.0747573173135901E-2</v>
      </c>
      <c r="I1687" s="10">
        <v>-2852834.9355249298</v>
      </c>
      <c r="J1687" s="10">
        <v>939.31926997794199</v>
      </c>
      <c r="K1687" s="10">
        <v>1000.07116633311</v>
      </c>
      <c r="L1687" s="10" t="s">
        <v>12</v>
      </c>
      <c r="M1687" s="10" t="s">
        <v>6439</v>
      </c>
    </row>
    <row r="1688" spans="1:13" x14ac:dyDescent="0.25">
      <c r="A1688" s="4" t="s">
        <v>4983</v>
      </c>
      <c r="B1688" s="9">
        <v>5478</v>
      </c>
      <c r="C1688" s="9" t="s">
        <v>4984</v>
      </c>
      <c r="D1688" s="9" t="s">
        <v>4985</v>
      </c>
      <c r="E1688" s="10">
        <v>10620.25</v>
      </c>
      <c r="F1688" s="10">
        <v>21820694.033041701</v>
      </c>
      <c r="G1688" s="10">
        <v>23168792.8038463</v>
      </c>
      <c r="H1688" s="16">
        <v>-5.8185973788877403E-2</v>
      </c>
      <c r="I1688" s="10">
        <v>-1348098.77080453</v>
      </c>
      <c r="J1688" s="10">
        <v>2054.6309204624899</v>
      </c>
      <c r="K1688" s="10">
        <v>2181.5675529150699</v>
      </c>
      <c r="L1688" s="10" t="s">
        <v>12</v>
      </c>
      <c r="M1688" s="10" t="s">
        <v>6439</v>
      </c>
    </row>
    <row r="1689" spans="1:13" x14ac:dyDescent="0.25">
      <c r="A1689" s="4" t="s">
        <v>4986</v>
      </c>
      <c r="B1689" s="9">
        <v>5479</v>
      </c>
      <c r="C1689" s="9" t="s">
        <v>4987</v>
      </c>
      <c r="D1689" s="9" t="s">
        <v>4988</v>
      </c>
      <c r="E1689" s="10">
        <v>1322.84</v>
      </c>
      <c r="F1689" s="10">
        <v>3642611.4689456001</v>
      </c>
      <c r="G1689" s="10">
        <v>3781480.3952477202</v>
      </c>
      <c r="H1689" s="16">
        <v>-3.6723428865753201E-2</v>
      </c>
      <c r="I1689" s="10">
        <v>-138868.92630212</v>
      </c>
      <c r="J1689" s="10">
        <v>2753.62966718999</v>
      </c>
      <c r="K1689" s="10">
        <v>2858.60753775795</v>
      </c>
      <c r="L1689" s="10" t="s">
        <v>12</v>
      </c>
      <c r="M1689" s="10" t="s">
        <v>6439</v>
      </c>
    </row>
    <row r="1690" spans="1:13" x14ac:dyDescent="0.25">
      <c r="A1690" s="4" t="s">
        <v>4989</v>
      </c>
      <c r="B1690" s="9">
        <v>5480</v>
      </c>
      <c r="C1690" s="9" t="s">
        <v>4990</v>
      </c>
      <c r="D1690" s="9" t="s">
        <v>4991</v>
      </c>
      <c r="E1690" s="10">
        <v>711.96</v>
      </c>
      <c r="F1690" s="10">
        <v>2872451.9120113999</v>
      </c>
      <c r="G1690" s="10">
        <v>2708219.2830205499</v>
      </c>
      <c r="H1690" s="16">
        <v>6.0642293635721198E-2</v>
      </c>
      <c r="I1690" s="10">
        <v>164232.62899085399</v>
      </c>
      <c r="J1690" s="10">
        <v>4034.5692342426501</v>
      </c>
      <c r="K1690" s="10">
        <v>3803.8924701114502</v>
      </c>
      <c r="L1690" s="10" t="s">
        <v>25</v>
      </c>
      <c r="M1690" s="10" t="s">
        <v>6443</v>
      </c>
    </row>
    <row r="1691" spans="1:13" x14ac:dyDescent="0.25">
      <c r="A1691" s="4" t="s">
        <v>4992</v>
      </c>
      <c r="B1691" s="9">
        <v>5481</v>
      </c>
      <c r="C1691" s="9" t="s">
        <v>4993</v>
      </c>
      <c r="D1691" s="9" t="s">
        <v>4994</v>
      </c>
      <c r="E1691" s="10">
        <v>38271.279999999999</v>
      </c>
      <c r="F1691" s="10">
        <v>17516110.899689101</v>
      </c>
      <c r="G1691" s="10">
        <v>19682588.3296808</v>
      </c>
      <c r="H1691" s="16">
        <v>-0.110070758667685</v>
      </c>
      <c r="I1691" s="10">
        <v>-2166477.42999169</v>
      </c>
      <c r="J1691" s="10">
        <v>457.68291260938099</v>
      </c>
      <c r="K1691" s="10">
        <v>514.29135188791201</v>
      </c>
      <c r="L1691" s="10" t="s">
        <v>12</v>
      </c>
      <c r="M1691" s="10" t="s">
        <v>6439</v>
      </c>
    </row>
    <row r="1692" spans="1:13" x14ac:dyDescent="0.25">
      <c r="A1692" s="4" t="s">
        <v>4995</v>
      </c>
      <c r="B1692" s="9">
        <v>5482</v>
      </c>
      <c r="C1692" s="9" t="s">
        <v>4996</v>
      </c>
      <c r="D1692" s="9" t="s">
        <v>4997</v>
      </c>
      <c r="E1692" s="10">
        <v>4048.3</v>
      </c>
      <c r="F1692" s="10">
        <v>5845440.4003421701</v>
      </c>
      <c r="G1692" s="10">
        <v>5131554.4296806799</v>
      </c>
      <c r="H1692" s="16">
        <v>0.13911690511015801</v>
      </c>
      <c r="I1692" s="10">
        <v>713885.970661495</v>
      </c>
      <c r="J1692" s="10">
        <v>1443.9247092216899</v>
      </c>
      <c r="K1692" s="10">
        <v>1267.58254815124</v>
      </c>
      <c r="L1692" s="10" t="s">
        <v>12</v>
      </c>
      <c r="M1692" s="10" t="s">
        <v>6439</v>
      </c>
    </row>
    <row r="1693" spans="1:13" x14ac:dyDescent="0.25">
      <c r="A1693" s="4" t="s">
        <v>4998</v>
      </c>
      <c r="B1693" s="9">
        <v>5483</v>
      </c>
      <c r="C1693" s="9" t="s">
        <v>4999</v>
      </c>
      <c r="D1693" s="9" t="s">
        <v>5000</v>
      </c>
      <c r="E1693" s="10">
        <v>3277.63</v>
      </c>
      <c r="F1693" s="10">
        <v>6397634.2890215497</v>
      </c>
      <c r="G1693" s="10">
        <v>7687942.8669766802</v>
      </c>
      <c r="H1693" s="16">
        <v>-0.16783534949220399</v>
      </c>
      <c r="I1693" s="10">
        <v>-1290308.57795512</v>
      </c>
      <c r="J1693" s="10">
        <v>1951.90863185337</v>
      </c>
      <c r="K1693" s="10">
        <v>2345.57984488081</v>
      </c>
      <c r="L1693" s="10" t="s">
        <v>12</v>
      </c>
      <c r="M1693" s="10" t="s">
        <v>6439</v>
      </c>
    </row>
    <row r="1694" spans="1:13" x14ac:dyDescent="0.25">
      <c r="A1694" s="4" t="s">
        <v>5001</v>
      </c>
      <c r="B1694" s="9">
        <v>5484</v>
      </c>
      <c r="C1694" s="9" t="s">
        <v>5002</v>
      </c>
      <c r="D1694" s="9" t="s">
        <v>5003</v>
      </c>
      <c r="E1694" s="10">
        <v>569.9</v>
      </c>
      <c r="F1694" s="10">
        <v>1699378.2803821899</v>
      </c>
      <c r="G1694" s="10">
        <v>2000472.5480041299</v>
      </c>
      <c r="H1694" s="16">
        <v>-0.15051157183953501</v>
      </c>
      <c r="I1694" s="10">
        <v>-301094.26762194198</v>
      </c>
      <c r="J1694" s="10">
        <v>2981.8885425200701</v>
      </c>
      <c r="K1694" s="10">
        <v>3510.2167889175798</v>
      </c>
      <c r="L1694" s="10" t="s">
        <v>12</v>
      </c>
      <c r="M1694" s="10" t="s">
        <v>6439</v>
      </c>
    </row>
    <row r="1695" spans="1:13" x14ac:dyDescent="0.25">
      <c r="A1695" s="4" t="s">
        <v>5004</v>
      </c>
      <c r="B1695" s="9">
        <v>5485</v>
      </c>
      <c r="C1695" s="9" t="s">
        <v>5005</v>
      </c>
      <c r="D1695" s="9" t="s">
        <v>5006</v>
      </c>
      <c r="E1695" s="10">
        <v>1142.1600000000001</v>
      </c>
      <c r="F1695" s="10">
        <v>1310219.5947576</v>
      </c>
      <c r="G1695" s="10">
        <v>1811756.9393100201</v>
      </c>
      <c r="H1695" s="16">
        <v>-0.276823746977572</v>
      </c>
      <c r="I1695" s="10">
        <v>-501537.34455241699</v>
      </c>
      <c r="J1695" s="10">
        <v>1147.1419019730999</v>
      </c>
      <c r="K1695" s="10">
        <v>1586.25493740808</v>
      </c>
      <c r="L1695" s="10" t="s">
        <v>12</v>
      </c>
      <c r="M1695" s="10" t="s">
        <v>6439</v>
      </c>
    </row>
    <row r="1696" spans="1:13" x14ac:dyDescent="0.25">
      <c r="A1696" s="4" t="s">
        <v>5007</v>
      </c>
      <c r="B1696" s="9">
        <v>5486</v>
      </c>
      <c r="C1696" s="9" t="s">
        <v>5008</v>
      </c>
      <c r="D1696" s="9" t="s">
        <v>5009</v>
      </c>
      <c r="E1696" s="10">
        <v>1499.56</v>
      </c>
      <c r="F1696" s="10">
        <v>4695912.654666</v>
      </c>
      <c r="G1696" s="10">
        <v>5386361.0828450304</v>
      </c>
      <c r="H1696" s="16">
        <v>-0.12818457908030501</v>
      </c>
      <c r="I1696" s="10">
        <v>-690448.42817902798</v>
      </c>
      <c r="J1696" s="10">
        <v>3131.52701770253</v>
      </c>
      <c r="K1696" s="10">
        <v>3591.9610304656198</v>
      </c>
      <c r="L1696" s="10" t="s">
        <v>12</v>
      </c>
      <c r="M1696" s="10" t="s">
        <v>6439</v>
      </c>
    </row>
    <row r="1697" spans="1:13" x14ac:dyDescent="0.25">
      <c r="A1697" s="4" t="s">
        <v>5010</v>
      </c>
      <c r="B1697" s="9">
        <v>5487</v>
      </c>
      <c r="C1697" s="9" t="s">
        <v>5011</v>
      </c>
      <c r="D1697" s="9" t="s">
        <v>5012</v>
      </c>
      <c r="E1697" s="10">
        <v>460.72</v>
      </c>
      <c r="F1697" s="10">
        <v>1790831.3177054301</v>
      </c>
      <c r="G1697" s="10">
        <v>2168601.1899478598</v>
      </c>
      <c r="H1697" s="16">
        <v>-0.17419979016589701</v>
      </c>
      <c r="I1697" s="10">
        <v>-377769.87224243197</v>
      </c>
      <c r="J1697" s="10">
        <v>3887.0275171588601</v>
      </c>
      <c r="K1697" s="10">
        <v>4706.98296133847</v>
      </c>
      <c r="L1697" s="10" t="s">
        <v>25</v>
      </c>
      <c r="M1697" s="10" t="s">
        <v>6439</v>
      </c>
    </row>
    <row r="1698" spans="1:13" x14ac:dyDescent="0.25">
      <c r="A1698" s="4" t="s">
        <v>5013</v>
      </c>
      <c r="B1698" s="9">
        <v>5488</v>
      </c>
      <c r="C1698" s="9" t="s">
        <v>5014</v>
      </c>
      <c r="D1698" s="9" t="s">
        <v>5015</v>
      </c>
      <c r="E1698" s="10">
        <v>2546.7800000000002</v>
      </c>
      <c r="F1698" s="10">
        <v>7037270.31992405</v>
      </c>
      <c r="G1698" s="10">
        <v>7904534.8373066802</v>
      </c>
      <c r="H1698" s="16">
        <v>-0.109717337608462</v>
      </c>
      <c r="I1698" s="10">
        <v>-867264.51738262805</v>
      </c>
      <c r="J1698" s="10">
        <v>2763.2030720847702</v>
      </c>
      <c r="K1698" s="10">
        <v>3103.7368117021001</v>
      </c>
      <c r="L1698" s="10" t="s">
        <v>12</v>
      </c>
      <c r="M1698" s="10" t="s">
        <v>6439</v>
      </c>
    </row>
    <row r="1699" spans="1:13" x14ac:dyDescent="0.25">
      <c r="A1699" s="4" t="s">
        <v>5016</v>
      </c>
      <c r="B1699" s="9">
        <v>5489</v>
      </c>
      <c r="C1699" s="9" t="s">
        <v>5017</v>
      </c>
      <c r="D1699" s="9" t="s">
        <v>5018</v>
      </c>
      <c r="E1699" s="10">
        <v>637.45000000000005</v>
      </c>
      <c r="F1699" s="10">
        <v>2268421.1129946001</v>
      </c>
      <c r="G1699" s="10">
        <v>2410159.4643542799</v>
      </c>
      <c r="H1699" s="16">
        <v>-5.8808702683767602E-2</v>
      </c>
      <c r="I1699" s="10">
        <v>-141738.35135967901</v>
      </c>
      <c r="J1699" s="10">
        <v>3558.5867330686301</v>
      </c>
      <c r="K1699" s="10">
        <v>3780.9388412491599</v>
      </c>
      <c r="L1699" s="10" t="s">
        <v>12</v>
      </c>
      <c r="M1699" s="10" t="s">
        <v>6439</v>
      </c>
    </row>
    <row r="1700" spans="1:13" x14ac:dyDescent="0.25">
      <c r="A1700" s="4" t="s">
        <v>5019</v>
      </c>
      <c r="B1700" s="9">
        <v>5490</v>
      </c>
      <c r="C1700" s="9" t="s">
        <v>5020</v>
      </c>
      <c r="D1700" s="9" t="s">
        <v>5021</v>
      </c>
      <c r="E1700" s="10">
        <v>159521.20000000001</v>
      </c>
      <c r="F1700" s="10">
        <v>390226929.97292399</v>
      </c>
      <c r="G1700" s="10">
        <v>411573983.49552703</v>
      </c>
      <c r="H1700" s="16">
        <v>-5.1866868117611403E-2</v>
      </c>
      <c r="I1700" s="10">
        <v>-21347053.522602499</v>
      </c>
      <c r="J1700" s="10">
        <v>2446.2386815854202</v>
      </c>
      <c r="K1700" s="10">
        <v>2580.0582210736102</v>
      </c>
      <c r="L1700" s="10" t="s">
        <v>12</v>
      </c>
      <c r="M1700" s="10" t="s">
        <v>6439</v>
      </c>
    </row>
    <row r="1701" spans="1:13" x14ac:dyDescent="0.25">
      <c r="A1701" s="4" t="s">
        <v>5022</v>
      </c>
      <c r="B1701" s="9">
        <v>5491</v>
      </c>
      <c r="C1701" s="9" t="s">
        <v>5023</v>
      </c>
      <c r="D1701" s="9" t="s">
        <v>5024</v>
      </c>
      <c r="E1701" s="10">
        <v>22791.23</v>
      </c>
      <c r="F1701" s="10">
        <v>66117521.010343798</v>
      </c>
      <c r="G1701" s="10">
        <v>66277241.620752998</v>
      </c>
      <c r="H1701" s="16">
        <v>-2.4098862068388E-3</v>
      </c>
      <c r="I1701" s="10">
        <v>-159720.61040917801</v>
      </c>
      <c r="J1701" s="10">
        <v>2901.0071422360202</v>
      </c>
      <c r="K1701" s="10">
        <v>2908.0151277817399</v>
      </c>
      <c r="L1701" s="10" t="s">
        <v>12</v>
      </c>
      <c r="M1701" s="10" t="s">
        <v>6439</v>
      </c>
    </row>
    <row r="1702" spans="1:13" x14ac:dyDescent="0.25">
      <c r="A1702" s="4" t="s">
        <v>5025</v>
      </c>
      <c r="B1702" s="9">
        <v>5492</v>
      </c>
      <c r="C1702" s="9" t="s">
        <v>5026</v>
      </c>
      <c r="D1702" s="9" t="s">
        <v>5027</v>
      </c>
      <c r="E1702" s="10">
        <v>4896.1099999999997</v>
      </c>
      <c r="F1702" s="10">
        <v>14788246.924460599</v>
      </c>
      <c r="G1702" s="10">
        <v>16535802.499151601</v>
      </c>
      <c r="H1702" s="16">
        <v>-0.105683142670616</v>
      </c>
      <c r="I1702" s="10">
        <v>-1747555.5746909699</v>
      </c>
      <c r="J1702" s="10">
        <v>3020.4074100583198</v>
      </c>
      <c r="K1702" s="10">
        <v>3377.3347615048701</v>
      </c>
      <c r="L1702" s="10" t="s">
        <v>12</v>
      </c>
      <c r="M1702" s="10" t="s">
        <v>6439</v>
      </c>
    </row>
    <row r="1703" spans="1:13" x14ac:dyDescent="0.25">
      <c r="A1703" s="4" t="s">
        <v>5028</v>
      </c>
      <c r="B1703" s="9">
        <v>5493</v>
      </c>
      <c r="C1703" s="9" t="s">
        <v>5029</v>
      </c>
      <c r="D1703" s="9" t="s">
        <v>5030</v>
      </c>
      <c r="E1703" s="10">
        <v>1224.29</v>
      </c>
      <c r="F1703" s="10">
        <v>4751604.6597802304</v>
      </c>
      <c r="G1703" s="10">
        <v>4955880.2912617801</v>
      </c>
      <c r="H1703" s="16">
        <v>-4.1218838929933103E-2</v>
      </c>
      <c r="I1703" s="10">
        <v>-204275.631481549</v>
      </c>
      <c r="J1703" s="10">
        <v>3881.1104066685398</v>
      </c>
      <c r="K1703" s="10">
        <v>4047.9627304493001</v>
      </c>
      <c r="L1703" s="10" t="s">
        <v>12</v>
      </c>
      <c r="M1703" s="10" t="s">
        <v>6443</v>
      </c>
    </row>
    <row r="1704" spans="1:13" x14ac:dyDescent="0.25">
      <c r="A1704" s="4" t="s">
        <v>5031</v>
      </c>
      <c r="B1704" s="9">
        <v>5494</v>
      </c>
      <c r="C1704" s="9" t="s">
        <v>5032</v>
      </c>
      <c r="D1704" s="9" t="s">
        <v>5033</v>
      </c>
      <c r="E1704" s="10">
        <v>1242.99</v>
      </c>
      <c r="F1704" s="10">
        <v>1801687.64183928</v>
      </c>
      <c r="G1704" s="10">
        <v>2037838.5054108601</v>
      </c>
      <c r="H1704" s="16">
        <v>-0.115883011801256</v>
      </c>
      <c r="I1704" s="10">
        <v>-236150.86357158099</v>
      </c>
      <c r="J1704" s="10">
        <v>1449.4787905287101</v>
      </c>
      <c r="K1704" s="10">
        <v>1639.46492362035</v>
      </c>
      <c r="L1704" s="10" t="s">
        <v>12</v>
      </c>
      <c r="M1704" s="10" t="s">
        <v>6443</v>
      </c>
    </row>
    <row r="1705" spans="1:13" x14ac:dyDescent="0.25">
      <c r="A1705" s="4" t="s">
        <v>5034</v>
      </c>
      <c r="B1705" s="9">
        <v>5495</v>
      </c>
      <c r="C1705" s="9" t="s">
        <v>5035</v>
      </c>
      <c r="D1705" s="9" t="s">
        <v>5036</v>
      </c>
      <c r="E1705" s="10">
        <v>247378.25</v>
      </c>
      <c r="F1705" s="10">
        <v>497310812.12809497</v>
      </c>
      <c r="G1705" s="10">
        <v>518344384.97523099</v>
      </c>
      <c r="H1705" s="16">
        <v>-4.05783750279088E-2</v>
      </c>
      <c r="I1705" s="10">
        <v>-21033572.8471357</v>
      </c>
      <c r="J1705" s="10">
        <v>2010.3255323703499</v>
      </c>
      <c r="K1705" s="10">
        <v>2095.3514909869</v>
      </c>
      <c r="L1705" s="10" t="s">
        <v>12</v>
      </c>
      <c r="M1705" s="10" t="s">
        <v>6439</v>
      </c>
    </row>
    <row r="1706" spans="1:13" x14ac:dyDescent="0.25">
      <c r="A1706" s="4" t="s">
        <v>5037</v>
      </c>
      <c r="B1706" s="9">
        <v>5496</v>
      </c>
      <c r="C1706" s="9" t="s">
        <v>5038</v>
      </c>
      <c r="D1706" s="9" t="s">
        <v>5039</v>
      </c>
      <c r="E1706" s="10">
        <v>23230.02</v>
      </c>
      <c r="F1706" s="10">
        <v>53411303.916557901</v>
      </c>
      <c r="G1706" s="10">
        <v>56224254.957478501</v>
      </c>
      <c r="H1706" s="16">
        <v>-5.0030917137950603E-2</v>
      </c>
      <c r="I1706" s="10">
        <v>-2812951.0409206199</v>
      </c>
      <c r="J1706" s="10">
        <v>2299.2362432988798</v>
      </c>
      <c r="K1706" s="10">
        <v>2420.3274451540901</v>
      </c>
      <c r="L1706" s="10" t="s">
        <v>12</v>
      </c>
      <c r="M1706" s="10" t="s">
        <v>6439</v>
      </c>
    </row>
    <row r="1707" spans="1:13" x14ac:dyDescent="0.25">
      <c r="A1707" s="4" t="s">
        <v>5040</v>
      </c>
      <c r="B1707" s="9">
        <v>5497</v>
      </c>
      <c r="C1707" s="9" t="s">
        <v>5041</v>
      </c>
      <c r="D1707" s="9" t="s">
        <v>5042</v>
      </c>
      <c r="E1707" s="10">
        <v>4910.3</v>
      </c>
      <c r="F1707" s="10">
        <v>12579634.570703199</v>
      </c>
      <c r="G1707" s="10">
        <v>14419221.503416101</v>
      </c>
      <c r="H1707" s="16">
        <v>-0.12757879697438201</v>
      </c>
      <c r="I1707" s="10">
        <v>-1839586.9327129701</v>
      </c>
      <c r="J1707" s="10">
        <v>2561.8871699698898</v>
      </c>
      <c r="K1707" s="10">
        <v>2936.5255693982299</v>
      </c>
      <c r="L1707" s="10" t="s">
        <v>12</v>
      </c>
      <c r="M1707" s="10" t="s">
        <v>6439</v>
      </c>
    </row>
    <row r="1708" spans="1:13" x14ac:dyDescent="0.25">
      <c r="A1708" s="4" t="s">
        <v>5043</v>
      </c>
      <c r="B1708" s="9">
        <v>5498</v>
      </c>
      <c r="C1708" s="9" t="s">
        <v>5044</v>
      </c>
      <c r="D1708" s="9" t="s">
        <v>5045</v>
      </c>
      <c r="E1708" s="10">
        <v>1212.6099999999999</v>
      </c>
      <c r="F1708" s="10">
        <v>3584732.0884004999</v>
      </c>
      <c r="G1708" s="10">
        <v>4011593.6751958001</v>
      </c>
      <c r="H1708" s="16">
        <v>-0.10640698469404899</v>
      </c>
      <c r="I1708" s="10">
        <v>-426861.58679530298</v>
      </c>
      <c r="J1708" s="10">
        <v>2956.2118804895999</v>
      </c>
      <c r="K1708" s="10">
        <v>3308.23073799144</v>
      </c>
      <c r="L1708" s="10" t="s">
        <v>12</v>
      </c>
      <c r="M1708" s="10" t="s">
        <v>6439</v>
      </c>
    </row>
    <row r="1709" spans="1:13" x14ac:dyDescent="0.25">
      <c r="A1709" s="4" t="s">
        <v>5046</v>
      </c>
      <c r="B1709" s="9">
        <v>5499</v>
      </c>
      <c r="C1709" s="9" t="s">
        <v>5047</v>
      </c>
      <c r="D1709" s="9" t="s">
        <v>5048</v>
      </c>
      <c r="E1709" s="10">
        <v>2676.99</v>
      </c>
      <c r="F1709" s="10">
        <v>2837912.6578246402</v>
      </c>
      <c r="G1709" s="10">
        <v>3636086.43600298</v>
      </c>
      <c r="H1709" s="16">
        <v>-0.21951452261287499</v>
      </c>
      <c r="I1709" s="10">
        <v>-798173.77817834402</v>
      </c>
      <c r="J1709" s="10">
        <v>1060.1132831369</v>
      </c>
      <c r="K1709" s="10">
        <v>1358.27419452556</v>
      </c>
      <c r="L1709" s="10" t="s">
        <v>12</v>
      </c>
      <c r="M1709" s="10" t="s">
        <v>6439</v>
      </c>
    </row>
    <row r="1710" spans="1:13" x14ac:dyDescent="0.25">
      <c r="A1710" s="4" t="s">
        <v>5049</v>
      </c>
      <c r="B1710" s="9">
        <v>5500</v>
      </c>
      <c r="C1710" s="9" t="s">
        <v>5050</v>
      </c>
      <c r="D1710" s="9" t="s">
        <v>5051</v>
      </c>
      <c r="E1710" s="10">
        <v>4834.09</v>
      </c>
      <c r="F1710" s="10">
        <v>4081870.4480329799</v>
      </c>
      <c r="G1710" s="10">
        <v>3428443.4038055399</v>
      </c>
      <c r="H1710" s="16">
        <v>0.19059000463654899</v>
      </c>
      <c r="I1710" s="10">
        <v>653427.04422744305</v>
      </c>
      <c r="J1710" s="10">
        <v>844.39272914508797</v>
      </c>
      <c r="K1710" s="10">
        <v>709.22208808804498</v>
      </c>
      <c r="L1710" s="10" t="s">
        <v>12</v>
      </c>
      <c r="M1710" s="10" t="s">
        <v>6439</v>
      </c>
    </row>
    <row r="1711" spans="1:13" x14ac:dyDescent="0.25">
      <c r="A1711" s="4" t="s">
        <v>5052</v>
      </c>
      <c r="B1711" s="9">
        <v>5501</v>
      </c>
      <c r="C1711" s="9" t="s">
        <v>5053</v>
      </c>
      <c r="D1711" s="9" t="s">
        <v>5054</v>
      </c>
      <c r="E1711" s="10">
        <v>19123.66</v>
      </c>
      <c r="F1711" s="10">
        <v>7186908.0045280503</v>
      </c>
      <c r="G1711" s="10">
        <v>10402419.8670622</v>
      </c>
      <c r="H1711" s="16">
        <v>-0.30911190892377099</v>
      </c>
      <c r="I1711" s="10">
        <v>-3215511.8625341598</v>
      </c>
      <c r="J1711" s="10">
        <v>375.81237088130899</v>
      </c>
      <c r="K1711" s="10">
        <v>543.95549110694299</v>
      </c>
      <c r="L1711" s="10" t="s">
        <v>12</v>
      </c>
      <c r="M1711" s="10" t="s">
        <v>6439</v>
      </c>
    </row>
    <row r="1712" spans="1:13" x14ac:dyDescent="0.25">
      <c r="A1712" s="4" t="s">
        <v>5055</v>
      </c>
      <c r="B1712" s="9">
        <v>5502</v>
      </c>
      <c r="C1712" s="9" t="s">
        <v>5056</v>
      </c>
      <c r="D1712" s="9" t="s">
        <v>5057</v>
      </c>
      <c r="E1712" s="10">
        <v>29563</v>
      </c>
      <c r="F1712" s="10">
        <v>49410041.775357798</v>
      </c>
      <c r="G1712" s="10">
        <v>55238167.825823098</v>
      </c>
      <c r="H1712" s="16">
        <v>-0.10550903985162099</v>
      </c>
      <c r="I1712" s="10">
        <v>-5828126.0504652904</v>
      </c>
      <c r="J1712" s="10">
        <v>1671.3473522767599</v>
      </c>
      <c r="K1712" s="10">
        <v>1868.48993085354</v>
      </c>
      <c r="L1712" s="10" t="s">
        <v>12</v>
      </c>
      <c r="M1712" s="10" t="s">
        <v>6439</v>
      </c>
    </row>
    <row r="1713" spans="1:13" x14ac:dyDescent="0.25">
      <c r="A1713" s="4" t="s">
        <v>5058</v>
      </c>
      <c r="B1713" s="9">
        <v>5837</v>
      </c>
      <c r="C1713" s="9" t="s">
        <v>5059</v>
      </c>
      <c r="D1713" s="9" t="s">
        <v>5060</v>
      </c>
      <c r="E1713" s="10">
        <v>125.75</v>
      </c>
      <c r="F1713" s="10">
        <v>1358916.990952</v>
      </c>
      <c r="G1713" s="10">
        <v>1174284.5665921101</v>
      </c>
      <c r="H1713" s="16">
        <v>0.15722971212651701</v>
      </c>
      <c r="I1713" s="10">
        <v>184632.424359889</v>
      </c>
      <c r="J1713" s="10">
        <v>10806.4969459404</v>
      </c>
      <c r="K1713" s="10">
        <v>9338.24705043428</v>
      </c>
      <c r="L1713" s="10" t="s">
        <v>25</v>
      </c>
      <c r="M1713" s="10" t="s">
        <v>6440</v>
      </c>
    </row>
    <row r="1714" spans="1:13" x14ac:dyDescent="0.25">
      <c r="A1714" s="4" t="s">
        <v>5061</v>
      </c>
      <c r="B1714" s="9">
        <v>5838</v>
      </c>
      <c r="C1714" s="9" t="s">
        <v>5062</v>
      </c>
      <c r="D1714" s="9" t="s">
        <v>5063</v>
      </c>
      <c r="E1714" s="10">
        <v>33.840000000000003</v>
      </c>
      <c r="F1714" s="10">
        <v>737160.55621279997</v>
      </c>
      <c r="G1714" s="10">
        <v>577947.74936737597</v>
      </c>
      <c r="H1714" s="16">
        <v>0.27547958620774698</v>
      </c>
      <c r="I1714" s="10">
        <v>159212.806845424</v>
      </c>
      <c r="J1714" s="10">
        <v>21783.704379810901</v>
      </c>
      <c r="K1714" s="10">
        <v>17078.834201163601</v>
      </c>
      <c r="L1714" s="10" t="s">
        <v>25</v>
      </c>
      <c r="M1714" s="10" t="s">
        <v>6442</v>
      </c>
    </row>
    <row r="1715" spans="1:13" x14ac:dyDescent="0.25">
      <c r="A1715" s="4" t="s">
        <v>5064</v>
      </c>
      <c r="B1715" s="9">
        <v>5839</v>
      </c>
      <c r="C1715" s="9" t="s">
        <v>5065</v>
      </c>
      <c r="D1715" s="9" t="s">
        <v>5066</v>
      </c>
      <c r="E1715" s="10">
        <v>632.86</v>
      </c>
      <c r="F1715" s="10">
        <v>4239674.3882669201</v>
      </c>
      <c r="G1715" s="10">
        <v>3496199.8715280299</v>
      </c>
      <c r="H1715" s="16">
        <v>0.212652177809832</v>
      </c>
      <c r="I1715" s="10">
        <v>743474.51673888997</v>
      </c>
      <c r="J1715" s="10">
        <v>6699.2295108980197</v>
      </c>
      <c r="K1715" s="10">
        <v>5524.4443818980999</v>
      </c>
      <c r="L1715" s="10" t="s">
        <v>25</v>
      </c>
      <c r="M1715" s="10" t="s">
        <v>6439</v>
      </c>
    </row>
    <row r="1716" spans="1:13" x14ac:dyDescent="0.25">
      <c r="A1716" s="4" t="s">
        <v>5067</v>
      </c>
      <c r="B1716" s="9">
        <v>5840</v>
      </c>
      <c r="C1716" s="9" t="s">
        <v>5068</v>
      </c>
      <c r="D1716" s="9" t="s">
        <v>5069</v>
      </c>
      <c r="E1716" s="10">
        <v>62.47</v>
      </c>
      <c r="F1716" s="10">
        <v>398574.25475805002</v>
      </c>
      <c r="G1716" s="10">
        <v>425945.35622908</v>
      </c>
      <c r="H1716" s="16">
        <v>-6.4259654602993793E-2</v>
      </c>
      <c r="I1716" s="10">
        <v>-27371.1014710298</v>
      </c>
      <c r="J1716" s="10">
        <v>6380.2505964150796</v>
      </c>
      <c r="K1716" s="10">
        <v>6818.3985309601403</v>
      </c>
      <c r="L1716" s="10" t="s">
        <v>25</v>
      </c>
      <c r="M1716" s="10" t="s">
        <v>6442</v>
      </c>
    </row>
    <row r="1717" spans="1:13" x14ac:dyDescent="0.25">
      <c r="A1717" s="4" t="s">
        <v>5070</v>
      </c>
      <c r="B1717" s="9">
        <v>5900</v>
      </c>
      <c r="C1717" s="9" t="s">
        <v>5071</v>
      </c>
      <c r="D1717" s="9" t="s">
        <v>5072</v>
      </c>
      <c r="E1717" s="10">
        <v>9400.48</v>
      </c>
      <c r="F1717" s="10">
        <v>4711404.9442033004</v>
      </c>
      <c r="G1717" s="10">
        <v>5221558.2422718396</v>
      </c>
      <c r="H1717" s="16">
        <v>-9.7701351665202801E-2</v>
      </c>
      <c r="I1717" s="10">
        <v>-510153.29806853901</v>
      </c>
      <c r="J1717" s="10">
        <v>501.18769937314897</v>
      </c>
      <c r="K1717" s="10">
        <v>555.45655565160905</v>
      </c>
      <c r="L1717" s="10" t="s">
        <v>12</v>
      </c>
      <c r="M1717" s="10" t="s">
        <v>6439</v>
      </c>
    </row>
    <row r="1718" spans="1:13" x14ac:dyDescent="0.25">
      <c r="A1718" s="4" t="s">
        <v>5073</v>
      </c>
      <c r="B1718" s="9">
        <v>5901</v>
      </c>
      <c r="C1718" s="9" t="s">
        <v>5074</v>
      </c>
      <c r="D1718" s="9" t="s">
        <v>5075</v>
      </c>
      <c r="E1718" s="10">
        <v>1137.3399999999999</v>
      </c>
      <c r="F1718" s="10">
        <v>1480658.7722022501</v>
      </c>
      <c r="G1718" s="10">
        <v>1046882.5294465499</v>
      </c>
      <c r="H1718" s="16">
        <v>0.41435044578022001</v>
      </c>
      <c r="I1718" s="10">
        <v>433776.242755702</v>
      </c>
      <c r="J1718" s="10">
        <v>1301.8611604289399</v>
      </c>
      <c r="K1718" s="10">
        <v>920.46576173048402</v>
      </c>
      <c r="L1718" s="10" t="s">
        <v>12</v>
      </c>
      <c r="M1718" s="10" t="s">
        <v>6440</v>
      </c>
    </row>
    <row r="1719" spans="1:13" x14ac:dyDescent="0.25">
      <c r="A1719" s="4" t="s">
        <v>5076</v>
      </c>
      <c r="B1719" s="9">
        <v>5902</v>
      </c>
      <c r="C1719" s="9" t="s">
        <v>5077</v>
      </c>
      <c r="D1719" s="9" t="s">
        <v>5078</v>
      </c>
      <c r="E1719" s="10">
        <v>847.57</v>
      </c>
      <c r="F1719" s="10">
        <v>2823278.7650079001</v>
      </c>
      <c r="G1719" s="10">
        <v>3120029.2176449699</v>
      </c>
      <c r="H1719" s="16">
        <v>-9.5111433879795801E-2</v>
      </c>
      <c r="I1719" s="10">
        <v>-296750.45263707102</v>
      </c>
      <c r="J1719" s="10">
        <v>3331.0272484961702</v>
      </c>
      <c r="K1719" s="10">
        <v>3681.1463568141498</v>
      </c>
      <c r="L1719" s="10" t="s">
        <v>12</v>
      </c>
      <c r="M1719" s="10" t="s">
        <v>6439</v>
      </c>
    </row>
    <row r="1720" spans="1:13" x14ac:dyDescent="0.25">
      <c r="A1720" s="4" t="s">
        <v>5079</v>
      </c>
      <c r="B1720" s="9">
        <v>5903</v>
      </c>
      <c r="C1720" s="9" t="s">
        <v>5080</v>
      </c>
      <c r="D1720" s="9" t="s">
        <v>5081</v>
      </c>
      <c r="E1720" s="10">
        <v>401469.31</v>
      </c>
      <c r="F1720" s="10">
        <v>359591453.64368302</v>
      </c>
      <c r="G1720" s="10">
        <v>429675488.72840297</v>
      </c>
      <c r="H1720" s="16">
        <v>-0.16310922294434199</v>
      </c>
      <c r="I1720" s="10">
        <v>-70084035.084720194</v>
      </c>
      <c r="J1720" s="10">
        <v>895.68852384677302</v>
      </c>
      <c r="K1720" s="10">
        <v>1070.2573721722399</v>
      </c>
      <c r="L1720" s="10" t="s">
        <v>12</v>
      </c>
      <c r="M1720" s="10" t="s">
        <v>6439</v>
      </c>
    </row>
    <row r="1721" spans="1:13" x14ac:dyDescent="0.25">
      <c r="A1721" s="4" t="s">
        <v>5082</v>
      </c>
      <c r="B1721" s="9">
        <v>5904</v>
      </c>
      <c r="C1721" s="9" t="s">
        <v>5083</v>
      </c>
      <c r="D1721" s="9" t="s">
        <v>5084</v>
      </c>
      <c r="E1721" s="10">
        <v>115546.8</v>
      </c>
      <c r="F1721" s="10">
        <v>169170539.998236</v>
      </c>
      <c r="G1721" s="10">
        <v>161619627.45117</v>
      </c>
      <c r="H1721" s="16">
        <v>4.6720269475609699E-2</v>
      </c>
      <c r="I1721" s="10">
        <v>7550912.5470663002</v>
      </c>
      <c r="J1721" s="10">
        <v>1464.0867596353701</v>
      </c>
      <c r="K1721" s="10">
        <v>1398.73737265913</v>
      </c>
      <c r="L1721" s="10" t="s">
        <v>12</v>
      </c>
      <c r="M1721" s="10" t="s">
        <v>6439</v>
      </c>
    </row>
    <row r="1722" spans="1:13" x14ac:dyDescent="0.25">
      <c r="A1722" s="4" t="s">
        <v>5085</v>
      </c>
      <c r="B1722" s="9">
        <v>5905</v>
      </c>
      <c r="C1722" s="9" t="s">
        <v>5086</v>
      </c>
      <c r="D1722" s="9" t="s">
        <v>5087</v>
      </c>
      <c r="E1722" s="10">
        <v>10730.34</v>
      </c>
      <c r="F1722" s="10">
        <v>29394868.709185801</v>
      </c>
      <c r="G1722" s="10">
        <v>27606071.825476602</v>
      </c>
      <c r="H1722" s="16">
        <v>6.4797226313755701E-2</v>
      </c>
      <c r="I1722" s="10">
        <v>1788796.8837092</v>
      </c>
      <c r="J1722" s="10">
        <v>2739.41633808302</v>
      </c>
      <c r="K1722" s="10">
        <v>2572.7117524213199</v>
      </c>
      <c r="L1722" s="10" t="s">
        <v>12</v>
      </c>
      <c r="M1722" s="10" t="s">
        <v>6439</v>
      </c>
    </row>
    <row r="1723" spans="1:13" x14ac:dyDescent="0.25">
      <c r="A1723" s="4" t="s">
        <v>5088</v>
      </c>
      <c r="B1723" s="9">
        <v>5906</v>
      </c>
      <c r="C1723" s="9" t="s">
        <v>5089</v>
      </c>
      <c r="D1723" s="9" t="s">
        <v>5090</v>
      </c>
      <c r="E1723" s="10">
        <v>1977.13</v>
      </c>
      <c r="F1723" s="10">
        <v>9596016.9615601599</v>
      </c>
      <c r="G1723" s="10">
        <v>10200738.489584301</v>
      </c>
      <c r="H1723" s="16">
        <v>-5.9282132234013497E-2</v>
      </c>
      <c r="I1723" s="10">
        <v>-604721.52802412596</v>
      </c>
      <c r="J1723" s="10">
        <v>4853.5083487480097</v>
      </c>
      <c r="K1723" s="10">
        <v>5159.3666018846898</v>
      </c>
      <c r="L1723" s="10" t="s">
        <v>12</v>
      </c>
      <c r="M1723" s="10" t="s">
        <v>6439</v>
      </c>
    </row>
    <row r="1724" spans="1:13" x14ac:dyDescent="0.25">
      <c r="A1724" s="4" t="s">
        <v>5091</v>
      </c>
      <c r="B1724" s="9">
        <v>5907</v>
      </c>
      <c r="C1724" s="9" t="s">
        <v>5092</v>
      </c>
      <c r="D1724" s="9" t="s">
        <v>5093</v>
      </c>
      <c r="E1724" s="10">
        <v>22312.13</v>
      </c>
      <c r="F1724" s="10">
        <v>26550167.461155798</v>
      </c>
      <c r="G1724" s="10">
        <v>27307627.703412499</v>
      </c>
      <c r="H1724" s="16">
        <v>-2.7738046324765099E-2</v>
      </c>
      <c r="I1724" s="10">
        <v>-757460.24225669401</v>
      </c>
      <c r="J1724" s="10">
        <v>1189.9432040399499</v>
      </c>
      <c r="K1724" s="10">
        <v>1223.89156496545</v>
      </c>
      <c r="L1724" s="10" t="s">
        <v>12</v>
      </c>
      <c r="M1724" s="10" t="s">
        <v>6440</v>
      </c>
    </row>
    <row r="1725" spans="1:13" x14ac:dyDescent="0.25">
      <c r="A1725" s="4" t="s">
        <v>5094</v>
      </c>
      <c r="B1725" s="9">
        <v>5908</v>
      </c>
      <c r="C1725" s="9" t="s">
        <v>5095</v>
      </c>
      <c r="D1725" s="9" t="s">
        <v>5096</v>
      </c>
      <c r="E1725" s="10">
        <v>15938.08</v>
      </c>
      <c r="F1725" s="10">
        <v>26851622.3473728</v>
      </c>
      <c r="G1725" s="10">
        <v>26078128.1887106</v>
      </c>
      <c r="H1725" s="16">
        <v>2.9660647154769799E-2</v>
      </c>
      <c r="I1725" s="10">
        <v>773494.15866220405</v>
      </c>
      <c r="J1725" s="10">
        <v>1684.74636514391</v>
      </c>
      <c r="K1725" s="10">
        <v>1636.2151644809501</v>
      </c>
      <c r="L1725" s="10" t="s">
        <v>12</v>
      </c>
      <c r="M1725" s="10" t="s">
        <v>6439</v>
      </c>
    </row>
    <row r="1726" spans="1:13" x14ac:dyDescent="0.25">
      <c r="A1726" s="4" t="s">
        <v>5097</v>
      </c>
      <c r="B1726" s="9">
        <v>5909</v>
      </c>
      <c r="C1726" s="9" t="s">
        <v>5098</v>
      </c>
      <c r="D1726" s="9" t="s">
        <v>5099</v>
      </c>
      <c r="E1726" s="10">
        <v>1825.8</v>
      </c>
      <c r="F1726" s="10">
        <v>5826482.1754526002</v>
      </c>
      <c r="G1726" s="10">
        <v>5442637.0777495503</v>
      </c>
      <c r="H1726" s="16">
        <v>7.0525572846345599E-2</v>
      </c>
      <c r="I1726" s="10">
        <v>383845.09770304803</v>
      </c>
      <c r="J1726" s="10">
        <v>3191.1940932482198</v>
      </c>
      <c r="K1726" s="10">
        <v>2980.9601696514101</v>
      </c>
      <c r="L1726" s="10" t="s">
        <v>12</v>
      </c>
      <c r="M1726" s="10" t="s">
        <v>6439</v>
      </c>
    </row>
    <row r="1727" spans="1:13" x14ac:dyDescent="0.25">
      <c r="A1727" s="4" t="s">
        <v>5100</v>
      </c>
      <c r="B1727" s="9">
        <v>5910</v>
      </c>
      <c r="C1727" s="9" t="s">
        <v>5101</v>
      </c>
      <c r="D1727" s="9" t="s">
        <v>5102</v>
      </c>
      <c r="E1727" s="10">
        <v>415.59</v>
      </c>
      <c r="F1727" s="10">
        <v>2005246.6449198399</v>
      </c>
      <c r="G1727" s="10">
        <v>2064767.0803871199</v>
      </c>
      <c r="H1727" s="16">
        <v>-2.8826706911718399E-2</v>
      </c>
      <c r="I1727" s="10">
        <v>-59520.435467284202</v>
      </c>
      <c r="J1727" s="10">
        <v>4825.05990259592</v>
      </c>
      <c r="K1727" s="10">
        <v>4968.27902593211</v>
      </c>
      <c r="L1727" s="10" t="s">
        <v>25</v>
      </c>
      <c r="M1727" s="10" t="s">
        <v>6441</v>
      </c>
    </row>
    <row r="1728" spans="1:13" x14ac:dyDescent="0.25">
      <c r="A1728" s="4" t="s">
        <v>5103</v>
      </c>
      <c r="B1728" s="9">
        <v>5911</v>
      </c>
      <c r="C1728" s="9" t="s">
        <v>5104</v>
      </c>
      <c r="D1728" s="9" t="s">
        <v>5105</v>
      </c>
      <c r="E1728" s="10">
        <v>10246.709999999999</v>
      </c>
      <c r="F1728" s="10">
        <v>17644367.6468377</v>
      </c>
      <c r="G1728" s="10">
        <v>16934701.058361702</v>
      </c>
      <c r="H1728" s="16">
        <v>4.19060594001857E-2</v>
      </c>
      <c r="I1728" s="10">
        <v>709666.58847609197</v>
      </c>
      <c r="J1728" s="10">
        <v>1721.9544270148899</v>
      </c>
      <c r="K1728" s="10">
        <v>1652.6964321583901</v>
      </c>
      <c r="L1728" s="10" t="s">
        <v>12</v>
      </c>
      <c r="M1728" s="10" t="s">
        <v>6439</v>
      </c>
    </row>
    <row r="1729" spans="1:13" x14ac:dyDescent="0.25">
      <c r="A1729" s="4" t="s">
        <v>5106</v>
      </c>
      <c r="B1729" s="9">
        <v>5912</v>
      </c>
      <c r="C1729" s="9" t="s">
        <v>5107</v>
      </c>
      <c r="D1729" s="9" t="s">
        <v>5108</v>
      </c>
      <c r="E1729" s="10">
        <v>1874.32</v>
      </c>
      <c r="F1729" s="10">
        <v>5808453.3680150202</v>
      </c>
      <c r="G1729" s="10">
        <v>5837374.4271069197</v>
      </c>
      <c r="H1729" s="16">
        <v>-4.9544635954129604E-3</v>
      </c>
      <c r="I1729" s="10">
        <v>-28921.059091895801</v>
      </c>
      <c r="J1729" s="10">
        <v>3098.9656878308001</v>
      </c>
      <c r="K1729" s="10">
        <v>3114.3958486848101</v>
      </c>
      <c r="L1729" s="10" t="s">
        <v>12</v>
      </c>
      <c r="M1729" s="10" t="s">
        <v>6439</v>
      </c>
    </row>
    <row r="1730" spans="1:13" x14ac:dyDescent="0.25">
      <c r="A1730" s="4" t="s">
        <v>5109</v>
      </c>
      <c r="B1730" s="9">
        <v>5913</v>
      </c>
      <c r="C1730" s="9" t="s">
        <v>5110</v>
      </c>
      <c r="D1730" s="9" t="s">
        <v>5111</v>
      </c>
      <c r="E1730" s="10">
        <v>215.94</v>
      </c>
      <c r="F1730" s="10">
        <v>987139.98031310004</v>
      </c>
      <c r="G1730" s="10">
        <v>1137133.97852046</v>
      </c>
      <c r="H1730" s="16">
        <v>-0.13190529967499201</v>
      </c>
      <c r="I1730" s="10">
        <v>-149993.99820735599</v>
      </c>
      <c r="J1730" s="10">
        <v>4571.3623243173997</v>
      </c>
      <c r="K1730" s="10">
        <v>5265.9719297974298</v>
      </c>
      <c r="L1730" s="10" t="s">
        <v>25</v>
      </c>
      <c r="M1730" s="10" t="s">
        <v>6439</v>
      </c>
    </row>
    <row r="1731" spans="1:13" x14ac:dyDescent="0.25">
      <c r="A1731" s="4" t="s">
        <v>5112</v>
      </c>
      <c r="B1731" s="9">
        <v>5914</v>
      </c>
      <c r="C1731" s="9" t="s">
        <v>5113</v>
      </c>
      <c r="D1731" s="9" t="s">
        <v>5114</v>
      </c>
      <c r="E1731" s="10">
        <v>7002.44</v>
      </c>
      <c r="F1731" s="10">
        <v>14937813.3787263</v>
      </c>
      <c r="G1731" s="10">
        <v>15200895.506553</v>
      </c>
      <c r="H1731" s="16">
        <v>-1.7307015084299E-2</v>
      </c>
      <c r="I1731" s="10">
        <v>-263082.12782676698</v>
      </c>
      <c r="J1731" s="10">
        <v>2133.2297568742201</v>
      </c>
      <c r="K1731" s="10">
        <v>2170.7998221409998</v>
      </c>
      <c r="L1731" s="10" t="s">
        <v>12</v>
      </c>
      <c r="M1731" s="10" t="s">
        <v>6439</v>
      </c>
    </row>
    <row r="1732" spans="1:13" x14ac:dyDescent="0.25">
      <c r="A1732" s="4" t="s">
        <v>5115</v>
      </c>
      <c r="B1732" s="9">
        <v>5915</v>
      </c>
      <c r="C1732" s="9" t="s">
        <v>5116</v>
      </c>
      <c r="D1732" s="9" t="s">
        <v>5117</v>
      </c>
      <c r="E1732" s="10">
        <v>2075.54</v>
      </c>
      <c r="F1732" s="10">
        <v>6654546.6624077205</v>
      </c>
      <c r="G1732" s="10">
        <v>7079946.8661607699</v>
      </c>
      <c r="H1732" s="16">
        <v>-6.0085225467762599E-2</v>
      </c>
      <c r="I1732" s="10">
        <v>-425400.20375304902</v>
      </c>
      <c r="J1732" s="10">
        <v>3206.1760613660599</v>
      </c>
      <c r="K1732" s="10">
        <v>3411.1348690754098</v>
      </c>
      <c r="L1732" s="10" t="s">
        <v>12</v>
      </c>
      <c r="M1732" s="10" t="s">
        <v>6439</v>
      </c>
    </row>
    <row r="1733" spans="1:13" x14ac:dyDescent="0.25">
      <c r="A1733" s="4" t="s">
        <v>5118</v>
      </c>
      <c r="B1733" s="9">
        <v>5916</v>
      </c>
      <c r="C1733" s="9" t="s">
        <v>5119</v>
      </c>
      <c r="D1733" s="9" t="s">
        <v>5120</v>
      </c>
      <c r="E1733" s="10">
        <v>241.36</v>
      </c>
      <c r="F1733" s="10">
        <v>1194340.3884243399</v>
      </c>
      <c r="G1733" s="10">
        <v>1410543.8745572299</v>
      </c>
      <c r="H1733" s="16">
        <v>-0.153276682868694</v>
      </c>
      <c r="I1733" s="10">
        <v>-216203.486132886</v>
      </c>
      <c r="J1733" s="10">
        <v>4948.3774793848997</v>
      </c>
      <c r="K1733" s="10">
        <v>5844.14929796663</v>
      </c>
      <c r="L1733" s="10" t="s">
        <v>25</v>
      </c>
      <c r="M1733" s="10" t="s">
        <v>6439</v>
      </c>
    </row>
    <row r="1734" spans="1:13" x14ac:dyDescent="0.25">
      <c r="A1734" s="4" t="s">
        <v>5121</v>
      </c>
      <c r="B1734" s="9">
        <v>5917</v>
      </c>
      <c r="C1734" s="9" t="s">
        <v>5122</v>
      </c>
      <c r="D1734" s="9" t="s">
        <v>5123</v>
      </c>
      <c r="E1734" s="10">
        <v>4338.83</v>
      </c>
      <c r="F1734" s="10">
        <v>12015909.658405701</v>
      </c>
      <c r="G1734" s="10">
        <v>12967729.4337398</v>
      </c>
      <c r="H1734" s="16">
        <v>-7.3399108162886306E-2</v>
      </c>
      <c r="I1734" s="10">
        <v>-951819.775334112</v>
      </c>
      <c r="J1734" s="10">
        <v>2769.38936496836</v>
      </c>
      <c r="K1734" s="10">
        <v>2988.7618168353702</v>
      </c>
      <c r="L1734" s="10" t="s">
        <v>12</v>
      </c>
      <c r="M1734" s="10" t="s">
        <v>6439</v>
      </c>
    </row>
    <row r="1735" spans="1:13" x14ac:dyDescent="0.25">
      <c r="A1735" s="4" t="s">
        <v>5124</v>
      </c>
      <c r="B1735" s="9">
        <v>5918</v>
      </c>
      <c r="C1735" s="9" t="s">
        <v>5125</v>
      </c>
      <c r="D1735" s="9" t="s">
        <v>5126</v>
      </c>
      <c r="E1735" s="10">
        <v>2494.5700000000002</v>
      </c>
      <c r="F1735" s="10">
        <v>9717062.2782739699</v>
      </c>
      <c r="G1735" s="10">
        <v>10525527.4426893</v>
      </c>
      <c r="H1735" s="16">
        <v>-7.6809943142265205E-2</v>
      </c>
      <c r="I1735" s="10">
        <v>-808465.16441531701</v>
      </c>
      <c r="J1735" s="10">
        <v>3895.2854713533702</v>
      </c>
      <c r="K1735" s="10">
        <v>4219.3754605760896</v>
      </c>
      <c r="L1735" s="10" t="s">
        <v>12</v>
      </c>
      <c r="M1735" s="10" t="s">
        <v>6439</v>
      </c>
    </row>
    <row r="1736" spans="1:13" x14ac:dyDescent="0.25">
      <c r="A1736" s="4" t="s">
        <v>5127</v>
      </c>
      <c r="B1736" s="9">
        <v>5919</v>
      </c>
      <c r="C1736" s="9" t="s">
        <v>5128</v>
      </c>
      <c r="D1736" s="9" t="s">
        <v>5129</v>
      </c>
      <c r="E1736" s="10">
        <v>263.33</v>
      </c>
      <c r="F1736" s="10">
        <v>1505433.0719057</v>
      </c>
      <c r="G1736" s="10">
        <v>1644180.6007161599</v>
      </c>
      <c r="H1736" s="16">
        <v>-8.4387036770791402E-2</v>
      </c>
      <c r="I1736" s="10">
        <v>-138747.52881045599</v>
      </c>
      <c r="J1736" s="10">
        <v>5716.9068161838704</v>
      </c>
      <c r="K1736" s="10">
        <v>6243.8028356668701</v>
      </c>
      <c r="L1736" s="10" t="s">
        <v>25</v>
      </c>
      <c r="M1736" s="10" t="s">
        <v>6439</v>
      </c>
    </row>
    <row r="1737" spans="1:13" x14ac:dyDescent="0.25">
      <c r="A1737" s="4" t="s">
        <v>5130</v>
      </c>
      <c r="B1737" s="9">
        <v>5920</v>
      </c>
      <c r="C1737" s="9" t="s">
        <v>5131</v>
      </c>
      <c r="D1737" s="9" t="s">
        <v>5132</v>
      </c>
      <c r="E1737" s="10">
        <v>2471.5500000000002</v>
      </c>
      <c r="F1737" s="10">
        <v>9314747.7263520695</v>
      </c>
      <c r="G1737" s="10">
        <v>10237232.214395201</v>
      </c>
      <c r="H1737" s="16">
        <v>-9.0110731956045104E-2</v>
      </c>
      <c r="I1737" s="10">
        <v>-922484.48804315901</v>
      </c>
      <c r="J1737" s="10">
        <v>3768.7878968064902</v>
      </c>
      <c r="K1737" s="10">
        <v>4142.0291778014698</v>
      </c>
      <c r="L1737" s="10" t="s">
        <v>12</v>
      </c>
      <c r="M1737" s="10" t="s">
        <v>6439</v>
      </c>
    </row>
    <row r="1738" spans="1:13" x14ac:dyDescent="0.25">
      <c r="A1738" s="4" t="s">
        <v>5133</v>
      </c>
      <c r="B1738" s="9">
        <v>5921</v>
      </c>
      <c r="C1738" s="9" t="s">
        <v>5134</v>
      </c>
      <c r="D1738" s="9" t="s">
        <v>5135</v>
      </c>
      <c r="E1738" s="10">
        <v>2357.71</v>
      </c>
      <c r="F1738" s="10">
        <v>9960340.9473299999</v>
      </c>
      <c r="G1738" s="10">
        <v>11251329.074867001</v>
      </c>
      <c r="H1738" s="16">
        <v>-0.114740944731656</v>
      </c>
      <c r="I1738" s="10">
        <v>-1290988.12753699</v>
      </c>
      <c r="J1738" s="10">
        <v>4224.5827295681001</v>
      </c>
      <c r="K1738" s="10">
        <v>4772.1429161631404</v>
      </c>
      <c r="L1738" s="10" t="s">
        <v>12</v>
      </c>
      <c r="M1738" s="10" t="s">
        <v>6439</v>
      </c>
    </row>
    <row r="1739" spans="1:13" x14ac:dyDescent="0.25">
      <c r="A1739" s="4" t="s">
        <v>5136</v>
      </c>
      <c r="B1739" s="9">
        <v>5922</v>
      </c>
      <c r="C1739" s="9" t="s">
        <v>5137</v>
      </c>
      <c r="D1739" s="9" t="s">
        <v>5138</v>
      </c>
      <c r="E1739" s="10">
        <v>232.12</v>
      </c>
      <c r="F1739" s="10">
        <v>1151854.20027287</v>
      </c>
      <c r="G1739" s="10">
        <v>1316412.35230746</v>
      </c>
      <c r="H1739" s="16">
        <v>-0.12500501970081401</v>
      </c>
      <c r="I1739" s="10">
        <v>-164558.15203458999</v>
      </c>
      <c r="J1739" s="10">
        <v>4962.3220759644601</v>
      </c>
      <c r="K1739" s="10">
        <v>5671.2577645504898</v>
      </c>
      <c r="L1739" s="10" t="s">
        <v>25</v>
      </c>
      <c r="M1739" s="10" t="s">
        <v>6439</v>
      </c>
    </row>
    <row r="1740" spans="1:13" x14ac:dyDescent="0.25">
      <c r="A1740" s="4" t="s">
        <v>5139</v>
      </c>
      <c r="B1740" s="9">
        <v>5923</v>
      </c>
      <c r="C1740" s="9" t="s">
        <v>5140</v>
      </c>
      <c r="D1740" s="9" t="s">
        <v>5141</v>
      </c>
      <c r="E1740" s="10">
        <v>1576.6</v>
      </c>
      <c r="F1740" s="10">
        <v>5814601.1062691696</v>
      </c>
      <c r="G1740" s="10">
        <v>6332048.7163097505</v>
      </c>
      <c r="H1740" s="16">
        <v>-8.1718829595825396E-2</v>
      </c>
      <c r="I1740" s="10">
        <v>-517447.61004058202</v>
      </c>
      <c r="J1740" s="10">
        <v>3688.0636218883501</v>
      </c>
      <c r="K1740" s="10">
        <v>4016.2683726435098</v>
      </c>
      <c r="L1740" s="10" t="s">
        <v>12</v>
      </c>
      <c r="M1740" s="10" t="s">
        <v>6439</v>
      </c>
    </row>
    <row r="1741" spans="1:13" x14ac:dyDescent="0.25">
      <c r="A1741" s="4" t="s">
        <v>5142</v>
      </c>
      <c r="B1741" s="9">
        <v>5924</v>
      </c>
      <c r="C1741" s="9" t="s">
        <v>5143</v>
      </c>
      <c r="D1741" s="9" t="s">
        <v>5144</v>
      </c>
      <c r="E1741" s="10">
        <v>2465.1</v>
      </c>
      <c r="F1741" s="10">
        <v>12200400.4337788</v>
      </c>
      <c r="G1741" s="10">
        <v>13329363.259136099</v>
      </c>
      <c r="H1741" s="16">
        <v>-8.4697431033210702E-2</v>
      </c>
      <c r="I1741" s="10">
        <v>-1128962.82535729</v>
      </c>
      <c r="J1741" s="10">
        <v>4949.2517276292301</v>
      </c>
      <c r="K1741" s="10">
        <v>5407.2302377737697</v>
      </c>
      <c r="L1741" s="10" t="s">
        <v>12</v>
      </c>
      <c r="M1741" s="10" t="s">
        <v>6439</v>
      </c>
    </row>
    <row r="1742" spans="1:13" x14ac:dyDescent="0.25">
      <c r="A1742" s="4" t="s">
        <v>5145</v>
      </c>
      <c r="B1742" s="9">
        <v>5925</v>
      </c>
      <c r="C1742" s="9" t="s">
        <v>5146</v>
      </c>
      <c r="D1742" s="9" t="s">
        <v>5147</v>
      </c>
      <c r="E1742" s="10">
        <v>294.93</v>
      </c>
      <c r="F1742" s="10">
        <v>1556519.8243853999</v>
      </c>
      <c r="G1742" s="10">
        <v>1727549.4217651701</v>
      </c>
      <c r="H1742" s="16">
        <v>-9.9001276157424906E-2</v>
      </c>
      <c r="I1742" s="10">
        <v>-171029.597379774</v>
      </c>
      <c r="J1742" s="10">
        <v>5277.59069740413</v>
      </c>
      <c r="K1742" s="10">
        <v>5857.4896475949299</v>
      </c>
      <c r="L1742" s="10" t="s">
        <v>25</v>
      </c>
      <c r="M1742" s="10" t="s">
        <v>6443</v>
      </c>
    </row>
    <row r="1743" spans="1:13" x14ac:dyDescent="0.25">
      <c r="A1743" s="4" t="s">
        <v>5148</v>
      </c>
      <c r="B1743" s="9">
        <v>5926</v>
      </c>
      <c r="C1743" s="9" t="s">
        <v>5149</v>
      </c>
      <c r="D1743" s="9" t="s">
        <v>5150</v>
      </c>
      <c r="E1743" s="10">
        <v>3025.79</v>
      </c>
      <c r="F1743" s="10">
        <v>12329979.6931975</v>
      </c>
      <c r="G1743" s="10">
        <v>13526936.072645999</v>
      </c>
      <c r="H1743" s="16">
        <v>-8.8486880770360696E-2</v>
      </c>
      <c r="I1743" s="10">
        <v>-1196956.37944852</v>
      </c>
      <c r="J1743" s="10">
        <v>4074.9621398700901</v>
      </c>
      <c r="K1743" s="10">
        <v>4470.5468894556598</v>
      </c>
      <c r="L1743" s="10" t="s">
        <v>12</v>
      </c>
      <c r="M1743" s="10" t="s">
        <v>6439</v>
      </c>
    </row>
    <row r="1744" spans="1:13" x14ac:dyDescent="0.25">
      <c r="A1744" s="4" t="s">
        <v>5151</v>
      </c>
      <c r="B1744" s="9">
        <v>5927</v>
      </c>
      <c r="C1744" s="9" t="s">
        <v>5152</v>
      </c>
      <c r="D1744" s="9" t="s">
        <v>5153</v>
      </c>
      <c r="E1744" s="10">
        <v>1802.55</v>
      </c>
      <c r="F1744" s="10">
        <v>9090411.7702327501</v>
      </c>
      <c r="G1744" s="10">
        <v>10060389.273457799</v>
      </c>
      <c r="H1744" s="16">
        <v>-9.6415504098250698E-2</v>
      </c>
      <c r="I1744" s="10">
        <v>-969977.50322506903</v>
      </c>
      <c r="J1744" s="10">
        <v>5043.0843916855301</v>
      </c>
      <c r="K1744" s="10">
        <v>5581.1984541110196</v>
      </c>
      <c r="L1744" s="10" t="s">
        <v>12</v>
      </c>
      <c r="M1744" s="10" t="s">
        <v>6439</v>
      </c>
    </row>
    <row r="1745" spans="1:13" x14ac:dyDescent="0.25">
      <c r="A1745" s="4" t="s">
        <v>5154</v>
      </c>
      <c r="B1745" s="9">
        <v>5928</v>
      </c>
      <c r="C1745" s="9" t="s">
        <v>5155</v>
      </c>
      <c r="D1745" s="9" t="s">
        <v>5156</v>
      </c>
      <c r="E1745" s="10">
        <v>1165.3900000000001</v>
      </c>
      <c r="F1745" s="10">
        <v>4606315.6499121599</v>
      </c>
      <c r="G1745" s="10">
        <v>4767530.8973005498</v>
      </c>
      <c r="H1745" s="16">
        <v>-3.3815249625265602E-2</v>
      </c>
      <c r="I1745" s="10">
        <v>-161215.24738838401</v>
      </c>
      <c r="J1745" s="10">
        <v>3952.59582621454</v>
      </c>
      <c r="K1745" s="10">
        <v>4090.9317029497001</v>
      </c>
      <c r="L1745" s="10" t="s">
        <v>12</v>
      </c>
      <c r="M1745" s="10" t="s">
        <v>6439</v>
      </c>
    </row>
    <row r="1746" spans="1:13" x14ac:dyDescent="0.25">
      <c r="A1746" s="4" t="s">
        <v>5157</v>
      </c>
      <c r="B1746" s="9">
        <v>5929</v>
      </c>
      <c r="C1746" s="9" t="s">
        <v>5158</v>
      </c>
      <c r="D1746" s="9" t="s">
        <v>5159</v>
      </c>
      <c r="E1746" s="10">
        <v>1388.8</v>
      </c>
      <c r="F1746" s="10">
        <v>6648598.3682762403</v>
      </c>
      <c r="G1746" s="10">
        <v>7109032.9789929101</v>
      </c>
      <c r="H1746" s="16">
        <v>-6.4767544626286894E-2</v>
      </c>
      <c r="I1746" s="10">
        <v>-460434.61071666802</v>
      </c>
      <c r="J1746" s="10">
        <v>4787.2972121804696</v>
      </c>
      <c r="K1746" s="10">
        <v>5118.8313500813001</v>
      </c>
      <c r="L1746" s="10" t="s">
        <v>12</v>
      </c>
      <c r="M1746" s="10" t="s">
        <v>6439</v>
      </c>
    </row>
    <row r="1747" spans="1:13" x14ac:dyDescent="0.25">
      <c r="A1747" s="4" t="s">
        <v>5160</v>
      </c>
      <c r="B1747" s="9">
        <v>5930</v>
      </c>
      <c r="C1747" s="9" t="s">
        <v>5161</v>
      </c>
      <c r="D1747" s="9" t="s">
        <v>5162</v>
      </c>
      <c r="E1747" s="10">
        <v>429.04</v>
      </c>
      <c r="F1747" s="10">
        <v>1997731.747242</v>
      </c>
      <c r="G1747" s="10">
        <v>1898141.2490475201</v>
      </c>
      <c r="H1747" s="16">
        <v>5.2467379993168799E-2</v>
      </c>
      <c r="I1747" s="10">
        <v>99590.498194483793</v>
      </c>
      <c r="J1747" s="10">
        <v>4656.2832072580604</v>
      </c>
      <c r="K1747" s="10">
        <v>4424.1591670881899</v>
      </c>
      <c r="L1747" s="10" t="s">
        <v>25</v>
      </c>
      <c r="M1747" s="10" t="s">
        <v>6439</v>
      </c>
    </row>
    <row r="1748" spans="1:13" x14ac:dyDescent="0.25">
      <c r="A1748" s="4" t="s">
        <v>5163</v>
      </c>
      <c r="B1748" s="9">
        <v>5931</v>
      </c>
      <c r="C1748" s="9" t="s">
        <v>5164</v>
      </c>
      <c r="D1748" s="9" t="s">
        <v>5165</v>
      </c>
      <c r="E1748" s="10">
        <v>1823.88</v>
      </c>
      <c r="F1748" s="10">
        <v>12647907.5089361</v>
      </c>
      <c r="G1748" s="10">
        <v>12953971.4859317</v>
      </c>
      <c r="H1748" s="16">
        <v>-2.36270380344774E-2</v>
      </c>
      <c r="I1748" s="10">
        <v>-306063.97699564497</v>
      </c>
      <c r="J1748" s="10">
        <v>6934.6160432353499</v>
      </c>
      <c r="K1748" s="10">
        <v>7102.4253163210997</v>
      </c>
      <c r="L1748" s="10" t="s">
        <v>12</v>
      </c>
      <c r="M1748" s="10" t="s">
        <v>6439</v>
      </c>
    </row>
    <row r="1749" spans="1:13" x14ac:dyDescent="0.25">
      <c r="A1749" s="4" t="s">
        <v>5166</v>
      </c>
      <c r="B1749" s="9">
        <v>5932</v>
      </c>
      <c r="C1749" s="9" t="s">
        <v>5167</v>
      </c>
      <c r="D1749" s="9" t="s">
        <v>5168</v>
      </c>
      <c r="E1749" s="10">
        <v>414.78</v>
      </c>
      <c r="F1749" s="10">
        <v>9283433.9461739995</v>
      </c>
      <c r="G1749" s="10">
        <v>9015521.6725480799</v>
      </c>
      <c r="H1749" s="16">
        <v>2.97167799442715E-2</v>
      </c>
      <c r="I1749" s="10">
        <v>267912.27362592099</v>
      </c>
      <c r="J1749" s="10">
        <v>22381.585289006201</v>
      </c>
      <c r="K1749" s="10">
        <v>21735.671133005599</v>
      </c>
      <c r="L1749" s="10" t="s">
        <v>12</v>
      </c>
      <c r="M1749" s="10" t="s">
        <v>6439</v>
      </c>
    </row>
    <row r="1750" spans="1:13" x14ac:dyDescent="0.25">
      <c r="A1750" s="4" t="s">
        <v>5169</v>
      </c>
      <c r="B1750" s="9">
        <v>5933</v>
      </c>
      <c r="C1750" s="9" t="s">
        <v>5170</v>
      </c>
      <c r="D1750" s="9" t="s">
        <v>5171</v>
      </c>
      <c r="E1750" s="10">
        <v>263.52999999999997</v>
      </c>
      <c r="F1750" s="10">
        <v>10668018.484677801</v>
      </c>
      <c r="G1750" s="10">
        <v>8169300.4348647604</v>
      </c>
      <c r="H1750" s="16">
        <v>0.30586683275217502</v>
      </c>
      <c r="I1750" s="10">
        <v>2498718.0498130498</v>
      </c>
      <c r="J1750" s="10">
        <v>40481.229782862698</v>
      </c>
      <c r="K1750" s="10">
        <v>30999.508347682498</v>
      </c>
      <c r="L1750" s="10" t="s">
        <v>80</v>
      </c>
      <c r="M1750" s="10" t="s">
        <v>6439</v>
      </c>
    </row>
    <row r="1751" spans="1:13" x14ac:dyDescent="0.25">
      <c r="A1751" s="4" t="s">
        <v>5172</v>
      </c>
      <c r="B1751" s="9">
        <v>5934</v>
      </c>
      <c r="C1751" s="9" t="s">
        <v>5173</v>
      </c>
      <c r="D1751" s="9" t="s">
        <v>5174</v>
      </c>
      <c r="E1751" s="10">
        <v>713.07</v>
      </c>
      <c r="F1751" s="10">
        <v>11315655.809113899</v>
      </c>
      <c r="G1751" s="10">
        <v>9845252.5908392593</v>
      </c>
      <c r="H1751" s="16">
        <v>0.149351497557594</v>
      </c>
      <c r="I1751" s="10">
        <v>1470403.2182746299</v>
      </c>
      <c r="J1751" s="10">
        <v>15868.9270465927</v>
      </c>
      <c r="K1751" s="10">
        <v>13806.8528907951</v>
      </c>
      <c r="L1751" s="10" t="s">
        <v>80</v>
      </c>
      <c r="M1751" s="10" t="s">
        <v>6439</v>
      </c>
    </row>
    <row r="1752" spans="1:13" x14ac:dyDescent="0.25">
      <c r="A1752" s="4" t="s">
        <v>5175</v>
      </c>
      <c r="B1752" s="9">
        <v>5935</v>
      </c>
      <c r="C1752" s="9" t="s">
        <v>5176</v>
      </c>
      <c r="D1752" s="9" t="s">
        <v>5177</v>
      </c>
      <c r="E1752" s="10">
        <v>214.95</v>
      </c>
      <c r="F1752" s="10">
        <v>2503781.61984572</v>
      </c>
      <c r="G1752" s="10">
        <v>2741476.92875735</v>
      </c>
      <c r="H1752" s="16">
        <v>-8.6703377445299101E-2</v>
      </c>
      <c r="I1752" s="10">
        <v>-237695.308911628</v>
      </c>
      <c r="J1752" s="10">
        <v>11648.2047910943</v>
      </c>
      <c r="K1752" s="10">
        <v>12754.0215341119</v>
      </c>
      <c r="L1752" s="10" t="s">
        <v>25</v>
      </c>
      <c r="M1752" s="10" t="s">
        <v>6439</v>
      </c>
    </row>
    <row r="1753" spans="1:13" x14ac:dyDescent="0.25">
      <c r="A1753" s="4" t="s">
        <v>5178</v>
      </c>
      <c r="B1753" s="9">
        <v>5936</v>
      </c>
      <c r="C1753" s="9" t="s">
        <v>5179</v>
      </c>
      <c r="D1753" s="9" t="s">
        <v>5180</v>
      </c>
      <c r="E1753" s="10">
        <v>337.25</v>
      </c>
      <c r="F1753" s="10">
        <v>3439255.7031999999</v>
      </c>
      <c r="G1753" s="10">
        <v>3800045.06143414</v>
      </c>
      <c r="H1753" s="16">
        <v>-9.4943442091177901E-2</v>
      </c>
      <c r="I1753" s="10">
        <v>-360789.35823413898</v>
      </c>
      <c r="J1753" s="10">
        <v>10197.941299332801</v>
      </c>
      <c r="K1753" s="10">
        <v>11267.739248136801</v>
      </c>
      <c r="L1753" s="10" t="s">
        <v>12</v>
      </c>
      <c r="M1753" s="10" t="s">
        <v>6439</v>
      </c>
    </row>
    <row r="1754" spans="1:13" x14ac:dyDescent="0.25">
      <c r="A1754" s="4" t="s">
        <v>5181</v>
      </c>
      <c r="B1754" s="9">
        <v>6104</v>
      </c>
      <c r="C1754" s="9" t="s">
        <v>5182</v>
      </c>
      <c r="D1754" s="9" t="s">
        <v>5183</v>
      </c>
      <c r="E1754" s="10">
        <v>252.31</v>
      </c>
      <c r="F1754" s="10">
        <v>1222993.4514071499</v>
      </c>
      <c r="G1754" s="10">
        <v>1183651.1765718199</v>
      </c>
      <c r="H1754" s="16">
        <v>3.3238065076974598E-2</v>
      </c>
      <c r="I1754" s="10">
        <v>39342.274835331598</v>
      </c>
      <c r="J1754" s="10">
        <v>4847.1858087557002</v>
      </c>
      <c r="K1754" s="10">
        <v>4691.2574871064098</v>
      </c>
      <c r="L1754" s="10" t="s">
        <v>80</v>
      </c>
      <c r="M1754" s="10" t="s">
        <v>6440</v>
      </c>
    </row>
    <row r="1755" spans="1:13" x14ac:dyDescent="0.25">
      <c r="A1755" s="4" t="s">
        <v>5184</v>
      </c>
      <c r="B1755" s="9">
        <v>6105</v>
      </c>
      <c r="C1755" s="9" t="s">
        <v>5185</v>
      </c>
      <c r="D1755" s="9" t="s">
        <v>5186</v>
      </c>
      <c r="E1755" s="10">
        <v>233.65</v>
      </c>
      <c r="F1755" s="10">
        <v>1512657.95873792</v>
      </c>
      <c r="G1755" s="10">
        <v>1494505.51556304</v>
      </c>
      <c r="H1755" s="16">
        <v>1.21461198944035E-2</v>
      </c>
      <c r="I1755" s="10">
        <v>18152.443174876</v>
      </c>
      <c r="J1755" s="10">
        <v>6474.0336346583399</v>
      </c>
      <c r="K1755" s="10">
        <v>6396.3428870663101</v>
      </c>
      <c r="L1755" s="10" t="s">
        <v>80</v>
      </c>
      <c r="M1755" s="10" t="s">
        <v>6440</v>
      </c>
    </row>
    <row r="1756" spans="1:13" x14ac:dyDescent="0.25">
      <c r="A1756" s="4" t="s">
        <v>5187</v>
      </c>
      <c r="B1756" s="9">
        <v>6106</v>
      </c>
      <c r="C1756" s="9" t="s">
        <v>5188</v>
      </c>
      <c r="D1756" s="9" t="s">
        <v>5189</v>
      </c>
      <c r="E1756" s="10">
        <v>212.33</v>
      </c>
      <c r="F1756" s="10">
        <v>2220872.565314</v>
      </c>
      <c r="G1756" s="10">
        <v>1977751.38431966</v>
      </c>
      <c r="H1756" s="16">
        <v>0.122928080304679</v>
      </c>
      <c r="I1756" s="10">
        <v>243121.18099433699</v>
      </c>
      <c r="J1756" s="10">
        <v>10459.5326393538</v>
      </c>
      <c r="K1756" s="10">
        <v>9314.5169515361104</v>
      </c>
      <c r="L1756" s="10" t="s">
        <v>25</v>
      </c>
      <c r="M1756" s="10" t="s">
        <v>6440</v>
      </c>
    </row>
    <row r="1757" spans="1:13" x14ac:dyDescent="0.25">
      <c r="A1757" s="4" t="s">
        <v>5190</v>
      </c>
      <c r="B1757" s="9">
        <v>6108</v>
      </c>
      <c r="C1757" s="9" t="s">
        <v>5191</v>
      </c>
      <c r="D1757" s="9" t="s">
        <v>5192</v>
      </c>
      <c r="E1757" s="10">
        <v>1700.19</v>
      </c>
      <c r="F1757" s="10">
        <v>2731290.8270843802</v>
      </c>
      <c r="G1757" s="10">
        <v>3668106.3347187801</v>
      </c>
      <c r="H1757" s="16">
        <v>-0.25539486103971498</v>
      </c>
      <c r="I1757" s="10">
        <v>-936815.50763439899</v>
      </c>
      <c r="J1757" s="10">
        <v>1606.4621172247701</v>
      </c>
      <c r="K1757" s="10">
        <v>2157.46847982801</v>
      </c>
      <c r="L1757" s="10" t="s">
        <v>25</v>
      </c>
      <c r="M1757" s="10" t="s">
        <v>6439</v>
      </c>
    </row>
    <row r="1758" spans="1:13" x14ac:dyDescent="0.25">
      <c r="A1758" s="4" t="s">
        <v>5193</v>
      </c>
      <c r="B1758" s="9">
        <v>6109</v>
      </c>
      <c r="C1758" s="9" t="s">
        <v>5194</v>
      </c>
      <c r="D1758" s="9" t="s">
        <v>5195</v>
      </c>
      <c r="E1758" s="10">
        <v>411.37</v>
      </c>
      <c r="F1758" s="10">
        <v>2011234.1974656</v>
      </c>
      <c r="G1758" s="10">
        <v>1967561.17554025</v>
      </c>
      <c r="H1758" s="16">
        <v>2.2196525560816999E-2</v>
      </c>
      <c r="I1758" s="10">
        <v>43673.0219253502</v>
      </c>
      <c r="J1758" s="10">
        <v>4889.1124716571503</v>
      </c>
      <c r="K1758" s="10">
        <v>4782.94765184688</v>
      </c>
      <c r="L1758" s="10" t="s">
        <v>80</v>
      </c>
      <c r="M1758" s="10" t="s">
        <v>6439</v>
      </c>
    </row>
    <row r="1759" spans="1:13" x14ac:dyDescent="0.25">
      <c r="A1759" s="4" t="s">
        <v>5196</v>
      </c>
      <c r="B1759" s="9">
        <v>6110</v>
      </c>
      <c r="C1759" s="9" t="s">
        <v>5197</v>
      </c>
      <c r="D1759" s="9" t="s">
        <v>5198</v>
      </c>
      <c r="E1759" s="10">
        <v>171.68</v>
      </c>
      <c r="F1759" s="10">
        <v>1539322.0318968</v>
      </c>
      <c r="G1759" s="10">
        <v>1659240.0869299599</v>
      </c>
      <c r="H1759" s="16">
        <v>-7.2272877191050799E-2</v>
      </c>
      <c r="I1759" s="10">
        <v>-119918.055033157</v>
      </c>
      <c r="J1759" s="10">
        <v>8966.2280515889997</v>
      </c>
      <c r="K1759" s="10">
        <v>9664.7255762462592</v>
      </c>
      <c r="L1759" s="10" t="s">
        <v>25</v>
      </c>
      <c r="M1759" s="10" t="s">
        <v>6443</v>
      </c>
    </row>
    <row r="1760" spans="1:13" x14ac:dyDescent="0.25">
      <c r="A1760" s="4" t="s">
        <v>5199</v>
      </c>
      <c r="B1760" s="9">
        <v>6112</v>
      </c>
      <c r="C1760" s="9" t="s">
        <v>5200</v>
      </c>
      <c r="D1760" s="9" t="s">
        <v>5201</v>
      </c>
      <c r="E1760" s="10">
        <v>1566.73</v>
      </c>
      <c r="F1760" s="10">
        <v>2488668.4645578</v>
      </c>
      <c r="G1760" s="10">
        <v>1911655.83326538</v>
      </c>
      <c r="H1760" s="16">
        <v>0.30183918111807501</v>
      </c>
      <c r="I1760" s="10">
        <v>577012.63129241497</v>
      </c>
      <c r="J1760" s="10">
        <v>1588.4475720499399</v>
      </c>
      <c r="K1760" s="10">
        <v>1220.15652554389</v>
      </c>
      <c r="L1760" s="10" t="s">
        <v>25</v>
      </c>
      <c r="M1760" s="10" t="s">
        <v>6439</v>
      </c>
    </row>
    <row r="1761" spans="1:13" x14ac:dyDescent="0.25">
      <c r="A1761" s="4" t="s">
        <v>5202</v>
      </c>
      <c r="B1761" s="9">
        <v>6159</v>
      </c>
      <c r="C1761" s="9" t="s">
        <v>5203</v>
      </c>
      <c r="D1761" s="9" t="s">
        <v>5204</v>
      </c>
      <c r="E1761" s="10">
        <v>575.12</v>
      </c>
      <c r="F1761" s="10">
        <v>1841203.35810827</v>
      </c>
      <c r="G1761" s="10">
        <v>1699340.2422430301</v>
      </c>
      <c r="H1761" s="16">
        <v>8.3481290172940301E-2</v>
      </c>
      <c r="I1761" s="10">
        <v>141863.115865245</v>
      </c>
      <c r="J1761" s="10">
        <v>3201.42467329995</v>
      </c>
      <c r="K1761" s="10">
        <v>2954.75768925272</v>
      </c>
      <c r="L1761" s="10" t="s">
        <v>25</v>
      </c>
      <c r="M1761" s="10" t="s">
        <v>6440</v>
      </c>
    </row>
    <row r="1762" spans="1:13" x14ac:dyDescent="0.25">
      <c r="A1762" s="4" t="s">
        <v>5205</v>
      </c>
      <c r="B1762" s="9">
        <v>6160</v>
      </c>
      <c r="C1762" s="9" t="s">
        <v>5206</v>
      </c>
      <c r="D1762" s="9" t="s">
        <v>5207</v>
      </c>
      <c r="E1762" s="10">
        <v>677.75</v>
      </c>
      <c r="F1762" s="10">
        <v>3022943.3761958699</v>
      </c>
      <c r="G1762" s="10">
        <v>2963146.4364809399</v>
      </c>
      <c r="H1762" s="16">
        <v>2.0180217548056299E-2</v>
      </c>
      <c r="I1762" s="10">
        <v>59796.939714933302</v>
      </c>
      <c r="J1762" s="10">
        <v>4460.26318878033</v>
      </c>
      <c r="K1762" s="10">
        <v>4372.0345798317003</v>
      </c>
      <c r="L1762" s="10" t="s">
        <v>12</v>
      </c>
      <c r="M1762" s="10" t="s">
        <v>6440</v>
      </c>
    </row>
    <row r="1763" spans="1:13" x14ac:dyDescent="0.25">
      <c r="A1763" s="4" t="s">
        <v>5208</v>
      </c>
      <c r="B1763" s="9">
        <v>6161</v>
      </c>
      <c r="C1763" s="9" t="s">
        <v>5209</v>
      </c>
      <c r="D1763" s="9" t="s">
        <v>5210</v>
      </c>
      <c r="E1763" s="10">
        <v>301.42</v>
      </c>
      <c r="F1763" s="10">
        <v>2249612.2767291698</v>
      </c>
      <c r="G1763" s="10">
        <v>1997796.0818400399</v>
      </c>
      <c r="H1763" s="16">
        <v>0.126046996076395</v>
      </c>
      <c r="I1763" s="10">
        <v>251816.19488913001</v>
      </c>
      <c r="J1763" s="10">
        <v>7463.3809194120204</v>
      </c>
      <c r="K1763" s="10">
        <v>6627.94798566797</v>
      </c>
      <c r="L1763" s="10" t="s">
        <v>25</v>
      </c>
      <c r="M1763" s="10" t="s">
        <v>6443</v>
      </c>
    </row>
    <row r="1764" spans="1:13" x14ac:dyDescent="0.25">
      <c r="A1764" s="4" t="s">
        <v>5211</v>
      </c>
      <c r="B1764" s="9">
        <v>6163</v>
      </c>
      <c r="C1764" s="9" t="s">
        <v>5212</v>
      </c>
      <c r="D1764" s="9" t="s">
        <v>5213</v>
      </c>
      <c r="E1764" s="10">
        <v>458.52</v>
      </c>
      <c r="F1764" s="10">
        <v>332947.38789203</v>
      </c>
      <c r="G1764" s="10">
        <v>437668.19697709801</v>
      </c>
      <c r="H1764" s="16">
        <v>-0.239269861983021</v>
      </c>
      <c r="I1764" s="10">
        <v>-104720.809085068</v>
      </c>
      <c r="J1764" s="10">
        <v>726.13492953858099</v>
      </c>
      <c r="K1764" s="10">
        <v>954.52367830650303</v>
      </c>
      <c r="L1764" s="10" t="s">
        <v>80</v>
      </c>
      <c r="M1764" s="10" t="s">
        <v>6439</v>
      </c>
    </row>
    <row r="1765" spans="1:13" x14ac:dyDescent="0.25">
      <c r="A1765" s="4" t="s">
        <v>5214</v>
      </c>
      <c r="B1765" s="9">
        <v>6164</v>
      </c>
      <c r="C1765" s="9" t="s">
        <v>5215</v>
      </c>
      <c r="D1765" s="9" t="s">
        <v>5216</v>
      </c>
      <c r="E1765" s="10">
        <v>790.14</v>
      </c>
      <c r="F1765" s="10">
        <v>915460.59869200003</v>
      </c>
      <c r="G1765" s="10">
        <v>1006764.95961725</v>
      </c>
      <c r="H1765" s="16">
        <v>-9.0690841047903106E-2</v>
      </c>
      <c r="I1765" s="10">
        <v>-91304.360925246394</v>
      </c>
      <c r="J1765" s="10">
        <v>1158.60556191561</v>
      </c>
      <c r="K1765" s="10">
        <v>1274.1602242858801</v>
      </c>
      <c r="L1765" s="10" t="s">
        <v>80</v>
      </c>
      <c r="M1765" s="10" t="s">
        <v>6439</v>
      </c>
    </row>
    <row r="1766" spans="1:13" x14ac:dyDescent="0.25">
      <c r="A1766" s="4" t="s">
        <v>5217</v>
      </c>
      <c r="B1766" s="9">
        <v>6168</v>
      </c>
      <c r="C1766" s="9" t="s">
        <v>5218</v>
      </c>
      <c r="D1766" s="9" t="s">
        <v>5219</v>
      </c>
      <c r="E1766" s="10">
        <v>996.07</v>
      </c>
      <c r="F1766" s="10">
        <v>665644.76640914998</v>
      </c>
      <c r="G1766" s="10">
        <v>777272.33089950995</v>
      </c>
      <c r="H1766" s="16">
        <v>-0.14361448369219301</v>
      </c>
      <c r="I1766" s="10">
        <v>-111627.56449036</v>
      </c>
      <c r="J1766" s="10">
        <v>668.27107172101398</v>
      </c>
      <c r="K1766" s="10">
        <v>780.33906341874604</v>
      </c>
      <c r="L1766" s="10" t="s">
        <v>25</v>
      </c>
      <c r="M1766" s="10" t="s">
        <v>6440</v>
      </c>
    </row>
    <row r="1767" spans="1:13" x14ac:dyDescent="0.25">
      <c r="A1767" s="4" t="s">
        <v>5220</v>
      </c>
      <c r="B1767" s="9">
        <v>6169</v>
      </c>
      <c r="C1767" s="9" t="s">
        <v>5221</v>
      </c>
      <c r="D1767" s="9" t="s">
        <v>5222</v>
      </c>
      <c r="E1767" s="10">
        <v>123.2</v>
      </c>
      <c r="F1767" s="10">
        <v>352278.56045516999</v>
      </c>
      <c r="G1767" s="10">
        <v>417965.39735865803</v>
      </c>
      <c r="H1767" s="16">
        <v>-0.15715855264239101</v>
      </c>
      <c r="I1767" s="10">
        <v>-65686.836903488394</v>
      </c>
      <c r="J1767" s="10">
        <v>2859.4038997984599</v>
      </c>
      <c r="K1767" s="10">
        <v>3392.57627726184</v>
      </c>
      <c r="L1767" s="10" t="s">
        <v>80</v>
      </c>
      <c r="M1767" s="10" t="s">
        <v>6439</v>
      </c>
    </row>
    <row r="1768" spans="1:13" x14ac:dyDescent="0.25">
      <c r="A1768" s="4" t="s">
        <v>5223</v>
      </c>
      <c r="B1768" s="9">
        <v>6172</v>
      </c>
      <c r="C1768" s="9" t="s">
        <v>5224</v>
      </c>
      <c r="D1768" s="9" t="s">
        <v>5225</v>
      </c>
      <c r="E1768" s="10">
        <v>3302.68</v>
      </c>
      <c r="F1768" s="10">
        <v>4497339.8524227599</v>
      </c>
      <c r="G1768" s="10">
        <v>4225305.7339617098</v>
      </c>
      <c r="H1768" s="16">
        <v>6.4382114712911803E-2</v>
      </c>
      <c r="I1768" s="10">
        <v>272034.11846104701</v>
      </c>
      <c r="J1768" s="10">
        <v>1361.7243730615</v>
      </c>
      <c r="K1768" s="10">
        <v>1279.3566842569401</v>
      </c>
      <c r="L1768" s="10" t="s">
        <v>12</v>
      </c>
      <c r="M1768" s="10" t="s">
        <v>6439</v>
      </c>
    </row>
    <row r="1769" spans="1:13" x14ac:dyDescent="0.25">
      <c r="A1769" s="4" t="s">
        <v>5226</v>
      </c>
      <c r="B1769" s="9">
        <v>6173</v>
      </c>
      <c r="C1769" s="9" t="s">
        <v>5227</v>
      </c>
      <c r="D1769" s="9" t="s">
        <v>5228</v>
      </c>
      <c r="E1769" s="10">
        <v>2601.33</v>
      </c>
      <c r="F1769" s="10">
        <v>9001774.7816011198</v>
      </c>
      <c r="G1769" s="10">
        <v>8552599.9726968892</v>
      </c>
      <c r="H1769" s="16">
        <v>5.2519094817735597E-2</v>
      </c>
      <c r="I1769" s="10">
        <v>449174.808904231</v>
      </c>
      <c r="J1769" s="10">
        <v>3460.4509161087299</v>
      </c>
      <c r="K1769" s="10">
        <v>3287.7797021896099</v>
      </c>
      <c r="L1769" s="10" t="s">
        <v>12</v>
      </c>
      <c r="M1769" s="10" t="s">
        <v>6439</v>
      </c>
    </row>
    <row r="1770" spans="1:13" x14ac:dyDescent="0.25">
      <c r="A1770" s="4" t="s">
        <v>5229</v>
      </c>
      <c r="B1770" s="9">
        <v>6174</v>
      </c>
      <c r="C1770" s="9" t="s">
        <v>5230</v>
      </c>
      <c r="D1770" s="9" t="s">
        <v>5231</v>
      </c>
      <c r="E1770" s="10">
        <v>1691.03</v>
      </c>
      <c r="F1770" s="10">
        <v>9722611.9943396691</v>
      </c>
      <c r="G1770" s="10">
        <v>8686436.7064361405</v>
      </c>
      <c r="H1770" s="16">
        <v>0.119286575487943</v>
      </c>
      <c r="I1770" s="10">
        <v>1036175.2879035301</v>
      </c>
      <c r="J1770" s="10">
        <v>5749.5207029678204</v>
      </c>
      <c r="K1770" s="10">
        <v>5136.7726808135503</v>
      </c>
      <c r="L1770" s="10" t="s">
        <v>12</v>
      </c>
      <c r="M1770" s="10" t="s">
        <v>6439</v>
      </c>
    </row>
    <row r="1771" spans="1:13" x14ac:dyDescent="0.25">
      <c r="A1771" s="4" t="s">
        <v>5232</v>
      </c>
      <c r="B1771" s="9">
        <v>6175</v>
      </c>
      <c r="C1771" s="9" t="s">
        <v>5233</v>
      </c>
      <c r="D1771" s="9" t="s">
        <v>5234</v>
      </c>
      <c r="E1771" s="10">
        <v>1167.69</v>
      </c>
      <c r="F1771" s="10">
        <v>11284606.970605901</v>
      </c>
      <c r="G1771" s="10">
        <v>10405833.2925155</v>
      </c>
      <c r="H1771" s="16">
        <v>8.4450101533193794E-2</v>
      </c>
      <c r="I1771" s="10">
        <v>878773.67809041997</v>
      </c>
      <c r="J1771" s="10">
        <v>9664.0435137800996</v>
      </c>
      <c r="K1771" s="10">
        <v>8911.4690478769808</v>
      </c>
      <c r="L1771" s="10" t="s">
        <v>12</v>
      </c>
      <c r="M1771" s="10" t="s">
        <v>6439</v>
      </c>
    </row>
    <row r="1772" spans="1:13" x14ac:dyDescent="0.25">
      <c r="A1772" s="4" t="s">
        <v>5235</v>
      </c>
      <c r="B1772" s="9">
        <v>6176</v>
      </c>
      <c r="C1772" s="9" t="s">
        <v>5236</v>
      </c>
      <c r="D1772" s="9" t="s">
        <v>5237</v>
      </c>
      <c r="E1772" s="10">
        <v>3813.95</v>
      </c>
      <c r="F1772" s="10">
        <v>2576266.867656</v>
      </c>
      <c r="G1772" s="10">
        <v>2968145.5487626302</v>
      </c>
      <c r="H1772" s="16">
        <v>-0.13202812148817999</v>
      </c>
      <c r="I1772" s="10">
        <v>-391878.68110663502</v>
      </c>
      <c r="J1772" s="10">
        <v>675.48522336580197</v>
      </c>
      <c r="K1772" s="10">
        <v>778.233995926175</v>
      </c>
      <c r="L1772" s="10" t="s">
        <v>80</v>
      </c>
      <c r="M1772" s="10" t="s">
        <v>6441</v>
      </c>
    </row>
    <row r="1773" spans="1:13" x14ac:dyDescent="0.25">
      <c r="A1773" s="4" t="s">
        <v>5238</v>
      </c>
      <c r="B1773" s="9">
        <v>6177</v>
      </c>
      <c r="C1773" s="9" t="s">
        <v>5239</v>
      </c>
      <c r="D1773" s="9" t="s">
        <v>5240</v>
      </c>
      <c r="E1773" s="10">
        <v>5325.75</v>
      </c>
      <c r="F1773" s="10">
        <v>11915162.750695201</v>
      </c>
      <c r="G1773" s="10">
        <v>12127678.763095301</v>
      </c>
      <c r="H1773" s="16">
        <v>-1.75232224196726E-2</v>
      </c>
      <c r="I1773" s="10">
        <v>-212516.012400059</v>
      </c>
      <c r="J1773" s="10">
        <v>2237.2741399230599</v>
      </c>
      <c r="K1773" s="10">
        <v>2277.1776300230499</v>
      </c>
      <c r="L1773" s="10" t="s">
        <v>12</v>
      </c>
      <c r="M1773" s="10" t="s">
        <v>6439</v>
      </c>
    </row>
    <row r="1774" spans="1:13" x14ac:dyDescent="0.25">
      <c r="A1774" s="4" t="s">
        <v>5241</v>
      </c>
      <c r="B1774" s="9">
        <v>6178</v>
      </c>
      <c r="C1774" s="9" t="s">
        <v>5242</v>
      </c>
      <c r="D1774" s="9" t="s">
        <v>5243</v>
      </c>
      <c r="E1774" s="10">
        <v>7929.7</v>
      </c>
      <c r="F1774" s="10">
        <v>33013408.518323299</v>
      </c>
      <c r="G1774" s="10">
        <v>31146243.698085401</v>
      </c>
      <c r="H1774" s="16">
        <v>5.9948314741808298E-2</v>
      </c>
      <c r="I1774" s="10">
        <v>1867164.8202378899</v>
      </c>
      <c r="J1774" s="10">
        <v>4163.2607183529399</v>
      </c>
      <c r="K1774" s="10">
        <v>3927.7959693412599</v>
      </c>
      <c r="L1774" s="10" t="s">
        <v>12</v>
      </c>
      <c r="M1774" s="10" t="s">
        <v>6439</v>
      </c>
    </row>
    <row r="1775" spans="1:13" x14ac:dyDescent="0.25">
      <c r="A1775" s="4" t="s">
        <v>5244</v>
      </c>
      <c r="B1775" s="9">
        <v>6179</v>
      </c>
      <c r="C1775" s="9" t="s">
        <v>5245</v>
      </c>
      <c r="D1775" s="9" t="s">
        <v>5246</v>
      </c>
      <c r="E1775" s="10">
        <v>5152.96</v>
      </c>
      <c r="F1775" s="10">
        <v>37160730.761592597</v>
      </c>
      <c r="G1775" s="10">
        <v>33051932.662310399</v>
      </c>
      <c r="H1775" s="16">
        <v>0.124313399197001</v>
      </c>
      <c r="I1775" s="10">
        <v>4108798.0992821902</v>
      </c>
      <c r="J1775" s="10">
        <v>7211.5309960862396</v>
      </c>
      <c r="K1775" s="10">
        <v>6414.1644146879398</v>
      </c>
      <c r="L1775" s="10" t="s">
        <v>12</v>
      </c>
      <c r="M1775" s="10" t="s">
        <v>6439</v>
      </c>
    </row>
    <row r="1776" spans="1:13" x14ac:dyDescent="0.25">
      <c r="A1776" s="4" t="s">
        <v>5247</v>
      </c>
      <c r="B1776" s="9">
        <v>6180</v>
      </c>
      <c r="C1776" s="9" t="s">
        <v>5248</v>
      </c>
      <c r="D1776" s="9" t="s">
        <v>5249</v>
      </c>
      <c r="E1776" s="10">
        <v>3049.74</v>
      </c>
      <c r="F1776" s="10">
        <v>36763489.2549823</v>
      </c>
      <c r="G1776" s="10">
        <v>32383037.350104</v>
      </c>
      <c r="H1776" s="16">
        <v>0.13526995190475</v>
      </c>
      <c r="I1776" s="10">
        <v>4380451.9048782997</v>
      </c>
      <c r="J1776" s="10">
        <v>12054.6306422785</v>
      </c>
      <c r="K1776" s="10">
        <v>10618.2944612013</v>
      </c>
      <c r="L1776" s="10" t="s">
        <v>12</v>
      </c>
      <c r="M1776" s="10" t="s">
        <v>6439</v>
      </c>
    </row>
    <row r="1777" spans="1:13" x14ac:dyDescent="0.25">
      <c r="A1777" s="4" t="s">
        <v>5250</v>
      </c>
      <c r="B1777" s="9">
        <v>6181</v>
      </c>
      <c r="C1777" s="9" t="s">
        <v>5251</v>
      </c>
      <c r="D1777" s="9" t="s">
        <v>5252</v>
      </c>
      <c r="E1777" s="10">
        <v>7388.13</v>
      </c>
      <c r="F1777" s="10">
        <v>5407964.5274999999</v>
      </c>
      <c r="G1777" s="10">
        <v>5890555.6923708702</v>
      </c>
      <c r="H1777" s="16">
        <v>-8.1926254512099297E-2</v>
      </c>
      <c r="I1777" s="10">
        <v>-482591.164870871</v>
      </c>
      <c r="J1777" s="10">
        <v>731.98015296157496</v>
      </c>
      <c r="K1777" s="10">
        <v>797.29995172944598</v>
      </c>
      <c r="L1777" s="10" t="s">
        <v>25</v>
      </c>
      <c r="M1777" s="10" t="s">
        <v>6439</v>
      </c>
    </row>
    <row r="1778" spans="1:13" x14ac:dyDescent="0.25">
      <c r="A1778" s="4" t="s">
        <v>5253</v>
      </c>
      <c r="B1778" s="9">
        <v>6182</v>
      </c>
      <c r="C1778" s="9" t="s">
        <v>5254</v>
      </c>
      <c r="D1778" s="9" t="s">
        <v>5255</v>
      </c>
      <c r="E1778" s="10">
        <v>17220.23</v>
      </c>
      <c r="F1778" s="10">
        <v>34154205.475009598</v>
      </c>
      <c r="G1778" s="10">
        <v>32138491.310962401</v>
      </c>
      <c r="H1778" s="16">
        <v>6.27196262744176E-2</v>
      </c>
      <c r="I1778" s="10">
        <v>2015714.16404718</v>
      </c>
      <c r="J1778" s="10">
        <v>1983.3768465932001</v>
      </c>
      <c r="K1778" s="10">
        <v>1866.3218383820899</v>
      </c>
      <c r="L1778" s="10" t="s">
        <v>12</v>
      </c>
      <c r="M1778" s="10" t="s">
        <v>6439</v>
      </c>
    </row>
    <row r="1779" spans="1:13" x14ac:dyDescent="0.25">
      <c r="A1779" s="4" t="s">
        <v>5256</v>
      </c>
      <c r="B1779" s="9">
        <v>6183</v>
      </c>
      <c r="C1779" s="9" t="s">
        <v>5257</v>
      </c>
      <c r="D1779" s="9" t="s">
        <v>5258</v>
      </c>
      <c r="E1779" s="10">
        <v>23841.279999999999</v>
      </c>
      <c r="F1779" s="10">
        <v>87132132.350561798</v>
      </c>
      <c r="G1779" s="10">
        <v>82166922.7050042</v>
      </c>
      <c r="H1779" s="16">
        <v>6.0428326656259301E-2</v>
      </c>
      <c r="I1779" s="10">
        <v>4965209.6455576103</v>
      </c>
      <c r="J1779" s="10">
        <v>3654.6750992632001</v>
      </c>
      <c r="K1779" s="10">
        <v>3446.4140643876599</v>
      </c>
      <c r="L1779" s="10" t="s">
        <v>12</v>
      </c>
      <c r="M1779" s="10" t="s">
        <v>6439</v>
      </c>
    </row>
    <row r="1780" spans="1:13" x14ac:dyDescent="0.25">
      <c r="A1780" s="4" t="s">
        <v>5259</v>
      </c>
      <c r="B1780" s="9">
        <v>6184</v>
      </c>
      <c r="C1780" s="9" t="s">
        <v>5260</v>
      </c>
      <c r="D1780" s="9" t="s">
        <v>5261</v>
      </c>
      <c r="E1780" s="10">
        <v>17455.830000000002</v>
      </c>
      <c r="F1780" s="10">
        <v>86969946.895643607</v>
      </c>
      <c r="G1780" s="10">
        <v>86770185.070421293</v>
      </c>
      <c r="H1780" s="16">
        <v>2.30219429704115E-3</v>
      </c>
      <c r="I1780" s="10">
        <v>199761.82522232801</v>
      </c>
      <c r="J1780" s="10">
        <v>4982.2865424126803</v>
      </c>
      <c r="K1780" s="10">
        <v>4970.8426967048399</v>
      </c>
      <c r="L1780" s="10" t="s">
        <v>12</v>
      </c>
      <c r="M1780" s="10" t="s">
        <v>6439</v>
      </c>
    </row>
    <row r="1781" spans="1:13" x14ac:dyDescent="0.25">
      <c r="A1781" s="4" t="s">
        <v>5262</v>
      </c>
      <c r="B1781" s="9">
        <v>6185</v>
      </c>
      <c r="C1781" s="9" t="s">
        <v>5263</v>
      </c>
      <c r="D1781" s="9" t="s">
        <v>5264</v>
      </c>
      <c r="E1781" s="10">
        <v>3182.99</v>
      </c>
      <c r="F1781" s="10">
        <v>21145481.918736201</v>
      </c>
      <c r="G1781" s="10">
        <v>23792466.348614398</v>
      </c>
      <c r="H1781" s="16">
        <v>-0.111253049225489</v>
      </c>
      <c r="I1781" s="10">
        <v>-2646984.4298781902</v>
      </c>
      <c r="J1781" s="10">
        <v>6643.27626500121</v>
      </c>
      <c r="K1781" s="10">
        <v>7474.8793896978596</v>
      </c>
      <c r="L1781" s="10" t="s">
        <v>12</v>
      </c>
      <c r="M1781" s="10" t="s">
        <v>6439</v>
      </c>
    </row>
    <row r="1782" spans="1:13" x14ac:dyDescent="0.25">
      <c r="A1782" s="4" t="s">
        <v>5265</v>
      </c>
      <c r="B1782" s="9">
        <v>6186</v>
      </c>
      <c r="C1782" s="9" t="s">
        <v>5266</v>
      </c>
      <c r="D1782" s="9" t="s">
        <v>5267</v>
      </c>
      <c r="E1782" s="10">
        <v>39809.879999999997</v>
      </c>
      <c r="F1782" s="10">
        <v>33645906.455477402</v>
      </c>
      <c r="G1782" s="10">
        <v>35540486.916468002</v>
      </c>
      <c r="H1782" s="16">
        <v>-5.3307667546692299E-2</v>
      </c>
      <c r="I1782" s="10">
        <v>-1894580.4609906401</v>
      </c>
      <c r="J1782" s="10">
        <v>845.16472934551405</v>
      </c>
      <c r="K1782" s="10">
        <v>892.75543951571899</v>
      </c>
      <c r="L1782" s="10" t="s">
        <v>12</v>
      </c>
      <c r="M1782" s="10" t="s">
        <v>6439</v>
      </c>
    </row>
    <row r="1783" spans="1:13" x14ac:dyDescent="0.25">
      <c r="A1783" s="4" t="s">
        <v>5268</v>
      </c>
      <c r="B1783" s="9">
        <v>6187</v>
      </c>
      <c r="C1783" s="9" t="s">
        <v>5269</v>
      </c>
      <c r="D1783" s="9" t="s">
        <v>5270</v>
      </c>
      <c r="E1783" s="10">
        <v>2740.92</v>
      </c>
      <c r="F1783" s="10">
        <v>4700435.2943706103</v>
      </c>
      <c r="G1783" s="10">
        <v>5155511.0329861799</v>
      </c>
      <c r="H1783" s="16">
        <v>-8.8269763308406093E-2</v>
      </c>
      <c r="I1783" s="10">
        <v>-455075.73861556599</v>
      </c>
      <c r="J1783" s="10">
        <v>1714.9115240031099</v>
      </c>
      <c r="K1783" s="10">
        <v>1880.9418125980201</v>
      </c>
      <c r="L1783" s="10" t="s">
        <v>12</v>
      </c>
      <c r="M1783" s="10" t="s">
        <v>6439</v>
      </c>
    </row>
    <row r="1784" spans="1:13" x14ac:dyDescent="0.25">
      <c r="A1784" s="4" t="s">
        <v>5271</v>
      </c>
      <c r="B1784" s="9">
        <v>6188</v>
      </c>
      <c r="C1784" s="9" t="s">
        <v>5272</v>
      </c>
      <c r="D1784" s="9" t="s">
        <v>5273</v>
      </c>
      <c r="E1784" s="10">
        <v>2159.06</v>
      </c>
      <c r="F1784" s="10">
        <v>7624887.9312746599</v>
      </c>
      <c r="G1784" s="10">
        <v>7745501.1114733396</v>
      </c>
      <c r="H1784" s="16">
        <v>-1.5572030584310901E-2</v>
      </c>
      <c r="I1784" s="10">
        <v>-120613.180198677</v>
      </c>
      <c r="J1784" s="10">
        <v>3531.5775991749501</v>
      </c>
      <c r="K1784" s="10">
        <v>3587.44134552691</v>
      </c>
      <c r="L1784" s="10" t="s">
        <v>12</v>
      </c>
      <c r="M1784" s="10" t="s">
        <v>6439</v>
      </c>
    </row>
    <row r="1785" spans="1:13" x14ac:dyDescent="0.25">
      <c r="A1785" s="4" t="s">
        <v>5274</v>
      </c>
      <c r="B1785" s="9">
        <v>6189</v>
      </c>
      <c r="C1785" s="9" t="s">
        <v>5275</v>
      </c>
      <c r="D1785" s="9" t="s">
        <v>5276</v>
      </c>
      <c r="E1785" s="10">
        <v>713.08</v>
      </c>
      <c r="F1785" s="10">
        <v>3721321.9197588</v>
      </c>
      <c r="G1785" s="10">
        <v>4110622.3340713498</v>
      </c>
      <c r="H1785" s="16">
        <v>-9.4705955126500499E-2</v>
      </c>
      <c r="I1785" s="10">
        <v>-389300.41431255202</v>
      </c>
      <c r="J1785" s="10">
        <v>5218.6597853800404</v>
      </c>
      <c r="K1785" s="10">
        <v>5764.6019157336495</v>
      </c>
      <c r="L1785" s="10" t="s">
        <v>25</v>
      </c>
      <c r="M1785" s="10" t="s">
        <v>6441</v>
      </c>
    </row>
    <row r="1786" spans="1:13" x14ac:dyDescent="0.25">
      <c r="A1786" s="4" t="s">
        <v>5277</v>
      </c>
      <c r="B1786" s="9">
        <v>6190</v>
      </c>
      <c r="C1786" s="9" t="s">
        <v>5278</v>
      </c>
      <c r="D1786" s="9" t="s">
        <v>5279</v>
      </c>
      <c r="E1786" s="10">
        <v>208.08</v>
      </c>
      <c r="F1786" s="10">
        <v>1478272.4174101001</v>
      </c>
      <c r="G1786" s="10">
        <v>1765766.94658595</v>
      </c>
      <c r="H1786" s="16">
        <v>-0.16281567039847</v>
      </c>
      <c r="I1786" s="10">
        <v>-287494.52917584998</v>
      </c>
      <c r="J1786" s="10">
        <v>7104.3464888989802</v>
      </c>
      <c r="K1786" s="10">
        <v>8486.0003200016799</v>
      </c>
      <c r="L1786" s="10" t="s">
        <v>25</v>
      </c>
      <c r="M1786" s="10" t="s">
        <v>6442</v>
      </c>
    </row>
    <row r="1787" spans="1:13" x14ac:dyDescent="0.25">
      <c r="A1787" s="4" t="s">
        <v>5280</v>
      </c>
      <c r="B1787" s="9">
        <v>6191</v>
      </c>
      <c r="C1787" s="9" t="s">
        <v>5281</v>
      </c>
      <c r="D1787" s="9" t="s">
        <v>5282</v>
      </c>
      <c r="E1787" s="10">
        <v>2411.46</v>
      </c>
      <c r="F1787" s="10">
        <v>1442877.2856660001</v>
      </c>
      <c r="G1787" s="10">
        <v>1545492.6815498499</v>
      </c>
      <c r="H1787" s="16">
        <v>-6.6396558915404399E-2</v>
      </c>
      <c r="I1787" s="10">
        <v>-102615.395883851</v>
      </c>
      <c r="J1787" s="10">
        <v>598.34178699460097</v>
      </c>
      <c r="K1787" s="10">
        <v>640.89501030489896</v>
      </c>
      <c r="L1787" s="10" t="s">
        <v>12</v>
      </c>
      <c r="M1787" s="10" t="s">
        <v>6439</v>
      </c>
    </row>
    <row r="1788" spans="1:13" x14ac:dyDescent="0.25">
      <c r="A1788" s="4" t="s">
        <v>5283</v>
      </c>
      <c r="B1788" s="9">
        <v>6192</v>
      </c>
      <c r="C1788" s="9" t="s">
        <v>5284</v>
      </c>
      <c r="D1788" s="9" t="s">
        <v>5285</v>
      </c>
      <c r="E1788" s="10">
        <v>3499.55</v>
      </c>
      <c r="F1788" s="10">
        <v>3292412.6308001601</v>
      </c>
      <c r="G1788" s="10">
        <v>3860327.6659517302</v>
      </c>
      <c r="H1788" s="16">
        <v>-0.14711575915189901</v>
      </c>
      <c r="I1788" s="10">
        <v>-567915.03515156906</v>
      </c>
      <c r="J1788" s="10">
        <v>940.81028440804096</v>
      </c>
      <c r="K1788" s="10">
        <v>1103.0925878903699</v>
      </c>
      <c r="L1788" s="10" t="s">
        <v>25</v>
      </c>
      <c r="M1788" s="10" t="s">
        <v>6440</v>
      </c>
    </row>
    <row r="1789" spans="1:13" x14ac:dyDescent="0.25">
      <c r="A1789" s="4" t="s">
        <v>5286</v>
      </c>
      <c r="B1789" s="9">
        <v>6193</v>
      </c>
      <c r="C1789" s="9" t="s">
        <v>5287</v>
      </c>
      <c r="D1789" s="9" t="s">
        <v>5288</v>
      </c>
      <c r="E1789" s="10">
        <v>1475.14</v>
      </c>
      <c r="F1789" s="10">
        <v>4769361.5591708999</v>
      </c>
      <c r="G1789" s="10">
        <v>4783990.5282797897</v>
      </c>
      <c r="H1789" s="16">
        <v>-3.0579009348808998E-3</v>
      </c>
      <c r="I1789" s="10">
        <v>-14628.969108887901</v>
      </c>
      <c r="J1789" s="10">
        <v>3233.15858777533</v>
      </c>
      <c r="K1789" s="10">
        <v>3243.0755916589501</v>
      </c>
      <c r="L1789" s="10" t="s">
        <v>80</v>
      </c>
      <c r="M1789" s="10" t="s">
        <v>6439</v>
      </c>
    </row>
    <row r="1790" spans="1:13" x14ac:dyDescent="0.25">
      <c r="A1790" s="4" t="s">
        <v>5289</v>
      </c>
      <c r="B1790" s="9">
        <v>6194</v>
      </c>
      <c r="C1790" s="9" t="s">
        <v>5290</v>
      </c>
      <c r="D1790" s="9" t="s">
        <v>5291</v>
      </c>
      <c r="E1790" s="10">
        <v>1455.94</v>
      </c>
      <c r="F1790" s="10">
        <v>8135080.7153787604</v>
      </c>
      <c r="G1790" s="10">
        <v>7561803.93806489</v>
      </c>
      <c r="H1790" s="16">
        <v>7.5812171541249904E-2</v>
      </c>
      <c r="I1790" s="10">
        <v>573276.77731387306</v>
      </c>
      <c r="J1790" s="10">
        <v>5587.5109656845498</v>
      </c>
      <c r="K1790" s="10">
        <v>5193.7606893586899</v>
      </c>
      <c r="L1790" s="10" t="s">
        <v>25</v>
      </c>
      <c r="M1790" s="10" t="s">
        <v>6440</v>
      </c>
    </row>
    <row r="1791" spans="1:13" x14ac:dyDescent="0.25">
      <c r="A1791" s="4" t="s">
        <v>5292</v>
      </c>
      <c r="B1791" s="9">
        <v>6195</v>
      </c>
      <c r="C1791" s="9" t="s">
        <v>5293</v>
      </c>
      <c r="D1791" s="9" t="s">
        <v>5294</v>
      </c>
      <c r="E1791" s="10">
        <v>1232.1099999999999</v>
      </c>
      <c r="F1791" s="10">
        <v>9939970.8533115909</v>
      </c>
      <c r="G1791" s="10">
        <v>9948557.5380321108</v>
      </c>
      <c r="H1791" s="16">
        <v>-8.6310851474635797E-4</v>
      </c>
      <c r="I1791" s="10">
        <v>-8586.6847205199301</v>
      </c>
      <c r="J1791" s="10">
        <v>8067.4378532043302</v>
      </c>
      <c r="K1791" s="10">
        <v>8074.4069425880098</v>
      </c>
      <c r="L1791" s="10" t="s">
        <v>25</v>
      </c>
      <c r="M1791" s="10" t="s">
        <v>6441</v>
      </c>
    </row>
    <row r="1792" spans="1:13" x14ac:dyDescent="0.25">
      <c r="A1792" s="4" t="s">
        <v>5295</v>
      </c>
      <c r="B1792" s="9">
        <v>6196</v>
      </c>
      <c r="C1792" s="9" t="s">
        <v>5296</v>
      </c>
      <c r="D1792" s="9" t="s">
        <v>5297</v>
      </c>
      <c r="E1792" s="10">
        <v>2817.61</v>
      </c>
      <c r="F1792" s="10">
        <v>2559085.3442918402</v>
      </c>
      <c r="G1792" s="10">
        <v>2026797.5073975001</v>
      </c>
      <c r="H1792" s="16">
        <v>0.26262506982151401</v>
      </c>
      <c r="I1792" s="10">
        <v>532287.83689434</v>
      </c>
      <c r="J1792" s="10">
        <v>908.24682773408699</v>
      </c>
      <c r="K1792" s="10">
        <v>719.33216711947398</v>
      </c>
      <c r="L1792" s="10" t="s">
        <v>25</v>
      </c>
      <c r="M1792" s="10" t="s">
        <v>6443</v>
      </c>
    </row>
    <row r="1793" spans="1:13" x14ac:dyDescent="0.25">
      <c r="A1793" s="4" t="s">
        <v>5298</v>
      </c>
      <c r="B1793" s="9">
        <v>6197</v>
      </c>
      <c r="C1793" s="9" t="s">
        <v>5299</v>
      </c>
      <c r="D1793" s="9" t="s">
        <v>5300</v>
      </c>
      <c r="E1793" s="10">
        <v>12104.17</v>
      </c>
      <c r="F1793" s="10">
        <v>8480717.0087275803</v>
      </c>
      <c r="G1793" s="10">
        <v>9853450.9790826496</v>
      </c>
      <c r="H1793" s="16">
        <v>-0.13931504538553799</v>
      </c>
      <c r="I1793" s="10">
        <v>-1372733.97035507</v>
      </c>
      <c r="J1793" s="10">
        <v>700.64424150747902</v>
      </c>
      <c r="K1793" s="10">
        <v>814.05424569240597</v>
      </c>
      <c r="L1793" s="10" t="s">
        <v>80</v>
      </c>
      <c r="M1793" s="10" t="s">
        <v>6439</v>
      </c>
    </row>
    <row r="1794" spans="1:13" x14ac:dyDescent="0.25">
      <c r="A1794" s="4" t="s">
        <v>5301</v>
      </c>
      <c r="B1794" s="9">
        <v>6198</v>
      </c>
      <c r="C1794" s="9" t="s">
        <v>5302</v>
      </c>
      <c r="D1794" s="9" t="s">
        <v>5303</v>
      </c>
      <c r="E1794" s="10">
        <v>3887.45</v>
      </c>
      <c r="F1794" s="10">
        <v>8802615.0428855494</v>
      </c>
      <c r="G1794" s="10">
        <v>7773640.7147412002</v>
      </c>
      <c r="H1794" s="16">
        <v>0.132367106469572</v>
      </c>
      <c r="I1794" s="10">
        <v>1028974.32814435</v>
      </c>
      <c r="J1794" s="10">
        <v>2264.3673983936901</v>
      </c>
      <c r="K1794" s="10">
        <v>1999.6760639342499</v>
      </c>
      <c r="L1794" s="10" t="s">
        <v>12</v>
      </c>
      <c r="M1794" s="10" t="s">
        <v>6439</v>
      </c>
    </row>
    <row r="1795" spans="1:13" x14ac:dyDescent="0.25">
      <c r="A1795" s="4" t="s">
        <v>5304</v>
      </c>
      <c r="B1795" s="9">
        <v>6199</v>
      </c>
      <c r="C1795" s="9" t="s">
        <v>5305</v>
      </c>
      <c r="D1795" s="9" t="s">
        <v>5306</v>
      </c>
      <c r="E1795" s="10">
        <v>3946.58</v>
      </c>
      <c r="F1795" s="10">
        <v>8553249.44198828</v>
      </c>
      <c r="G1795" s="10">
        <v>8388629.7987901699</v>
      </c>
      <c r="H1795" s="16">
        <v>1.9624139716101899E-2</v>
      </c>
      <c r="I1795" s="10">
        <v>164619.643198114</v>
      </c>
      <c r="J1795" s="10">
        <v>2167.2560652484599</v>
      </c>
      <c r="K1795" s="10">
        <v>2125.54409103329</v>
      </c>
      <c r="L1795" s="10" t="s">
        <v>12</v>
      </c>
      <c r="M1795" s="10" t="s">
        <v>6441</v>
      </c>
    </row>
    <row r="1796" spans="1:13" x14ac:dyDescent="0.25">
      <c r="A1796" s="4" t="s">
        <v>5307</v>
      </c>
      <c r="B1796" s="9">
        <v>6200</v>
      </c>
      <c r="C1796" s="9" t="s">
        <v>5308</v>
      </c>
      <c r="D1796" s="9" t="s">
        <v>5309</v>
      </c>
      <c r="E1796" s="10">
        <v>2888.79</v>
      </c>
      <c r="F1796" s="10">
        <v>11814139.4562608</v>
      </c>
      <c r="G1796" s="10">
        <v>10694879.0108862</v>
      </c>
      <c r="H1796" s="16">
        <v>0.10465386698019501</v>
      </c>
      <c r="I1796" s="10">
        <v>1119260.4453745701</v>
      </c>
      <c r="J1796" s="10">
        <v>4089.6498036412499</v>
      </c>
      <c r="K1796" s="10">
        <v>3702.2002329301299</v>
      </c>
      <c r="L1796" s="10" t="s">
        <v>12</v>
      </c>
      <c r="M1796" s="10" t="s">
        <v>6439</v>
      </c>
    </row>
    <row r="1797" spans="1:13" x14ac:dyDescent="0.25">
      <c r="A1797" s="4" t="s">
        <v>5310</v>
      </c>
      <c r="B1797" s="9">
        <v>6201</v>
      </c>
      <c r="C1797" s="9" t="s">
        <v>5311</v>
      </c>
      <c r="D1797" s="9" t="s">
        <v>5312</v>
      </c>
      <c r="E1797" s="10">
        <v>1160.1300000000001</v>
      </c>
      <c r="F1797" s="10">
        <v>9079784.3957544994</v>
      </c>
      <c r="G1797" s="10">
        <v>7067570.9574608002</v>
      </c>
      <c r="H1797" s="16">
        <v>0.28471075145974101</v>
      </c>
      <c r="I1797" s="10">
        <v>2012213.4382937099</v>
      </c>
      <c r="J1797" s="10">
        <v>7826.5232308056002</v>
      </c>
      <c r="K1797" s="10">
        <v>6092.0508541808204</v>
      </c>
      <c r="L1797" s="10" t="s">
        <v>12</v>
      </c>
      <c r="M1797" s="10" t="s">
        <v>6441</v>
      </c>
    </row>
    <row r="1798" spans="1:13" x14ac:dyDescent="0.25">
      <c r="A1798" s="4" t="s">
        <v>5313</v>
      </c>
      <c r="B1798" s="9">
        <v>6202</v>
      </c>
      <c r="C1798" s="9" t="s">
        <v>5314</v>
      </c>
      <c r="D1798" s="9" t="s">
        <v>5315</v>
      </c>
      <c r="E1798" s="10">
        <v>428.58</v>
      </c>
      <c r="F1798" s="10">
        <v>5324498.9227345502</v>
      </c>
      <c r="G1798" s="10">
        <v>5083166.6970520299</v>
      </c>
      <c r="H1798" s="16">
        <v>4.7476748268453502E-2</v>
      </c>
      <c r="I1798" s="10">
        <v>241332.22568252499</v>
      </c>
      <c r="J1798" s="10">
        <v>12423.582348067001</v>
      </c>
      <c r="K1798" s="10">
        <v>11860.4850834197</v>
      </c>
      <c r="L1798" s="10" t="s">
        <v>12</v>
      </c>
      <c r="M1798" s="10" t="s">
        <v>6443</v>
      </c>
    </row>
    <row r="1799" spans="1:13" x14ac:dyDescent="0.25">
      <c r="A1799" s="4" t="s">
        <v>5316</v>
      </c>
      <c r="B1799" s="9">
        <v>6203</v>
      </c>
      <c r="C1799" s="9" t="s">
        <v>5317</v>
      </c>
      <c r="D1799" s="9" t="s">
        <v>5318</v>
      </c>
      <c r="E1799" s="10">
        <v>2917.83</v>
      </c>
      <c r="F1799" s="10">
        <v>2140565.9576877598</v>
      </c>
      <c r="G1799" s="10">
        <v>2450276.9220071202</v>
      </c>
      <c r="H1799" s="16">
        <v>-0.12639835176901801</v>
      </c>
      <c r="I1799" s="10">
        <v>-309710.964319363</v>
      </c>
      <c r="J1799" s="10">
        <v>733.61572047986397</v>
      </c>
      <c r="K1799" s="10">
        <v>839.76000041370605</v>
      </c>
      <c r="L1799" s="10" t="s">
        <v>25</v>
      </c>
      <c r="M1799" s="10" t="s">
        <v>6443</v>
      </c>
    </row>
    <row r="1800" spans="1:13" x14ac:dyDescent="0.25">
      <c r="A1800" s="4" t="s">
        <v>5319</v>
      </c>
      <c r="B1800" s="9">
        <v>6204</v>
      </c>
      <c r="C1800" s="9" t="s">
        <v>5320</v>
      </c>
      <c r="D1800" s="9" t="s">
        <v>5321</v>
      </c>
      <c r="E1800" s="10">
        <v>797.9</v>
      </c>
      <c r="F1800" s="10">
        <v>1516195.2468040001</v>
      </c>
      <c r="G1800" s="10">
        <v>1672120.27638839</v>
      </c>
      <c r="H1800" s="16">
        <v>-9.3249888651054796E-2</v>
      </c>
      <c r="I1800" s="10">
        <v>-155925.02958438799</v>
      </c>
      <c r="J1800" s="10">
        <v>1900.2321679458601</v>
      </c>
      <c r="K1800" s="10">
        <v>2095.6514304905199</v>
      </c>
      <c r="L1800" s="10" t="s">
        <v>12</v>
      </c>
      <c r="M1800" s="10" t="s">
        <v>6439</v>
      </c>
    </row>
    <row r="1801" spans="1:13" x14ac:dyDescent="0.25">
      <c r="A1801" s="4" t="s">
        <v>5322</v>
      </c>
      <c r="B1801" s="9">
        <v>6205</v>
      </c>
      <c r="C1801" s="9" t="s">
        <v>5323</v>
      </c>
      <c r="D1801" s="9" t="s">
        <v>5324</v>
      </c>
      <c r="E1801" s="10">
        <v>284.7</v>
      </c>
      <c r="F1801" s="10">
        <v>1126968.70523914</v>
      </c>
      <c r="G1801" s="10">
        <v>1144565.53961949</v>
      </c>
      <c r="H1801" s="16">
        <v>-1.5374247931835601E-2</v>
      </c>
      <c r="I1801" s="10">
        <v>-17596.834380345201</v>
      </c>
      <c r="J1801" s="10">
        <v>3958.4429407767502</v>
      </c>
      <c r="K1801" s="10">
        <v>4020.25128071474</v>
      </c>
      <c r="L1801" s="10" t="s">
        <v>25</v>
      </c>
      <c r="M1801" s="10" t="s">
        <v>6440</v>
      </c>
    </row>
    <row r="1802" spans="1:13" x14ac:dyDescent="0.25">
      <c r="A1802" s="4" t="s">
        <v>5325</v>
      </c>
      <c r="B1802" s="9">
        <v>6208</v>
      </c>
      <c r="C1802" s="9" t="s">
        <v>5326</v>
      </c>
      <c r="D1802" s="9" t="s">
        <v>5327</v>
      </c>
      <c r="E1802" s="10">
        <v>1391.72</v>
      </c>
      <c r="F1802" s="10">
        <v>1124344.84531278</v>
      </c>
      <c r="G1802" s="10">
        <v>1247111.74113219</v>
      </c>
      <c r="H1802" s="16">
        <v>-9.8440975070890696E-2</v>
      </c>
      <c r="I1802" s="10">
        <v>-122766.89581940899</v>
      </c>
      <c r="J1802" s="10">
        <v>807.88150296954905</v>
      </c>
      <c r="K1802" s="10">
        <v>896.09385589931105</v>
      </c>
      <c r="L1802" s="10" t="s">
        <v>12</v>
      </c>
      <c r="M1802" s="10" t="s">
        <v>6439</v>
      </c>
    </row>
    <row r="1803" spans="1:13" x14ac:dyDescent="0.25">
      <c r="A1803" s="4" t="s">
        <v>5328</v>
      </c>
      <c r="B1803" s="9">
        <v>6209</v>
      </c>
      <c r="C1803" s="9" t="s">
        <v>5329</v>
      </c>
      <c r="D1803" s="9" t="s">
        <v>5330</v>
      </c>
      <c r="E1803" s="10">
        <v>25818.07</v>
      </c>
      <c r="F1803" s="10">
        <v>18684871.550928898</v>
      </c>
      <c r="G1803" s="10">
        <v>17826773.836214501</v>
      </c>
      <c r="H1803" s="16">
        <v>4.8135334110271003E-2</v>
      </c>
      <c r="I1803" s="10">
        <v>858097.71471442305</v>
      </c>
      <c r="J1803" s="10">
        <v>723.71294798290296</v>
      </c>
      <c r="K1803" s="10">
        <v>690.47662494580402</v>
      </c>
      <c r="L1803" s="10" t="s">
        <v>25</v>
      </c>
      <c r="M1803" s="10" t="s">
        <v>6440</v>
      </c>
    </row>
    <row r="1804" spans="1:13" x14ac:dyDescent="0.25">
      <c r="A1804" s="4" t="s">
        <v>5331</v>
      </c>
      <c r="B1804" s="9">
        <v>6210</v>
      </c>
      <c r="C1804" s="9" t="s">
        <v>5332</v>
      </c>
      <c r="D1804" s="9" t="s">
        <v>5333</v>
      </c>
      <c r="E1804" s="10">
        <v>289.63</v>
      </c>
      <c r="F1804" s="10">
        <v>277836.18705800001</v>
      </c>
      <c r="G1804" s="10">
        <v>221056.48745302201</v>
      </c>
      <c r="H1804" s="16">
        <v>0.25685606543008699</v>
      </c>
      <c r="I1804" s="10">
        <v>56779.699604978501</v>
      </c>
      <c r="J1804" s="10">
        <v>959.27972605738398</v>
      </c>
      <c r="K1804" s="10">
        <v>763.23753565936397</v>
      </c>
      <c r="L1804" s="10" t="s">
        <v>25</v>
      </c>
      <c r="M1804" s="10" t="s">
        <v>6440</v>
      </c>
    </row>
    <row r="1805" spans="1:13" x14ac:dyDescent="0.25">
      <c r="A1805" s="4" t="s">
        <v>5334</v>
      </c>
      <c r="B1805" s="9">
        <v>6327</v>
      </c>
      <c r="C1805" s="9" t="s">
        <v>5335</v>
      </c>
      <c r="D1805" s="9" t="s">
        <v>5336</v>
      </c>
      <c r="E1805" s="10">
        <v>708.1</v>
      </c>
      <c r="F1805" s="10">
        <v>4293264.1136854803</v>
      </c>
      <c r="G1805" s="10">
        <v>3897767.9183940501</v>
      </c>
      <c r="H1805" s="16">
        <v>0.101467353514056</v>
      </c>
      <c r="I1805" s="10">
        <v>395496.19529143401</v>
      </c>
      <c r="J1805" s="10">
        <v>6063.0759972962596</v>
      </c>
      <c r="K1805" s="10">
        <v>5504.5444406073202</v>
      </c>
      <c r="L1805" s="10" t="s">
        <v>25</v>
      </c>
      <c r="M1805" s="10" t="s">
        <v>6439</v>
      </c>
    </row>
    <row r="1806" spans="1:13" x14ac:dyDescent="0.25">
      <c r="A1806" s="4" t="s">
        <v>5337</v>
      </c>
      <c r="B1806" s="9">
        <v>6328</v>
      </c>
      <c r="C1806" s="9" t="s">
        <v>5338</v>
      </c>
      <c r="D1806" s="9" t="s">
        <v>5339</v>
      </c>
      <c r="E1806" s="10">
        <v>890.34</v>
      </c>
      <c r="F1806" s="10">
        <v>7679605.5537751401</v>
      </c>
      <c r="G1806" s="10">
        <v>6943523.6367707998</v>
      </c>
      <c r="H1806" s="16">
        <v>0.10600985256337001</v>
      </c>
      <c r="I1806" s="10">
        <v>736081.91700434498</v>
      </c>
      <c r="J1806" s="10">
        <v>8625.4751597986597</v>
      </c>
      <c r="K1806" s="10">
        <v>7798.7326602992098</v>
      </c>
      <c r="L1806" s="10" t="s">
        <v>25</v>
      </c>
      <c r="M1806" s="10" t="s">
        <v>6439</v>
      </c>
    </row>
    <row r="1807" spans="1:13" x14ac:dyDescent="0.25">
      <c r="A1807" s="4" t="s">
        <v>5340</v>
      </c>
      <c r="B1807" s="9">
        <v>6329</v>
      </c>
      <c r="C1807" s="9" t="s">
        <v>5341</v>
      </c>
      <c r="D1807" s="9" t="s">
        <v>5342</v>
      </c>
      <c r="E1807" s="10">
        <v>910.71</v>
      </c>
      <c r="F1807" s="10">
        <v>12263076.4052532</v>
      </c>
      <c r="G1807" s="10">
        <v>11119113.103983499</v>
      </c>
      <c r="H1807" s="16">
        <v>0.102882603187105</v>
      </c>
      <c r="I1807" s="10">
        <v>1143963.30126967</v>
      </c>
      <c r="J1807" s="10">
        <v>13465.402164523501</v>
      </c>
      <c r="K1807" s="10">
        <v>12209.279687258801</v>
      </c>
      <c r="L1807" s="10" t="s">
        <v>25</v>
      </c>
      <c r="M1807" s="10" t="s">
        <v>6439</v>
      </c>
    </row>
    <row r="1808" spans="1:13" x14ac:dyDescent="0.25">
      <c r="A1808" s="4" t="s">
        <v>5343</v>
      </c>
      <c r="B1808" s="9">
        <v>6330</v>
      </c>
      <c r="C1808" s="9" t="s">
        <v>5344</v>
      </c>
      <c r="D1808" s="9" t="s">
        <v>5345</v>
      </c>
      <c r="E1808" s="10">
        <v>548.23</v>
      </c>
      <c r="F1808" s="10">
        <v>14335593.071100499</v>
      </c>
      <c r="G1808" s="10">
        <v>13252967.4567504</v>
      </c>
      <c r="H1808" s="16">
        <v>8.16892984822499E-2</v>
      </c>
      <c r="I1808" s="10">
        <v>1082625.61435003</v>
      </c>
      <c r="J1808" s="10">
        <v>26148.866481404599</v>
      </c>
      <c r="K1808" s="10">
        <v>24174.101119512699</v>
      </c>
      <c r="L1808" s="10" t="s">
        <v>12</v>
      </c>
      <c r="M1808" s="10" t="s">
        <v>6439</v>
      </c>
    </row>
    <row r="1809" spans="1:13" x14ac:dyDescent="0.25">
      <c r="A1809" s="4" t="s">
        <v>5346</v>
      </c>
      <c r="B1809" s="9">
        <v>6331</v>
      </c>
      <c r="C1809" s="9" t="s">
        <v>5347</v>
      </c>
      <c r="D1809" s="9" t="s">
        <v>5348</v>
      </c>
      <c r="E1809" s="10">
        <v>2628.95</v>
      </c>
      <c r="F1809" s="10">
        <v>9431028.0393365603</v>
      </c>
      <c r="G1809" s="10">
        <v>8286841.2928815503</v>
      </c>
      <c r="H1809" s="16">
        <v>0.138072723492107</v>
      </c>
      <c r="I1809" s="10">
        <v>1144186.74645501</v>
      </c>
      <c r="J1809" s="10">
        <v>3587.3744420154699</v>
      </c>
      <c r="K1809" s="10">
        <v>3152.1486878341402</v>
      </c>
      <c r="L1809" s="10" t="s">
        <v>25</v>
      </c>
      <c r="M1809" s="10" t="s">
        <v>6439</v>
      </c>
    </row>
    <row r="1810" spans="1:13" x14ac:dyDescent="0.25">
      <c r="A1810" s="4" t="s">
        <v>5349</v>
      </c>
      <c r="B1810" s="9">
        <v>6332</v>
      </c>
      <c r="C1810" s="9" t="s">
        <v>5350</v>
      </c>
      <c r="D1810" s="9" t="s">
        <v>5351</v>
      </c>
      <c r="E1810" s="10">
        <v>743.84</v>
      </c>
      <c r="F1810" s="10">
        <v>4065393.6211352199</v>
      </c>
      <c r="G1810" s="10">
        <v>3832268.0400074101</v>
      </c>
      <c r="H1810" s="16">
        <v>6.0832274437504899E-2</v>
      </c>
      <c r="I1810" s="10">
        <v>233125.58112781</v>
      </c>
      <c r="J1810" s="10">
        <v>5465.4140959550696</v>
      </c>
      <c r="K1810" s="10">
        <v>5152.0058614855498</v>
      </c>
      <c r="L1810" s="10" t="s">
        <v>25</v>
      </c>
      <c r="M1810" s="10" t="s">
        <v>6439</v>
      </c>
    </row>
    <row r="1811" spans="1:13" x14ac:dyDescent="0.25">
      <c r="A1811" s="4" t="s">
        <v>5352</v>
      </c>
      <c r="B1811" s="9">
        <v>6333</v>
      </c>
      <c r="C1811" s="9" t="s">
        <v>5353</v>
      </c>
      <c r="D1811" s="9" t="s">
        <v>5354</v>
      </c>
      <c r="E1811" s="10">
        <v>438.64</v>
      </c>
      <c r="F1811" s="10">
        <v>4609525.89078613</v>
      </c>
      <c r="G1811" s="10">
        <v>4263972.2746599996</v>
      </c>
      <c r="H1811" s="16">
        <v>8.1040305580712499E-2</v>
      </c>
      <c r="I1811" s="10">
        <v>345553.61612613202</v>
      </c>
      <c r="J1811" s="10">
        <v>10508.676570276601</v>
      </c>
      <c r="K1811" s="10">
        <v>9720.8924736913996</v>
      </c>
      <c r="L1811" s="10" t="s">
        <v>12</v>
      </c>
      <c r="M1811" s="10" t="s">
        <v>6439</v>
      </c>
    </row>
    <row r="1812" spans="1:13" x14ac:dyDescent="0.25">
      <c r="A1812" s="4" t="s">
        <v>5355</v>
      </c>
      <c r="B1812" s="9">
        <v>6334</v>
      </c>
      <c r="C1812" s="9" t="s">
        <v>5356</v>
      </c>
      <c r="D1812" s="9" t="s">
        <v>5357</v>
      </c>
      <c r="E1812" s="10">
        <v>276.67</v>
      </c>
      <c r="F1812" s="10">
        <v>5928944.77615513</v>
      </c>
      <c r="G1812" s="10">
        <v>6070596.3374825204</v>
      </c>
      <c r="H1812" s="16">
        <v>-2.3334043881780599E-2</v>
      </c>
      <c r="I1812" s="10">
        <v>-141651.56132739401</v>
      </c>
      <c r="J1812" s="10">
        <v>21429.662688961998</v>
      </c>
      <c r="K1812" s="10">
        <v>21941.650115598099</v>
      </c>
      <c r="L1812" s="10" t="s">
        <v>25</v>
      </c>
      <c r="M1812" s="10" t="s">
        <v>6442</v>
      </c>
    </row>
    <row r="1813" spans="1:13" x14ac:dyDescent="0.25">
      <c r="A1813" s="4" t="s">
        <v>5358</v>
      </c>
      <c r="B1813" s="9">
        <v>6335</v>
      </c>
      <c r="C1813" s="9" t="s">
        <v>5359</v>
      </c>
      <c r="D1813" s="9" t="s">
        <v>5360</v>
      </c>
      <c r="E1813" s="10">
        <v>3214.3</v>
      </c>
      <c r="F1813" s="10">
        <v>4784169.56634345</v>
      </c>
      <c r="G1813" s="10">
        <v>6903326.3869723398</v>
      </c>
      <c r="H1813" s="16">
        <v>-0.30697618826600298</v>
      </c>
      <c r="I1813" s="10">
        <v>-2119156.8206288898</v>
      </c>
      <c r="J1813" s="10">
        <v>1488.4016944104301</v>
      </c>
      <c r="K1813" s="10">
        <v>2147.6919973158501</v>
      </c>
      <c r="L1813" s="10" t="s">
        <v>25</v>
      </c>
      <c r="M1813" s="10" t="s">
        <v>6439</v>
      </c>
    </row>
    <row r="1814" spans="1:13" x14ac:dyDescent="0.25">
      <c r="A1814" s="4" t="s">
        <v>5361</v>
      </c>
      <c r="B1814" s="9">
        <v>6336</v>
      </c>
      <c r="C1814" s="9" t="s">
        <v>5362</v>
      </c>
      <c r="D1814" s="9" t="s">
        <v>5363</v>
      </c>
      <c r="E1814" s="10">
        <v>689.41</v>
      </c>
      <c r="F1814" s="10">
        <v>3337852.3474578802</v>
      </c>
      <c r="G1814" s="10">
        <v>3370118.4366140398</v>
      </c>
      <c r="H1814" s="16">
        <v>-9.5741706895548003E-3</v>
      </c>
      <c r="I1814" s="10">
        <v>-32266.089156158301</v>
      </c>
      <c r="J1814" s="10">
        <v>4841.6070951362499</v>
      </c>
      <c r="K1814" s="10">
        <v>4888.4095626898898</v>
      </c>
      <c r="L1814" s="10" t="s">
        <v>12</v>
      </c>
      <c r="M1814" s="10" t="s">
        <v>6441</v>
      </c>
    </row>
    <row r="1815" spans="1:13" x14ac:dyDescent="0.25">
      <c r="A1815" s="4" t="s">
        <v>5364</v>
      </c>
      <c r="B1815" s="9">
        <v>6337</v>
      </c>
      <c r="C1815" s="9" t="s">
        <v>5365</v>
      </c>
      <c r="D1815" s="9" t="s">
        <v>5366</v>
      </c>
      <c r="E1815" s="10">
        <v>757.81</v>
      </c>
      <c r="F1815" s="10">
        <v>8055079.6364779202</v>
      </c>
      <c r="G1815" s="10">
        <v>7467081.7975208797</v>
      </c>
      <c r="H1815" s="16">
        <v>7.8745332500879103E-2</v>
      </c>
      <c r="I1815" s="10">
        <v>587997.83895704302</v>
      </c>
      <c r="J1815" s="10">
        <v>10629.4185039494</v>
      </c>
      <c r="K1815" s="10">
        <v>9853.5012701348296</v>
      </c>
      <c r="L1815" s="10" t="s">
        <v>12</v>
      </c>
      <c r="M1815" s="10" t="s">
        <v>6439</v>
      </c>
    </row>
    <row r="1816" spans="1:13" x14ac:dyDescent="0.25">
      <c r="A1816" s="4" t="s">
        <v>5367</v>
      </c>
      <c r="B1816" s="9">
        <v>6338</v>
      </c>
      <c r="C1816" s="9" t="s">
        <v>5368</v>
      </c>
      <c r="D1816" s="9" t="s">
        <v>5369</v>
      </c>
      <c r="E1816" s="10">
        <v>439.45</v>
      </c>
      <c r="F1816" s="10">
        <v>9520080.0170515198</v>
      </c>
      <c r="G1816" s="10">
        <v>8798931.9073385</v>
      </c>
      <c r="H1816" s="16">
        <v>8.1958596487327298E-2</v>
      </c>
      <c r="I1816" s="10">
        <v>721148.10971302504</v>
      </c>
      <c r="J1816" s="10">
        <v>21663.6250245796</v>
      </c>
      <c r="K1816" s="10">
        <v>20022.600767637901</v>
      </c>
      <c r="L1816" s="10" t="s">
        <v>25</v>
      </c>
      <c r="M1816" s="10" t="s">
        <v>6440</v>
      </c>
    </row>
    <row r="1817" spans="1:13" x14ac:dyDescent="0.25">
      <c r="A1817" s="4" t="s">
        <v>5370</v>
      </c>
      <c r="B1817" s="9">
        <v>6339</v>
      </c>
      <c r="C1817" s="9" t="s">
        <v>5371</v>
      </c>
      <c r="D1817" s="9" t="s">
        <v>5372</v>
      </c>
      <c r="E1817" s="10">
        <v>3470.69</v>
      </c>
      <c r="F1817" s="10">
        <v>5071547.8734466704</v>
      </c>
      <c r="G1817" s="10">
        <v>4316240.18643374</v>
      </c>
      <c r="H1817" s="16">
        <v>0.174992042701173</v>
      </c>
      <c r="I1817" s="10">
        <v>755307.68701293005</v>
      </c>
      <c r="J1817" s="10">
        <v>1461.25060822104</v>
      </c>
      <c r="K1817" s="10">
        <v>1243.6259609569699</v>
      </c>
      <c r="L1817" s="10" t="s">
        <v>25</v>
      </c>
      <c r="M1817" s="10" t="s">
        <v>6443</v>
      </c>
    </row>
    <row r="1818" spans="1:13" x14ac:dyDescent="0.25">
      <c r="A1818" s="4" t="s">
        <v>5373</v>
      </c>
      <c r="B1818" s="9">
        <v>6400</v>
      </c>
      <c r="C1818" s="9" t="s">
        <v>5374</v>
      </c>
      <c r="D1818" s="9" t="s">
        <v>5375</v>
      </c>
      <c r="E1818" s="10">
        <v>1746.09</v>
      </c>
      <c r="F1818" s="10">
        <v>8049775.3497288004</v>
      </c>
      <c r="G1818" s="10">
        <v>8316246.6770735197</v>
      </c>
      <c r="H1818" s="16">
        <v>-3.2042258688565702E-2</v>
      </c>
      <c r="I1818" s="10">
        <v>-266471.32734471501</v>
      </c>
      <c r="J1818" s="10">
        <v>4610.1720700128899</v>
      </c>
      <c r="K1818" s="10">
        <v>4762.7823749483196</v>
      </c>
      <c r="L1818" s="10" t="s">
        <v>80</v>
      </c>
      <c r="M1818" s="10" t="s">
        <v>6443</v>
      </c>
    </row>
    <row r="1819" spans="1:13" x14ac:dyDescent="0.25">
      <c r="A1819" s="4" t="s">
        <v>5376</v>
      </c>
      <c r="B1819" s="9">
        <v>6401</v>
      </c>
      <c r="C1819" s="9" t="s">
        <v>5377</v>
      </c>
      <c r="D1819" s="9" t="s">
        <v>5378</v>
      </c>
      <c r="E1819" s="10">
        <v>296.11</v>
      </c>
      <c r="F1819" s="10">
        <v>2006940.2078050999</v>
      </c>
      <c r="G1819" s="10">
        <v>1840659.34812217</v>
      </c>
      <c r="H1819" s="16">
        <v>9.0337660715205104E-2</v>
      </c>
      <c r="I1819" s="10">
        <v>166280.85968293101</v>
      </c>
      <c r="J1819" s="10">
        <v>6777.6846705788403</v>
      </c>
      <c r="K1819" s="10">
        <v>6216.1336939724097</v>
      </c>
      <c r="L1819" s="10" t="s">
        <v>80</v>
      </c>
      <c r="M1819" s="10" t="s">
        <v>6439</v>
      </c>
    </row>
    <row r="1820" spans="1:13" x14ac:dyDescent="0.25">
      <c r="A1820" s="4" t="s">
        <v>5379</v>
      </c>
      <c r="B1820" s="9">
        <v>6402</v>
      </c>
      <c r="C1820" s="9" t="s">
        <v>5380</v>
      </c>
      <c r="D1820" s="9" t="s">
        <v>5381</v>
      </c>
      <c r="E1820" s="10">
        <v>45.47</v>
      </c>
      <c r="F1820" s="10">
        <v>485290.44773229997</v>
      </c>
      <c r="G1820" s="10">
        <v>362594.17275995202</v>
      </c>
      <c r="H1820" s="16">
        <v>0.338384574794521</v>
      </c>
      <c r="I1820" s="10">
        <v>122696.27497234799</v>
      </c>
      <c r="J1820" s="10">
        <v>10672.7611113327</v>
      </c>
      <c r="K1820" s="10">
        <v>7974.3605181427802</v>
      </c>
      <c r="L1820" s="10" t="s">
        <v>80</v>
      </c>
      <c r="M1820" s="10" t="s">
        <v>6442</v>
      </c>
    </row>
    <row r="1821" spans="1:13" x14ac:dyDescent="0.25">
      <c r="A1821" s="4" t="s">
        <v>5382</v>
      </c>
      <c r="B1821" s="9">
        <v>6404</v>
      </c>
      <c r="C1821" s="9" t="s">
        <v>5383</v>
      </c>
      <c r="D1821" s="9" t="s">
        <v>5384</v>
      </c>
      <c r="E1821" s="10">
        <v>7468.42</v>
      </c>
      <c r="F1821" s="10">
        <v>15703618.7173685</v>
      </c>
      <c r="G1821" s="10">
        <v>13625874.4517664</v>
      </c>
      <c r="H1821" s="16">
        <v>0.15248520547851999</v>
      </c>
      <c r="I1821" s="10">
        <v>2077744.26560211</v>
      </c>
      <c r="J1821" s="10">
        <v>2102.6694692275601</v>
      </c>
      <c r="K1821" s="10">
        <v>1824.4654762006401</v>
      </c>
      <c r="L1821" s="10" t="s">
        <v>80</v>
      </c>
      <c r="M1821" s="10" t="s">
        <v>6440</v>
      </c>
    </row>
    <row r="1822" spans="1:13" x14ac:dyDescent="0.25">
      <c r="A1822" s="4" t="s">
        <v>5385</v>
      </c>
      <c r="B1822" s="9">
        <v>6405</v>
      </c>
      <c r="C1822" s="9" t="s">
        <v>5386</v>
      </c>
      <c r="D1822" s="9" t="s">
        <v>5387</v>
      </c>
      <c r="E1822" s="10">
        <v>133.19</v>
      </c>
      <c r="F1822" s="10">
        <v>428738.98910821002</v>
      </c>
      <c r="G1822" s="10">
        <v>400441.07991398498</v>
      </c>
      <c r="H1822" s="16">
        <v>7.0666848666733506E-2</v>
      </c>
      <c r="I1822" s="10">
        <v>28297.9091942249</v>
      </c>
      <c r="J1822" s="10">
        <v>3219.0028463714202</v>
      </c>
      <c r="K1822" s="10">
        <v>3006.5401299946302</v>
      </c>
      <c r="L1822" s="10" t="s">
        <v>80</v>
      </c>
      <c r="M1822" s="10" t="s">
        <v>6439</v>
      </c>
    </row>
    <row r="1823" spans="1:13" x14ac:dyDescent="0.25">
      <c r="A1823" s="4" t="s">
        <v>5388</v>
      </c>
      <c r="B1823" s="9">
        <v>6470</v>
      </c>
      <c r="C1823" s="9" t="s">
        <v>5389</v>
      </c>
      <c r="D1823" s="9" t="s">
        <v>5390</v>
      </c>
      <c r="E1823" s="10">
        <v>2185.64</v>
      </c>
      <c r="F1823" s="10">
        <v>3517633.1982932398</v>
      </c>
      <c r="G1823" s="10">
        <v>3068180.9225953701</v>
      </c>
      <c r="H1823" s="16">
        <v>0.146488191875489</v>
      </c>
      <c r="I1823" s="10">
        <v>449452.27569786599</v>
      </c>
      <c r="J1823" s="10">
        <v>1609.42936544593</v>
      </c>
      <c r="K1823" s="10">
        <v>1403.79061629334</v>
      </c>
      <c r="L1823" s="10" t="s">
        <v>12</v>
      </c>
      <c r="M1823" s="10" t="s">
        <v>6443</v>
      </c>
    </row>
    <row r="1824" spans="1:13" x14ac:dyDescent="0.25">
      <c r="A1824" s="4" t="s">
        <v>5391</v>
      </c>
      <c r="B1824" s="9">
        <v>6471</v>
      </c>
      <c r="C1824" s="9" t="s">
        <v>5392</v>
      </c>
      <c r="D1824" s="9" t="s">
        <v>5393</v>
      </c>
      <c r="E1824" s="10">
        <v>648.45000000000005</v>
      </c>
      <c r="F1824" s="10">
        <v>3022431.5237098099</v>
      </c>
      <c r="G1824" s="10">
        <v>2706488.05929336</v>
      </c>
      <c r="H1824" s="16">
        <v>0.116735584083435</v>
      </c>
      <c r="I1824" s="10">
        <v>315943.464416451</v>
      </c>
      <c r="J1824" s="10">
        <v>4661.0093665044496</v>
      </c>
      <c r="K1824" s="10">
        <v>4173.7806450664802</v>
      </c>
      <c r="L1824" s="10" t="s">
        <v>25</v>
      </c>
      <c r="M1824" s="10" t="s">
        <v>6443</v>
      </c>
    </row>
    <row r="1825" spans="1:13" x14ac:dyDescent="0.25">
      <c r="A1825" s="4" t="s">
        <v>5394</v>
      </c>
      <c r="B1825" s="9">
        <v>6472</v>
      </c>
      <c r="C1825" s="9" t="s">
        <v>5395</v>
      </c>
      <c r="D1825" s="9" t="s">
        <v>5396</v>
      </c>
      <c r="E1825" s="10">
        <v>414.25</v>
      </c>
      <c r="F1825" s="10">
        <v>2805924.2822560002</v>
      </c>
      <c r="G1825" s="10">
        <v>2826336.1078789602</v>
      </c>
      <c r="H1825" s="16">
        <v>-7.2220092883001899E-3</v>
      </c>
      <c r="I1825" s="10">
        <v>-20411.825622960001</v>
      </c>
      <c r="J1825" s="10">
        <v>6773.5046041182904</v>
      </c>
      <c r="K1825" s="10">
        <v>6822.7787758091999</v>
      </c>
      <c r="L1825" s="10" t="s">
        <v>25</v>
      </c>
      <c r="M1825" s="10" t="s">
        <v>6443</v>
      </c>
    </row>
    <row r="1826" spans="1:13" x14ac:dyDescent="0.25">
      <c r="A1826" s="4" t="s">
        <v>5397</v>
      </c>
      <c r="B1826" s="9">
        <v>6473</v>
      </c>
      <c r="C1826" s="9" t="s">
        <v>5398</v>
      </c>
      <c r="D1826" s="9" t="s">
        <v>5399</v>
      </c>
      <c r="E1826" s="10">
        <v>133.56</v>
      </c>
      <c r="F1826" s="10">
        <v>1439472.02028695</v>
      </c>
      <c r="G1826" s="10">
        <v>1767604.94051192</v>
      </c>
      <c r="H1826" s="16">
        <v>-0.18563702369486601</v>
      </c>
      <c r="I1826" s="10">
        <v>-328132.920224973</v>
      </c>
      <c r="J1826" s="10">
        <v>10777.7180314986</v>
      </c>
      <c r="K1826" s="10">
        <v>13234.5383386637</v>
      </c>
      <c r="L1826" s="10" t="s">
        <v>25</v>
      </c>
      <c r="M1826" s="10" t="s">
        <v>6450</v>
      </c>
    </row>
    <row r="1827" spans="1:13" x14ac:dyDescent="0.25">
      <c r="A1827" s="4" t="s">
        <v>5400</v>
      </c>
      <c r="B1827" s="9">
        <v>6474</v>
      </c>
      <c r="C1827" s="9" t="s">
        <v>5401</v>
      </c>
      <c r="D1827" s="9" t="s">
        <v>5402</v>
      </c>
      <c r="E1827" s="10">
        <v>1044.31</v>
      </c>
      <c r="F1827" s="10">
        <v>5307815.2153143203</v>
      </c>
      <c r="G1827" s="10">
        <v>4568752.2676209603</v>
      </c>
      <c r="H1827" s="16">
        <v>0.161764723583537</v>
      </c>
      <c r="I1827" s="10">
        <v>739062.94769336295</v>
      </c>
      <c r="J1827" s="10">
        <v>5082.6049882834805</v>
      </c>
      <c r="K1827" s="10">
        <v>4374.9004295860004</v>
      </c>
      <c r="L1827" s="10" t="s">
        <v>80</v>
      </c>
      <c r="M1827" s="10" t="s">
        <v>6440</v>
      </c>
    </row>
    <row r="1828" spans="1:13" x14ac:dyDescent="0.25">
      <c r="A1828" s="4" t="s">
        <v>5403</v>
      </c>
      <c r="B1828" s="9">
        <v>6482</v>
      </c>
      <c r="C1828" s="9" t="s">
        <v>5404</v>
      </c>
      <c r="D1828" s="9" t="s">
        <v>5405</v>
      </c>
      <c r="E1828" s="10">
        <v>4252.1000000000004</v>
      </c>
      <c r="F1828" s="10">
        <v>2840665.80805074</v>
      </c>
      <c r="G1828" s="10">
        <v>5347316.7066777404</v>
      </c>
      <c r="H1828" s="16">
        <v>-0.468767988904919</v>
      </c>
      <c r="I1828" s="10">
        <v>-2506650.8986269999</v>
      </c>
      <c r="J1828" s="10">
        <v>668.06185368423598</v>
      </c>
      <c r="K1828" s="10">
        <v>1257.5707783631001</v>
      </c>
      <c r="L1828" s="10" t="s">
        <v>25</v>
      </c>
      <c r="M1828" s="10" t="s">
        <v>6443</v>
      </c>
    </row>
    <row r="1829" spans="1:13" x14ac:dyDescent="0.25">
      <c r="A1829" s="4" t="s">
        <v>5406</v>
      </c>
      <c r="B1829" s="9">
        <v>6483</v>
      </c>
      <c r="C1829" s="9" t="s">
        <v>5407</v>
      </c>
      <c r="D1829" s="9" t="s">
        <v>5408</v>
      </c>
      <c r="E1829" s="10">
        <v>6048.55</v>
      </c>
      <c r="F1829" s="10">
        <v>13988236.859524701</v>
      </c>
      <c r="G1829" s="10">
        <v>13560729.4675963</v>
      </c>
      <c r="H1829" s="16">
        <v>3.1525397874059502E-2</v>
      </c>
      <c r="I1829" s="10">
        <v>427507.39192845498</v>
      </c>
      <c r="J1829" s="10">
        <v>2312.6595398111499</v>
      </c>
      <c r="K1829" s="10">
        <v>2241.98022130862</v>
      </c>
      <c r="L1829" s="10" t="s">
        <v>12</v>
      </c>
      <c r="M1829" s="10" t="s">
        <v>6439</v>
      </c>
    </row>
    <row r="1830" spans="1:13" x14ac:dyDescent="0.25">
      <c r="A1830" s="4" t="s">
        <v>5409</v>
      </c>
      <c r="B1830" s="9">
        <v>6484</v>
      </c>
      <c r="C1830" s="9" t="s">
        <v>5410</v>
      </c>
      <c r="D1830" s="9" t="s">
        <v>5411</v>
      </c>
      <c r="E1830" s="10">
        <v>1649.36</v>
      </c>
      <c r="F1830" s="10">
        <v>8672481.9951011296</v>
      </c>
      <c r="G1830" s="10">
        <v>6667431.7888209699</v>
      </c>
      <c r="H1830" s="16">
        <v>0.300723017465577</v>
      </c>
      <c r="I1830" s="10">
        <v>2005050.20628015</v>
      </c>
      <c r="J1830" s="10">
        <v>5258.0891952642996</v>
      </c>
      <c r="K1830" s="10">
        <v>4042.4357258700202</v>
      </c>
      <c r="L1830" s="10" t="s">
        <v>12</v>
      </c>
      <c r="M1830" s="10" t="s">
        <v>6439</v>
      </c>
    </row>
    <row r="1831" spans="1:13" x14ac:dyDescent="0.25">
      <c r="A1831" s="4" t="s">
        <v>5412</v>
      </c>
      <c r="B1831" s="9">
        <v>6485</v>
      </c>
      <c r="C1831" s="9" t="s">
        <v>5413</v>
      </c>
      <c r="D1831" s="9" t="s">
        <v>5414</v>
      </c>
      <c r="E1831" s="10">
        <v>558.72</v>
      </c>
      <c r="F1831" s="10">
        <v>4822648.5938455397</v>
      </c>
      <c r="G1831" s="10">
        <v>3007917.3211529199</v>
      </c>
      <c r="H1831" s="16">
        <v>0.60331820290759797</v>
      </c>
      <c r="I1831" s="10">
        <v>1814731.2726926201</v>
      </c>
      <c r="J1831" s="10">
        <v>8631.6018647006404</v>
      </c>
      <c r="K1831" s="10">
        <v>5383.5862706774797</v>
      </c>
      <c r="L1831" s="10" t="s">
        <v>25</v>
      </c>
      <c r="M1831" s="10" t="s">
        <v>6439</v>
      </c>
    </row>
    <row r="1832" spans="1:13" x14ac:dyDescent="0.25">
      <c r="A1832" s="4" t="s">
        <v>5415</v>
      </c>
      <c r="B1832" s="9">
        <v>6486</v>
      </c>
      <c r="C1832" s="9" t="s">
        <v>5416</v>
      </c>
      <c r="D1832" s="9" t="s">
        <v>5417</v>
      </c>
      <c r="E1832" s="10">
        <v>2633.06</v>
      </c>
      <c r="F1832" s="10">
        <v>51557155.651887901</v>
      </c>
      <c r="G1832" s="10">
        <v>37755118.412155502</v>
      </c>
      <c r="H1832" s="16">
        <v>0.36556731431912998</v>
      </c>
      <c r="I1832" s="10">
        <v>13802037.2397324</v>
      </c>
      <c r="J1832" s="10">
        <v>19580.6991302469</v>
      </c>
      <c r="K1832" s="10">
        <v>14338.875077725301</v>
      </c>
      <c r="L1832" s="10" t="s">
        <v>12</v>
      </c>
      <c r="M1832" s="10" t="s">
        <v>6439</v>
      </c>
    </row>
    <row r="1833" spans="1:13" x14ac:dyDescent="0.25">
      <c r="A1833" s="4" t="s">
        <v>5418</v>
      </c>
      <c r="B1833" s="9">
        <v>6487</v>
      </c>
      <c r="C1833" s="9" t="s">
        <v>5419</v>
      </c>
      <c r="D1833" s="9" t="s">
        <v>5420</v>
      </c>
      <c r="E1833" s="10">
        <v>27178.91</v>
      </c>
      <c r="F1833" s="10">
        <v>58046264.9937765</v>
      </c>
      <c r="G1833" s="10">
        <v>54254918.820284903</v>
      </c>
      <c r="H1833" s="16">
        <v>6.9880229404640296E-2</v>
      </c>
      <c r="I1833" s="10">
        <v>3791346.1734916498</v>
      </c>
      <c r="J1833" s="10">
        <v>2135.7098203635301</v>
      </c>
      <c r="K1833" s="10">
        <v>1996.21393279881</v>
      </c>
      <c r="L1833" s="10" t="s">
        <v>12</v>
      </c>
      <c r="M1833" s="10" t="s">
        <v>6443</v>
      </c>
    </row>
    <row r="1834" spans="1:13" x14ac:dyDescent="0.25">
      <c r="A1834" s="4" t="s">
        <v>5421</v>
      </c>
      <c r="B1834" s="9">
        <v>6488</v>
      </c>
      <c r="C1834" s="9" t="s">
        <v>5422</v>
      </c>
      <c r="D1834" s="9" t="s">
        <v>5423</v>
      </c>
      <c r="E1834" s="10">
        <v>12578.56</v>
      </c>
      <c r="F1834" s="10">
        <v>35133358.928972498</v>
      </c>
      <c r="G1834" s="10">
        <v>33757116.984678097</v>
      </c>
      <c r="H1834" s="16">
        <v>4.0768941995818597E-2</v>
      </c>
      <c r="I1834" s="10">
        <v>1376241.9442944101</v>
      </c>
      <c r="J1834" s="10">
        <v>2793.1145480064902</v>
      </c>
      <c r="K1834" s="10">
        <v>2683.7028232705602</v>
      </c>
      <c r="L1834" s="10" t="s">
        <v>12</v>
      </c>
      <c r="M1834" s="10" t="s">
        <v>6439</v>
      </c>
    </row>
    <row r="1835" spans="1:13" x14ac:dyDescent="0.25">
      <c r="A1835" s="4" t="s">
        <v>5424</v>
      </c>
      <c r="B1835" s="9">
        <v>6489</v>
      </c>
      <c r="C1835" s="9" t="s">
        <v>5425</v>
      </c>
      <c r="D1835" s="9" t="s">
        <v>5426</v>
      </c>
      <c r="E1835" s="10">
        <v>4089.66</v>
      </c>
      <c r="F1835" s="10">
        <v>18453795.977150399</v>
      </c>
      <c r="G1835" s="10">
        <v>17804392.004985299</v>
      </c>
      <c r="H1835" s="16">
        <v>3.6474369469243297E-2</v>
      </c>
      <c r="I1835" s="10">
        <v>649403.97216507397</v>
      </c>
      <c r="J1835" s="10">
        <v>4512.3056628547001</v>
      </c>
      <c r="K1835" s="10">
        <v>4353.5139852665698</v>
      </c>
      <c r="L1835" s="10" t="s">
        <v>12</v>
      </c>
      <c r="M1835" s="10" t="s">
        <v>6441</v>
      </c>
    </row>
    <row r="1836" spans="1:13" x14ac:dyDescent="0.25">
      <c r="A1836" s="4" t="s">
        <v>5427</v>
      </c>
      <c r="B1836" s="9">
        <v>6490</v>
      </c>
      <c r="C1836" s="9" t="s">
        <v>5428</v>
      </c>
      <c r="D1836" s="9" t="s">
        <v>5429</v>
      </c>
      <c r="E1836" s="10">
        <v>2035.84</v>
      </c>
      <c r="F1836" s="10">
        <v>17332153.944358099</v>
      </c>
      <c r="G1836" s="10">
        <v>18444194.165208999</v>
      </c>
      <c r="H1836" s="16">
        <v>-6.0292155400781297E-2</v>
      </c>
      <c r="I1836" s="10">
        <v>-1112040.2208509699</v>
      </c>
      <c r="J1836" s="10">
        <v>8513.5147871925492</v>
      </c>
      <c r="K1836" s="10">
        <v>9059.7464266391507</v>
      </c>
      <c r="L1836" s="10" t="s">
        <v>12</v>
      </c>
      <c r="M1836" s="10" t="s">
        <v>6439</v>
      </c>
    </row>
    <row r="1837" spans="1:13" x14ac:dyDescent="0.25">
      <c r="A1837" s="4" t="s">
        <v>5430</v>
      </c>
      <c r="B1837" s="9">
        <v>6491</v>
      </c>
      <c r="C1837" s="9" t="s">
        <v>5431</v>
      </c>
      <c r="D1837" s="9" t="s">
        <v>5432</v>
      </c>
      <c r="E1837" s="10">
        <v>88299.37</v>
      </c>
      <c r="F1837" s="10">
        <v>74934736.265727103</v>
      </c>
      <c r="G1837" s="10">
        <v>72809556.626180202</v>
      </c>
      <c r="H1837" s="16">
        <v>2.91881964129788E-2</v>
      </c>
      <c r="I1837" s="10">
        <v>2125179.63954684</v>
      </c>
      <c r="J1837" s="10">
        <v>848.64406468276104</v>
      </c>
      <c r="K1837" s="10">
        <v>824.57617337677698</v>
      </c>
      <c r="L1837" s="10" t="s">
        <v>12</v>
      </c>
      <c r="M1837" s="10" t="s">
        <v>6439</v>
      </c>
    </row>
    <row r="1838" spans="1:13" x14ac:dyDescent="0.25">
      <c r="A1838" s="4" t="s">
        <v>5433</v>
      </c>
      <c r="B1838" s="9">
        <v>6499</v>
      </c>
      <c r="C1838" s="9" t="s">
        <v>5434</v>
      </c>
      <c r="D1838" s="9" t="s">
        <v>5435</v>
      </c>
      <c r="E1838" s="10">
        <v>259.13</v>
      </c>
      <c r="F1838" s="10">
        <v>4490546.4774803799</v>
      </c>
      <c r="G1838" s="10">
        <v>3028480.8519677999</v>
      </c>
      <c r="H1838" s="16">
        <v>0.48277195629702802</v>
      </c>
      <c r="I1838" s="10">
        <v>1462065.6255125799</v>
      </c>
      <c r="J1838" s="10">
        <v>17329.319173698099</v>
      </c>
      <c r="K1838" s="10">
        <v>11687.1101453625</v>
      </c>
      <c r="L1838" s="10" t="s">
        <v>25</v>
      </c>
      <c r="M1838" s="10" t="s">
        <v>6442</v>
      </c>
    </row>
    <row r="1839" spans="1:13" x14ac:dyDescent="0.25">
      <c r="A1839" s="4" t="s">
        <v>5436</v>
      </c>
      <c r="B1839" s="9">
        <v>6500</v>
      </c>
      <c r="C1839" s="9" t="s">
        <v>5437</v>
      </c>
      <c r="D1839" s="9" t="s">
        <v>5438</v>
      </c>
      <c r="E1839" s="10">
        <v>529.95000000000005</v>
      </c>
      <c r="F1839" s="10">
        <v>18417333.118283302</v>
      </c>
      <c r="G1839" s="10">
        <v>13764651.971500199</v>
      </c>
      <c r="H1839" s="16">
        <v>0.33801662086454698</v>
      </c>
      <c r="I1839" s="10">
        <v>4652681.1467830297</v>
      </c>
      <c r="J1839" s="10">
        <v>34752.963710318501</v>
      </c>
      <c r="K1839" s="10">
        <v>25973.491785074501</v>
      </c>
      <c r="L1839" s="10" t="s">
        <v>25</v>
      </c>
      <c r="M1839" s="10" t="s">
        <v>6441</v>
      </c>
    </row>
    <row r="1840" spans="1:13" x14ac:dyDescent="0.25">
      <c r="A1840" s="4" t="s">
        <v>5439</v>
      </c>
      <c r="B1840" s="9">
        <v>6501</v>
      </c>
      <c r="C1840" s="9" t="s">
        <v>5440</v>
      </c>
      <c r="D1840" s="9" t="s">
        <v>5441</v>
      </c>
      <c r="E1840" s="10">
        <v>134.83000000000001</v>
      </c>
      <c r="F1840" s="10">
        <v>99908.760046809999</v>
      </c>
      <c r="G1840" s="10">
        <v>124536.73083624399</v>
      </c>
      <c r="H1840" s="16">
        <v>-0.197756682900389</v>
      </c>
      <c r="I1840" s="10">
        <v>-24627.970789434199</v>
      </c>
      <c r="J1840" s="10">
        <v>740.99799782548405</v>
      </c>
      <c r="K1840" s="10">
        <v>923.65742665760001</v>
      </c>
      <c r="L1840" s="10" t="s">
        <v>80</v>
      </c>
      <c r="M1840" s="10" t="s">
        <v>6442</v>
      </c>
    </row>
    <row r="1841" spans="1:13" x14ac:dyDescent="0.25">
      <c r="A1841" s="4" t="s">
        <v>5442</v>
      </c>
      <c r="B1841" s="9">
        <v>6502</v>
      </c>
      <c r="C1841" s="9" t="s">
        <v>5443</v>
      </c>
      <c r="D1841" s="9" t="s">
        <v>5444</v>
      </c>
      <c r="E1841" s="10">
        <v>1152.33</v>
      </c>
      <c r="F1841" s="10">
        <v>2260650.4528937102</v>
      </c>
      <c r="G1841" s="10">
        <v>2327222.23607803</v>
      </c>
      <c r="H1841" s="16">
        <v>-2.8605683699771602E-2</v>
      </c>
      <c r="I1841" s="10">
        <v>-66571.783184323504</v>
      </c>
      <c r="J1841" s="10">
        <v>1961.8082084938401</v>
      </c>
      <c r="K1841" s="10">
        <v>2019.57966561491</v>
      </c>
      <c r="L1841" s="10" t="s">
        <v>80</v>
      </c>
      <c r="M1841" s="10" t="s">
        <v>6441</v>
      </c>
    </row>
    <row r="1842" spans="1:13" x14ac:dyDescent="0.25">
      <c r="A1842" s="4" t="s">
        <v>5445</v>
      </c>
      <c r="B1842" s="9">
        <v>6503</v>
      </c>
      <c r="C1842" s="9" t="s">
        <v>5446</v>
      </c>
      <c r="D1842" s="9" t="s">
        <v>5447</v>
      </c>
      <c r="E1842" s="10">
        <v>874.09</v>
      </c>
      <c r="F1842" s="10">
        <v>4636075.7360790996</v>
      </c>
      <c r="G1842" s="10">
        <v>3595816.3128373399</v>
      </c>
      <c r="H1842" s="16">
        <v>0.28929715334121903</v>
      </c>
      <c r="I1842" s="10">
        <v>1040259.42324176</v>
      </c>
      <c r="J1842" s="10">
        <v>5303.8883136508803</v>
      </c>
      <c r="K1842" s="10">
        <v>4113.78269152758</v>
      </c>
      <c r="L1842" s="10" t="s">
        <v>12</v>
      </c>
      <c r="M1842" s="10" t="s">
        <v>6439</v>
      </c>
    </row>
    <row r="1843" spans="1:13" x14ac:dyDescent="0.25">
      <c r="A1843" s="4" t="s">
        <v>5448</v>
      </c>
      <c r="B1843" s="9">
        <v>6504</v>
      </c>
      <c r="C1843" s="9" t="s">
        <v>5449</v>
      </c>
      <c r="D1843" s="9" t="s">
        <v>5450</v>
      </c>
      <c r="E1843" s="10">
        <v>2083.85</v>
      </c>
      <c r="F1843" s="10">
        <v>25186957.667159401</v>
      </c>
      <c r="G1843" s="10">
        <v>17681680.380819101</v>
      </c>
      <c r="H1843" s="16">
        <v>0.42446629079902998</v>
      </c>
      <c r="I1843" s="10">
        <v>7505277.2863402897</v>
      </c>
      <c r="J1843" s="10">
        <v>12086.7421681788</v>
      </c>
      <c r="K1843" s="10">
        <v>8485.1022774283792</v>
      </c>
      <c r="L1843" s="10" t="s">
        <v>12</v>
      </c>
      <c r="M1843" s="10" t="s">
        <v>6439</v>
      </c>
    </row>
    <row r="1844" spans="1:13" x14ac:dyDescent="0.25">
      <c r="A1844" s="4" t="s">
        <v>5451</v>
      </c>
      <c r="B1844" s="9">
        <v>6505</v>
      </c>
      <c r="C1844" s="9" t="s">
        <v>5452</v>
      </c>
      <c r="D1844" s="9" t="s">
        <v>5453</v>
      </c>
      <c r="E1844" s="10">
        <v>3400.94</v>
      </c>
      <c r="F1844" s="10">
        <v>83571586.018698603</v>
      </c>
      <c r="G1844" s="10">
        <v>71868831.119290203</v>
      </c>
      <c r="H1844" s="16">
        <v>0.162834913510473</v>
      </c>
      <c r="I1844" s="10">
        <v>11702754.8994084</v>
      </c>
      <c r="J1844" s="10">
        <v>24573.084505665702</v>
      </c>
      <c r="K1844" s="10">
        <v>21132.049115623999</v>
      </c>
      <c r="L1844" s="10" t="s">
        <v>12</v>
      </c>
      <c r="M1844" s="10" t="s">
        <v>6439</v>
      </c>
    </row>
    <row r="1845" spans="1:13" x14ac:dyDescent="0.25">
      <c r="A1845" s="4" t="s">
        <v>5454</v>
      </c>
      <c r="B1845" s="9">
        <v>6506</v>
      </c>
      <c r="C1845" s="9" t="s">
        <v>5455</v>
      </c>
      <c r="D1845" s="9" t="s">
        <v>5456</v>
      </c>
      <c r="E1845" s="10">
        <v>740.06</v>
      </c>
      <c r="F1845" s="10">
        <v>523977.62693705002</v>
      </c>
      <c r="G1845" s="10">
        <v>717832.37536261196</v>
      </c>
      <c r="H1845" s="16">
        <v>-0.27005573317536202</v>
      </c>
      <c r="I1845" s="10">
        <v>-193854.74842556199</v>
      </c>
      <c r="J1845" s="10">
        <v>708.02046717435098</v>
      </c>
      <c r="K1845" s="10">
        <v>969.96510467071903</v>
      </c>
      <c r="L1845" s="10" t="s">
        <v>80</v>
      </c>
      <c r="M1845" s="10" t="s">
        <v>6440</v>
      </c>
    </row>
    <row r="1846" spans="1:13" x14ac:dyDescent="0.25">
      <c r="A1846" s="4" t="s">
        <v>5457</v>
      </c>
      <c r="B1846" s="9">
        <v>6522</v>
      </c>
      <c r="C1846" s="9" t="s">
        <v>5458</v>
      </c>
      <c r="D1846" s="9" t="s">
        <v>5459</v>
      </c>
      <c r="E1846" s="10">
        <v>14208.79</v>
      </c>
      <c r="F1846" s="10">
        <v>9331992.1330014598</v>
      </c>
      <c r="G1846" s="10">
        <v>10018742.0377151</v>
      </c>
      <c r="H1846" s="16">
        <v>-6.8546520324447496E-2</v>
      </c>
      <c r="I1846" s="10">
        <v>-686749.90471363405</v>
      </c>
      <c r="J1846" s="10">
        <v>656.77599098877897</v>
      </c>
      <c r="K1846" s="10">
        <v>705.10874168138798</v>
      </c>
      <c r="L1846" s="10" t="s">
        <v>25</v>
      </c>
      <c r="M1846" s="10" t="s">
        <v>6440</v>
      </c>
    </row>
    <row r="1847" spans="1:13" x14ac:dyDescent="0.25">
      <c r="A1847" s="4" t="s">
        <v>5460</v>
      </c>
      <c r="B1847" s="9">
        <v>6523</v>
      </c>
      <c r="C1847" s="9" t="s">
        <v>5389</v>
      </c>
      <c r="D1847" s="9" t="s">
        <v>5390</v>
      </c>
      <c r="E1847" s="10">
        <v>2696.28</v>
      </c>
      <c r="F1847" s="10">
        <v>15264207.298800001</v>
      </c>
      <c r="G1847" s="10">
        <v>7618760.39470811</v>
      </c>
      <c r="H1847" s="16">
        <v>1.0035027364034601</v>
      </c>
      <c r="I1847" s="10">
        <v>7645446.90409189</v>
      </c>
      <c r="J1847" s="10">
        <v>5661.21</v>
      </c>
      <c r="K1847" s="10">
        <v>2825.6562355200899</v>
      </c>
      <c r="L1847" s="10" t="s">
        <v>25</v>
      </c>
      <c r="M1847" s="10" t="s">
        <v>6442</v>
      </c>
    </row>
    <row r="1848" spans="1:13" x14ac:dyDescent="0.25">
      <c r="A1848" s="4" t="s">
        <v>5461</v>
      </c>
      <c r="B1848" s="9">
        <v>6524</v>
      </c>
      <c r="C1848" s="9" t="s">
        <v>5389</v>
      </c>
      <c r="D1848" s="9" t="s">
        <v>5390</v>
      </c>
      <c r="E1848" s="10">
        <v>1307.81</v>
      </c>
      <c r="F1848" s="10">
        <v>5515280.8786458299</v>
      </c>
      <c r="G1848" s="10">
        <v>1190863.07948432</v>
      </c>
      <c r="H1848" s="16">
        <v>3.63133081683424</v>
      </c>
      <c r="I1848" s="10">
        <v>4324417.7991615096</v>
      </c>
      <c r="J1848" s="10">
        <v>4217.1881837926203</v>
      </c>
      <c r="K1848" s="10">
        <v>910.57804993410002</v>
      </c>
      <c r="L1848" s="10" t="s">
        <v>25</v>
      </c>
      <c r="M1848" s="10" t="s">
        <v>6440</v>
      </c>
    </row>
    <row r="1849" spans="1:13" x14ac:dyDescent="0.25">
      <c r="A1849" s="4" t="s">
        <v>5462</v>
      </c>
      <c r="B1849" s="9">
        <v>6526</v>
      </c>
      <c r="C1849" s="9" t="s">
        <v>5463</v>
      </c>
      <c r="D1849" s="9" t="s">
        <v>5464</v>
      </c>
      <c r="E1849" s="10">
        <v>5569.69</v>
      </c>
      <c r="F1849" s="10">
        <v>8967711.0862237792</v>
      </c>
      <c r="G1849" s="10">
        <v>8224140.6433946202</v>
      </c>
      <c r="H1849" s="16">
        <v>9.0413147716093004E-2</v>
      </c>
      <c r="I1849" s="10">
        <v>743570.442829162</v>
      </c>
      <c r="J1849" s="10">
        <v>1610.0916004703599</v>
      </c>
      <c r="K1849" s="10">
        <v>1476.58857914796</v>
      </c>
      <c r="L1849" s="10" t="s">
        <v>12</v>
      </c>
      <c r="M1849" s="10" t="s">
        <v>6441</v>
      </c>
    </row>
    <row r="1850" spans="1:13" x14ac:dyDescent="0.25">
      <c r="A1850" s="4" t="s">
        <v>5465</v>
      </c>
      <c r="B1850" s="9">
        <v>6527</v>
      </c>
      <c r="C1850" s="9" t="s">
        <v>5466</v>
      </c>
      <c r="D1850" s="9" t="s">
        <v>5467</v>
      </c>
      <c r="E1850" s="10">
        <v>3201.97</v>
      </c>
      <c r="F1850" s="10">
        <v>14613915.6889087</v>
      </c>
      <c r="G1850" s="10">
        <v>11897295.762531299</v>
      </c>
      <c r="H1850" s="16">
        <v>0.22833927815201299</v>
      </c>
      <c r="I1850" s="10">
        <v>2716619.9263773998</v>
      </c>
      <c r="J1850" s="10">
        <v>4564.0389163261098</v>
      </c>
      <c r="K1850" s="10">
        <v>3715.6174987683598</v>
      </c>
      <c r="L1850" s="10" t="s">
        <v>12</v>
      </c>
      <c r="M1850" s="10" t="s">
        <v>6439</v>
      </c>
    </row>
    <row r="1851" spans="1:13" x14ac:dyDescent="0.25">
      <c r="A1851" s="4" t="s">
        <v>5468</v>
      </c>
      <c r="B1851" s="9">
        <v>6528</v>
      </c>
      <c r="C1851" s="9" t="s">
        <v>5469</v>
      </c>
      <c r="D1851" s="9" t="s">
        <v>5470</v>
      </c>
      <c r="E1851" s="10">
        <v>8143</v>
      </c>
      <c r="F1851" s="10">
        <v>68135501.9959445</v>
      </c>
      <c r="G1851" s="10">
        <v>54215201.459003396</v>
      </c>
      <c r="H1851" s="16">
        <v>0.25676009979355102</v>
      </c>
      <c r="I1851" s="10">
        <v>13920300.5369412</v>
      </c>
      <c r="J1851" s="10">
        <v>8367.3709929933102</v>
      </c>
      <c r="K1851" s="10">
        <v>6657.8903916251202</v>
      </c>
      <c r="L1851" s="10" t="s">
        <v>12</v>
      </c>
      <c r="M1851" s="10" t="s">
        <v>6439</v>
      </c>
    </row>
    <row r="1852" spans="1:13" x14ac:dyDescent="0.25">
      <c r="A1852" s="4" t="s">
        <v>5471</v>
      </c>
      <c r="B1852" s="9">
        <v>6529</v>
      </c>
      <c r="C1852" s="9" t="s">
        <v>5472</v>
      </c>
      <c r="D1852" s="9" t="s">
        <v>5473</v>
      </c>
      <c r="E1852" s="10">
        <v>3484.75</v>
      </c>
      <c r="F1852" s="10">
        <v>50173546.204492196</v>
      </c>
      <c r="G1852" s="10">
        <v>48738647.6596286</v>
      </c>
      <c r="H1852" s="16">
        <v>2.9440672110650198E-2</v>
      </c>
      <c r="I1852" s="10">
        <v>1434898.5448636301</v>
      </c>
      <c r="J1852" s="10">
        <v>14398.033203097</v>
      </c>
      <c r="K1852" s="10">
        <v>13986.2680707737</v>
      </c>
      <c r="L1852" s="10" t="s">
        <v>12</v>
      </c>
      <c r="M1852" s="10" t="s">
        <v>6439</v>
      </c>
    </row>
    <row r="1853" spans="1:13" x14ac:dyDescent="0.25">
      <c r="A1853" s="4" t="s">
        <v>5474</v>
      </c>
      <c r="B1853" s="9">
        <v>6530</v>
      </c>
      <c r="C1853" s="9" t="s">
        <v>5475</v>
      </c>
      <c r="D1853" s="9" t="s">
        <v>5476</v>
      </c>
      <c r="E1853" s="10">
        <v>5327.26</v>
      </c>
      <c r="F1853" s="10">
        <v>4044691.8839214998</v>
      </c>
      <c r="G1853" s="10">
        <v>4378775.3068551105</v>
      </c>
      <c r="H1853" s="16">
        <v>-7.6296087266818496E-2</v>
      </c>
      <c r="I1853" s="10">
        <v>-334083.42293360701</v>
      </c>
      <c r="J1853" s="10">
        <v>759.244317702064</v>
      </c>
      <c r="K1853" s="10">
        <v>821.95637285492103</v>
      </c>
      <c r="L1853" s="10" t="s">
        <v>25</v>
      </c>
      <c r="M1853" s="10" t="s">
        <v>6440</v>
      </c>
    </row>
    <row r="1854" spans="1:13" x14ac:dyDescent="0.25">
      <c r="A1854" s="4" t="s">
        <v>5477</v>
      </c>
      <c r="B1854" s="9">
        <v>6531</v>
      </c>
      <c r="C1854" s="9" t="s">
        <v>5478</v>
      </c>
      <c r="D1854" s="9" t="s">
        <v>5479</v>
      </c>
      <c r="E1854" s="10">
        <v>1973.47</v>
      </c>
      <c r="F1854" s="10">
        <v>3064783.4458985198</v>
      </c>
      <c r="G1854" s="10">
        <v>2898628.13747935</v>
      </c>
      <c r="H1854" s="16">
        <v>5.7322050479941697E-2</v>
      </c>
      <c r="I1854" s="10">
        <v>166155.30841917</v>
      </c>
      <c r="J1854" s="10">
        <v>1552.9921640047801</v>
      </c>
      <c r="K1854" s="10">
        <v>1468.7976698299699</v>
      </c>
      <c r="L1854" s="10" t="s">
        <v>12</v>
      </c>
      <c r="M1854" s="10" t="s">
        <v>6441</v>
      </c>
    </row>
    <row r="1855" spans="1:13" x14ac:dyDescent="0.25">
      <c r="A1855" s="4" t="s">
        <v>5480</v>
      </c>
      <c r="B1855" s="9">
        <v>6532</v>
      </c>
      <c r="C1855" s="9" t="s">
        <v>5481</v>
      </c>
      <c r="D1855" s="9" t="s">
        <v>5482</v>
      </c>
      <c r="E1855" s="10">
        <v>1359.23</v>
      </c>
      <c r="F1855" s="10">
        <v>5279335.9945828598</v>
      </c>
      <c r="G1855" s="10">
        <v>5077727.84083331</v>
      </c>
      <c r="H1855" s="16">
        <v>3.9704403242782703E-2</v>
      </c>
      <c r="I1855" s="10">
        <v>201608.15374954999</v>
      </c>
      <c r="J1855" s="10">
        <v>3884.0637674145401</v>
      </c>
      <c r="K1855" s="10">
        <v>3735.73849961619</v>
      </c>
      <c r="L1855" s="10" t="s">
        <v>12</v>
      </c>
      <c r="M1855" s="10" t="s">
        <v>6439</v>
      </c>
    </row>
    <row r="1856" spans="1:13" x14ac:dyDescent="0.25">
      <c r="A1856" s="4" t="s">
        <v>5483</v>
      </c>
      <c r="B1856" s="9">
        <v>6533</v>
      </c>
      <c r="C1856" s="9" t="s">
        <v>5484</v>
      </c>
      <c r="D1856" s="9" t="s">
        <v>5485</v>
      </c>
      <c r="E1856" s="10">
        <v>1397.54</v>
      </c>
      <c r="F1856" s="10">
        <v>9242995.4465020206</v>
      </c>
      <c r="G1856" s="10">
        <v>8645148.7952366509</v>
      </c>
      <c r="H1856" s="16">
        <v>6.9154003641299894E-2</v>
      </c>
      <c r="I1856" s="10">
        <v>597846.65126537299</v>
      </c>
      <c r="J1856" s="10">
        <v>6613.7609274167598</v>
      </c>
      <c r="K1856" s="10">
        <v>6185.9759257242404</v>
      </c>
      <c r="L1856" s="10" t="s">
        <v>12</v>
      </c>
      <c r="M1856" s="10" t="s">
        <v>6439</v>
      </c>
    </row>
    <row r="1857" spans="1:13" x14ac:dyDescent="0.25">
      <c r="A1857" s="4" t="s">
        <v>5486</v>
      </c>
      <c r="B1857" s="9">
        <v>6534</v>
      </c>
      <c r="C1857" s="9" t="s">
        <v>5487</v>
      </c>
      <c r="D1857" s="9" t="s">
        <v>5488</v>
      </c>
      <c r="E1857" s="10">
        <v>435.81</v>
      </c>
      <c r="F1857" s="10">
        <v>5739767.5430801501</v>
      </c>
      <c r="G1857" s="10">
        <v>5808052.0059115198</v>
      </c>
      <c r="H1857" s="16">
        <v>-1.17568614678158E-2</v>
      </c>
      <c r="I1857" s="10">
        <v>-68284.462831371493</v>
      </c>
      <c r="J1857" s="10">
        <v>13170.343826622</v>
      </c>
      <c r="K1857" s="10">
        <v>13327.027846794501</v>
      </c>
      <c r="L1857" s="10" t="s">
        <v>25</v>
      </c>
      <c r="M1857" s="10" t="s">
        <v>6440</v>
      </c>
    </row>
    <row r="1858" spans="1:13" x14ac:dyDescent="0.25">
      <c r="A1858" s="4" t="s">
        <v>5489</v>
      </c>
      <c r="B1858" s="9">
        <v>6535</v>
      </c>
      <c r="C1858" s="9" t="s">
        <v>5490</v>
      </c>
      <c r="D1858" s="9" t="s">
        <v>5491</v>
      </c>
      <c r="E1858" s="10">
        <v>2722.96</v>
      </c>
      <c r="F1858" s="10">
        <v>1983290.51587833</v>
      </c>
      <c r="G1858" s="10">
        <v>2350727.84394411</v>
      </c>
      <c r="H1858" s="16">
        <v>-0.156307898003745</v>
      </c>
      <c r="I1858" s="10">
        <v>-367437.32806577999</v>
      </c>
      <c r="J1858" s="10">
        <v>728.35829974672004</v>
      </c>
      <c r="K1858" s="10">
        <v>863.29870579961096</v>
      </c>
      <c r="L1858" s="10" t="s">
        <v>80</v>
      </c>
      <c r="M1858" s="10" t="s">
        <v>6440</v>
      </c>
    </row>
    <row r="1859" spans="1:13" x14ac:dyDescent="0.25">
      <c r="A1859" s="4" t="s">
        <v>5492</v>
      </c>
      <c r="B1859" s="9">
        <v>6536</v>
      </c>
      <c r="C1859" s="9" t="s">
        <v>5493</v>
      </c>
      <c r="D1859" s="9" t="s">
        <v>5494</v>
      </c>
      <c r="E1859" s="10">
        <v>1981.48</v>
      </c>
      <c r="F1859" s="10">
        <v>2926446.8627836602</v>
      </c>
      <c r="G1859" s="10">
        <v>3171291.8183176802</v>
      </c>
      <c r="H1859" s="16">
        <v>-7.7206693537244395E-2</v>
      </c>
      <c r="I1859" s="10">
        <v>-244844.95553402399</v>
      </c>
      <c r="J1859" s="10">
        <v>1476.89952095588</v>
      </c>
      <c r="K1859" s="10">
        <v>1600.4662264154499</v>
      </c>
      <c r="L1859" s="10" t="s">
        <v>25</v>
      </c>
      <c r="M1859" s="10" t="s">
        <v>6440</v>
      </c>
    </row>
    <row r="1860" spans="1:13" x14ac:dyDescent="0.25">
      <c r="A1860" s="4" t="s">
        <v>5495</v>
      </c>
      <c r="B1860" s="9">
        <v>6537</v>
      </c>
      <c r="C1860" s="9" t="s">
        <v>5496</v>
      </c>
      <c r="D1860" s="9" t="s">
        <v>5497</v>
      </c>
      <c r="E1860" s="10">
        <v>909.98</v>
      </c>
      <c r="F1860" s="10">
        <v>3738663.3822594201</v>
      </c>
      <c r="G1860" s="10">
        <v>3433433.9683896499</v>
      </c>
      <c r="H1860" s="16">
        <v>8.8899165290466306E-2</v>
      </c>
      <c r="I1860" s="10">
        <v>305229.41386977298</v>
      </c>
      <c r="J1860" s="10">
        <v>4108.5115961443298</v>
      </c>
      <c r="K1860" s="10">
        <v>3773.0872858630401</v>
      </c>
      <c r="L1860" s="10" t="s">
        <v>12</v>
      </c>
      <c r="M1860" s="10" t="s">
        <v>6439</v>
      </c>
    </row>
    <row r="1861" spans="1:13" x14ac:dyDescent="0.25">
      <c r="A1861" s="4" t="s">
        <v>5498</v>
      </c>
      <c r="B1861" s="9">
        <v>6538</v>
      </c>
      <c r="C1861" s="9" t="s">
        <v>5499</v>
      </c>
      <c r="D1861" s="9" t="s">
        <v>5500</v>
      </c>
      <c r="E1861" s="10">
        <v>1454.29</v>
      </c>
      <c r="F1861" s="10">
        <v>10229220.519673999</v>
      </c>
      <c r="G1861" s="10">
        <v>9553985.50738311</v>
      </c>
      <c r="H1861" s="16">
        <v>7.0675741738258593E-2</v>
      </c>
      <c r="I1861" s="10">
        <v>675235.01229087403</v>
      </c>
      <c r="J1861" s="10">
        <v>7033.8244226900997</v>
      </c>
      <c r="K1861" s="10">
        <v>6569.5188080665603</v>
      </c>
      <c r="L1861" s="10" t="s">
        <v>12</v>
      </c>
      <c r="M1861" s="10" t="s">
        <v>6439</v>
      </c>
    </row>
    <row r="1862" spans="1:13" x14ac:dyDescent="0.25">
      <c r="A1862" s="4" t="s">
        <v>5501</v>
      </c>
      <c r="B1862" s="9">
        <v>6539</v>
      </c>
      <c r="C1862" s="9" t="s">
        <v>5502</v>
      </c>
      <c r="D1862" s="9" t="s">
        <v>5503</v>
      </c>
      <c r="E1862" s="10">
        <v>479.94</v>
      </c>
      <c r="F1862" s="10">
        <v>6425807.5300290203</v>
      </c>
      <c r="G1862" s="10">
        <v>5378754.3191316696</v>
      </c>
      <c r="H1862" s="16">
        <v>0.19466462842020699</v>
      </c>
      <c r="I1862" s="10">
        <v>1047053.21089735</v>
      </c>
      <c r="J1862" s="10">
        <v>13388.772617471001</v>
      </c>
      <c r="K1862" s="10">
        <v>11207.1390572398</v>
      </c>
      <c r="L1862" s="10" t="s">
        <v>25</v>
      </c>
      <c r="M1862" s="10" t="s">
        <v>6439</v>
      </c>
    </row>
    <row r="1863" spans="1:13" x14ac:dyDescent="0.25">
      <c r="A1863" s="4" t="s">
        <v>5504</v>
      </c>
      <c r="B1863" s="9">
        <v>6540</v>
      </c>
      <c r="C1863" s="9" t="s">
        <v>5505</v>
      </c>
      <c r="D1863" s="9" t="s">
        <v>5506</v>
      </c>
      <c r="E1863" s="10">
        <v>1184.72</v>
      </c>
      <c r="F1863" s="10">
        <v>1716080.8615733201</v>
      </c>
      <c r="G1863" s="10">
        <v>1115465.86138781</v>
      </c>
      <c r="H1863" s="16">
        <v>0.53844319308728905</v>
      </c>
      <c r="I1863" s="10">
        <v>600615.00018551305</v>
      </c>
      <c r="J1863" s="10">
        <v>1448.5117678213601</v>
      </c>
      <c r="K1863" s="10">
        <v>941.54387651749505</v>
      </c>
      <c r="L1863" s="10" t="s">
        <v>25</v>
      </c>
      <c r="M1863" s="10" t="s">
        <v>6439</v>
      </c>
    </row>
    <row r="1864" spans="1:13" x14ac:dyDescent="0.25">
      <c r="A1864" s="4" t="s">
        <v>5507</v>
      </c>
      <c r="B1864" s="9">
        <v>6702</v>
      </c>
      <c r="C1864" s="9" t="s">
        <v>5508</v>
      </c>
      <c r="D1864" s="9" t="s">
        <v>5509</v>
      </c>
      <c r="E1864" s="10">
        <v>434.53</v>
      </c>
      <c r="F1864" s="10">
        <v>913320.86624383996</v>
      </c>
      <c r="G1864" s="10">
        <v>1010822.65540315</v>
      </c>
      <c r="H1864" s="16">
        <v>-9.6457858990526904E-2</v>
      </c>
      <c r="I1864" s="10">
        <v>-97501.789159306703</v>
      </c>
      <c r="J1864" s="10">
        <v>2101.8591725400802</v>
      </c>
      <c r="K1864" s="10">
        <v>2326.2436549907902</v>
      </c>
      <c r="L1864" s="10" t="s">
        <v>12</v>
      </c>
      <c r="M1864" s="10" t="s">
        <v>6440</v>
      </c>
    </row>
    <row r="1865" spans="1:13" x14ac:dyDescent="0.25">
      <c r="A1865" s="4" t="s">
        <v>5510</v>
      </c>
      <c r="B1865" s="9">
        <v>6703</v>
      </c>
      <c r="C1865" s="9" t="s">
        <v>5511</v>
      </c>
      <c r="D1865" s="9" t="s">
        <v>5512</v>
      </c>
      <c r="E1865" s="10">
        <v>313.16000000000003</v>
      </c>
      <c r="F1865" s="10">
        <v>2253620.3987039998</v>
      </c>
      <c r="G1865" s="10">
        <v>2088054.68026133</v>
      </c>
      <c r="H1865" s="16">
        <v>7.9291849972987299E-2</v>
      </c>
      <c r="I1865" s="10">
        <v>165565.71844267499</v>
      </c>
      <c r="J1865" s="10">
        <v>7196.3865075488602</v>
      </c>
      <c r="K1865" s="10">
        <v>6667.6928096223201</v>
      </c>
      <c r="L1865" s="10" t="s">
        <v>25</v>
      </c>
      <c r="M1865" s="10" t="s">
        <v>6439</v>
      </c>
    </row>
    <row r="1866" spans="1:13" x14ac:dyDescent="0.25">
      <c r="A1866" s="4" t="s">
        <v>5513</v>
      </c>
      <c r="B1866" s="9">
        <v>6704</v>
      </c>
      <c r="C1866" s="9" t="s">
        <v>5514</v>
      </c>
      <c r="D1866" s="9" t="s">
        <v>5515</v>
      </c>
      <c r="E1866" s="10">
        <v>651.80999999999995</v>
      </c>
      <c r="F1866" s="10">
        <v>8748437.2923207991</v>
      </c>
      <c r="G1866" s="10">
        <v>7766737.76389072</v>
      </c>
      <c r="H1866" s="16">
        <v>0.126397923848313</v>
      </c>
      <c r="I1866" s="10">
        <v>981699.52843008004</v>
      </c>
      <c r="J1866" s="10">
        <v>13421.759856892</v>
      </c>
      <c r="K1866" s="10">
        <v>11915.6468355667</v>
      </c>
      <c r="L1866" s="10" t="s">
        <v>12</v>
      </c>
      <c r="M1866" s="10" t="s">
        <v>6441</v>
      </c>
    </row>
    <row r="1867" spans="1:13" x14ac:dyDescent="0.25">
      <c r="A1867" s="4" t="s">
        <v>5516</v>
      </c>
      <c r="B1867" s="9">
        <v>6705</v>
      </c>
      <c r="C1867" s="9" t="s">
        <v>5517</v>
      </c>
      <c r="D1867" s="9" t="s">
        <v>5518</v>
      </c>
      <c r="E1867" s="10">
        <v>791.02</v>
      </c>
      <c r="F1867" s="10">
        <v>17506954.621536501</v>
      </c>
      <c r="G1867" s="10">
        <v>17408792.591274701</v>
      </c>
      <c r="H1867" s="16">
        <v>5.6386466635822696E-3</v>
      </c>
      <c r="I1867" s="10">
        <v>98162.030261784806</v>
      </c>
      <c r="J1867" s="10">
        <v>22132.126395712399</v>
      </c>
      <c r="K1867" s="10">
        <v>22008.030885786298</v>
      </c>
      <c r="L1867" s="10" t="s">
        <v>12</v>
      </c>
      <c r="M1867" s="10" t="s">
        <v>6439</v>
      </c>
    </row>
    <row r="1868" spans="1:13" x14ac:dyDescent="0.25">
      <c r="A1868" s="4" t="s">
        <v>5519</v>
      </c>
      <c r="B1868" s="9">
        <v>6706</v>
      </c>
      <c r="C1868" s="9" t="s">
        <v>5520</v>
      </c>
      <c r="D1868" s="9" t="s">
        <v>5521</v>
      </c>
      <c r="E1868" s="10">
        <v>342.98</v>
      </c>
      <c r="F1868" s="10">
        <v>702403.64600296004</v>
      </c>
      <c r="G1868" s="10">
        <v>432567.03454202903</v>
      </c>
      <c r="H1868" s="16">
        <v>0.62380299448064702</v>
      </c>
      <c r="I1868" s="10">
        <v>269836.61146093102</v>
      </c>
      <c r="J1868" s="10">
        <v>2047.9434544374601</v>
      </c>
      <c r="K1868" s="10">
        <v>1261.2019200595601</v>
      </c>
      <c r="L1868" s="10" t="s">
        <v>80</v>
      </c>
      <c r="M1868" s="10" t="s">
        <v>6441</v>
      </c>
    </row>
    <row r="1869" spans="1:13" x14ac:dyDescent="0.25">
      <c r="A1869" s="4" t="s">
        <v>5522</v>
      </c>
      <c r="B1869" s="9">
        <v>6763</v>
      </c>
      <c r="C1869" s="9" t="s">
        <v>5523</v>
      </c>
      <c r="D1869" s="9" t="s">
        <v>5524</v>
      </c>
      <c r="E1869" s="10">
        <v>20763.580000000002</v>
      </c>
      <c r="F1869" s="10">
        <v>20255331.224272799</v>
      </c>
      <c r="G1869" s="10">
        <v>21970194.4833735</v>
      </c>
      <c r="H1869" s="16">
        <v>-7.8054077327284394E-2</v>
      </c>
      <c r="I1869" s="10">
        <v>-1714863.25910071</v>
      </c>
      <c r="J1869" s="10">
        <v>975.52210284896898</v>
      </c>
      <c r="K1869" s="10">
        <v>1058.1120636890901</v>
      </c>
      <c r="L1869" s="10" t="s">
        <v>12</v>
      </c>
      <c r="M1869" s="10" t="s">
        <v>6439</v>
      </c>
    </row>
    <row r="1870" spans="1:13" x14ac:dyDescent="0.25">
      <c r="A1870" s="4" t="s">
        <v>5525</v>
      </c>
      <c r="B1870" s="9">
        <v>6764</v>
      </c>
      <c r="C1870" s="9" t="s">
        <v>5526</v>
      </c>
      <c r="D1870" s="9" t="s">
        <v>5527</v>
      </c>
      <c r="E1870" s="10">
        <v>2050.29</v>
      </c>
      <c r="F1870" s="10">
        <v>5058340.3146852003</v>
      </c>
      <c r="G1870" s="10">
        <v>5459773.8075583102</v>
      </c>
      <c r="H1870" s="16">
        <v>-7.3525663703755795E-2</v>
      </c>
      <c r="I1870" s="10">
        <v>-401433.49287310598</v>
      </c>
      <c r="J1870" s="10">
        <v>2467.1340711241801</v>
      </c>
      <c r="K1870" s="10">
        <v>2662.9275895401702</v>
      </c>
      <c r="L1870" s="10" t="s">
        <v>12</v>
      </c>
      <c r="M1870" s="10" t="s">
        <v>6439</v>
      </c>
    </row>
    <row r="1871" spans="1:13" x14ac:dyDescent="0.25">
      <c r="A1871" s="4" t="s">
        <v>5528</v>
      </c>
      <c r="B1871" s="9">
        <v>6765</v>
      </c>
      <c r="C1871" s="9" t="s">
        <v>5529</v>
      </c>
      <c r="D1871" s="9" t="s">
        <v>5530</v>
      </c>
      <c r="E1871" s="10">
        <v>254.37</v>
      </c>
      <c r="F1871" s="10">
        <v>1145381.471377</v>
      </c>
      <c r="G1871" s="10">
        <v>1076180.9804171501</v>
      </c>
      <c r="H1871" s="16">
        <v>6.4301908525667806E-2</v>
      </c>
      <c r="I1871" s="10">
        <v>69200.490959847099</v>
      </c>
      <c r="J1871" s="10">
        <v>4502.8166504579904</v>
      </c>
      <c r="K1871" s="10">
        <v>4230.7700610022903</v>
      </c>
      <c r="L1871" s="10" t="s">
        <v>25</v>
      </c>
      <c r="M1871" s="10" t="s">
        <v>6441</v>
      </c>
    </row>
    <row r="1872" spans="1:13" x14ac:dyDescent="0.25">
      <c r="A1872" s="4" t="s">
        <v>5531</v>
      </c>
      <c r="B1872" s="9">
        <v>6766</v>
      </c>
      <c r="C1872" s="9" t="s">
        <v>5532</v>
      </c>
      <c r="D1872" s="9" t="s">
        <v>5533</v>
      </c>
      <c r="E1872" s="10">
        <v>103.85</v>
      </c>
      <c r="F1872" s="10">
        <v>678357.47778972005</v>
      </c>
      <c r="G1872" s="10">
        <v>564097.17400235299</v>
      </c>
      <c r="H1872" s="16">
        <v>0.20255429215621401</v>
      </c>
      <c r="I1872" s="10">
        <v>114260.303787367</v>
      </c>
      <c r="J1872" s="10">
        <v>6532.0893383699604</v>
      </c>
      <c r="K1872" s="10">
        <v>5431.8456812937202</v>
      </c>
      <c r="L1872" s="10" t="s">
        <v>80</v>
      </c>
      <c r="M1872" s="10" t="s">
        <v>6442</v>
      </c>
    </row>
    <row r="1873" spans="1:13" x14ac:dyDescent="0.25">
      <c r="A1873" s="4" t="s">
        <v>5534</v>
      </c>
      <c r="B1873" s="9">
        <v>6767</v>
      </c>
      <c r="C1873" s="9" t="s">
        <v>5535</v>
      </c>
      <c r="D1873" s="9" t="s">
        <v>5536</v>
      </c>
      <c r="E1873" s="10">
        <v>1399</v>
      </c>
      <c r="F1873" s="10">
        <v>2426335.06907458</v>
      </c>
      <c r="G1873" s="10">
        <v>2496735.3614535802</v>
      </c>
      <c r="H1873" s="16">
        <v>-2.8196938075973101E-2</v>
      </c>
      <c r="I1873" s="10">
        <v>-70400.292378998798</v>
      </c>
      <c r="J1873" s="10">
        <v>1734.3352888310101</v>
      </c>
      <c r="K1873" s="10">
        <v>1784.6571561498099</v>
      </c>
      <c r="L1873" s="10" t="s">
        <v>12</v>
      </c>
      <c r="M1873" s="10" t="s">
        <v>6439</v>
      </c>
    </row>
    <row r="1874" spans="1:13" x14ac:dyDescent="0.25">
      <c r="A1874" s="4" t="s">
        <v>5537</v>
      </c>
      <c r="B1874" s="9">
        <v>6768</v>
      </c>
      <c r="C1874" s="9" t="s">
        <v>5538</v>
      </c>
      <c r="D1874" s="9" t="s">
        <v>5539</v>
      </c>
      <c r="E1874" s="10">
        <v>1322.89</v>
      </c>
      <c r="F1874" s="10">
        <v>3970066.2544068801</v>
      </c>
      <c r="G1874" s="10">
        <v>4352112.7441156404</v>
      </c>
      <c r="H1874" s="16">
        <v>-8.7784143511749194E-2</v>
      </c>
      <c r="I1874" s="10">
        <v>-382046.48970876</v>
      </c>
      <c r="J1874" s="10">
        <v>3001.0554576774198</v>
      </c>
      <c r="K1874" s="10">
        <v>3289.8523264335199</v>
      </c>
      <c r="L1874" s="10" t="s">
        <v>12</v>
      </c>
      <c r="M1874" s="10" t="s">
        <v>6440</v>
      </c>
    </row>
    <row r="1875" spans="1:13" x14ac:dyDescent="0.25">
      <c r="A1875" s="4" t="s">
        <v>5540</v>
      </c>
      <c r="B1875" s="9">
        <v>6769</v>
      </c>
      <c r="C1875" s="9" t="s">
        <v>5541</v>
      </c>
      <c r="D1875" s="9" t="s">
        <v>5542</v>
      </c>
      <c r="E1875" s="10">
        <v>985</v>
      </c>
      <c r="F1875" s="10">
        <v>5450687.3985945601</v>
      </c>
      <c r="G1875" s="10">
        <v>4943415.0893903701</v>
      </c>
      <c r="H1875" s="16">
        <v>0.102615762591515</v>
      </c>
      <c r="I1875" s="10">
        <v>507272.309204194</v>
      </c>
      <c r="J1875" s="10">
        <v>5533.6927904513304</v>
      </c>
      <c r="K1875" s="10">
        <v>5018.6955222237202</v>
      </c>
      <c r="L1875" s="10" t="s">
        <v>12</v>
      </c>
      <c r="M1875" s="10" t="s">
        <v>6439</v>
      </c>
    </row>
    <row r="1876" spans="1:13" x14ac:dyDescent="0.25">
      <c r="A1876" s="4" t="s">
        <v>5543</v>
      </c>
      <c r="B1876" s="9">
        <v>6770</v>
      </c>
      <c r="C1876" s="9" t="s">
        <v>5544</v>
      </c>
      <c r="D1876" s="9" t="s">
        <v>5545</v>
      </c>
      <c r="E1876" s="10">
        <v>220.12</v>
      </c>
      <c r="F1876" s="10">
        <v>2141540.1042793998</v>
      </c>
      <c r="G1876" s="10">
        <v>2695333.3945914502</v>
      </c>
      <c r="H1876" s="16">
        <v>-0.20546374390021899</v>
      </c>
      <c r="I1876" s="10">
        <v>-553793.29031204595</v>
      </c>
      <c r="J1876" s="10">
        <v>9728.9664922742195</v>
      </c>
      <c r="K1876" s="10">
        <v>12244.836428273</v>
      </c>
      <c r="L1876" s="10" t="s">
        <v>25</v>
      </c>
      <c r="M1876" s="10" t="s">
        <v>6442</v>
      </c>
    </row>
    <row r="1877" spans="1:13" x14ac:dyDescent="0.25">
      <c r="A1877" s="4" t="s">
        <v>5546</v>
      </c>
      <c r="B1877" s="9">
        <v>6771</v>
      </c>
      <c r="C1877" s="9" t="s">
        <v>5547</v>
      </c>
      <c r="D1877" s="9" t="s">
        <v>5548</v>
      </c>
      <c r="E1877" s="10">
        <v>899.69</v>
      </c>
      <c r="F1877" s="10">
        <v>550593.69273010001</v>
      </c>
      <c r="G1877" s="10">
        <v>602209.56179165898</v>
      </c>
      <c r="H1877" s="16">
        <v>-8.5710809552731193E-2</v>
      </c>
      <c r="I1877" s="10">
        <v>-51615.869061558602</v>
      </c>
      <c r="J1877" s="10">
        <v>611.98156334970895</v>
      </c>
      <c r="K1877" s="10">
        <v>669.35229000173194</v>
      </c>
      <c r="L1877" s="10" t="s">
        <v>25</v>
      </c>
      <c r="M1877" s="10" t="s">
        <v>6439</v>
      </c>
    </row>
    <row r="1878" spans="1:13" x14ac:dyDescent="0.25">
      <c r="A1878" s="4" t="s">
        <v>5549</v>
      </c>
      <c r="B1878" s="9">
        <v>6772</v>
      </c>
      <c r="C1878" s="9" t="s">
        <v>5550</v>
      </c>
      <c r="D1878" s="9" t="s">
        <v>5551</v>
      </c>
      <c r="E1878" s="10">
        <v>4777.83</v>
      </c>
      <c r="F1878" s="10">
        <v>7689634.9996327804</v>
      </c>
      <c r="G1878" s="10">
        <v>7716350.3657272505</v>
      </c>
      <c r="H1878" s="16">
        <v>-3.4621763953499602E-3</v>
      </c>
      <c r="I1878" s="10">
        <v>-26715.366094470999</v>
      </c>
      <c r="J1878" s="10">
        <v>1609.44089673194</v>
      </c>
      <c r="K1878" s="10">
        <v>1615.0324238675801</v>
      </c>
      <c r="L1878" s="10" t="s">
        <v>12</v>
      </c>
      <c r="M1878" s="10" t="s">
        <v>6439</v>
      </c>
    </row>
    <row r="1879" spans="1:13" x14ac:dyDescent="0.25">
      <c r="A1879" s="4" t="s">
        <v>5552</v>
      </c>
      <c r="B1879" s="9">
        <v>6773</v>
      </c>
      <c r="C1879" s="9" t="s">
        <v>5553</v>
      </c>
      <c r="D1879" s="9" t="s">
        <v>5554</v>
      </c>
      <c r="E1879" s="10">
        <v>4662.68</v>
      </c>
      <c r="F1879" s="10">
        <v>13082283.8756098</v>
      </c>
      <c r="G1879" s="10">
        <v>12445812.632861299</v>
      </c>
      <c r="H1879" s="16">
        <v>5.1139388123838003E-2</v>
      </c>
      <c r="I1879" s="10">
        <v>636471.24274846003</v>
      </c>
      <c r="J1879" s="10">
        <v>2805.74345132193</v>
      </c>
      <c r="K1879" s="10">
        <v>2669.24014362154</v>
      </c>
      <c r="L1879" s="10" t="s">
        <v>12</v>
      </c>
      <c r="M1879" s="10" t="s">
        <v>6439</v>
      </c>
    </row>
    <row r="1880" spans="1:13" x14ac:dyDescent="0.25">
      <c r="A1880" s="4" t="s">
        <v>5555</v>
      </c>
      <c r="B1880" s="9">
        <v>6774</v>
      </c>
      <c r="C1880" s="9" t="s">
        <v>5556</v>
      </c>
      <c r="D1880" s="9" t="s">
        <v>5557</v>
      </c>
      <c r="E1880" s="10">
        <v>6312.44</v>
      </c>
      <c r="F1880" s="10">
        <v>28141909.550331399</v>
      </c>
      <c r="G1880" s="10">
        <v>25875827.588816602</v>
      </c>
      <c r="H1880" s="16">
        <v>8.7575245805636207E-2</v>
      </c>
      <c r="I1880" s="10">
        <v>2266081.9615148799</v>
      </c>
      <c r="J1880" s="10">
        <v>4458.1666598544198</v>
      </c>
      <c r="K1880" s="10">
        <v>4099.1799666716097</v>
      </c>
      <c r="L1880" s="10" t="s">
        <v>12</v>
      </c>
      <c r="M1880" s="10" t="s">
        <v>6439</v>
      </c>
    </row>
    <row r="1881" spans="1:13" x14ac:dyDescent="0.25">
      <c r="A1881" s="4" t="s">
        <v>5558</v>
      </c>
      <c r="B1881" s="9">
        <v>6775</v>
      </c>
      <c r="C1881" s="9" t="s">
        <v>5559</v>
      </c>
      <c r="D1881" s="9" t="s">
        <v>5560</v>
      </c>
      <c r="E1881" s="10">
        <v>439.75</v>
      </c>
      <c r="F1881" s="10">
        <v>3147096.59006435</v>
      </c>
      <c r="G1881" s="10">
        <v>2997247.0294264299</v>
      </c>
      <c r="H1881" s="16">
        <v>4.9995732472741403E-2</v>
      </c>
      <c r="I1881" s="10">
        <v>149849.560637922</v>
      </c>
      <c r="J1881" s="10">
        <v>7156.5584765533804</v>
      </c>
      <c r="K1881" s="10">
        <v>6815.79767919597</v>
      </c>
      <c r="L1881" s="10" t="s">
        <v>25</v>
      </c>
      <c r="M1881" s="10" t="s">
        <v>6440</v>
      </c>
    </row>
    <row r="1882" spans="1:13" x14ac:dyDescent="0.25">
      <c r="A1882" s="4" t="s">
        <v>5561</v>
      </c>
      <c r="B1882" s="9">
        <v>6776</v>
      </c>
      <c r="C1882" s="9" t="s">
        <v>5562</v>
      </c>
      <c r="D1882" s="9" t="s">
        <v>5563</v>
      </c>
      <c r="E1882" s="10">
        <v>8373.74</v>
      </c>
      <c r="F1882" s="10">
        <v>5131031.2205651402</v>
      </c>
      <c r="G1882" s="10">
        <v>5363899.4272160204</v>
      </c>
      <c r="H1882" s="16">
        <v>-4.3413977053582999E-2</v>
      </c>
      <c r="I1882" s="10">
        <v>-232868.20665088299</v>
      </c>
      <c r="J1882" s="10">
        <v>612.75263150815999</v>
      </c>
      <c r="K1882" s="10">
        <v>640.56197436462401</v>
      </c>
      <c r="L1882" s="10" t="s">
        <v>12</v>
      </c>
      <c r="M1882" s="10" t="s">
        <v>6443</v>
      </c>
    </row>
    <row r="1883" spans="1:13" x14ac:dyDescent="0.25">
      <c r="A1883" s="4" t="s">
        <v>5564</v>
      </c>
      <c r="B1883" s="9">
        <v>6777</v>
      </c>
      <c r="C1883" s="9" t="s">
        <v>5565</v>
      </c>
      <c r="D1883" s="9" t="s">
        <v>5566</v>
      </c>
      <c r="E1883" s="10">
        <v>522.6</v>
      </c>
      <c r="F1883" s="10">
        <v>1191666.09511168</v>
      </c>
      <c r="G1883" s="10">
        <v>1103094.7135870699</v>
      </c>
      <c r="H1883" s="16">
        <v>8.0293541827054907E-2</v>
      </c>
      <c r="I1883" s="10">
        <v>88571.381524606797</v>
      </c>
      <c r="J1883" s="10">
        <v>2280.2642462910098</v>
      </c>
      <c r="K1883" s="10">
        <v>2110.7820772810401</v>
      </c>
      <c r="L1883" s="10" t="s">
        <v>12</v>
      </c>
      <c r="M1883" s="10" t="s">
        <v>6439</v>
      </c>
    </row>
    <row r="1884" spans="1:13" x14ac:dyDescent="0.25">
      <c r="A1884" s="4" t="s">
        <v>5567</v>
      </c>
      <c r="B1884" s="9">
        <v>6778</v>
      </c>
      <c r="C1884" s="9" t="s">
        <v>5568</v>
      </c>
      <c r="D1884" s="9" t="s">
        <v>5569</v>
      </c>
      <c r="E1884" s="10">
        <v>442.05</v>
      </c>
      <c r="F1884" s="10">
        <v>2073295.9612054999</v>
      </c>
      <c r="G1884" s="10">
        <v>1914885.2763596301</v>
      </c>
      <c r="H1884" s="16">
        <v>8.2725940191581901E-2</v>
      </c>
      <c r="I1884" s="10">
        <v>158410.684845868</v>
      </c>
      <c r="J1884" s="10">
        <v>4690.1842805237002</v>
      </c>
      <c r="K1884" s="10">
        <v>4331.8296037996397</v>
      </c>
      <c r="L1884" s="10" t="s">
        <v>25</v>
      </c>
      <c r="M1884" s="10" t="s">
        <v>6439</v>
      </c>
    </row>
    <row r="1885" spans="1:13" x14ac:dyDescent="0.25">
      <c r="A1885" s="4" t="s">
        <v>5570</v>
      </c>
      <c r="B1885" s="9">
        <v>6779</v>
      </c>
      <c r="C1885" s="9" t="s">
        <v>5571</v>
      </c>
      <c r="D1885" s="9" t="s">
        <v>5572</v>
      </c>
      <c r="E1885" s="10">
        <v>186.46</v>
      </c>
      <c r="F1885" s="10">
        <v>1409916.3816178399</v>
      </c>
      <c r="G1885" s="10">
        <v>1423827.5421263501</v>
      </c>
      <c r="H1885" s="16">
        <v>-9.77025664761344E-3</v>
      </c>
      <c r="I1885" s="10">
        <v>-13911.1605085151</v>
      </c>
      <c r="J1885" s="10">
        <v>7561.4951282733</v>
      </c>
      <c r="K1885" s="10">
        <v>7636.1018026727197</v>
      </c>
      <c r="L1885" s="10" t="s">
        <v>25</v>
      </c>
      <c r="M1885" s="10" t="s">
        <v>6440</v>
      </c>
    </row>
    <row r="1886" spans="1:13" x14ac:dyDescent="0.25">
      <c r="A1886" s="4" t="s">
        <v>5573</v>
      </c>
      <c r="B1886" s="9">
        <v>6780</v>
      </c>
      <c r="C1886" s="9" t="s">
        <v>5574</v>
      </c>
      <c r="D1886" s="9" t="s">
        <v>5575</v>
      </c>
      <c r="E1886" s="10">
        <v>188.54</v>
      </c>
      <c r="F1886" s="10">
        <v>2196840.7240023101</v>
      </c>
      <c r="G1886" s="10">
        <v>1916037.98332152</v>
      </c>
      <c r="H1886" s="16">
        <v>0.146553848684154</v>
      </c>
      <c r="I1886" s="10">
        <v>280802.740680794</v>
      </c>
      <c r="J1886" s="10">
        <v>11651.854906133</v>
      </c>
      <c r="K1886" s="10">
        <v>10162.501237517299</v>
      </c>
      <c r="L1886" s="10" t="s">
        <v>25</v>
      </c>
      <c r="M1886" s="10" t="s">
        <v>6442</v>
      </c>
    </row>
    <row r="1887" spans="1:13" x14ac:dyDescent="0.25">
      <c r="A1887" s="4" t="s">
        <v>5576</v>
      </c>
      <c r="B1887" s="9">
        <v>6781</v>
      </c>
      <c r="C1887" s="9" t="s">
        <v>5577</v>
      </c>
      <c r="D1887" s="9" t="s">
        <v>5578</v>
      </c>
      <c r="E1887" s="10">
        <v>2140.7600000000002</v>
      </c>
      <c r="F1887" s="10">
        <v>4902141.6704913098</v>
      </c>
      <c r="G1887" s="10">
        <v>4632864.0329243299</v>
      </c>
      <c r="H1887" s="16">
        <v>5.8123362924814799E-2</v>
      </c>
      <c r="I1887" s="10">
        <v>269277.63756698201</v>
      </c>
      <c r="J1887" s="10">
        <v>2289.9071687117198</v>
      </c>
      <c r="K1887" s="10">
        <v>2164.12116861504</v>
      </c>
      <c r="L1887" s="10" t="s">
        <v>12</v>
      </c>
      <c r="M1887" s="10" t="s">
        <v>6440</v>
      </c>
    </row>
    <row r="1888" spans="1:13" x14ac:dyDescent="0.25">
      <c r="A1888" s="4" t="s">
        <v>5579</v>
      </c>
      <c r="B1888" s="9">
        <v>6782</v>
      </c>
      <c r="C1888" s="9" t="s">
        <v>5580</v>
      </c>
      <c r="D1888" s="9" t="s">
        <v>5581</v>
      </c>
      <c r="E1888" s="10">
        <v>5926</v>
      </c>
      <c r="F1888" s="10">
        <v>25092236.024698399</v>
      </c>
      <c r="G1888" s="10">
        <v>23109707.065101098</v>
      </c>
      <c r="H1888" s="16">
        <v>8.5787714833959E-2</v>
      </c>
      <c r="I1888" s="10">
        <v>1982528.9595972199</v>
      </c>
      <c r="J1888" s="10">
        <v>4234.2619008940901</v>
      </c>
      <c r="K1888" s="10">
        <v>3899.7143208068101</v>
      </c>
      <c r="L1888" s="10" t="s">
        <v>12</v>
      </c>
      <c r="M1888" s="10" t="s">
        <v>6439</v>
      </c>
    </row>
    <row r="1889" spans="1:13" x14ac:dyDescent="0.25">
      <c r="A1889" s="4" t="s">
        <v>5582</v>
      </c>
      <c r="B1889" s="9">
        <v>6783</v>
      </c>
      <c r="C1889" s="9" t="s">
        <v>5583</v>
      </c>
      <c r="D1889" s="9" t="s">
        <v>5584</v>
      </c>
      <c r="E1889" s="10">
        <v>9630.49</v>
      </c>
      <c r="F1889" s="10">
        <v>68711226.771873102</v>
      </c>
      <c r="G1889" s="10">
        <v>60209153.643985897</v>
      </c>
      <c r="H1889" s="16">
        <v>0.14120897925520601</v>
      </c>
      <c r="I1889" s="10">
        <v>8502073.1278871503</v>
      </c>
      <c r="J1889" s="10">
        <v>7134.7591630200604</v>
      </c>
      <c r="K1889" s="10">
        <v>6251.9304463205899</v>
      </c>
      <c r="L1889" s="10" t="s">
        <v>12</v>
      </c>
      <c r="M1889" s="10" t="s">
        <v>6439</v>
      </c>
    </row>
    <row r="1890" spans="1:13" x14ac:dyDescent="0.25">
      <c r="A1890" s="4" t="s">
        <v>5585</v>
      </c>
      <c r="B1890" s="9">
        <v>6784</v>
      </c>
      <c r="C1890" s="9" t="s">
        <v>5586</v>
      </c>
      <c r="D1890" s="9" t="s">
        <v>5587</v>
      </c>
      <c r="E1890" s="10">
        <v>3897.26</v>
      </c>
      <c r="F1890" s="10">
        <v>39908101.698855601</v>
      </c>
      <c r="G1890" s="10">
        <v>38231833.192308903</v>
      </c>
      <c r="H1890" s="16">
        <v>4.3844837314362901E-2</v>
      </c>
      <c r="I1890" s="10">
        <v>1676268.5065466501</v>
      </c>
      <c r="J1890" s="10">
        <v>10240.0408745774</v>
      </c>
      <c r="K1890" s="10">
        <v>9809.9262539088904</v>
      </c>
      <c r="L1890" s="10" t="s">
        <v>12</v>
      </c>
      <c r="M1890" s="10" t="s">
        <v>6439</v>
      </c>
    </row>
    <row r="1891" spans="1:13" x14ac:dyDescent="0.25">
      <c r="A1891" s="4" t="s">
        <v>5588</v>
      </c>
      <c r="B1891" s="9">
        <v>6785</v>
      </c>
      <c r="C1891" s="9" t="s">
        <v>5589</v>
      </c>
      <c r="D1891" s="9" t="s">
        <v>5590</v>
      </c>
      <c r="E1891" s="10">
        <v>2060.13</v>
      </c>
      <c r="F1891" s="10">
        <v>1747915.0540795201</v>
      </c>
      <c r="G1891" s="10">
        <v>1575671.8125402899</v>
      </c>
      <c r="H1891" s="16">
        <v>0.109314160581157</v>
      </c>
      <c r="I1891" s="10">
        <v>172243.241539232</v>
      </c>
      <c r="J1891" s="10">
        <v>848.44891054424704</v>
      </c>
      <c r="K1891" s="10">
        <v>764.84096272579302</v>
      </c>
      <c r="L1891" s="10" t="s">
        <v>25</v>
      </c>
      <c r="M1891" s="10" t="s">
        <v>6441</v>
      </c>
    </row>
    <row r="1892" spans="1:13" x14ac:dyDescent="0.25">
      <c r="A1892" s="4" t="s">
        <v>5591</v>
      </c>
      <c r="B1892" s="9">
        <v>6786</v>
      </c>
      <c r="C1892" s="9" t="s">
        <v>5592</v>
      </c>
      <c r="D1892" s="9" t="s">
        <v>5593</v>
      </c>
      <c r="E1892" s="10">
        <v>1334.76</v>
      </c>
      <c r="F1892" s="10">
        <v>2074758.9142704001</v>
      </c>
      <c r="G1892" s="10">
        <v>2166823.62457459</v>
      </c>
      <c r="H1892" s="16">
        <v>-4.2488326811676601E-2</v>
      </c>
      <c r="I1892" s="10">
        <v>-92064.710304186694</v>
      </c>
      <c r="J1892" s="10">
        <v>1554.4059713135</v>
      </c>
      <c r="K1892" s="10">
        <v>1623.38070108078</v>
      </c>
      <c r="L1892" s="10" t="s">
        <v>12</v>
      </c>
      <c r="M1892" s="10" t="s">
        <v>6439</v>
      </c>
    </row>
    <row r="1893" spans="1:13" x14ac:dyDescent="0.25">
      <c r="A1893" s="4" t="s">
        <v>5594</v>
      </c>
      <c r="B1893" s="9">
        <v>6787</v>
      </c>
      <c r="C1893" s="9" t="s">
        <v>5595</v>
      </c>
      <c r="D1893" s="9" t="s">
        <v>5596</v>
      </c>
      <c r="E1893" s="10">
        <v>997.03</v>
      </c>
      <c r="F1893" s="10">
        <v>2397376.0476242998</v>
      </c>
      <c r="G1893" s="10">
        <v>2270281.6913934401</v>
      </c>
      <c r="H1893" s="16">
        <v>5.5981756234336801E-2</v>
      </c>
      <c r="I1893" s="10">
        <v>127094.356230865</v>
      </c>
      <c r="J1893" s="10">
        <v>2404.5174644938502</v>
      </c>
      <c r="K1893" s="10">
        <v>2277.0445135988198</v>
      </c>
      <c r="L1893" s="10" t="s">
        <v>12</v>
      </c>
      <c r="M1893" s="10" t="s">
        <v>6440</v>
      </c>
    </row>
    <row r="1894" spans="1:13" x14ac:dyDescent="0.25">
      <c r="A1894" s="4" t="s">
        <v>5597</v>
      </c>
      <c r="B1894" s="9">
        <v>6788</v>
      </c>
      <c r="C1894" s="9" t="s">
        <v>5598</v>
      </c>
      <c r="D1894" s="9" t="s">
        <v>5599</v>
      </c>
      <c r="E1894" s="10">
        <v>223.69</v>
      </c>
      <c r="F1894" s="10">
        <v>949016.69440787996</v>
      </c>
      <c r="G1894" s="10">
        <v>830300.05811658397</v>
      </c>
      <c r="H1894" s="16">
        <v>0.14298040224227801</v>
      </c>
      <c r="I1894" s="10">
        <v>118716.636291296</v>
      </c>
      <c r="J1894" s="10">
        <v>4242.5530618618604</v>
      </c>
      <c r="K1894" s="10">
        <v>3711.8336005927099</v>
      </c>
      <c r="L1894" s="10" t="s">
        <v>25</v>
      </c>
      <c r="M1894" s="10" t="s">
        <v>6450</v>
      </c>
    </row>
    <row r="1895" spans="1:13" x14ac:dyDescent="0.25">
      <c r="A1895" s="4" t="s">
        <v>5600</v>
      </c>
      <c r="B1895" s="9">
        <v>6790</v>
      </c>
      <c r="C1895" s="9" t="s">
        <v>5601</v>
      </c>
      <c r="D1895" s="9" t="s">
        <v>5602</v>
      </c>
      <c r="E1895" s="10">
        <v>805.3</v>
      </c>
      <c r="F1895" s="10">
        <v>1266444.9969616199</v>
      </c>
      <c r="G1895" s="10">
        <v>1370508.19423929</v>
      </c>
      <c r="H1895" s="16">
        <v>-7.5930372189734002E-2</v>
      </c>
      <c r="I1895" s="10">
        <v>-104063.19727767</v>
      </c>
      <c r="J1895" s="10">
        <v>1572.6375226146999</v>
      </c>
      <c r="K1895" s="10">
        <v>1701.8604175329599</v>
      </c>
      <c r="L1895" s="10" t="s">
        <v>12</v>
      </c>
      <c r="M1895" s="10" t="s">
        <v>6439</v>
      </c>
    </row>
    <row r="1896" spans="1:13" x14ac:dyDescent="0.25">
      <c r="A1896" s="4" t="s">
        <v>5603</v>
      </c>
      <c r="B1896" s="9">
        <v>6791</v>
      </c>
      <c r="C1896" s="9" t="s">
        <v>5604</v>
      </c>
      <c r="D1896" s="9" t="s">
        <v>5605</v>
      </c>
      <c r="E1896" s="10">
        <v>666.89</v>
      </c>
      <c r="F1896" s="10">
        <v>2412069.59651295</v>
      </c>
      <c r="G1896" s="10">
        <v>2312083.3455647598</v>
      </c>
      <c r="H1896" s="16">
        <v>4.3245089386587901E-2</v>
      </c>
      <c r="I1896" s="10">
        <v>99986.250948189307</v>
      </c>
      <c r="J1896" s="10">
        <v>3616.8927357029602</v>
      </c>
      <c r="K1896" s="10">
        <v>3466.9635855459801</v>
      </c>
      <c r="L1896" s="10" t="s">
        <v>25</v>
      </c>
      <c r="M1896" s="10" t="s">
        <v>6439</v>
      </c>
    </row>
    <row r="1897" spans="1:13" x14ac:dyDescent="0.25">
      <c r="A1897" s="4" t="s">
        <v>5606</v>
      </c>
      <c r="B1897" s="9">
        <v>6792</v>
      </c>
      <c r="C1897" s="9" t="s">
        <v>5607</v>
      </c>
      <c r="D1897" s="9" t="s">
        <v>5608</v>
      </c>
      <c r="E1897" s="10">
        <v>415.62</v>
      </c>
      <c r="F1897" s="10">
        <v>2209729.0643336298</v>
      </c>
      <c r="G1897" s="10">
        <v>2177416.2553200098</v>
      </c>
      <c r="H1897" s="16">
        <v>1.48399778566302E-2</v>
      </c>
      <c r="I1897" s="10">
        <v>32312.809013615399</v>
      </c>
      <c r="J1897" s="10">
        <v>5316.7053181599304</v>
      </c>
      <c r="K1897" s="10">
        <v>5238.9592784755596</v>
      </c>
      <c r="L1897" s="10" t="s">
        <v>25</v>
      </c>
      <c r="M1897" s="10" t="s">
        <v>6443</v>
      </c>
    </row>
    <row r="1898" spans="1:13" x14ac:dyDescent="0.25">
      <c r="A1898" s="4" t="s">
        <v>5609</v>
      </c>
      <c r="B1898" s="9">
        <v>6793</v>
      </c>
      <c r="C1898" s="9" t="s">
        <v>5610</v>
      </c>
      <c r="D1898" s="9" t="s">
        <v>5611</v>
      </c>
      <c r="E1898" s="10">
        <v>246.11</v>
      </c>
      <c r="F1898" s="10">
        <v>2523641.7255615802</v>
      </c>
      <c r="G1898" s="10">
        <v>2639430.72926819</v>
      </c>
      <c r="H1898" s="16">
        <v>-4.3868930683669503E-2</v>
      </c>
      <c r="I1898" s="10">
        <v>-115789.00370661401</v>
      </c>
      <c r="J1898" s="10">
        <v>10254.1210254016</v>
      </c>
      <c r="K1898" s="10">
        <v>10724.5976566096</v>
      </c>
      <c r="L1898" s="10" t="s">
        <v>25</v>
      </c>
      <c r="M1898" s="10" t="s">
        <v>6442</v>
      </c>
    </row>
    <row r="1899" spans="1:13" x14ac:dyDescent="0.25">
      <c r="A1899" s="4" t="s">
        <v>5612</v>
      </c>
      <c r="B1899" s="9">
        <v>6794</v>
      </c>
      <c r="C1899" s="9" t="s">
        <v>5613</v>
      </c>
      <c r="D1899" s="9" t="s">
        <v>5614</v>
      </c>
      <c r="E1899" s="10">
        <v>293.92</v>
      </c>
      <c r="F1899" s="10">
        <v>204240.17256435001</v>
      </c>
      <c r="G1899" s="10">
        <v>218663.003342913</v>
      </c>
      <c r="H1899" s="16">
        <v>-6.5959172599238003E-2</v>
      </c>
      <c r="I1899" s="10">
        <v>-14422.830778563</v>
      </c>
      <c r="J1899" s="10">
        <v>694.88354846335699</v>
      </c>
      <c r="K1899" s="10">
        <v>743.95414855373201</v>
      </c>
      <c r="L1899" s="10" t="s">
        <v>25</v>
      </c>
      <c r="M1899" s="10" t="s">
        <v>6450</v>
      </c>
    </row>
    <row r="1900" spans="1:13" x14ac:dyDescent="0.25">
      <c r="A1900" s="4" t="s">
        <v>5615</v>
      </c>
      <c r="B1900" s="9">
        <v>6795</v>
      </c>
      <c r="C1900" s="9" t="s">
        <v>5616</v>
      </c>
      <c r="D1900" s="9" t="s">
        <v>5617</v>
      </c>
      <c r="E1900" s="10">
        <v>1759.97</v>
      </c>
      <c r="F1900" s="10">
        <v>2540041.6160933701</v>
      </c>
      <c r="G1900" s="10">
        <v>2881571.79366655</v>
      </c>
      <c r="H1900" s="16">
        <v>-0.118522182346398</v>
      </c>
      <c r="I1900" s="10">
        <v>-341530.17757318303</v>
      </c>
      <c r="J1900" s="10">
        <v>1443.2300642018699</v>
      </c>
      <c r="K1900" s="10">
        <v>1637.28460920729</v>
      </c>
      <c r="L1900" s="10" t="s">
        <v>12</v>
      </c>
      <c r="M1900" s="10" t="s">
        <v>6439</v>
      </c>
    </row>
    <row r="1901" spans="1:13" x14ac:dyDescent="0.25">
      <c r="A1901" s="4" t="s">
        <v>5618</v>
      </c>
      <c r="B1901" s="9">
        <v>6796</v>
      </c>
      <c r="C1901" s="9" t="s">
        <v>5619</v>
      </c>
      <c r="D1901" s="9" t="s">
        <v>5620</v>
      </c>
      <c r="E1901" s="10">
        <v>1018.16</v>
      </c>
      <c r="F1901" s="10">
        <v>3047099.1902282098</v>
      </c>
      <c r="G1901" s="10">
        <v>2844024.8738881801</v>
      </c>
      <c r="H1901" s="16">
        <v>7.1403846782254907E-2</v>
      </c>
      <c r="I1901" s="10">
        <v>203074.31634003299</v>
      </c>
      <c r="J1901" s="10">
        <v>2992.7508350634598</v>
      </c>
      <c r="K1901" s="10">
        <v>2793.2985718238601</v>
      </c>
      <c r="L1901" s="10" t="s">
        <v>12</v>
      </c>
      <c r="M1901" s="10" t="s">
        <v>6439</v>
      </c>
    </row>
    <row r="1902" spans="1:13" x14ac:dyDescent="0.25">
      <c r="A1902" s="4" t="s">
        <v>5621</v>
      </c>
      <c r="B1902" s="9">
        <v>6797</v>
      </c>
      <c r="C1902" s="9" t="s">
        <v>5622</v>
      </c>
      <c r="D1902" s="9" t="s">
        <v>5623</v>
      </c>
      <c r="E1902" s="10">
        <v>503.61</v>
      </c>
      <c r="F1902" s="10">
        <v>2474334.5052016098</v>
      </c>
      <c r="G1902" s="10">
        <v>2518518.6705557499</v>
      </c>
      <c r="H1902" s="16">
        <v>-1.7543711655070401E-2</v>
      </c>
      <c r="I1902" s="10">
        <v>-44184.1653541415</v>
      </c>
      <c r="J1902" s="10">
        <v>4913.1957371807703</v>
      </c>
      <c r="K1902" s="10">
        <v>5000.9306220205199</v>
      </c>
      <c r="L1902" s="10" t="s">
        <v>25</v>
      </c>
      <c r="M1902" s="10" t="s">
        <v>6440</v>
      </c>
    </row>
    <row r="1903" spans="1:13" x14ac:dyDescent="0.25">
      <c r="A1903" s="4" t="s">
        <v>5624</v>
      </c>
      <c r="B1903" s="9">
        <v>6798</v>
      </c>
      <c r="C1903" s="9" t="s">
        <v>5625</v>
      </c>
      <c r="D1903" s="9" t="s">
        <v>5626</v>
      </c>
      <c r="E1903" s="10">
        <v>404.58</v>
      </c>
      <c r="F1903" s="10">
        <v>2981463.4749753498</v>
      </c>
      <c r="G1903" s="10">
        <v>2600082.67926824</v>
      </c>
      <c r="H1903" s="16">
        <v>0.14668025703492099</v>
      </c>
      <c r="I1903" s="10">
        <v>381380.79570711299</v>
      </c>
      <c r="J1903" s="10">
        <v>7369.28042655433</v>
      </c>
      <c r="K1903" s="10">
        <v>6426.6218776712603</v>
      </c>
      <c r="L1903" s="10" t="s">
        <v>25</v>
      </c>
      <c r="M1903" s="10" t="s">
        <v>6438</v>
      </c>
    </row>
    <row r="1904" spans="1:13" x14ac:dyDescent="0.25">
      <c r="A1904" s="4" t="s">
        <v>5627</v>
      </c>
      <c r="B1904" s="9">
        <v>6799</v>
      </c>
      <c r="C1904" s="9" t="s">
        <v>5628</v>
      </c>
      <c r="D1904" s="9" t="s">
        <v>5629</v>
      </c>
      <c r="E1904" s="10">
        <v>17057.849999999999</v>
      </c>
      <c r="F1904" s="10">
        <v>9572336.9291792009</v>
      </c>
      <c r="G1904" s="10">
        <v>14503242.0212372</v>
      </c>
      <c r="H1904" s="16">
        <v>-0.339986403373646</v>
      </c>
      <c r="I1904" s="10">
        <v>-4930905.0920579499</v>
      </c>
      <c r="J1904" s="10">
        <v>561.16901773548204</v>
      </c>
      <c r="K1904" s="10">
        <v>850.23857175653097</v>
      </c>
      <c r="L1904" s="10" t="s">
        <v>25</v>
      </c>
      <c r="M1904" s="10" t="s">
        <v>6443</v>
      </c>
    </row>
    <row r="1905" spans="1:13" x14ac:dyDescent="0.25">
      <c r="A1905" s="4" t="s">
        <v>5630</v>
      </c>
      <c r="B1905" s="9">
        <v>6800</v>
      </c>
      <c r="C1905" s="9" t="s">
        <v>5631</v>
      </c>
      <c r="D1905" s="9" t="s">
        <v>5632</v>
      </c>
      <c r="E1905" s="10">
        <v>845.82</v>
      </c>
      <c r="F1905" s="10">
        <v>669911.06937688997</v>
      </c>
      <c r="G1905" s="10">
        <v>709621.94439364003</v>
      </c>
      <c r="H1905" s="16">
        <v>-5.5960607377612402E-2</v>
      </c>
      <c r="I1905" s="10">
        <v>-39710.875016750397</v>
      </c>
      <c r="J1905" s="10">
        <v>792.02557208021801</v>
      </c>
      <c r="K1905" s="10">
        <v>838.97512992556403</v>
      </c>
      <c r="L1905" s="10" t="s">
        <v>12</v>
      </c>
      <c r="M1905" s="10" t="s">
        <v>6439</v>
      </c>
    </row>
    <row r="1906" spans="1:13" x14ac:dyDescent="0.25">
      <c r="A1906" s="4" t="s">
        <v>5633</v>
      </c>
      <c r="B1906" s="9">
        <v>6801</v>
      </c>
      <c r="C1906" s="9" t="s">
        <v>5634</v>
      </c>
      <c r="D1906" s="9" t="s">
        <v>5635</v>
      </c>
      <c r="E1906" s="10">
        <v>1776.57</v>
      </c>
      <c r="F1906" s="10">
        <v>957800.46680514002</v>
      </c>
      <c r="G1906" s="10">
        <v>1535345.0753434401</v>
      </c>
      <c r="H1906" s="16">
        <v>-0.376165995392996</v>
      </c>
      <c r="I1906" s="10">
        <v>-577544.60853829898</v>
      </c>
      <c r="J1906" s="10">
        <v>539.129033364934</v>
      </c>
      <c r="K1906" s="10">
        <v>864.21873348274403</v>
      </c>
      <c r="L1906" s="10" t="s">
        <v>80</v>
      </c>
      <c r="M1906" s="10" t="s">
        <v>6441</v>
      </c>
    </row>
    <row r="1907" spans="1:13" x14ac:dyDescent="0.25">
      <c r="A1907" s="4" t="s">
        <v>5636</v>
      </c>
      <c r="B1907" s="9">
        <v>6802</v>
      </c>
      <c r="C1907" s="9" t="s">
        <v>5637</v>
      </c>
      <c r="D1907" s="9" t="s">
        <v>5638</v>
      </c>
      <c r="E1907" s="10">
        <v>364.91</v>
      </c>
      <c r="F1907" s="10">
        <v>1315364.9451694801</v>
      </c>
      <c r="G1907" s="10">
        <v>1286031.77983722</v>
      </c>
      <c r="H1907" s="16">
        <v>2.2809051682978001E-2</v>
      </c>
      <c r="I1907" s="10">
        <v>29333.165332259399</v>
      </c>
      <c r="J1907" s="10">
        <v>3604.6283882860998</v>
      </c>
      <c r="K1907" s="10">
        <v>3524.2437308849298</v>
      </c>
      <c r="L1907" s="10" t="s">
        <v>25</v>
      </c>
      <c r="M1907" s="10" t="s">
        <v>6440</v>
      </c>
    </row>
    <row r="1908" spans="1:13" x14ac:dyDescent="0.25">
      <c r="A1908" s="4" t="s">
        <v>5639</v>
      </c>
      <c r="B1908" s="9">
        <v>6803</v>
      </c>
      <c r="C1908" s="9" t="s">
        <v>5640</v>
      </c>
      <c r="D1908" s="9" t="s">
        <v>5641</v>
      </c>
      <c r="E1908" s="10">
        <v>1173.94</v>
      </c>
      <c r="F1908" s="10">
        <v>746337.22824401001</v>
      </c>
      <c r="G1908" s="10">
        <v>782207.44122720801</v>
      </c>
      <c r="H1908" s="16">
        <v>-4.58576729044168E-2</v>
      </c>
      <c r="I1908" s="10">
        <v>-35870.2129831981</v>
      </c>
      <c r="J1908" s="10">
        <v>635.75415118661101</v>
      </c>
      <c r="K1908" s="10">
        <v>666.30955690001895</v>
      </c>
      <c r="L1908" s="10" t="s">
        <v>12</v>
      </c>
      <c r="M1908" s="10" t="s">
        <v>6439</v>
      </c>
    </row>
    <row r="1909" spans="1:13" x14ac:dyDescent="0.25">
      <c r="A1909" s="4" t="s">
        <v>5642</v>
      </c>
      <c r="B1909" s="9">
        <v>6804</v>
      </c>
      <c r="C1909" s="9" t="s">
        <v>5643</v>
      </c>
      <c r="D1909" s="9" t="s">
        <v>5644</v>
      </c>
      <c r="E1909" s="10">
        <v>2565.5100000000002</v>
      </c>
      <c r="F1909" s="10">
        <v>1591517.2650753299</v>
      </c>
      <c r="G1909" s="10">
        <v>1689295.4822229799</v>
      </c>
      <c r="H1909" s="16">
        <v>-5.7881062358008502E-2</v>
      </c>
      <c r="I1909" s="10">
        <v>-97778.217147650401</v>
      </c>
      <c r="J1909" s="10">
        <v>620.35122259329705</v>
      </c>
      <c r="K1909" s="10">
        <v>658.46380728314398</v>
      </c>
      <c r="L1909" s="10" t="s">
        <v>25</v>
      </c>
      <c r="M1909" s="10" t="s">
        <v>6439</v>
      </c>
    </row>
    <row r="1910" spans="1:13" x14ac:dyDescent="0.25">
      <c r="A1910" s="4" t="s">
        <v>5645</v>
      </c>
      <c r="B1910" s="9">
        <v>6805</v>
      </c>
      <c r="C1910" s="9" t="s">
        <v>5646</v>
      </c>
      <c r="D1910" s="9" t="s">
        <v>5647</v>
      </c>
      <c r="E1910" s="10">
        <v>382.51</v>
      </c>
      <c r="F1910" s="10">
        <v>704551.58560322004</v>
      </c>
      <c r="G1910" s="10">
        <v>800231.59886071295</v>
      </c>
      <c r="H1910" s="16">
        <v>-0.1195654025581</v>
      </c>
      <c r="I1910" s="10">
        <v>-95680.013257493105</v>
      </c>
      <c r="J1910" s="10">
        <v>1841.9167749946901</v>
      </c>
      <c r="K1910" s="10">
        <v>2092.05406096759</v>
      </c>
      <c r="L1910" s="10" t="s">
        <v>25</v>
      </c>
      <c r="M1910" s="10" t="s">
        <v>6441</v>
      </c>
    </row>
    <row r="1911" spans="1:13" x14ac:dyDescent="0.25">
      <c r="A1911" s="4" t="s">
        <v>5648</v>
      </c>
      <c r="B1911" s="9">
        <v>6806</v>
      </c>
      <c r="C1911" s="9" t="s">
        <v>5649</v>
      </c>
      <c r="D1911" s="9" t="s">
        <v>5650</v>
      </c>
      <c r="E1911" s="10">
        <v>144.47999999999999</v>
      </c>
      <c r="F1911" s="10">
        <v>388250.88856451999</v>
      </c>
      <c r="G1911" s="10">
        <v>471045.88098023197</v>
      </c>
      <c r="H1911" s="16">
        <v>-0.17576842460318001</v>
      </c>
      <c r="I1911" s="10">
        <v>-82794.992415712302</v>
      </c>
      <c r="J1911" s="10">
        <v>2687.2292951586401</v>
      </c>
      <c r="K1911" s="10">
        <v>3260.2843367956302</v>
      </c>
      <c r="L1911" s="10" t="s">
        <v>25</v>
      </c>
      <c r="M1911" s="10" t="s">
        <v>6450</v>
      </c>
    </row>
    <row r="1912" spans="1:13" x14ac:dyDescent="0.25">
      <c r="A1912" s="4" t="s">
        <v>5651</v>
      </c>
      <c r="B1912" s="9">
        <v>7001</v>
      </c>
      <c r="C1912" s="9" t="s">
        <v>5652</v>
      </c>
      <c r="D1912" s="9" t="s">
        <v>5653</v>
      </c>
      <c r="E1912" s="10">
        <v>877.94</v>
      </c>
      <c r="F1912" s="10">
        <v>2247730.1708688</v>
      </c>
      <c r="G1912" s="10">
        <v>2508722.7709825202</v>
      </c>
      <c r="H1912" s="16">
        <v>-0.10403405395467701</v>
      </c>
      <c r="I1912" s="10">
        <v>-260992.60011372401</v>
      </c>
      <c r="J1912" s="10">
        <v>2560.2321011331101</v>
      </c>
      <c r="K1912" s="10">
        <v>2857.5105029757401</v>
      </c>
      <c r="L1912" s="10" t="s">
        <v>80</v>
      </c>
      <c r="M1912" s="10" t="s">
        <v>6441</v>
      </c>
    </row>
    <row r="1913" spans="1:13" x14ac:dyDescent="0.25">
      <c r="A1913" s="4" t="s">
        <v>5654</v>
      </c>
      <c r="B1913" s="9">
        <v>7003</v>
      </c>
      <c r="C1913" s="9" t="s">
        <v>5655</v>
      </c>
      <c r="D1913" s="9" t="s">
        <v>5656</v>
      </c>
      <c r="E1913" s="10">
        <v>178.66</v>
      </c>
      <c r="F1913" s="10">
        <v>1728812.3069831501</v>
      </c>
      <c r="G1913" s="10">
        <v>1703142.1571573601</v>
      </c>
      <c r="H1913" s="16">
        <v>1.50722297125396E-2</v>
      </c>
      <c r="I1913" s="10">
        <v>25670.149825786</v>
      </c>
      <c r="J1913" s="10">
        <v>9676.5493506277307</v>
      </c>
      <c r="K1913" s="10">
        <v>9532.8677776635195</v>
      </c>
      <c r="L1913" s="10" t="s">
        <v>25</v>
      </c>
      <c r="M1913" s="10" t="s">
        <v>6442</v>
      </c>
    </row>
    <row r="1914" spans="1:13" x14ac:dyDescent="0.25">
      <c r="A1914" s="4" t="s">
        <v>5657</v>
      </c>
      <c r="B1914" s="9">
        <v>7064</v>
      </c>
      <c r="C1914" s="9" t="s">
        <v>5658</v>
      </c>
      <c r="D1914" s="9" t="s">
        <v>5659</v>
      </c>
      <c r="E1914" s="10">
        <v>7663.16</v>
      </c>
      <c r="F1914" s="10">
        <v>14321172.9293059</v>
      </c>
      <c r="G1914" s="10">
        <v>15967630.688485</v>
      </c>
      <c r="H1914" s="16">
        <v>-0.103112214410526</v>
      </c>
      <c r="I1914" s="10">
        <v>-1646457.75917916</v>
      </c>
      <c r="J1914" s="10">
        <v>1868.8338660951699</v>
      </c>
      <c r="K1914" s="10">
        <v>2083.6874981711298</v>
      </c>
      <c r="L1914" s="10" t="s">
        <v>12</v>
      </c>
      <c r="M1914" s="10" t="s">
        <v>6439</v>
      </c>
    </row>
    <row r="1915" spans="1:13" x14ac:dyDescent="0.25">
      <c r="A1915" s="4" t="s">
        <v>5660</v>
      </c>
      <c r="B1915" s="9">
        <v>7065</v>
      </c>
      <c r="C1915" s="9" t="s">
        <v>5661</v>
      </c>
      <c r="D1915" s="9" t="s">
        <v>5662</v>
      </c>
      <c r="E1915" s="10">
        <v>4612.96</v>
      </c>
      <c r="F1915" s="10">
        <v>14169846.999085</v>
      </c>
      <c r="G1915" s="10">
        <v>14425381.649131401</v>
      </c>
      <c r="H1915" s="16">
        <v>-1.7714238434851599E-2</v>
      </c>
      <c r="I1915" s="10">
        <v>-255534.650046447</v>
      </c>
      <c r="J1915" s="10">
        <v>3071.7472076681702</v>
      </c>
      <c r="K1915" s="10">
        <v>3127.14214932092</v>
      </c>
      <c r="L1915" s="10" t="s">
        <v>12</v>
      </c>
      <c r="M1915" s="10" t="s">
        <v>6439</v>
      </c>
    </row>
    <row r="1916" spans="1:13" x14ac:dyDescent="0.25">
      <c r="A1916" s="4" t="s">
        <v>5663</v>
      </c>
      <c r="B1916" s="9">
        <v>7066</v>
      </c>
      <c r="C1916" s="9" t="s">
        <v>5664</v>
      </c>
      <c r="D1916" s="9" t="s">
        <v>5665</v>
      </c>
      <c r="E1916" s="10">
        <v>4112.7</v>
      </c>
      <c r="F1916" s="10">
        <v>16762138.5823138</v>
      </c>
      <c r="G1916" s="10">
        <v>16604445.4573287</v>
      </c>
      <c r="H1916" s="16">
        <v>9.4970425474520895E-3</v>
      </c>
      <c r="I1916" s="10">
        <v>157693.12498509701</v>
      </c>
      <c r="J1916" s="10">
        <v>4075.70174880585</v>
      </c>
      <c r="K1916" s="10">
        <v>4037.3587806863402</v>
      </c>
      <c r="L1916" s="10" t="s">
        <v>12</v>
      </c>
      <c r="M1916" s="10" t="s">
        <v>6439</v>
      </c>
    </row>
    <row r="1917" spans="1:13" x14ac:dyDescent="0.25">
      <c r="A1917" s="4" t="s">
        <v>5666</v>
      </c>
      <c r="B1917" s="9">
        <v>7067</v>
      </c>
      <c r="C1917" s="9" t="s">
        <v>5667</v>
      </c>
      <c r="D1917" s="9" t="s">
        <v>5668</v>
      </c>
      <c r="E1917" s="10">
        <v>3827.13</v>
      </c>
      <c r="F1917" s="10">
        <v>20167742.337497901</v>
      </c>
      <c r="G1917" s="10">
        <v>19863382.126358401</v>
      </c>
      <c r="H1917" s="16">
        <v>1.5322678142288999E-2</v>
      </c>
      <c r="I1917" s="10">
        <v>304360.21113948501</v>
      </c>
      <c r="J1917" s="10">
        <v>5269.67788852166</v>
      </c>
      <c r="K1917" s="10">
        <v>5190.1508771216004</v>
      </c>
      <c r="L1917" s="10" t="s">
        <v>12</v>
      </c>
      <c r="M1917" s="10" t="s">
        <v>6439</v>
      </c>
    </row>
    <row r="1918" spans="1:13" x14ac:dyDescent="0.25">
      <c r="A1918" s="4" t="s">
        <v>5669</v>
      </c>
      <c r="B1918" s="9">
        <v>7068</v>
      </c>
      <c r="C1918" s="9" t="s">
        <v>5670</v>
      </c>
      <c r="D1918" s="9" t="s">
        <v>5671</v>
      </c>
      <c r="E1918" s="10">
        <v>21878.26</v>
      </c>
      <c r="F1918" s="10">
        <v>11363399.4757438</v>
      </c>
      <c r="G1918" s="10">
        <v>11874752.271004001</v>
      </c>
      <c r="H1918" s="16">
        <v>-4.3062186358938E-2</v>
      </c>
      <c r="I1918" s="10">
        <v>-511352.79526019801</v>
      </c>
      <c r="J1918" s="10">
        <v>519.39228602931996</v>
      </c>
      <c r="K1918" s="10">
        <v>542.76493062080999</v>
      </c>
      <c r="L1918" s="10" t="s">
        <v>12</v>
      </c>
      <c r="M1918" s="10" t="s">
        <v>6439</v>
      </c>
    </row>
    <row r="1919" spans="1:13" x14ac:dyDescent="0.25">
      <c r="A1919" s="4" t="s">
        <v>5672</v>
      </c>
      <c r="B1919" s="9">
        <v>7069</v>
      </c>
      <c r="C1919" s="9" t="s">
        <v>5673</v>
      </c>
      <c r="D1919" s="9" t="s">
        <v>5674</v>
      </c>
      <c r="E1919" s="10">
        <v>3460.93</v>
      </c>
      <c r="F1919" s="10">
        <v>7356189.5879194504</v>
      </c>
      <c r="G1919" s="10">
        <v>6813294.9982660701</v>
      </c>
      <c r="H1919" s="16">
        <v>7.9681650330940296E-2</v>
      </c>
      <c r="I1919" s="10">
        <v>542894.58965338103</v>
      </c>
      <c r="J1919" s="10">
        <v>2125.4950513068602</v>
      </c>
      <c r="K1919" s="10">
        <v>1968.6312633500399</v>
      </c>
      <c r="L1919" s="10" t="s">
        <v>12</v>
      </c>
      <c r="M1919" s="10" t="s">
        <v>6439</v>
      </c>
    </row>
    <row r="1920" spans="1:13" x14ac:dyDescent="0.25">
      <c r="A1920" s="4" t="s">
        <v>5675</v>
      </c>
      <c r="B1920" s="9">
        <v>7070</v>
      </c>
      <c r="C1920" s="9" t="s">
        <v>5676</v>
      </c>
      <c r="D1920" s="9" t="s">
        <v>5677</v>
      </c>
      <c r="E1920" s="10">
        <v>8817.93</v>
      </c>
      <c r="F1920" s="10">
        <v>32470025.546275198</v>
      </c>
      <c r="G1920" s="10">
        <v>30557475.8124636</v>
      </c>
      <c r="H1920" s="16">
        <v>6.2588603376443994E-2</v>
      </c>
      <c r="I1920" s="10">
        <v>1912549.7338115601</v>
      </c>
      <c r="J1920" s="10">
        <v>3682.27299902303</v>
      </c>
      <c r="K1920" s="10">
        <v>3465.37972205082</v>
      </c>
      <c r="L1920" s="10" t="s">
        <v>12</v>
      </c>
      <c r="M1920" s="10" t="s">
        <v>6439</v>
      </c>
    </row>
    <row r="1921" spans="1:13" x14ac:dyDescent="0.25">
      <c r="A1921" s="4" t="s">
        <v>5678</v>
      </c>
      <c r="B1921" s="9">
        <v>7071</v>
      </c>
      <c r="C1921" s="9" t="s">
        <v>5679</v>
      </c>
      <c r="D1921" s="9" t="s">
        <v>5680</v>
      </c>
      <c r="E1921" s="10">
        <v>19593.22</v>
      </c>
      <c r="F1921" s="10">
        <v>97821470.423291907</v>
      </c>
      <c r="G1921" s="10">
        <v>93284223.043956205</v>
      </c>
      <c r="H1921" s="16">
        <v>4.8638957706682098E-2</v>
      </c>
      <c r="I1921" s="10">
        <v>4537247.3793356903</v>
      </c>
      <c r="J1921" s="10">
        <v>4992.6183865281901</v>
      </c>
      <c r="K1921" s="10">
        <v>4761.0460681784898</v>
      </c>
      <c r="L1921" s="10" t="s">
        <v>12</v>
      </c>
      <c r="M1921" s="10" t="s">
        <v>6439</v>
      </c>
    </row>
    <row r="1922" spans="1:13" x14ac:dyDescent="0.25">
      <c r="A1922" s="4" t="s">
        <v>5681</v>
      </c>
      <c r="B1922" s="9">
        <v>7072</v>
      </c>
      <c r="C1922" s="9" t="s">
        <v>5682</v>
      </c>
      <c r="D1922" s="9" t="s">
        <v>5683</v>
      </c>
      <c r="E1922" s="10">
        <v>2296.06</v>
      </c>
      <c r="F1922" s="10">
        <v>15240081.3575608</v>
      </c>
      <c r="G1922" s="10">
        <v>15237334.4496901</v>
      </c>
      <c r="H1922" s="16">
        <v>1.8027482954652299E-4</v>
      </c>
      <c r="I1922" s="10">
        <v>2746.90787066147</v>
      </c>
      <c r="J1922" s="10">
        <v>6637.4926428581102</v>
      </c>
      <c r="K1922" s="10">
        <v>6636.2962856763897</v>
      </c>
      <c r="L1922" s="10" t="s">
        <v>12</v>
      </c>
      <c r="M1922" s="10" t="s">
        <v>6439</v>
      </c>
    </row>
    <row r="1923" spans="1:13" x14ac:dyDescent="0.25">
      <c r="A1923" s="4" t="s">
        <v>5684</v>
      </c>
      <c r="B1923" s="9">
        <v>7073</v>
      </c>
      <c r="C1923" s="9" t="s">
        <v>5685</v>
      </c>
      <c r="D1923" s="9" t="s">
        <v>5686</v>
      </c>
      <c r="E1923" s="10">
        <v>27681.23</v>
      </c>
      <c r="F1923" s="10">
        <v>17024648.9716544</v>
      </c>
      <c r="G1923" s="10">
        <v>17876995.021697901</v>
      </c>
      <c r="H1923" s="16">
        <v>-4.7678373742843297E-2</v>
      </c>
      <c r="I1923" s="10">
        <v>-852346.05004345998</v>
      </c>
      <c r="J1923" s="10">
        <v>615.02501773419795</v>
      </c>
      <c r="K1923" s="10">
        <v>645.81649809989904</v>
      </c>
      <c r="L1923" s="10" t="s">
        <v>12</v>
      </c>
      <c r="M1923" s="10" t="s">
        <v>6439</v>
      </c>
    </row>
    <row r="1924" spans="1:13" x14ac:dyDescent="0.25">
      <c r="A1924" s="4" t="s">
        <v>5687</v>
      </c>
      <c r="B1924" s="9">
        <v>7074</v>
      </c>
      <c r="C1924" s="9" t="s">
        <v>5688</v>
      </c>
      <c r="D1924" s="9" t="s">
        <v>5689</v>
      </c>
      <c r="E1924" s="10">
        <v>3594.79</v>
      </c>
      <c r="F1924" s="10">
        <v>7343005.4327596603</v>
      </c>
      <c r="G1924" s="10">
        <v>7012102.4264942296</v>
      </c>
      <c r="H1924" s="16">
        <v>4.7190269927483798E-2</v>
      </c>
      <c r="I1924" s="10">
        <v>330903.00626542699</v>
      </c>
      <c r="J1924" s="10">
        <v>2042.67994312871</v>
      </c>
      <c r="K1924" s="10">
        <v>1950.62922354136</v>
      </c>
      <c r="L1924" s="10" t="s">
        <v>12</v>
      </c>
      <c r="M1924" s="10" t="s">
        <v>6439</v>
      </c>
    </row>
    <row r="1925" spans="1:13" x14ac:dyDescent="0.25">
      <c r="A1925" s="4" t="s">
        <v>5690</v>
      </c>
      <c r="B1925" s="9">
        <v>7075</v>
      </c>
      <c r="C1925" s="9" t="s">
        <v>5691</v>
      </c>
      <c r="D1925" s="9" t="s">
        <v>5692</v>
      </c>
      <c r="E1925" s="10">
        <v>5182.2</v>
      </c>
      <c r="F1925" s="10">
        <v>19829488.598913901</v>
      </c>
      <c r="G1925" s="10">
        <v>19322391.630048901</v>
      </c>
      <c r="H1925" s="16">
        <v>2.6244006361840998E-2</v>
      </c>
      <c r="I1925" s="10">
        <v>507096.968864989</v>
      </c>
      <c r="J1925" s="10">
        <v>3826.4614640333998</v>
      </c>
      <c r="K1925" s="10">
        <v>3728.6078557463902</v>
      </c>
      <c r="L1925" s="10" t="s">
        <v>12</v>
      </c>
      <c r="M1925" s="10" t="s">
        <v>6439</v>
      </c>
    </row>
    <row r="1926" spans="1:13" x14ac:dyDescent="0.25">
      <c r="A1926" s="4" t="s">
        <v>5693</v>
      </c>
      <c r="B1926" s="9">
        <v>7076</v>
      </c>
      <c r="C1926" s="9" t="s">
        <v>5694</v>
      </c>
      <c r="D1926" s="9" t="s">
        <v>5695</v>
      </c>
      <c r="E1926" s="10">
        <v>6925.01</v>
      </c>
      <c r="F1926" s="10">
        <v>38334245.236663803</v>
      </c>
      <c r="G1926" s="10">
        <v>37296252.8018298</v>
      </c>
      <c r="H1926" s="16">
        <v>2.78310113444717E-2</v>
      </c>
      <c r="I1926" s="10">
        <v>1037992.43483401</v>
      </c>
      <c r="J1926" s="10">
        <v>5535.6230874271396</v>
      </c>
      <c r="K1926" s="10">
        <v>5385.7326995671901</v>
      </c>
      <c r="L1926" s="10" t="s">
        <v>12</v>
      </c>
      <c r="M1926" s="10" t="s">
        <v>6440</v>
      </c>
    </row>
    <row r="1927" spans="1:13" x14ac:dyDescent="0.25">
      <c r="A1927" s="4" t="s">
        <v>5696</v>
      </c>
      <c r="B1927" s="9">
        <v>7077</v>
      </c>
      <c r="C1927" s="9" t="s">
        <v>5697</v>
      </c>
      <c r="D1927" s="9" t="s">
        <v>5698</v>
      </c>
      <c r="E1927" s="10">
        <v>952.1</v>
      </c>
      <c r="F1927" s="10">
        <v>8242214.0538128</v>
      </c>
      <c r="G1927" s="10">
        <v>8576043.7621395793</v>
      </c>
      <c r="H1927" s="16">
        <v>-3.8925840117622297E-2</v>
      </c>
      <c r="I1927" s="10">
        <v>-333829.70832677698</v>
      </c>
      <c r="J1927" s="10">
        <v>8656.8785356714598</v>
      </c>
      <c r="K1927" s="10">
        <v>9007.5031636798394</v>
      </c>
      <c r="L1927" s="10" t="s">
        <v>25</v>
      </c>
      <c r="M1927" s="10" t="s">
        <v>6441</v>
      </c>
    </row>
    <row r="1928" spans="1:13" x14ac:dyDescent="0.25">
      <c r="A1928" s="4" t="s">
        <v>5699</v>
      </c>
      <c r="B1928" s="9">
        <v>7078</v>
      </c>
      <c r="C1928" s="9" t="s">
        <v>5700</v>
      </c>
      <c r="D1928" s="9" t="s">
        <v>5701</v>
      </c>
      <c r="E1928" s="10">
        <v>23901.14</v>
      </c>
      <c r="F1928" s="10">
        <v>14997963.367098199</v>
      </c>
      <c r="G1928" s="10">
        <v>16923289.282375101</v>
      </c>
      <c r="H1928" s="16">
        <v>-0.113767831013919</v>
      </c>
      <c r="I1928" s="10">
        <v>-1925325.91527692</v>
      </c>
      <c r="J1928" s="10">
        <v>627.49991703735395</v>
      </c>
      <c r="K1928" s="10">
        <v>708.05364440253095</v>
      </c>
      <c r="L1928" s="10" t="s">
        <v>12</v>
      </c>
      <c r="M1928" s="10" t="s">
        <v>6443</v>
      </c>
    </row>
    <row r="1929" spans="1:13" x14ac:dyDescent="0.25">
      <c r="A1929" s="4" t="s">
        <v>5702</v>
      </c>
      <c r="B1929" s="9">
        <v>7079</v>
      </c>
      <c r="C1929" s="9" t="s">
        <v>5703</v>
      </c>
      <c r="D1929" s="9" t="s">
        <v>5704</v>
      </c>
      <c r="E1929" s="10">
        <v>1201.8599999999999</v>
      </c>
      <c r="F1929" s="10">
        <v>2520401.5465466301</v>
      </c>
      <c r="G1929" s="10">
        <v>2910648.5543297101</v>
      </c>
      <c r="H1929" s="16">
        <v>-0.134075619401929</v>
      </c>
      <c r="I1929" s="10">
        <v>-390247.00778308598</v>
      </c>
      <c r="J1929" s="10">
        <v>2097.0841417025499</v>
      </c>
      <c r="K1929" s="10">
        <v>2421.78669256795</v>
      </c>
      <c r="L1929" s="10" t="s">
        <v>12</v>
      </c>
      <c r="M1929" s="10" t="s">
        <v>6439</v>
      </c>
    </row>
    <row r="1930" spans="1:13" x14ac:dyDescent="0.25">
      <c r="A1930" s="4" t="s">
        <v>5705</v>
      </c>
      <c r="B1930" s="9">
        <v>7080</v>
      </c>
      <c r="C1930" s="9" t="s">
        <v>5706</v>
      </c>
      <c r="D1930" s="9" t="s">
        <v>5707</v>
      </c>
      <c r="E1930" s="10">
        <v>657.41</v>
      </c>
      <c r="F1930" s="10">
        <v>2122497.8098427998</v>
      </c>
      <c r="G1930" s="10">
        <v>2116732.7803962501</v>
      </c>
      <c r="H1930" s="16">
        <v>2.7235508893430601E-3</v>
      </c>
      <c r="I1930" s="10">
        <v>5765.02944654971</v>
      </c>
      <c r="J1930" s="10">
        <v>3228.5754853786798</v>
      </c>
      <c r="K1930" s="10">
        <v>3219.8061793952802</v>
      </c>
      <c r="L1930" s="10" t="s">
        <v>12</v>
      </c>
      <c r="M1930" s="10" t="s">
        <v>6439</v>
      </c>
    </row>
    <row r="1931" spans="1:13" x14ac:dyDescent="0.25">
      <c r="A1931" s="4" t="s">
        <v>5708</v>
      </c>
      <c r="B1931" s="9">
        <v>7081</v>
      </c>
      <c r="C1931" s="9" t="s">
        <v>5709</v>
      </c>
      <c r="D1931" s="9" t="s">
        <v>5710</v>
      </c>
      <c r="E1931" s="10">
        <v>1467.76</v>
      </c>
      <c r="F1931" s="10">
        <v>6125336.4134526001</v>
      </c>
      <c r="G1931" s="10">
        <v>6440203.63911507</v>
      </c>
      <c r="H1931" s="16">
        <v>-4.88908803675248E-2</v>
      </c>
      <c r="I1931" s="10">
        <v>-314867.22566247301</v>
      </c>
      <c r="J1931" s="10">
        <v>4173.2547647112597</v>
      </c>
      <c r="K1931" s="10">
        <v>4387.7770474158397</v>
      </c>
      <c r="L1931" s="10" t="s">
        <v>12</v>
      </c>
      <c r="M1931" s="10" t="s">
        <v>6439</v>
      </c>
    </row>
    <row r="1932" spans="1:13" x14ac:dyDescent="0.25">
      <c r="A1932" s="4" t="s">
        <v>5711</v>
      </c>
      <c r="B1932" s="9">
        <v>7083</v>
      </c>
      <c r="C1932" s="9" t="s">
        <v>5712</v>
      </c>
      <c r="D1932" s="9" t="s">
        <v>5713</v>
      </c>
      <c r="E1932" s="10">
        <v>1448.26</v>
      </c>
      <c r="F1932" s="10">
        <v>829371.28172234003</v>
      </c>
      <c r="G1932" s="10">
        <v>840355.26636156801</v>
      </c>
      <c r="H1932" s="16">
        <v>-1.3070644141714801E-2</v>
      </c>
      <c r="I1932" s="10">
        <v>-10983.984639228</v>
      </c>
      <c r="J1932" s="10">
        <v>572.66739516546795</v>
      </c>
      <c r="K1932" s="10">
        <v>580.251658101148</v>
      </c>
      <c r="L1932" s="10" t="s">
        <v>12</v>
      </c>
      <c r="M1932" s="10" t="s">
        <v>6439</v>
      </c>
    </row>
    <row r="1933" spans="1:13" x14ac:dyDescent="0.25">
      <c r="A1933" s="4" t="s">
        <v>5714</v>
      </c>
      <c r="B1933" s="9">
        <v>7084</v>
      </c>
      <c r="C1933" s="9" t="s">
        <v>5715</v>
      </c>
      <c r="D1933" s="9" t="s">
        <v>5716</v>
      </c>
      <c r="E1933" s="10">
        <v>7295.64</v>
      </c>
      <c r="F1933" s="10">
        <v>15523264.580635499</v>
      </c>
      <c r="G1933" s="10">
        <v>18409112.306812901</v>
      </c>
      <c r="H1933" s="16">
        <v>-0.15676191649444199</v>
      </c>
      <c r="I1933" s="10">
        <v>-2885847.7261774102</v>
      </c>
      <c r="J1933" s="10">
        <v>2127.7454178982898</v>
      </c>
      <c r="K1933" s="10">
        <v>2523.3032752181998</v>
      </c>
      <c r="L1933" s="10" t="s">
        <v>12</v>
      </c>
      <c r="M1933" s="10" t="s">
        <v>6439</v>
      </c>
    </row>
    <row r="1934" spans="1:13" x14ac:dyDescent="0.25">
      <c r="A1934" s="4" t="s">
        <v>5717</v>
      </c>
      <c r="B1934" s="9">
        <v>7085</v>
      </c>
      <c r="C1934" s="9" t="s">
        <v>5718</v>
      </c>
      <c r="D1934" s="9" t="s">
        <v>5719</v>
      </c>
      <c r="E1934" s="10">
        <v>3120.13</v>
      </c>
      <c r="F1934" s="10">
        <v>10174663.0277311</v>
      </c>
      <c r="G1934" s="10">
        <v>11048657.696294401</v>
      </c>
      <c r="H1934" s="16">
        <v>-7.9104149353499603E-2</v>
      </c>
      <c r="I1934" s="10">
        <v>-873994.66856337001</v>
      </c>
      <c r="J1934" s="10">
        <v>3260.9740708659801</v>
      </c>
      <c r="K1934" s="10">
        <v>3541.0888957493598</v>
      </c>
      <c r="L1934" s="10" t="s">
        <v>12</v>
      </c>
      <c r="M1934" s="10" t="s">
        <v>6439</v>
      </c>
    </row>
    <row r="1935" spans="1:13" x14ac:dyDescent="0.25">
      <c r="A1935" s="4" t="s">
        <v>5720</v>
      </c>
      <c r="B1935" s="9">
        <v>7086</v>
      </c>
      <c r="C1935" s="9" t="s">
        <v>5721</v>
      </c>
      <c r="D1935" s="9" t="s">
        <v>5722</v>
      </c>
      <c r="E1935" s="10">
        <v>3616.53</v>
      </c>
      <c r="F1935" s="10">
        <v>15495412.950274801</v>
      </c>
      <c r="G1935" s="10">
        <v>15792240.0942949</v>
      </c>
      <c r="H1935" s="16">
        <v>-1.8795759325322001E-2</v>
      </c>
      <c r="I1935" s="10">
        <v>-296827.14402006601</v>
      </c>
      <c r="J1935" s="10">
        <v>4284.6078838761996</v>
      </c>
      <c r="K1935" s="10">
        <v>4366.6830067204901</v>
      </c>
      <c r="L1935" s="10" t="s">
        <v>12</v>
      </c>
      <c r="M1935" s="10" t="s">
        <v>6440</v>
      </c>
    </row>
    <row r="1936" spans="1:13" x14ac:dyDescent="0.25">
      <c r="A1936" s="4" t="s">
        <v>5723</v>
      </c>
      <c r="B1936" s="9">
        <v>7087</v>
      </c>
      <c r="C1936" s="9" t="s">
        <v>5724</v>
      </c>
      <c r="D1936" s="9" t="s">
        <v>5725</v>
      </c>
      <c r="E1936" s="10">
        <v>322.39999999999998</v>
      </c>
      <c r="F1936" s="10">
        <v>1835841.05183476</v>
      </c>
      <c r="G1936" s="10">
        <v>2027695.1761723401</v>
      </c>
      <c r="H1936" s="16">
        <v>-9.4616847044901906E-2</v>
      </c>
      <c r="I1936" s="10">
        <v>-191854.12433758401</v>
      </c>
      <c r="J1936" s="10">
        <v>5694.2960664849898</v>
      </c>
      <c r="K1936" s="10">
        <v>6289.3770973087603</v>
      </c>
      <c r="L1936" s="10" t="s">
        <v>25</v>
      </c>
      <c r="M1936" s="10" t="s">
        <v>6439</v>
      </c>
    </row>
    <row r="1937" spans="1:13" x14ac:dyDescent="0.25">
      <c r="A1937" s="4" t="s">
        <v>5726</v>
      </c>
      <c r="B1937" s="9">
        <v>7088</v>
      </c>
      <c r="C1937" s="9" t="s">
        <v>5727</v>
      </c>
      <c r="D1937" s="9" t="s">
        <v>5728</v>
      </c>
      <c r="E1937" s="10">
        <v>17743.400000000001</v>
      </c>
      <c r="F1937" s="10">
        <v>9702199.4262514599</v>
      </c>
      <c r="G1937" s="10">
        <v>10125252.625512799</v>
      </c>
      <c r="H1937" s="16">
        <v>-4.1781989537264599E-2</v>
      </c>
      <c r="I1937" s="10">
        <v>-423053.19926133798</v>
      </c>
      <c r="J1937" s="10">
        <v>546.80610403031301</v>
      </c>
      <c r="K1937" s="10">
        <v>570.64895259718003</v>
      </c>
      <c r="L1937" s="10" t="s">
        <v>12</v>
      </c>
      <c r="M1937" s="10" t="s">
        <v>6439</v>
      </c>
    </row>
    <row r="1938" spans="1:13" x14ac:dyDescent="0.25">
      <c r="A1938" s="4" t="s">
        <v>5729</v>
      </c>
      <c r="B1938" s="9">
        <v>7089</v>
      </c>
      <c r="C1938" s="9" t="s">
        <v>5730</v>
      </c>
      <c r="D1938" s="9" t="s">
        <v>5731</v>
      </c>
      <c r="E1938" s="10">
        <v>896.79</v>
      </c>
      <c r="F1938" s="10">
        <v>4291427.7912213197</v>
      </c>
      <c r="G1938" s="10">
        <v>3213167.3689721101</v>
      </c>
      <c r="H1938" s="16">
        <v>0.33557555471943701</v>
      </c>
      <c r="I1938" s="10">
        <v>1078260.4222492101</v>
      </c>
      <c r="J1938" s="10">
        <v>4785.3207453487703</v>
      </c>
      <c r="K1938" s="10">
        <v>3582.96520810012</v>
      </c>
      <c r="L1938" s="10" t="s">
        <v>12</v>
      </c>
      <c r="M1938" s="10" t="s">
        <v>6438</v>
      </c>
    </row>
    <row r="1939" spans="1:13" x14ac:dyDescent="0.25">
      <c r="A1939" s="4" t="s">
        <v>5732</v>
      </c>
      <c r="B1939" s="9">
        <v>7090</v>
      </c>
      <c r="C1939" s="9" t="s">
        <v>5733</v>
      </c>
      <c r="D1939" s="9" t="s">
        <v>5734</v>
      </c>
      <c r="E1939" s="10">
        <v>492.65</v>
      </c>
      <c r="F1939" s="10">
        <v>3257646.2255077702</v>
      </c>
      <c r="G1939" s="10">
        <v>3195511.3569458802</v>
      </c>
      <c r="H1939" s="16">
        <v>1.94444211336742E-2</v>
      </c>
      <c r="I1939" s="10">
        <v>62134.868561894204</v>
      </c>
      <c r="J1939" s="10">
        <v>6612.4961443373004</v>
      </c>
      <c r="K1939" s="10">
        <v>6486.3723879952804</v>
      </c>
      <c r="L1939" s="10" t="s">
        <v>25</v>
      </c>
      <c r="M1939" s="10" t="s">
        <v>6441</v>
      </c>
    </row>
    <row r="1940" spans="1:13" x14ac:dyDescent="0.25">
      <c r="A1940" s="4" t="s">
        <v>5735</v>
      </c>
      <c r="B1940" s="9">
        <v>7091</v>
      </c>
      <c r="C1940" s="9" t="s">
        <v>5736</v>
      </c>
      <c r="D1940" s="9" t="s">
        <v>5737</v>
      </c>
      <c r="E1940" s="10">
        <v>1372.2</v>
      </c>
      <c r="F1940" s="10">
        <v>14631952.455106501</v>
      </c>
      <c r="G1940" s="10">
        <v>19112075.6915204</v>
      </c>
      <c r="H1940" s="16">
        <v>-0.23441322170996301</v>
      </c>
      <c r="I1940" s="10">
        <v>-4480123.2364139697</v>
      </c>
      <c r="J1940" s="10">
        <v>10663.133985648201</v>
      </c>
      <c r="K1940" s="10">
        <v>13928.053994694999</v>
      </c>
      <c r="L1940" s="10" t="s">
        <v>12</v>
      </c>
      <c r="M1940" s="10" t="s">
        <v>6439</v>
      </c>
    </row>
    <row r="1941" spans="1:13" x14ac:dyDescent="0.25">
      <c r="A1941" s="4" t="s">
        <v>5738</v>
      </c>
      <c r="B1941" s="9">
        <v>7093</v>
      </c>
      <c r="C1941" s="9" t="s">
        <v>5739</v>
      </c>
      <c r="D1941" s="9" t="s">
        <v>5740</v>
      </c>
      <c r="E1941" s="10">
        <v>1548.08</v>
      </c>
      <c r="F1941" s="10">
        <v>964661.60007726005</v>
      </c>
      <c r="G1941" s="10">
        <v>644644.64688416605</v>
      </c>
      <c r="H1941" s="16">
        <v>0.49642381231251698</v>
      </c>
      <c r="I1941" s="10">
        <v>320016.953193094</v>
      </c>
      <c r="J1941" s="10">
        <v>623.13420500055497</v>
      </c>
      <c r="K1941" s="10">
        <v>416.41559020474801</v>
      </c>
      <c r="L1941" s="10" t="s">
        <v>25</v>
      </c>
      <c r="M1941" s="10" t="s">
        <v>6441</v>
      </c>
    </row>
    <row r="1942" spans="1:13" x14ac:dyDescent="0.25">
      <c r="A1942" s="4" t="s">
        <v>5741</v>
      </c>
      <c r="B1942" s="9">
        <v>7094</v>
      </c>
      <c r="C1942" s="9" t="s">
        <v>5742</v>
      </c>
      <c r="D1942" s="9" t="s">
        <v>5743</v>
      </c>
      <c r="E1942" s="10">
        <v>1743.69</v>
      </c>
      <c r="F1942" s="10">
        <v>4562213.8072396601</v>
      </c>
      <c r="G1942" s="10">
        <v>4147077.9903010498</v>
      </c>
      <c r="H1942" s="16">
        <v>0.10010320951510999</v>
      </c>
      <c r="I1942" s="10">
        <v>415135.81693860702</v>
      </c>
      <c r="J1942" s="10">
        <v>2616.4133574429302</v>
      </c>
      <c r="K1942" s="10">
        <v>2378.3344460890698</v>
      </c>
      <c r="L1942" s="10" t="s">
        <v>25</v>
      </c>
      <c r="M1942" s="10" t="s">
        <v>6440</v>
      </c>
    </row>
    <row r="1943" spans="1:13" x14ac:dyDescent="0.25">
      <c r="A1943" s="4" t="s">
        <v>5744</v>
      </c>
      <c r="B1943" s="9">
        <v>7095</v>
      </c>
      <c r="C1943" s="9" t="s">
        <v>5745</v>
      </c>
      <c r="D1943" s="9" t="s">
        <v>5746</v>
      </c>
      <c r="E1943" s="10">
        <v>779.53</v>
      </c>
      <c r="F1943" s="10">
        <v>3096820.5762716099</v>
      </c>
      <c r="G1943" s="10">
        <v>3229504.6025124402</v>
      </c>
      <c r="H1943" s="16">
        <v>-4.1084947250920899E-2</v>
      </c>
      <c r="I1943" s="10">
        <v>-132684.02624082999</v>
      </c>
      <c r="J1943" s="10">
        <v>3972.6765823914502</v>
      </c>
      <c r="K1943" s="10">
        <v>4142.8868709510098</v>
      </c>
      <c r="L1943" s="10" t="s">
        <v>25</v>
      </c>
      <c r="M1943" s="10" t="s">
        <v>6443</v>
      </c>
    </row>
    <row r="1944" spans="1:13" x14ac:dyDescent="0.25">
      <c r="A1944" s="4" t="s">
        <v>5747</v>
      </c>
      <c r="B1944" s="9">
        <v>7096</v>
      </c>
      <c r="C1944" s="9" t="s">
        <v>5748</v>
      </c>
      <c r="D1944" s="9" t="s">
        <v>5749</v>
      </c>
      <c r="E1944" s="10">
        <v>683.96</v>
      </c>
      <c r="F1944" s="10">
        <v>4774835.6945389602</v>
      </c>
      <c r="G1944" s="10">
        <v>4017850.0771755599</v>
      </c>
      <c r="H1944" s="16">
        <v>0.18840564053488501</v>
      </c>
      <c r="I1944" s="10">
        <v>756985.61736339994</v>
      </c>
      <c r="J1944" s="10">
        <v>6981.1621944835397</v>
      </c>
      <c r="K1944" s="10">
        <v>5874.3933522070902</v>
      </c>
      <c r="L1944" s="10" t="s">
        <v>25</v>
      </c>
      <c r="M1944" s="10" t="s">
        <v>6439</v>
      </c>
    </row>
    <row r="1945" spans="1:13" x14ac:dyDescent="0.25">
      <c r="A1945" s="4" t="s">
        <v>5750</v>
      </c>
      <c r="B1945" s="9">
        <v>7098</v>
      </c>
      <c r="C1945" s="9" t="s">
        <v>5751</v>
      </c>
      <c r="D1945" s="9" t="s">
        <v>5752</v>
      </c>
      <c r="E1945" s="10">
        <v>2674.6</v>
      </c>
      <c r="F1945" s="10">
        <v>1543436.47512252</v>
      </c>
      <c r="G1945" s="10">
        <v>1642787.2104632801</v>
      </c>
      <c r="H1945" s="16">
        <v>-6.0476934996800298E-2</v>
      </c>
      <c r="I1945" s="10">
        <v>-99350.735340762898</v>
      </c>
      <c r="J1945" s="10">
        <v>577.07188930027701</v>
      </c>
      <c r="K1945" s="10">
        <v>614.21790565440904</v>
      </c>
      <c r="L1945" s="10" t="s">
        <v>12</v>
      </c>
      <c r="M1945" s="10" t="s">
        <v>6440</v>
      </c>
    </row>
    <row r="1946" spans="1:13" x14ac:dyDescent="0.25">
      <c r="A1946" s="4" t="s">
        <v>5753</v>
      </c>
      <c r="B1946" s="9">
        <v>7099</v>
      </c>
      <c r="C1946" s="9" t="s">
        <v>5754</v>
      </c>
      <c r="D1946" s="9" t="s">
        <v>5755</v>
      </c>
      <c r="E1946" s="10">
        <v>1836.94</v>
      </c>
      <c r="F1946" s="10">
        <v>4286831.5924316496</v>
      </c>
      <c r="G1946" s="10">
        <v>5229485.9002788197</v>
      </c>
      <c r="H1946" s="16">
        <v>-0.18025754841348901</v>
      </c>
      <c r="I1946" s="10">
        <v>-942654.30784716597</v>
      </c>
      <c r="J1946" s="10">
        <v>2333.6807911154701</v>
      </c>
      <c r="K1946" s="10">
        <v>2846.8463315507402</v>
      </c>
      <c r="L1946" s="10" t="s">
        <v>12</v>
      </c>
      <c r="M1946" s="10" t="s">
        <v>6439</v>
      </c>
    </row>
    <row r="1947" spans="1:13" x14ac:dyDescent="0.25">
      <c r="A1947" s="4" t="s">
        <v>5756</v>
      </c>
      <c r="B1947" s="9">
        <v>7100</v>
      </c>
      <c r="C1947" s="9" t="s">
        <v>5757</v>
      </c>
      <c r="D1947" s="9" t="s">
        <v>5758</v>
      </c>
      <c r="E1947" s="10">
        <v>971.48</v>
      </c>
      <c r="F1947" s="10">
        <v>3729652.8081332501</v>
      </c>
      <c r="G1947" s="10">
        <v>3953392.4162288802</v>
      </c>
      <c r="H1947" s="16">
        <v>-5.6594333306546001E-2</v>
      </c>
      <c r="I1947" s="10">
        <v>-223739.60809562801</v>
      </c>
      <c r="J1947" s="10">
        <v>3839.1452300955798</v>
      </c>
      <c r="K1947" s="10">
        <v>4069.4532221238501</v>
      </c>
      <c r="L1947" s="10" t="s">
        <v>12</v>
      </c>
      <c r="M1947" s="10" t="s">
        <v>6439</v>
      </c>
    </row>
    <row r="1948" spans="1:13" x14ac:dyDescent="0.25">
      <c r="A1948" s="4" t="s">
        <v>5759</v>
      </c>
      <c r="B1948" s="9">
        <v>7101</v>
      </c>
      <c r="C1948" s="9" t="s">
        <v>5760</v>
      </c>
      <c r="D1948" s="9" t="s">
        <v>5761</v>
      </c>
      <c r="E1948" s="10">
        <v>1493.47</v>
      </c>
      <c r="F1948" s="10">
        <v>7831964.3612525696</v>
      </c>
      <c r="G1948" s="10">
        <v>8075881.87235168</v>
      </c>
      <c r="H1948" s="16">
        <v>-3.02032044245438E-2</v>
      </c>
      <c r="I1948" s="10">
        <v>-243917.51109910599</v>
      </c>
      <c r="J1948" s="10">
        <v>5244.1390595409102</v>
      </c>
      <c r="K1948" s="10">
        <v>5407.4617316395197</v>
      </c>
      <c r="L1948" s="10" t="s">
        <v>12</v>
      </c>
      <c r="M1948" s="10" t="s">
        <v>6439</v>
      </c>
    </row>
    <row r="1949" spans="1:13" x14ac:dyDescent="0.25">
      <c r="A1949" s="4" t="s">
        <v>5762</v>
      </c>
      <c r="B1949" s="9">
        <v>7103</v>
      </c>
      <c r="C1949" s="9" t="s">
        <v>5763</v>
      </c>
      <c r="D1949" s="9" t="s">
        <v>5764</v>
      </c>
      <c r="E1949" s="10">
        <v>4387.6899999999996</v>
      </c>
      <c r="F1949" s="10">
        <v>2516202.9494618</v>
      </c>
      <c r="G1949" s="10">
        <v>2542975.5792915202</v>
      </c>
      <c r="H1949" s="16">
        <v>-1.05280719357819E-2</v>
      </c>
      <c r="I1949" s="10">
        <v>-26772.6298297178</v>
      </c>
      <c r="J1949" s="10">
        <v>573.46871576200704</v>
      </c>
      <c r="K1949" s="10">
        <v>579.570475419074</v>
      </c>
      <c r="L1949" s="10" t="s">
        <v>12</v>
      </c>
      <c r="M1949" s="10" t="s">
        <v>6439</v>
      </c>
    </row>
    <row r="1950" spans="1:13" x14ac:dyDescent="0.25">
      <c r="A1950" s="4" t="s">
        <v>5765</v>
      </c>
      <c r="B1950" s="9">
        <v>7105</v>
      </c>
      <c r="C1950" s="9" t="s">
        <v>5766</v>
      </c>
      <c r="D1950" s="9" t="s">
        <v>5767</v>
      </c>
      <c r="E1950" s="10">
        <v>472.7</v>
      </c>
      <c r="F1950" s="10">
        <v>2097826.4061585702</v>
      </c>
      <c r="G1950" s="10">
        <v>2091468.32297369</v>
      </c>
      <c r="H1950" s="16">
        <v>3.0400093154832101E-3</v>
      </c>
      <c r="I1950" s="10">
        <v>6358.0831848781099</v>
      </c>
      <c r="J1950" s="10">
        <v>4437.9657418205397</v>
      </c>
      <c r="K1950" s="10">
        <v>4424.5151744736404</v>
      </c>
      <c r="L1950" s="10" t="s">
        <v>25</v>
      </c>
      <c r="M1950" s="10" t="s">
        <v>6443</v>
      </c>
    </row>
    <row r="1951" spans="1:13" x14ac:dyDescent="0.25">
      <c r="A1951" s="4" t="s">
        <v>5768</v>
      </c>
      <c r="B1951" s="9">
        <v>7106</v>
      </c>
      <c r="C1951" s="9" t="s">
        <v>5769</v>
      </c>
      <c r="D1951" s="9" t="s">
        <v>5770</v>
      </c>
      <c r="E1951" s="10">
        <v>702.31</v>
      </c>
      <c r="F1951" s="10">
        <v>4078162.11304462</v>
      </c>
      <c r="G1951" s="10">
        <v>4158363.4682978699</v>
      </c>
      <c r="H1951" s="16">
        <v>-1.92867592899667E-2</v>
      </c>
      <c r="I1951" s="10">
        <v>-80201.355253252201</v>
      </c>
      <c r="J1951" s="10">
        <v>5806.7834902601699</v>
      </c>
      <c r="K1951" s="10">
        <v>5920.9800064044002</v>
      </c>
      <c r="L1951" s="10" t="s">
        <v>25</v>
      </c>
      <c r="M1951" s="10" t="s">
        <v>6443</v>
      </c>
    </row>
    <row r="1952" spans="1:13" x14ac:dyDescent="0.25">
      <c r="A1952" s="4" t="s">
        <v>5771</v>
      </c>
      <c r="B1952" s="9">
        <v>7108</v>
      </c>
      <c r="C1952" s="9" t="s">
        <v>5772</v>
      </c>
      <c r="D1952" s="9" t="s">
        <v>5773</v>
      </c>
      <c r="E1952" s="10">
        <v>336.77</v>
      </c>
      <c r="F1952" s="10">
        <v>188737.1955039</v>
      </c>
      <c r="G1952" s="10">
        <v>198732.556086706</v>
      </c>
      <c r="H1952" s="16">
        <v>-5.0295536773779098E-2</v>
      </c>
      <c r="I1952" s="10">
        <v>-9995.3605828060208</v>
      </c>
      <c r="J1952" s="10">
        <v>560.43351695192598</v>
      </c>
      <c r="K1952" s="10">
        <v>590.11359707428198</v>
      </c>
      <c r="L1952" s="10" t="s">
        <v>25</v>
      </c>
      <c r="M1952" s="10" t="s">
        <v>6440</v>
      </c>
    </row>
    <row r="1953" spans="1:13" x14ac:dyDescent="0.25">
      <c r="A1953" s="4" t="s">
        <v>5774</v>
      </c>
      <c r="B1953" s="9">
        <v>7109</v>
      </c>
      <c r="C1953" s="9" t="s">
        <v>5775</v>
      </c>
      <c r="D1953" s="9" t="s">
        <v>5776</v>
      </c>
      <c r="E1953" s="10">
        <v>2422.44</v>
      </c>
      <c r="F1953" s="10">
        <v>3900352.8467588499</v>
      </c>
      <c r="G1953" s="10">
        <v>4625597.00249549</v>
      </c>
      <c r="H1953" s="16">
        <v>-0.15678930856825099</v>
      </c>
      <c r="I1953" s="10">
        <v>-725244.15573664301</v>
      </c>
      <c r="J1953" s="10">
        <v>1610.09265317566</v>
      </c>
      <c r="K1953" s="10">
        <v>1909.4784607649699</v>
      </c>
      <c r="L1953" s="10" t="s">
        <v>12</v>
      </c>
      <c r="M1953" s="10" t="s">
        <v>6439</v>
      </c>
    </row>
    <row r="1954" spans="1:13" x14ac:dyDescent="0.25">
      <c r="A1954" s="4" t="s">
        <v>5777</v>
      </c>
      <c r="B1954" s="9">
        <v>7110</v>
      </c>
      <c r="C1954" s="9" t="s">
        <v>5778</v>
      </c>
      <c r="D1954" s="9" t="s">
        <v>5779</v>
      </c>
      <c r="E1954" s="10">
        <v>1030.72</v>
      </c>
      <c r="F1954" s="10">
        <v>3347972.40896106</v>
      </c>
      <c r="G1954" s="10">
        <v>3511346.2800863101</v>
      </c>
      <c r="H1954" s="16">
        <v>-4.6527416578588499E-2</v>
      </c>
      <c r="I1954" s="10">
        <v>-163373.871125253</v>
      </c>
      <c r="J1954" s="10">
        <v>3248.18807140742</v>
      </c>
      <c r="K1954" s="10">
        <v>3406.6926809281999</v>
      </c>
      <c r="L1954" s="10" t="s">
        <v>12</v>
      </c>
      <c r="M1954" s="10" t="s">
        <v>6439</v>
      </c>
    </row>
    <row r="1955" spans="1:13" x14ac:dyDescent="0.25">
      <c r="A1955" s="4" t="s">
        <v>5780</v>
      </c>
      <c r="B1955" s="9">
        <v>7111</v>
      </c>
      <c r="C1955" s="9" t="s">
        <v>5781</v>
      </c>
      <c r="D1955" s="9" t="s">
        <v>5782</v>
      </c>
      <c r="E1955" s="10">
        <v>672.37</v>
      </c>
      <c r="F1955" s="10">
        <v>3249723.9355219998</v>
      </c>
      <c r="G1955" s="10">
        <v>3747796.3983912598</v>
      </c>
      <c r="H1955" s="16">
        <v>-0.13289741755530199</v>
      </c>
      <c r="I1955" s="10">
        <v>-498072.46286926098</v>
      </c>
      <c r="J1955" s="10">
        <v>4833.2375559914899</v>
      </c>
      <c r="K1955" s="10">
        <v>5574.0089510109901</v>
      </c>
      <c r="L1955" s="10" t="s">
        <v>25</v>
      </c>
      <c r="M1955" s="10" t="s">
        <v>6443</v>
      </c>
    </row>
    <row r="1956" spans="1:13" x14ac:dyDescent="0.25">
      <c r="A1956" s="4" t="s">
        <v>5783</v>
      </c>
      <c r="B1956" s="9">
        <v>7113</v>
      </c>
      <c r="C1956" s="9" t="s">
        <v>5784</v>
      </c>
      <c r="D1956" s="9" t="s">
        <v>5785</v>
      </c>
      <c r="E1956" s="10">
        <v>13185.56</v>
      </c>
      <c r="F1956" s="10">
        <v>7375443.9634305602</v>
      </c>
      <c r="G1956" s="10">
        <v>7854866.2153485203</v>
      </c>
      <c r="H1956" s="16">
        <v>-6.1035062695422797E-2</v>
      </c>
      <c r="I1956" s="10">
        <v>-479422.251917955</v>
      </c>
      <c r="J1956" s="10">
        <v>559.35765818293305</v>
      </c>
      <c r="K1956" s="10">
        <v>595.717300998101</v>
      </c>
      <c r="L1956" s="10" t="s">
        <v>12</v>
      </c>
      <c r="M1956" s="10" t="s">
        <v>6440</v>
      </c>
    </row>
    <row r="1957" spans="1:13" x14ac:dyDescent="0.25">
      <c r="A1957" s="4" t="s">
        <v>5786</v>
      </c>
      <c r="B1957" s="9">
        <v>7114</v>
      </c>
      <c r="C1957" s="9" t="s">
        <v>5787</v>
      </c>
      <c r="D1957" s="9" t="s">
        <v>5788</v>
      </c>
      <c r="E1957" s="10">
        <v>7371.8</v>
      </c>
      <c r="F1957" s="10">
        <v>4456657.3231423199</v>
      </c>
      <c r="G1957" s="10">
        <v>5134420.0002034903</v>
      </c>
      <c r="H1957" s="16">
        <v>-0.132003746681087</v>
      </c>
      <c r="I1957" s="10">
        <v>-677762.67706116894</v>
      </c>
      <c r="J1957" s="10">
        <v>604.55483370985598</v>
      </c>
      <c r="K1957" s="10">
        <v>696.49475029212499</v>
      </c>
      <c r="L1957" s="10" t="s">
        <v>25</v>
      </c>
      <c r="M1957" s="10" t="s">
        <v>6439</v>
      </c>
    </row>
    <row r="1958" spans="1:13" x14ac:dyDescent="0.25">
      <c r="A1958" s="4" t="s">
        <v>5789</v>
      </c>
      <c r="B1958" s="9">
        <v>7115</v>
      </c>
      <c r="C1958" s="9" t="s">
        <v>5790</v>
      </c>
      <c r="D1958" s="9" t="s">
        <v>5791</v>
      </c>
      <c r="E1958" s="10">
        <v>45.66</v>
      </c>
      <c r="F1958" s="10">
        <v>51537.811800000003</v>
      </c>
      <c r="G1958" s="10">
        <v>140875.84596248</v>
      </c>
      <c r="H1958" s="16">
        <v>-0.63416147425495195</v>
      </c>
      <c r="I1958" s="10">
        <v>-89338.034162479598</v>
      </c>
      <c r="J1958" s="10">
        <v>1128.73</v>
      </c>
      <c r="K1958" s="10">
        <v>3085.3229514340701</v>
      </c>
      <c r="L1958" s="10" t="s">
        <v>80</v>
      </c>
      <c r="M1958" s="10" t="s">
        <v>6450</v>
      </c>
    </row>
    <row r="1959" spans="1:13" x14ac:dyDescent="0.25">
      <c r="A1959" s="4" t="s">
        <v>5792</v>
      </c>
      <c r="B1959" s="9">
        <v>7118</v>
      </c>
      <c r="C1959" s="9" t="s">
        <v>5793</v>
      </c>
      <c r="D1959" s="9" t="s">
        <v>5794</v>
      </c>
      <c r="E1959" s="10">
        <v>2948.09</v>
      </c>
      <c r="F1959" s="10">
        <v>6947381.1648762496</v>
      </c>
      <c r="G1959" s="10">
        <v>8364932.4877312202</v>
      </c>
      <c r="H1959" s="16">
        <v>-0.16946357008070001</v>
      </c>
      <c r="I1959" s="10">
        <v>-1417551.3228549701</v>
      </c>
      <c r="J1959" s="10">
        <v>2356.5702420469702</v>
      </c>
      <c r="K1959" s="10">
        <v>2837.4074359097599</v>
      </c>
      <c r="L1959" s="10" t="s">
        <v>12</v>
      </c>
      <c r="M1959" s="10" t="s">
        <v>6439</v>
      </c>
    </row>
    <row r="1960" spans="1:13" x14ac:dyDescent="0.25">
      <c r="A1960" s="4" t="s">
        <v>5795</v>
      </c>
      <c r="B1960" s="9">
        <v>7119</v>
      </c>
      <c r="C1960" s="9" t="s">
        <v>5796</v>
      </c>
      <c r="D1960" s="9" t="s">
        <v>5797</v>
      </c>
      <c r="E1960" s="10">
        <v>859.35</v>
      </c>
      <c r="F1960" s="10">
        <v>3533253.1431223201</v>
      </c>
      <c r="G1960" s="10">
        <v>4036053.5899225902</v>
      </c>
      <c r="H1960" s="16">
        <v>-0.12457724745173999</v>
      </c>
      <c r="I1960" s="10">
        <v>-502800.44680026802</v>
      </c>
      <c r="J1960" s="10">
        <v>4111.5414477480899</v>
      </c>
      <c r="K1960" s="10">
        <v>4696.6353522110803</v>
      </c>
      <c r="L1960" s="10" t="s">
        <v>25</v>
      </c>
      <c r="M1960" s="10" t="s">
        <v>6443</v>
      </c>
    </row>
    <row r="1961" spans="1:13" x14ac:dyDescent="0.25">
      <c r="A1961" s="4" t="s">
        <v>5798</v>
      </c>
      <c r="B1961" s="9">
        <v>7122</v>
      </c>
      <c r="C1961" s="9" t="s">
        <v>5799</v>
      </c>
      <c r="D1961" s="9" t="s">
        <v>5800</v>
      </c>
      <c r="E1961" s="10">
        <v>2555.98</v>
      </c>
      <c r="F1961" s="10">
        <v>1561359.1588868699</v>
      </c>
      <c r="G1961" s="10">
        <v>1568500.0834441599</v>
      </c>
      <c r="H1961" s="16">
        <v>-4.5527090707007103E-3</v>
      </c>
      <c r="I1961" s="10">
        <v>-7140.9245572909704</v>
      </c>
      <c r="J1961" s="10">
        <v>610.86517065347505</v>
      </c>
      <c r="K1961" s="10">
        <v>613.65898146470602</v>
      </c>
      <c r="L1961" s="10" t="s">
        <v>12</v>
      </c>
      <c r="M1961" s="10" t="s">
        <v>6443</v>
      </c>
    </row>
    <row r="1962" spans="1:13" x14ac:dyDescent="0.25">
      <c r="A1962" s="4" t="s">
        <v>5801</v>
      </c>
      <c r="B1962" s="9">
        <v>7123</v>
      </c>
      <c r="C1962" s="9" t="s">
        <v>5802</v>
      </c>
      <c r="D1962" s="9" t="s">
        <v>5803</v>
      </c>
      <c r="E1962" s="10">
        <v>3328.57</v>
      </c>
      <c r="F1962" s="10">
        <v>5268714.2439157199</v>
      </c>
      <c r="G1962" s="10">
        <v>5209688.3158264402</v>
      </c>
      <c r="H1962" s="16">
        <v>1.1330030610461299E-2</v>
      </c>
      <c r="I1962" s="10">
        <v>59025.928089276</v>
      </c>
      <c r="J1962" s="10">
        <v>1582.87620326919</v>
      </c>
      <c r="K1962" s="10">
        <v>1565.1430842152799</v>
      </c>
      <c r="L1962" s="10" t="s">
        <v>12</v>
      </c>
      <c r="M1962" s="10" t="s">
        <v>6439</v>
      </c>
    </row>
    <row r="1963" spans="1:13" x14ac:dyDescent="0.25">
      <c r="A1963" s="4" t="s">
        <v>5804</v>
      </c>
      <c r="B1963" s="9">
        <v>7124</v>
      </c>
      <c r="C1963" s="9" t="s">
        <v>5805</v>
      </c>
      <c r="D1963" s="9" t="s">
        <v>5806</v>
      </c>
      <c r="E1963" s="10">
        <v>919.81</v>
      </c>
      <c r="F1963" s="10">
        <v>3003830.40768742</v>
      </c>
      <c r="G1963" s="10">
        <v>3157005.5474420702</v>
      </c>
      <c r="H1963" s="16">
        <v>-4.8519122774034001E-2</v>
      </c>
      <c r="I1963" s="10">
        <v>-153175.139754648</v>
      </c>
      <c r="J1963" s="10">
        <v>3265.7074914247701</v>
      </c>
      <c r="K1963" s="10">
        <v>3432.2366004306</v>
      </c>
      <c r="L1963" s="10" t="s">
        <v>12</v>
      </c>
      <c r="M1963" s="10" t="s">
        <v>6439</v>
      </c>
    </row>
    <row r="1964" spans="1:13" x14ac:dyDescent="0.25">
      <c r="A1964" s="4" t="s">
        <v>5807</v>
      </c>
      <c r="B1964" s="9">
        <v>7125</v>
      </c>
      <c r="C1964" s="9" t="s">
        <v>5808</v>
      </c>
      <c r="D1964" s="9" t="s">
        <v>5809</v>
      </c>
      <c r="E1964" s="10">
        <v>346.4</v>
      </c>
      <c r="F1964" s="10">
        <v>1479191.6044705501</v>
      </c>
      <c r="G1964" s="10">
        <v>1628614.94422083</v>
      </c>
      <c r="H1964" s="16">
        <v>-9.1748721992582494E-2</v>
      </c>
      <c r="I1964" s="10">
        <v>-149423.339750282</v>
      </c>
      <c r="J1964" s="10">
        <v>4270.1836156771096</v>
      </c>
      <c r="K1964" s="10">
        <v>4701.5442962495199</v>
      </c>
      <c r="L1964" s="10" t="s">
        <v>25</v>
      </c>
      <c r="M1964" s="10" t="s">
        <v>6439</v>
      </c>
    </row>
    <row r="1965" spans="1:13" x14ac:dyDescent="0.25">
      <c r="A1965" s="4" t="s">
        <v>5810</v>
      </c>
      <c r="B1965" s="9">
        <v>7126</v>
      </c>
      <c r="C1965" s="9" t="s">
        <v>5811</v>
      </c>
      <c r="D1965" s="9" t="s">
        <v>5812</v>
      </c>
      <c r="E1965" s="10">
        <v>145.49</v>
      </c>
      <c r="F1965" s="10">
        <v>790355.32974059996</v>
      </c>
      <c r="G1965" s="10">
        <v>756975.51454102399</v>
      </c>
      <c r="H1965" s="16">
        <v>4.4096294475014099E-2</v>
      </c>
      <c r="I1965" s="10">
        <v>33379.815199576202</v>
      </c>
      <c r="J1965" s="10">
        <v>5432.36875208331</v>
      </c>
      <c r="K1965" s="10">
        <v>5202.9384462232701</v>
      </c>
      <c r="L1965" s="10" t="s">
        <v>25</v>
      </c>
      <c r="M1965" s="10" t="s">
        <v>6450</v>
      </c>
    </row>
    <row r="1966" spans="1:13" x14ac:dyDescent="0.25">
      <c r="A1966" s="4" t="s">
        <v>5813</v>
      </c>
      <c r="B1966" s="9">
        <v>7127</v>
      </c>
      <c r="C1966" s="9" t="s">
        <v>5814</v>
      </c>
      <c r="D1966" s="9" t="s">
        <v>5815</v>
      </c>
      <c r="E1966" s="10">
        <v>1167.02</v>
      </c>
      <c r="F1966" s="10">
        <v>601405.80693325005</v>
      </c>
      <c r="G1966" s="10">
        <v>629560.17481911497</v>
      </c>
      <c r="H1966" s="16">
        <v>-4.4720693925651603E-2</v>
      </c>
      <c r="I1966" s="10">
        <v>-28154.367885865398</v>
      </c>
      <c r="J1966" s="10">
        <v>515.33461888678005</v>
      </c>
      <c r="K1966" s="10">
        <v>539.45962778625506</v>
      </c>
      <c r="L1966" s="10" t="s">
        <v>25</v>
      </c>
      <c r="M1966" s="10" t="s">
        <v>6440</v>
      </c>
    </row>
    <row r="1967" spans="1:13" x14ac:dyDescent="0.25">
      <c r="A1967" s="4" t="s">
        <v>5816</v>
      </c>
      <c r="B1967" s="9">
        <v>7128</v>
      </c>
      <c r="C1967" s="9" t="s">
        <v>5817</v>
      </c>
      <c r="D1967" s="9" t="s">
        <v>5818</v>
      </c>
      <c r="E1967" s="10">
        <v>1529.48</v>
      </c>
      <c r="F1967" s="10">
        <v>2812463.0864010002</v>
      </c>
      <c r="G1967" s="10">
        <v>3091331.9820016199</v>
      </c>
      <c r="H1967" s="16">
        <v>-9.0209947435039295E-2</v>
      </c>
      <c r="I1967" s="10">
        <v>-278868.895600622</v>
      </c>
      <c r="J1967" s="10">
        <v>1838.8361314963299</v>
      </c>
      <c r="K1967" s="10">
        <v>2021.16535162383</v>
      </c>
      <c r="L1967" s="10" t="s">
        <v>12</v>
      </c>
      <c r="M1967" s="10" t="s">
        <v>6439</v>
      </c>
    </row>
    <row r="1968" spans="1:13" x14ac:dyDescent="0.25">
      <c r="A1968" s="4" t="s">
        <v>5819</v>
      </c>
      <c r="B1968" s="9">
        <v>7129</v>
      </c>
      <c r="C1968" s="9" t="s">
        <v>5820</v>
      </c>
      <c r="D1968" s="9" t="s">
        <v>5821</v>
      </c>
      <c r="E1968" s="10">
        <v>513.54999999999995</v>
      </c>
      <c r="F1968" s="10">
        <v>1736971.93297063</v>
      </c>
      <c r="G1968" s="10">
        <v>1639785.3852271801</v>
      </c>
      <c r="H1968" s="16">
        <v>5.9267846035832898E-2</v>
      </c>
      <c r="I1968" s="10">
        <v>97186.547743453397</v>
      </c>
      <c r="J1968" s="10">
        <v>3382.2839703449099</v>
      </c>
      <c r="K1968" s="10">
        <v>3193.0394026427398</v>
      </c>
      <c r="L1968" s="10" t="s">
        <v>25</v>
      </c>
      <c r="M1968" s="10" t="s">
        <v>6443</v>
      </c>
    </row>
    <row r="1969" spans="1:13" x14ac:dyDescent="0.25">
      <c r="A1969" s="4" t="s">
        <v>5822</v>
      </c>
      <c r="B1969" s="9">
        <v>7130</v>
      </c>
      <c r="C1969" s="9" t="s">
        <v>5823</v>
      </c>
      <c r="D1969" s="9" t="s">
        <v>5824</v>
      </c>
      <c r="E1969" s="10">
        <v>1532.25</v>
      </c>
      <c r="F1969" s="10">
        <v>7354364.0433970997</v>
      </c>
      <c r="G1969" s="10">
        <v>6711620.8537409101</v>
      </c>
      <c r="H1969" s="16">
        <v>9.5765717948435206E-2</v>
      </c>
      <c r="I1969" s="10">
        <v>642743.18965618894</v>
      </c>
      <c r="J1969" s="10">
        <v>4799.7154794564203</v>
      </c>
      <c r="K1969" s="10">
        <v>4380.2387689612697</v>
      </c>
      <c r="L1969" s="10" t="s">
        <v>12</v>
      </c>
      <c r="M1969" s="10" t="s">
        <v>6440</v>
      </c>
    </row>
    <row r="1970" spans="1:13" x14ac:dyDescent="0.25">
      <c r="A1970" s="4" t="s">
        <v>5825</v>
      </c>
      <c r="B1970" s="9">
        <v>7132</v>
      </c>
      <c r="C1970" s="9" t="s">
        <v>5826</v>
      </c>
      <c r="D1970" s="9" t="s">
        <v>5827</v>
      </c>
      <c r="E1970" s="10">
        <v>4658.29</v>
      </c>
      <c r="F1970" s="10">
        <v>2442680.980792</v>
      </c>
      <c r="G1970" s="10">
        <v>2516770.8362300401</v>
      </c>
      <c r="H1970" s="16">
        <v>-2.9438459144345501E-2</v>
      </c>
      <c r="I1970" s="10">
        <v>-74089.855438038197</v>
      </c>
      <c r="J1970" s="10">
        <v>524.37288807523805</v>
      </c>
      <c r="K1970" s="10">
        <v>540.27783504892102</v>
      </c>
      <c r="L1970" s="10" t="s">
        <v>12</v>
      </c>
      <c r="M1970" s="10" t="s">
        <v>6439</v>
      </c>
    </row>
    <row r="1971" spans="1:13" x14ac:dyDescent="0.25">
      <c r="A1971" s="4" t="s">
        <v>5828</v>
      </c>
      <c r="B1971" s="9">
        <v>7133</v>
      </c>
      <c r="C1971" s="9" t="s">
        <v>5829</v>
      </c>
      <c r="D1971" s="9" t="s">
        <v>5830</v>
      </c>
      <c r="E1971" s="10">
        <v>35723.5</v>
      </c>
      <c r="F1971" s="10">
        <v>23779653.300320499</v>
      </c>
      <c r="G1971" s="10">
        <v>18082686.209900599</v>
      </c>
      <c r="H1971" s="16">
        <v>0.31505092906499499</v>
      </c>
      <c r="I1971" s="10">
        <v>5696967.09041995</v>
      </c>
      <c r="J1971" s="10">
        <v>665.65855250242896</v>
      </c>
      <c r="K1971" s="10">
        <v>506.18461824570898</v>
      </c>
      <c r="L1971" s="10" t="s">
        <v>80</v>
      </c>
      <c r="M1971" s="10" t="s">
        <v>6439</v>
      </c>
    </row>
    <row r="1972" spans="1:13" x14ac:dyDescent="0.25">
      <c r="A1972" s="4" t="s">
        <v>5831</v>
      </c>
      <c r="B1972" s="9">
        <v>7134</v>
      </c>
      <c r="C1972" s="9" t="s">
        <v>5832</v>
      </c>
      <c r="D1972" s="9" t="s">
        <v>5833</v>
      </c>
      <c r="E1972" s="10">
        <v>6797.07</v>
      </c>
      <c r="F1972" s="10">
        <v>18598121.285440601</v>
      </c>
      <c r="G1972" s="10">
        <v>18209898.723215401</v>
      </c>
      <c r="H1972" s="16">
        <v>2.13193147378818E-2</v>
      </c>
      <c r="I1972" s="10">
        <v>388222.56222518202</v>
      </c>
      <c r="J1972" s="10">
        <v>2736.1968150159701</v>
      </c>
      <c r="K1972" s="10">
        <v>2679.0806514005899</v>
      </c>
      <c r="L1972" s="10" t="s">
        <v>25</v>
      </c>
      <c r="M1972" s="10" t="s">
        <v>6440</v>
      </c>
    </row>
    <row r="1973" spans="1:13" x14ac:dyDescent="0.25">
      <c r="A1973" s="4" t="s">
        <v>5834</v>
      </c>
      <c r="B1973" s="9">
        <v>7135</v>
      </c>
      <c r="C1973" s="9" t="s">
        <v>5835</v>
      </c>
      <c r="D1973" s="9" t="s">
        <v>5836</v>
      </c>
      <c r="E1973" s="10">
        <v>16107.87</v>
      </c>
      <c r="F1973" s="10">
        <v>9464605.7408531997</v>
      </c>
      <c r="G1973" s="10">
        <v>9361371.6682012808</v>
      </c>
      <c r="H1973" s="16">
        <v>1.10276652087835E-2</v>
      </c>
      <c r="I1973" s="10">
        <v>103234.072651915</v>
      </c>
      <c r="J1973" s="10">
        <v>587.576491544394</v>
      </c>
      <c r="K1973" s="10">
        <v>581.16757015057101</v>
      </c>
      <c r="L1973" s="10" t="s">
        <v>12</v>
      </c>
      <c r="M1973" s="10" t="s">
        <v>6439</v>
      </c>
    </row>
    <row r="1974" spans="1:13" x14ac:dyDescent="0.25">
      <c r="A1974" s="4" t="s">
        <v>5837</v>
      </c>
      <c r="B1974" s="9">
        <v>7258</v>
      </c>
      <c r="C1974" s="9" t="s">
        <v>5838</v>
      </c>
      <c r="D1974" s="9" t="s">
        <v>5839</v>
      </c>
      <c r="E1974" s="10">
        <v>2100.23</v>
      </c>
      <c r="F1974" s="10">
        <v>4982312.6184492903</v>
      </c>
      <c r="G1974" s="10">
        <v>5655871.0212605596</v>
      </c>
      <c r="H1974" s="16">
        <v>-0.119090127812205</v>
      </c>
      <c r="I1974" s="10">
        <v>-673558.402811268</v>
      </c>
      <c r="J1974" s="10">
        <v>2372.2699982617601</v>
      </c>
      <c r="K1974" s="10">
        <v>2692.9769697892898</v>
      </c>
      <c r="L1974" s="10" t="s">
        <v>12</v>
      </c>
      <c r="M1974" s="10" t="s">
        <v>6441</v>
      </c>
    </row>
    <row r="1975" spans="1:13" x14ac:dyDescent="0.25">
      <c r="A1975" s="4" t="s">
        <v>5840</v>
      </c>
      <c r="B1975" s="9">
        <v>7259</v>
      </c>
      <c r="C1975" s="9" t="s">
        <v>5841</v>
      </c>
      <c r="D1975" s="9" t="s">
        <v>5842</v>
      </c>
      <c r="E1975" s="10">
        <v>1292.5899999999999</v>
      </c>
      <c r="F1975" s="10">
        <v>4573009.8511766102</v>
      </c>
      <c r="G1975" s="10">
        <v>4097175.1596735702</v>
      </c>
      <c r="H1975" s="16">
        <v>0.116137258710939</v>
      </c>
      <c r="I1975" s="10">
        <v>475834.69150304102</v>
      </c>
      <c r="J1975" s="10">
        <v>3537.8657201251799</v>
      </c>
      <c r="K1975" s="10">
        <v>3169.7407218635199</v>
      </c>
      <c r="L1975" s="10" t="s">
        <v>12</v>
      </c>
      <c r="M1975" s="10" t="s">
        <v>6441</v>
      </c>
    </row>
    <row r="1976" spans="1:13" x14ac:dyDescent="0.25">
      <c r="A1976" s="4" t="s">
        <v>6469</v>
      </c>
      <c r="B1976" s="9">
        <v>7260</v>
      </c>
      <c r="C1976" s="9" t="s">
        <v>6470</v>
      </c>
      <c r="D1976" s="9" t="s">
        <v>6471</v>
      </c>
      <c r="E1976" s="10">
        <v>190.05</v>
      </c>
      <c r="F1976" s="10">
        <v>1095137.4301170099</v>
      </c>
      <c r="G1976" s="10">
        <v>882196.91627119004</v>
      </c>
      <c r="H1976" s="16">
        <v>0.24137526431838099</v>
      </c>
      <c r="I1976" s="10">
        <v>212940.51384582001</v>
      </c>
      <c r="J1976" s="10">
        <v>5762.3647993528502</v>
      </c>
      <c r="K1976" s="10">
        <v>4641.92010666241</v>
      </c>
      <c r="L1976" s="10" t="s">
        <v>25</v>
      </c>
      <c r="M1976" s="10" t="s">
        <v>6438</v>
      </c>
    </row>
    <row r="1977" spans="1:13" x14ac:dyDescent="0.25">
      <c r="A1977" s="4" t="s">
        <v>5843</v>
      </c>
      <c r="B1977" s="9">
        <v>7262</v>
      </c>
      <c r="C1977" s="9" t="s">
        <v>5844</v>
      </c>
      <c r="D1977" s="9" t="s">
        <v>5845</v>
      </c>
      <c r="E1977" s="10">
        <v>9865.99</v>
      </c>
      <c r="F1977" s="10">
        <v>4774067.1645736797</v>
      </c>
      <c r="G1977" s="10">
        <v>3711829.1127960999</v>
      </c>
      <c r="H1977" s="16">
        <v>0.28617644279895399</v>
      </c>
      <c r="I1977" s="10">
        <v>1062238.0517775901</v>
      </c>
      <c r="J1977" s="10">
        <v>483.89134436317897</v>
      </c>
      <c r="K1977" s="10">
        <v>376.22469846372201</v>
      </c>
      <c r="L1977" s="10" t="s">
        <v>25</v>
      </c>
      <c r="M1977" s="10" t="s">
        <v>6440</v>
      </c>
    </row>
    <row r="1978" spans="1:13" x14ac:dyDescent="0.25">
      <c r="A1978" s="4" t="s">
        <v>5846</v>
      </c>
      <c r="B1978" s="9">
        <v>7263</v>
      </c>
      <c r="C1978" s="9" t="s">
        <v>5847</v>
      </c>
      <c r="D1978" s="9" t="s">
        <v>5848</v>
      </c>
      <c r="E1978" s="10">
        <v>3982.71</v>
      </c>
      <c r="F1978" s="10">
        <v>2687243.5644105002</v>
      </c>
      <c r="G1978" s="10">
        <v>3089650.0875941999</v>
      </c>
      <c r="H1978" s="16">
        <v>-0.13024339707576399</v>
      </c>
      <c r="I1978" s="10">
        <v>-402406.52318370098</v>
      </c>
      <c r="J1978" s="10">
        <v>674.72740029038005</v>
      </c>
      <c r="K1978" s="10">
        <v>775.76576943694101</v>
      </c>
      <c r="L1978" s="10" t="s">
        <v>12</v>
      </c>
      <c r="M1978" s="10" t="s">
        <v>6439</v>
      </c>
    </row>
    <row r="1979" spans="1:13" x14ac:dyDescent="0.25">
      <c r="A1979" s="4" t="s">
        <v>5849</v>
      </c>
      <c r="B1979" s="9">
        <v>7267</v>
      </c>
      <c r="C1979" s="9" t="s">
        <v>5850</v>
      </c>
      <c r="D1979" s="9" t="s">
        <v>5851</v>
      </c>
      <c r="E1979" s="10">
        <v>18676.189999999999</v>
      </c>
      <c r="F1979" s="10">
        <v>41314990.733622</v>
      </c>
      <c r="G1979" s="10">
        <v>47794606.994708203</v>
      </c>
      <c r="H1979" s="16">
        <v>-0.135572121386073</v>
      </c>
      <c r="I1979" s="10">
        <v>-6479616.2610862097</v>
      </c>
      <c r="J1979" s="10">
        <v>2212.1744710040998</v>
      </c>
      <c r="K1979" s="10">
        <v>2559.1197666498501</v>
      </c>
      <c r="L1979" s="10" t="s">
        <v>12</v>
      </c>
      <c r="M1979" s="10" t="s">
        <v>6439</v>
      </c>
    </row>
    <row r="1980" spans="1:13" x14ac:dyDescent="0.25">
      <c r="A1980" s="4" t="s">
        <v>5852</v>
      </c>
      <c r="B1980" s="9">
        <v>7268</v>
      </c>
      <c r="C1980" s="9" t="s">
        <v>5853</v>
      </c>
      <c r="D1980" s="9" t="s">
        <v>5854</v>
      </c>
      <c r="E1980" s="10">
        <v>10057.48</v>
      </c>
      <c r="F1980" s="10">
        <v>31871399.263617799</v>
      </c>
      <c r="G1980" s="10">
        <v>32969662.6206537</v>
      </c>
      <c r="H1980" s="16">
        <v>-3.3311331379771797E-2</v>
      </c>
      <c r="I1980" s="10">
        <v>-1098263.35703587</v>
      </c>
      <c r="J1980" s="10">
        <v>3168.92494577347</v>
      </c>
      <c r="K1980" s="10">
        <v>3278.1236075690599</v>
      </c>
      <c r="L1980" s="10" t="s">
        <v>12</v>
      </c>
      <c r="M1980" s="10" t="s">
        <v>6439</v>
      </c>
    </row>
    <row r="1981" spans="1:13" x14ac:dyDescent="0.25">
      <c r="A1981" s="4" t="s">
        <v>5855</v>
      </c>
      <c r="B1981" s="9">
        <v>7269</v>
      </c>
      <c r="C1981" s="9" t="s">
        <v>5856</v>
      </c>
      <c r="D1981" s="9" t="s">
        <v>5857</v>
      </c>
      <c r="E1981" s="10">
        <v>2434.61</v>
      </c>
      <c r="F1981" s="10">
        <v>11727822.032480299</v>
      </c>
      <c r="G1981" s="10">
        <v>11856190.8032941</v>
      </c>
      <c r="H1981" s="16">
        <v>-1.08271512278798E-2</v>
      </c>
      <c r="I1981" s="10">
        <v>-128368.770813864</v>
      </c>
      <c r="J1981" s="10">
        <v>4817.12554884777</v>
      </c>
      <c r="K1981" s="10">
        <v>4869.8521748017702</v>
      </c>
      <c r="L1981" s="10" t="s">
        <v>12</v>
      </c>
      <c r="M1981" s="10" t="s">
        <v>6439</v>
      </c>
    </row>
    <row r="1982" spans="1:13" x14ac:dyDescent="0.25">
      <c r="A1982" s="4" t="s">
        <v>5858</v>
      </c>
      <c r="B1982" s="9">
        <v>7270</v>
      </c>
      <c r="C1982" s="9" t="s">
        <v>5859</v>
      </c>
      <c r="D1982" s="9" t="s">
        <v>5860</v>
      </c>
      <c r="E1982" s="10">
        <v>784.36</v>
      </c>
      <c r="F1982" s="10">
        <v>5540460.3070594501</v>
      </c>
      <c r="G1982" s="10">
        <v>6022410.3719619</v>
      </c>
      <c r="H1982" s="16">
        <v>-8.0026108341308702E-2</v>
      </c>
      <c r="I1982" s="10">
        <v>-481950.06490244402</v>
      </c>
      <c r="J1982" s="10">
        <v>7063.6701349628402</v>
      </c>
      <c r="K1982" s="10">
        <v>7678.1202151587204</v>
      </c>
      <c r="L1982" s="10" t="s">
        <v>25</v>
      </c>
      <c r="M1982" s="10" t="s">
        <v>6439</v>
      </c>
    </row>
    <row r="1983" spans="1:13" x14ac:dyDescent="0.25">
      <c r="A1983" s="4" t="s">
        <v>5861</v>
      </c>
      <c r="B1983" s="9">
        <v>7271</v>
      </c>
      <c r="C1983" s="9" t="s">
        <v>5862</v>
      </c>
      <c r="D1983" s="9" t="s">
        <v>5863</v>
      </c>
      <c r="E1983" s="10">
        <v>58507.14</v>
      </c>
      <c r="F1983" s="10">
        <v>24225517.726725701</v>
      </c>
      <c r="G1983" s="10">
        <v>23102801.894035298</v>
      </c>
      <c r="H1983" s="16">
        <v>4.8596522527436098E-2</v>
      </c>
      <c r="I1983" s="10">
        <v>1122715.83269038</v>
      </c>
      <c r="J1983" s="10">
        <v>414.06087747112099</v>
      </c>
      <c r="K1983" s="10">
        <v>394.87149592400698</v>
      </c>
      <c r="L1983" s="10" t="s">
        <v>25</v>
      </c>
      <c r="M1983" s="10" t="s">
        <v>6441</v>
      </c>
    </row>
    <row r="1984" spans="1:13" x14ac:dyDescent="0.25">
      <c r="A1984" s="4" t="s">
        <v>5864</v>
      </c>
      <c r="B1984" s="9">
        <v>7272</v>
      </c>
      <c r="C1984" s="9" t="s">
        <v>5865</v>
      </c>
      <c r="D1984" s="9" t="s">
        <v>5866</v>
      </c>
      <c r="E1984" s="10">
        <v>90050.36</v>
      </c>
      <c r="F1984" s="10">
        <v>53415845.964068599</v>
      </c>
      <c r="G1984" s="10">
        <v>52371890.820915103</v>
      </c>
      <c r="H1984" s="16">
        <v>1.9933501097435701E-2</v>
      </c>
      <c r="I1984" s="10">
        <v>1043955.1431535</v>
      </c>
      <c r="J1984" s="10">
        <v>593.17748384424704</v>
      </c>
      <c r="K1984" s="10">
        <v>581.58446918940797</v>
      </c>
      <c r="L1984" s="10" t="s">
        <v>12</v>
      </c>
      <c r="M1984" s="10" t="s">
        <v>6439</v>
      </c>
    </row>
    <row r="1985" spans="1:13" x14ac:dyDescent="0.25">
      <c r="A1985" s="4" t="s">
        <v>5867</v>
      </c>
      <c r="B1985" s="9">
        <v>7273</v>
      </c>
      <c r="C1985" s="9" t="s">
        <v>5868</v>
      </c>
      <c r="D1985" s="9" t="s">
        <v>5869</v>
      </c>
      <c r="E1985" s="10">
        <v>974.57</v>
      </c>
      <c r="F1985" s="10">
        <v>2566575.93196024</v>
      </c>
      <c r="G1985" s="10">
        <v>2712534.2239248701</v>
      </c>
      <c r="H1985" s="16">
        <v>-5.3808829646188903E-2</v>
      </c>
      <c r="I1985" s="10">
        <v>-145958.291964631</v>
      </c>
      <c r="J1985" s="10">
        <v>2633.54703300968</v>
      </c>
      <c r="K1985" s="10">
        <v>2783.31389630798</v>
      </c>
      <c r="L1985" s="10" t="s">
        <v>12</v>
      </c>
      <c r="M1985" s="10" t="s">
        <v>6439</v>
      </c>
    </row>
    <row r="1986" spans="1:13" x14ac:dyDescent="0.25">
      <c r="A1986" s="4" t="s">
        <v>5870</v>
      </c>
      <c r="B1986" s="9">
        <v>7274</v>
      </c>
      <c r="C1986" s="9" t="s">
        <v>5871</v>
      </c>
      <c r="D1986" s="9" t="s">
        <v>5872</v>
      </c>
      <c r="E1986" s="10">
        <v>520.85</v>
      </c>
      <c r="F1986" s="10">
        <v>2272175.9544476802</v>
      </c>
      <c r="G1986" s="10">
        <v>2410748.5303318598</v>
      </c>
      <c r="H1986" s="16">
        <v>-5.7481140874162E-2</v>
      </c>
      <c r="I1986" s="10">
        <v>-138572.575884185</v>
      </c>
      <c r="J1986" s="10">
        <v>4362.4382345160402</v>
      </c>
      <c r="K1986" s="10">
        <v>4628.4890665870498</v>
      </c>
      <c r="L1986" s="10" t="s">
        <v>25</v>
      </c>
      <c r="M1986" s="10" t="s">
        <v>6440</v>
      </c>
    </row>
    <row r="1987" spans="1:13" x14ac:dyDescent="0.25">
      <c r="A1987" s="4" t="s">
        <v>5873</v>
      </c>
      <c r="B1987" s="9">
        <v>7276</v>
      </c>
      <c r="C1987" s="9" t="s">
        <v>5874</v>
      </c>
      <c r="D1987" s="9" t="s">
        <v>5875</v>
      </c>
      <c r="E1987" s="10">
        <v>766.72</v>
      </c>
      <c r="F1987" s="10">
        <v>1940627.8471870199</v>
      </c>
      <c r="G1987" s="10">
        <v>1924323.4079873301</v>
      </c>
      <c r="H1987" s="16">
        <v>8.4728165400982398E-3</v>
      </c>
      <c r="I1987" s="10">
        <v>16304.439199693301</v>
      </c>
      <c r="J1987" s="10">
        <v>2531.07763875603</v>
      </c>
      <c r="K1987" s="10">
        <v>2509.8124582472401</v>
      </c>
      <c r="L1987" s="10" t="s">
        <v>12</v>
      </c>
      <c r="M1987" s="10" t="s">
        <v>6439</v>
      </c>
    </row>
    <row r="1988" spans="1:13" x14ac:dyDescent="0.25">
      <c r="A1988" s="4" t="s">
        <v>5876</v>
      </c>
      <c r="B1988" s="9">
        <v>7277</v>
      </c>
      <c r="C1988" s="9" t="s">
        <v>5877</v>
      </c>
      <c r="D1988" s="9" t="s">
        <v>5878</v>
      </c>
      <c r="E1988" s="10">
        <v>777.17</v>
      </c>
      <c r="F1988" s="10">
        <v>4091251.61973406</v>
      </c>
      <c r="G1988" s="10">
        <v>3512695.3017796702</v>
      </c>
      <c r="H1988" s="16">
        <v>0.164704384596429</v>
      </c>
      <c r="I1988" s="10">
        <v>578556.31795438798</v>
      </c>
      <c r="J1988" s="10">
        <v>5264.2943239369197</v>
      </c>
      <c r="K1988" s="10">
        <v>4519.8544742844797</v>
      </c>
      <c r="L1988" s="10" t="s">
        <v>25</v>
      </c>
      <c r="M1988" s="10" t="s">
        <v>6443</v>
      </c>
    </row>
    <row r="1989" spans="1:13" x14ac:dyDescent="0.25">
      <c r="A1989" s="4" t="s">
        <v>5879</v>
      </c>
      <c r="B1989" s="9">
        <v>7278</v>
      </c>
      <c r="C1989" s="9" t="s">
        <v>5880</v>
      </c>
      <c r="D1989" s="9" t="s">
        <v>5881</v>
      </c>
      <c r="E1989" s="10">
        <v>701.7</v>
      </c>
      <c r="F1989" s="10">
        <v>5626716.8092009202</v>
      </c>
      <c r="G1989" s="10">
        <v>5471278.4688988896</v>
      </c>
      <c r="H1989" s="16">
        <v>2.8409875531945499E-2</v>
      </c>
      <c r="I1989" s="10">
        <v>155438.34030203099</v>
      </c>
      <c r="J1989" s="10">
        <v>8018.6929018111996</v>
      </c>
      <c r="K1989" s="10">
        <v>7797.1760993286198</v>
      </c>
      <c r="L1989" s="10" t="s">
        <v>25</v>
      </c>
      <c r="M1989" s="10" t="s">
        <v>6439</v>
      </c>
    </row>
    <row r="1990" spans="1:13" x14ac:dyDescent="0.25">
      <c r="A1990" s="4" t="s">
        <v>5882</v>
      </c>
      <c r="B1990" s="9">
        <v>7280</v>
      </c>
      <c r="C1990" s="9" t="s">
        <v>5883</v>
      </c>
      <c r="D1990" s="9" t="s">
        <v>5884</v>
      </c>
      <c r="E1990" s="10">
        <v>5804.33</v>
      </c>
      <c r="F1990" s="10">
        <v>3069837.0293824999</v>
      </c>
      <c r="G1990" s="10">
        <v>2899740.9822561401</v>
      </c>
      <c r="H1990" s="16">
        <v>5.8659048572680998E-2</v>
      </c>
      <c r="I1990" s="10">
        <v>170096.04712635701</v>
      </c>
      <c r="J1990" s="10">
        <v>528.88740464144905</v>
      </c>
      <c r="K1990" s="10">
        <v>499.582377682892</v>
      </c>
      <c r="L1990" s="10" t="s">
        <v>12</v>
      </c>
      <c r="M1990" s="10" t="s">
        <v>6443</v>
      </c>
    </row>
    <row r="1991" spans="1:13" x14ac:dyDescent="0.25">
      <c r="A1991" s="4" t="s">
        <v>5885</v>
      </c>
      <c r="B1991" s="9">
        <v>7281</v>
      </c>
      <c r="C1991" s="9" t="s">
        <v>5850</v>
      </c>
      <c r="D1991" s="9" t="s">
        <v>5851</v>
      </c>
      <c r="E1991" s="10">
        <v>6340.17</v>
      </c>
      <c r="F1991" s="10">
        <v>31116465.508257002</v>
      </c>
      <c r="G1991" s="10">
        <v>33167679.940118399</v>
      </c>
      <c r="H1991" s="16">
        <v>-6.1843771875655602E-2</v>
      </c>
      <c r="I1991" s="10">
        <v>-2051214.43186145</v>
      </c>
      <c r="J1991" s="10">
        <v>4907.8282614278496</v>
      </c>
      <c r="K1991" s="10">
        <v>5231.3549857682801</v>
      </c>
      <c r="L1991" s="10" t="s">
        <v>25</v>
      </c>
      <c r="M1991" s="10" t="s">
        <v>6443</v>
      </c>
    </row>
    <row r="1992" spans="1:13" x14ac:dyDescent="0.25">
      <c r="A1992" s="4" t="s">
        <v>5886</v>
      </c>
      <c r="B1992" s="9">
        <v>7282</v>
      </c>
      <c r="C1992" s="9" t="s">
        <v>5853</v>
      </c>
      <c r="D1992" s="9" t="s">
        <v>5854</v>
      </c>
      <c r="E1992" s="10">
        <v>4952.2299999999996</v>
      </c>
      <c r="F1992" s="10">
        <v>31693875.426410001</v>
      </c>
      <c r="G1992" s="10">
        <v>28877475.8823107</v>
      </c>
      <c r="H1992" s="16">
        <v>9.7529283915859702E-2</v>
      </c>
      <c r="I1992" s="10">
        <v>2816399.5440992699</v>
      </c>
      <c r="J1992" s="10">
        <v>6399.9199201995898</v>
      </c>
      <c r="K1992" s="10">
        <v>5831.2065235885102</v>
      </c>
      <c r="L1992" s="10" t="s">
        <v>25</v>
      </c>
      <c r="M1992" s="10" t="s">
        <v>6439</v>
      </c>
    </row>
    <row r="1993" spans="1:13" x14ac:dyDescent="0.25">
      <c r="A1993" s="4" t="s">
        <v>5887</v>
      </c>
      <c r="B1993" s="9">
        <v>7283</v>
      </c>
      <c r="C1993" s="9" t="s">
        <v>5856</v>
      </c>
      <c r="D1993" s="9" t="s">
        <v>5857</v>
      </c>
      <c r="E1993" s="10">
        <v>933.84</v>
      </c>
      <c r="F1993" s="10">
        <v>8724896.29727</v>
      </c>
      <c r="G1993" s="10">
        <v>6828845.7340113698</v>
      </c>
      <c r="H1993" s="16">
        <v>0.27765315502959198</v>
      </c>
      <c r="I1993" s="10">
        <v>1896050.56325863</v>
      </c>
      <c r="J1993" s="10">
        <v>9343.0312443994699</v>
      </c>
      <c r="K1993" s="10">
        <v>7312.6507046296701</v>
      </c>
      <c r="L1993" s="10" t="s">
        <v>80</v>
      </c>
      <c r="M1993" s="10" t="s">
        <v>6439</v>
      </c>
    </row>
    <row r="1994" spans="1:13" x14ac:dyDescent="0.25">
      <c r="A1994" s="4" t="s">
        <v>5888</v>
      </c>
      <c r="B1994" s="9">
        <v>7284</v>
      </c>
      <c r="C1994" s="9" t="s">
        <v>5859</v>
      </c>
      <c r="D1994" s="9" t="s">
        <v>5860</v>
      </c>
      <c r="E1994" s="10">
        <v>111.09</v>
      </c>
      <c r="F1994" s="10">
        <v>1570498.9635099999</v>
      </c>
      <c r="G1994" s="10">
        <v>1062049.1647035501</v>
      </c>
      <c r="H1994" s="16">
        <v>0.47874412570003799</v>
      </c>
      <c r="I1994" s="10">
        <v>508449.79880645499</v>
      </c>
      <c r="J1994" s="10">
        <v>14137.1767351697</v>
      </c>
      <c r="K1994" s="10">
        <v>9560.2589315289006</v>
      </c>
      <c r="L1994" s="10" t="s">
        <v>80</v>
      </c>
      <c r="M1994" s="10" t="s">
        <v>6450</v>
      </c>
    </row>
    <row r="1995" spans="1:13" x14ac:dyDescent="0.25">
      <c r="A1995" s="4" t="s">
        <v>5889</v>
      </c>
      <c r="B1995" s="9">
        <v>7285</v>
      </c>
      <c r="C1995" s="9" t="s">
        <v>5838</v>
      </c>
      <c r="D1995" s="9" t="s">
        <v>5839</v>
      </c>
      <c r="E1995" s="10">
        <v>1298.02</v>
      </c>
      <c r="F1995" s="10">
        <v>6962951.6459440002</v>
      </c>
      <c r="G1995" s="10">
        <v>8190564.39855868</v>
      </c>
      <c r="H1995" s="16">
        <v>-0.14988133819333699</v>
      </c>
      <c r="I1995" s="10">
        <v>-1227612.75261468</v>
      </c>
      <c r="J1995" s="10">
        <v>5364.2868722700696</v>
      </c>
      <c r="K1995" s="10">
        <v>6310.0448364113699</v>
      </c>
      <c r="L1995" s="10" t="s">
        <v>25</v>
      </c>
      <c r="M1995" s="10" t="s">
        <v>6441</v>
      </c>
    </row>
    <row r="1996" spans="1:13" x14ac:dyDescent="0.25">
      <c r="A1996" s="4" t="s">
        <v>5890</v>
      </c>
      <c r="B1996" s="9">
        <v>7286</v>
      </c>
      <c r="C1996" s="9" t="s">
        <v>5841</v>
      </c>
      <c r="D1996" s="9" t="s">
        <v>5842</v>
      </c>
      <c r="E1996" s="10">
        <v>1230.99</v>
      </c>
      <c r="F1996" s="10">
        <v>8945763.665941</v>
      </c>
      <c r="G1996" s="10">
        <v>7952918.7021685503</v>
      </c>
      <c r="H1996" s="16">
        <v>0.124840326043032</v>
      </c>
      <c r="I1996" s="10">
        <v>992844.96377245104</v>
      </c>
      <c r="J1996" s="10">
        <v>7267.12943723426</v>
      </c>
      <c r="K1996" s="10">
        <v>6460.5875776152097</v>
      </c>
      <c r="L1996" s="10" t="s">
        <v>25</v>
      </c>
      <c r="M1996" s="10" t="s">
        <v>6439</v>
      </c>
    </row>
    <row r="1997" spans="1:13" x14ac:dyDescent="0.25">
      <c r="A1997" s="4" t="s">
        <v>6472</v>
      </c>
      <c r="B1997" s="9">
        <v>7287</v>
      </c>
      <c r="C1997" s="9" t="s">
        <v>6470</v>
      </c>
      <c r="D1997" s="9" t="s">
        <v>6471</v>
      </c>
      <c r="E1997" s="10">
        <v>210.75</v>
      </c>
      <c r="F1997" s="10">
        <v>2515168.7577399998</v>
      </c>
      <c r="G1997" s="10">
        <v>1855437.8301741499</v>
      </c>
      <c r="H1997" s="16">
        <v>0.355566172488746</v>
      </c>
      <c r="I1997" s="10">
        <v>659730.92756584799</v>
      </c>
      <c r="J1997" s="10">
        <v>11934.371329727201</v>
      </c>
      <c r="K1997" s="10">
        <v>8803.9754693909908</v>
      </c>
      <c r="L1997" s="10" t="s">
        <v>80</v>
      </c>
      <c r="M1997" s="10" t="s">
        <v>6438</v>
      </c>
    </row>
    <row r="1998" spans="1:13" x14ac:dyDescent="0.25">
      <c r="A1998" s="4" t="s">
        <v>5891</v>
      </c>
      <c r="B1998" s="9">
        <v>7415</v>
      </c>
      <c r="C1998" s="9" t="s">
        <v>5892</v>
      </c>
      <c r="D1998" s="9" t="s">
        <v>5893</v>
      </c>
      <c r="E1998" s="10">
        <v>1128.1300000000001</v>
      </c>
      <c r="F1998" s="10">
        <v>2257685.0801841998</v>
      </c>
      <c r="G1998" s="10">
        <v>2528349.3564309799</v>
      </c>
      <c r="H1998" s="16">
        <v>-0.10705177097394999</v>
      </c>
      <c r="I1998" s="10">
        <v>-270664.27624678402</v>
      </c>
      <c r="J1998" s="10">
        <v>2001.26322337337</v>
      </c>
      <c r="K1998" s="10">
        <v>2241.1861721884702</v>
      </c>
      <c r="L1998" s="10" t="s">
        <v>12</v>
      </c>
      <c r="M1998" s="10" t="s">
        <v>6439</v>
      </c>
    </row>
    <row r="1999" spans="1:13" x14ac:dyDescent="0.25">
      <c r="A1999" s="4" t="s">
        <v>5894</v>
      </c>
      <c r="B1999" s="9">
        <v>7416</v>
      </c>
      <c r="C1999" s="9" t="s">
        <v>5895</v>
      </c>
      <c r="D1999" s="9" t="s">
        <v>5896</v>
      </c>
      <c r="E1999" s="10">
        <v>116.3</v>
      </c>
      <c r="F1999" s="10">
        <v>717728.47943599999</v>
      </c>
      <c r="G1999" s="10">
        <v>685040.08728872705</v>
      </c>
      <c r="H1999" s="16">
        <v>4.7717488003728499E-2</v>
      </c>
      <c r="I1999" s="10">
        <v>32688.392147272902</v>
      </c>
      <c r="J1999" s="10">
        <v>6171.3540794153096</v>
      </c>
      <c r="K1999" s="10">
        <v>5890.2844994731504</v>
      </c>
      <c r="L1999" s="10" t="s">
        <v>25</v>
      </c>
      <c r="M1999" s="10" t="s">
        <v>6443</v>
      </c>
    </row>
    <row r="2000" spans="1:13" x14ac:dyDescent="0.25">
      <c r="A2000" s="4" t="s">
        <v>5897</v>
      </c>
      <c r="B2000" s="9">
        <v>7419</v>
      </c>
      <c r="C2000" s="9" t="s">
        <v>5898</v>
      </c>
      <c r="D2000" s="9" t="s">
        <v>5899</v>
      </c>
      <c r="E2000" s="10">
        <v>1154.92</v>
      </c>
      <c r="F2000" s="10">
        <v>2272343.8421544801</v>
      </c>
      <c r="G2000" s="10">
        <v>1952972.1033741301</v>
      </c>
      <c r="H2000" s="16">
        <v>0.163531131974991</v>
      </c>
      <c r="I2000" s="10">
        <v>319371.73878035002</v>
      </c>
      <c r="J2000" s="10">
        <v>1967.53354531438</v>
      </c>
      <c r="K2000" s="10">
        <v>1691.00206367032</v>
      </c>
      <c r="L2000" s="10" t="s">
        <v>80</v>
      </c>
      <c r="M2000" s="10" t="s">
        <v>6440</v>
      </c>
    </row>
    <row r="2001" spans="1:13" x14ac:dyDescent="0.25">
      <c r="A2001" s="4" t="s">
        <v>5900</v>
      </c>
      <c r="B2001" s="9">
        <v>7420</v>
      </c>
      <c r="C2001" s="9" t="s">
        <v>5901</v>
      </c>
      <c r="D2001" s="9" t="s">
        <v>5902</v>
      </c>
      <c r="E2001" s="10">
        <v>2817.04</v>
      </c>
      <c r="F2001" s="10">
        <v>6263267.5992933698</v>
      </c>
      <c r="G2001" s="10">
        <v>6929096.2870999901</v>
      </c>
      <c r="H2001" s="16">
        <v>-9.6091706655339795E-2</v>
      </c>
      <c r="I2001" s="10">
        <v>-665828.687806617</v>
      </c>
      <c r="J2001" s="10">
        <v>2223.3506088991899</v>
      </c>
      <c r="K2001" s="10">
        <v>2459.7081642788098</v>
      </c>
      <c r="L2001" s="10" t="s">
        <v>25</v>
      </c>
      <c r="M2001" s="10" t="s">
        <v>6439</v>
      </c>
    </row>
    <row r="2002" spans="1:13" x14ac:dyDescent="0.25">
      <c r="A2002" s="4" t="s">
        <v>5903</v>
      </c>
      <c r="B2002" s="9">
        <v>7421</v>
      </c>
      <c r="C2002" s="9" t="s">
        <v>5904</v>
      </c>
      <c r="D2002" s="9" t="s">
        <v>5905</v>
      </c>
      <c r="E2002" s="10">
        <v>1640.59</v>
      </c>
      <c r="F2002" s="10">
        <v>8587079.6335650999</v>
      </c>
      <c r="G2002" s="10">
        <v>8077110.92841525</v>
      </c>
      <c r="H2002" s="16">
        <v>6.3137514102447098E-2</v>
      </c>
      <c r="I2002" s="10">
        <v>509968.70514984702</v>
      </c>
      <c r="J2002" s="10">
        <v>5234.1411526128404</v>
      </c>
      <c r="K2002" s="10">
        <v>4923.2964533584</v>
      </c>
      <c r="L2002" s="10" t="s">
        <v>12</v>
      </c>
      <c r="M2002" s="10" t="s">
        <v>6439</v>
      </c>
    </row>
    <row r="2003" spans="1:13" x14ac:dyDescent="0.25">
      <c r="A2003" s="4" t="s">
        <v>5906</v>
      </c>
      <c r="B2003" s="9">
        <v>7422</v>
      </c>
      <c r="C2003" s="9" t="s">
        <v>5907</v>
      </c>
      <c r="D2003" s="9" t="s">
        <v>5908</v>
      </c>
      <c r="E2003" s="10">
        <v>2773.59</v>
      </c>
      <c r="F2003" s="10">
        <v>24226493.4148966</v>
      </c>
      <c r="G2003" s="10">
        <v>22418133.446067099</v>
      </c>
      <c r="H2003" s="16">
        <v>8.0665055062678195E-2</v>
      </c>
      <c r="I2003" s="10">
        <v>1808359.96882947</v>
      </c>
      <c r="J2003" s="10">
        <v>8734.7060722372808</v>
      </c>
      <c r="K2003" s="10">
        <v>8082.7135395163396</v>
      </c>
      <c r="L2003" s="10" t="s">
        <v>12</v>
      </c>
      <c r="M2003" s="10" t="s">
        <v>6439</v>
      </c>
    </row>
    <row r="2004" spans="1:13" x14ac:dyDescent="0.25">
      <c r="A2004" s="4" t="s">
        <v>5909</v>
      </c>
      <c r="B2004" s="9">
        <v>7423</v>
      </c>
      <c r="C2004" s="9" t="s">
        <v>5910</v>
      </c>
      <c r="D2004" s="9" t="s">
        <v>5911</v>
      </c>
      <c r="E2004" s="10">
        <v>1393.19</v>
      </c>
      <c r="F2004" s="10">
        <v>25117481.446003601</v>
      </c>
      <c r="G2004" s="10">
        <v>23895214.723451201</v>
      </c>
      <c r="H2004" s="16">
        <v>5.1151108567059497E-2</v>
      </c>
      <c r="I2004" s="10">
        <v>1222266.7225524499</v>
      </c>
      <c r="J2004" s="10">
        <v>18028.7551920439</v>
      </c>
      <c r="K2004" s="10">
        <v>17151.440021426501</v>
      </c>
      <c r="L2004" s="10" t="s">
        <v>12</v>
      </c>
      <c r="M2004" s="10" t="s">
        <v>6439</v>
      </c>
    </row>
    <row r="2005" spans="1:13" x14ac:dyDescent="0.25">
      <c r="A2005" s="4" t="s">
        <v>5912</v>
      </c>
      <c r="B2005" s="9">
        <v>7424</v>
      </c>
      <c r="C2005" s="9" t="s">
        <v>5913</v>
      </c>
      <c r="D2005" s="9" t="s">
        <v>5914</v>
      </c>
      <c r="E2005" s="10">
        <v>1186.08</v>
      </c>
      <c r="F2005" s="10">
        <v>2594876.4425887601</v>
      </c>
      <c r="G2005" s="10">
        <v>1786540.9114832701</v>
      </c>
      <c r="H2005" s="16">
        <v>0.45245844968328602</v>
      </c>
      <c r="I2005" s="10">
        <v>808335.53110548703</v>
      </c>
      <c r="J2005" s="10">
        <v>2187.7752281370199</v>
      </c>
      <c r="K2005" s="10">
        <v>1506.25667027795</v>
      </c>
      <c r="L2005" s="10" t="s">
        <v>25</v>
      </c>
      <c r="M2005" s="10" t="s">
        <v>6439</v>
      </c>
    </row>
    <row r="2006" spans="1:13" x14ac:dyDescent="0.25">
      <c r="A2006" s="4" t="s">
        <v>5915</v>
      </c>
      <c r="B2006" s="9">
        <v>7426</v>
      </c>
      <c r="C2006" s="9" t="s">
        <v>5916</v>
      </c>
      <c r="D2006" s="9" t="s">
        <v>5917</v>
      </c>
      <c r="E2006" s="10">
        <v>860.99</v>
      </c>
      <c r="F2006" s="10">
        <v>1806328.7545050301</v>
      </c>
      <c r="G2006" s="10">
        <v>2116954.3294662102</v>
      </c>
      <c r="H2006" s="16">
        <v>-0.14673229867906601</v>
      </c>
      <c r="I2006" s="10">
        <v>-310625.574961178</v>
      </c>
      <c r="J2006" s="10">
        <v>2097.96717093698</v>
      </c>
      <c r="K2006" s="10">
        <v>2458.7443866551398</v>
      </c>
      <c r="L2006" s="10" t="s">
        <v>25</v>
      </c>
      <c r="M2006" s="10" t="s">
        <v>6439</v>
      </c>
    </row>
    <row r="2007" spans="1:13" x14ac:dyDescent="0.25">
      <c r="A2007" s="4" t="s">
        <v>5918</v>
      </c>
      <c r="B2007" s="9">
        <v>7427</v>
      </c>
      <c r="C2007" s="9" t="s">
        <v>5919</v>
      </c>
      <c r="D2007" s="9" t="s">
        <v>5920</v>
      </c>
      <c r="E2007" s="10">
        <v>118.58</v>
      </c>
      <c r="F2007" s="10">
        <v>1066572.91251836</v>
      </c>
      <c r="G2007" s="10">
        <v>992999.83105312905</v>
      </c>
      <c r="H2007" s="16">
        <v>7.4091736135748307E-2</v>
      </c>
      <c r="I2007" s="10">
        <v>73573.081465231095</v>
      </c>
      <c r="J2007" s="10">
        <v>8994.5430301767592</v>
      </c>
      <c r="K2007" s="10">
        <v>8374.0920142783707</v>
      </c>
      <c r="L2007" s="10" t="s">
        <v>25</v>
      </c>
      <c r="M2007" s="10" t="s">
        <v>6440</v>
      </c>
    </row>
    <row r="2008" spans="1:13" x14ac:dyDescent="0.25">
      <c r="A2008" s="4" t="s">
        <v>5921</v>
      </c>
      <c r="B2008" s="9">
        <v>7428</v>
      </c>
      <c r="C2008" s="9" t="s">
        <v>5922</v>
      </c>
      <c r="D2008" s="9" t="s">
        <v>5923</v>
      </c>
      <c r="E2008" s="10">
        <v>214.64</v>
      </c>
      <c r="F2008" s="10">
        <v>3007713.6938388799</v>
      </c>
      <c r="G2008" s="10">
        <v>3032933.9107909901</v>
      </c>
      <c r="H2008" s="16">
        <v>-8.3154521970875105E-3</v>
      </c>
      <c r="I2008" s="10">
        <v>-25220.216952108301</v>
      </c>
      <c r="J2008" s="10">
        <v>14012.829360039501</v>
      </c>
      <c r="K2008" s="10">
        <v>14130.3294390188</v>
      </c>
      <c r="L2008" s="10" t="s">
        <v>25</v>
      </c>
      <c r="M2008" s="10" t="s">
        <v>6439</v>
      </c>
    </row>
    <row r="2009" spans="1:13" x14ac:dyDescent="0.25">
      <c r="A2009" s="4" t="s">
        <v>5924</v>
      </c>
      <c r="B2009" s="9">
        <v>7429</v>
      </c>
      <c r="C2009" s="9" t="s">
        <v>5925</v>
      </c>
      <c r="D2009" s="9" t="s">
        <v>5926</v>
      </c>
      <c r="E2009" s="10">
        <v>122.66</v>
      </c>
      <c r="F2009" s="10">
        <v>2930610.9257344399</v>
      </c>
      <c r="G2009" s="10">
        <v>2999855.8442787998</v>
      </c>
      <c r="H2009" s="16">
        <v>-2.3082748684880701E-2</v>
      </c>
      <c r="I2009" s="10">
        <v>-69244.918544358094</v>
      </c>
      <c r="J2009" s="10">
        <v>23892.148424379899</v>
      </c>
      <c r="K2009" s="10">
        <v>24456.675723779499</v>
      </c>
      <c r="L2009" s="10" t="s">
        <v>25</v>
      </c>
      <c r="M2009" s="10" t="s">
        <v>6442</v>
      </c>
    </row>
    <row r="2010" spans="1:13" x14ac:dyDescent="0.25">
      <c r="A2010" s="4" t="s">
        <v>5927</v>
      </c>
      <c r="B2010" s="9">
        <v>7430</v>
      </c>
      <c r="C2010" s="9" t="s">
        <v>5928</v>
      </c>
      <c r="D2010" s="9" t="s">
        <v>5929</v>
      </c>
      <c r="E2010" s="10">
        <v>757.91</v>
      </c>
      <c r="F2010" s="10">
        <v>1547318.3219966399</v>
      </c>
      <c r="G2010" s="10">
        <v>1497842.4219557999</v>
      </c>
      <c r="H2010" s="16">
        <v>3.30314453080005E-2</v>
      </c>
      <c r="I2010" s="10">
        <v>49475.900040836103</v>
      </c>
      <c r="J2010" s="10">
        <v>2041.5594490066601</v>
      </c>
      <c r="K2010" s="10">
        <v>1976.2800622182101</v>
      </c>
      <c r="L2010" s="10" t="s">
        <v>25</v>
      </c>
      <c r="M2010" s="10" t="s">
        <v>6439</v>
      </c>
    </row>
    <row r="2011" spans="1:13" x14ac:dyDescent="0.25">
      <c r="A2011" s="4" t="s">
        <v>5930</v>
      </c>
      <c r="B2011" s="9">
        <v>7563</v>
      </c>
      <c r="C2011" s="9" t="s">
        <v>5931</v>
      </c>
      <c r="D2011" s="9" t="s">
        <v>5932</v>
      </c>
      <c r="E2011" s="10">
        <v>987.7</v>
      </c>
      <c r="F2011" s="10">
        <v>872118.25707625004</v>
      </c>
      <c r="G2011" s="10">
        <v>956943.83844289405</v>
      </c>
      <c r="H2011" s="16">
        <v>-8.8642173092069496E-2</v>
      </c>
      <c r="I2011" s="10">
        <v>-84825.581366644401</v>
      </c>
      <c r="J2011" s="10">
        <v>882.97889751569301</v>
      </c>
      <c r="K2011" s="10">
        <v>968.86082661019998</v>
      </c>
      <c r="L2011" s="10" t="s">
        <v>12</v>
      </c>
      <c r="M2011" s="10" t="s">
        <v>6439</v>
      </c>
    </row>
    <row r="2012" spans="1:13" x14ac:dyDescent="0.25">
      <c r="A2012" s="4" t="s">
        <v>5933</v>
      </c>
      <c r="B2012" s="9">
        <v>7564</v>
      </c>
      <c r="C2012" s="9" t="s">
        <v>5934</v>
      </c>
      <c r="D2012" s="9" t="s">
        <v>5935</v>
      </c>
      <c r="E2012" s="10">
        <v>4724.22</v>
      </c>
      <c r="F2012" s="10">
        <v>9633245.4926295206</v>
      </c>
      <c r="G2012" s="10">
        <v>12023056.5934934</v>
      </c>
      <c r="H2012" s="16">
        <v>-0.19876901370963901</v>
      </c>
      <c r="I2012" s="10">
        <v>-2389811.1008638502</v>
      </c>
      <c r="J2012" s="10">
        <v>2039.11873126771</v>
      </c>
      <c r="K2012" s="10">
        <v>2544.9823660823099</v>
      </c>
      <c r="L2012" s="10" t="s">
        <v>12</v>
      </c>
      <c r="M2012" s="10" t="s">
        <v>6439</v>
      </c>
    </row>
    <row r="2013" spans="1:13" x14ac:dyDescent="0.25">
      <c r="A2013" s="4" t="s">
        <v>5936</v>
      </c>
      <c r="B2013" s="9">
        <v>7565</v>
      </c>
      <c r="C2013" s="9" t="s">
        <v>5937</v>
      </c>
      <c r="D2013" s="9" t="s">
        <v>5938</v>
      </c>
      <c r="E2013" s="10">
        <v>1151.93</v>
      </c>
      <c r="F2013" s="10">
        <v>4174922.5357492398</v>
      </c>
      <c r="G2013" s="10">
        <v>4688923.9778131396</v>
      </c>
      <c r="H2013" s="16">
        <v>-0.109620340294709</v>
      </c>
      <c r="I2013" s="10">
        <v>-514001.44206389901</v>
      </c>
      <c r="J2013" s="10">
        <v>3624.2849268178102</v>
      </c>
      <c r="K2013" s="10">
        <v>4070.4938475542299</v>
      </c>
      <c r="L2013" s="10" t="s">
        <v>12</v>
      </c>
      <c r="M2013" s="10" t="s">
        <v>6439</v>
      </c>
    </row>
    <row r="2014" spans="1:13" x14ac:dyDescent="0.25">
      <c r="A2014" s="4" t="s">
        <v>5939</v>
      </c>
      <c r="B2014" s="9">
        <v>7566</v>
      </c>
      <c r="C2014" s="9" t="s">
        <v>5940</v>
      </c>
      <c r="D2014" s="9" t="s">
        <v>5941</v>
      </c>
      <c r="E2014" s="10">
        <v>211.38</v>
      </c>
      <c r="F2014" s="10">
        <v>1154984.0711000001</v>
      </c>
      <c r="G2014" s="10">
        <v>1115207.35790842</v>
      </c>
      <c r="H2014" s="16">
        <v>3.5667549097043297E-2</v>
      </c>
      <c r="I2014" s="10">
        <v>39776.713191582399</v>
      </c>
      <c r="J2014" s="10">
        <v>5464.0177457659202</v>
      </c>
      <c r="K2014" s="10">
        <v>5275.8414131347199</v>
      </c>
      <c r="L2014" s="10" t="s">
        <v>25</v>
      </c>
      <c r="M2014" s="10" t="s">
        <v>6441</v>
      </c>
    </row>
    <row r="2015" spans="1:13" x14ac:dyDescent="0.25">
      <c r="A2015" s="4" t="s">
        <v>5942</v>
      </c>
      <c r="B2015" s="9">
        <v>7568</v>
      </c>
      <c r="C2015" s="9" t="s">
        <v>5943</v>
      </c>
      <c r="D2015" s="9" t="s">
        <v>5944</v>
      </c>
      <c r="E2015" s="10">
        <v>2141.4</v>
      </c>
      <c r="F2015" s="10">
        <v>1464915.2998681499</v>
      </c>
      <c r="G2015" s="10">
        <v>1559083.9494622401</v>
      </c>
      <c r="H2015" s="16">
        <v>-6.0399986560423197E-2</v>
      </c>
      <c r="I2015" s="10">
        <v>-94168.649594090894</v>
      </c>
      <c r="J2015" s="10">
        <v>684.09232271791802</v>
      </c>
      <c r="K2015" s="10">
        <v>728.06759571413102</v>
      </c>
      <c r="L2015" s="10" t="s">
        <v>12</v>
      </c>
      <c r="M2015" s="10" t="s">
        <v>6439</v>
      </c>
    </row>
    <row r="2016" spans="1:13" x14ac:dyDescent="0.25">
      <c r="A2016" s="4" t="s">
        <v>5945</v>
      </c>
      <c r="B2016" s="9">
        <v>7572</v>
      </c>
      <c r="C2016" s="9" t="s">
        <v>5946</v>
      </c>
      <c r="D2016" s="9" t="s">
        <v>5947</v>
      </c>
      <c r="E2016" s="10">
        <v>940.44</v>
      </c>
      <c r="F2016" s="10">
        <v>1120597.3863724801</v>
      </c>
      <c r="G2016" s="10">
        <v>1234388.23082844</v>
      </c>
      <c r="H2016" s="16">
        <v>-9.2183999826041904E-2</v>
      </c>
      <c r="I2016" s="10">
        <v>-113790.84445595701</v>
      </c>
      <c r="J2016" s="10">
        <v>1191.56712429552</v>
      </c>
      <c r="K2016" s="10">
        <v>1312.5645770367501</v>
      </c>
      <c r="L2016" s="10" t="s">
        <v>12</v>
      </c>
      <c r="M2016" s="10" t="s">
        <v>6439</v>
      </c>
    </row>
    <row r="2017" spans="1:13" x14ac:dyDescent="0.25">
      <c r="A2017" s="4" t="s">
        <v>5948</v>
      </c>
      <c r="B2017" s="9">
        <v>7573</v>
      </c>
      <c r="C2017" s="9" t="s">
        <v>5949</v>
      </c>
      <c r="D2017" s="9" t="s">
        <v>5950</v>
      </c>
      <c r="E2017" s="10">
        <v>382.01</v>
      </c>
      <c r="F2017" s="10">
        <v>836545.96466459997</v>
      </c>
      <c r="G2017" s="10">
        <v>908860.41797704902</v>
      </c>
      <c r="H2017" s="16">
        <v>-7.95660718434716E-2</v>
      </c>
      <c r="I2017" s="10">
        <v>-72314.453312449594</v>
      </c>
      <c r="J2017" s="10">
        <v>2189.8535762534998</v>
      </c>
      <c r="K2017" s="10">
        <v>2379.1534723621098</v>
      </c>
      <c r="L2017" s="10" t="s">
        <v>25</v>
      </c>
      <c r="M2017" s="10" t="s">
        <v>6439</v>
      </c>
    </row>
    <row r="2018" spans="1:13" x14ac:dyDescent="0.25">
      <c r="A2018" s="4" t="s">
        <v>5951</v>
      </c>
      <c r="B2018" s="9">
        <v>7574</v>
      </c>
      <c r="C2018" s="9" t="s">
        <v>5952</v>
      </c>
      <c r="D2018" s="9" t="s">
        <v>5953</v>
      </c>
      <c r="E2018" s="10">
        <v>190.48</v>
      </c>
      <c r="F2018" s="10">
        <v>538987.77720380004</v>
      </c>
      <c r="G2018" s="10">
        <v>708587.554580417</v>
      </c>
      <c r="H2018" s="16">
        <v>-0.23934907730216001</v>
      </c>
      <c r="I2018" s="10">
        <v>-169599.77737661701</v>
      </c>
      <c r="J2018" s="10">
        <v>2829.6292377352001</v>
      </c>
      <c r="K2018" s="10">
        <v>3720.0102613419599</v>
      </c>
      <c r="L2018" s="10" t="s">
        <v>25</v>
      </c>
      <c r="M2018" s="10" t="s">
        <v>6442</v>
      </c>
    </row>
    <row r="2019" spans="1:13" x14ac:dyDescent="0.25">
      <c r="A2019" s="4" t="s">
        <v>5954</v>
      </c>
      <c r="B2019" s="9">
        <v>7576</v>
      </c>
      <c r="C2019" s="9" t="s">
        <v>5955</v>
      </c>
      <c r="D2019" s="9" t="s">
        <v>5956</v>
      </c>
      <c r="E2019" s="10">
        <v>1302.1199999999999</v>
      </c>
      <c r="F2019" s="10">
        <v>1105161.83042712</v>
      </c>
      <c r="G2019" s="10">
        <v>1248293.93710418</v>
      </c>
      <c r="H2019" s="16">
        <v>-0.11466218205713399</v>
      </c>
      <c r="I2019" s="10">
        <v>-143132.106677056</v>
      </c>
      <c r="J2019" s="10">
        <v>848.74038523878005</v>
      </c>
      <c r="K2019" s="10">
        <v>958.66274775302998</v>
      </c>
      <c r="L2019" s="10" t="s">
        <v>12</v>
      </c>
      <c r="M2019" s="10" t="s">
        <v>6439</v>
      </c>
    </row>
    <row r="2020" spans="1:13" x14ac:dyDescent="0.25">
      <c r="A2020" s="4" t="s">
        <v>5957</v>
      </c>
      <c r="B2020" s="9">
        <v>7580</v>
      </c>
      <c r="C2020" s="9" t="s">
        <v>5958</v>
      </c>
      <c r="D2020" s="9" t="s">
        <v>5959</v>
      </c>
      <c r="E2020" s="10">
        <v>949.38</v>
      </c>
      <c r="F2020" s="10">
        <v>1452476.4038645399</v>
      </c>
      <c r="G2020" s="10">
        <v>1615890.56114944</v>
      </c>
      <c r="H2020" s="16">
        <v>-0.101129470778428</v>
      </c>
      <c r="I2020" s="10">
        <v>-163414.157284899</v>
      </c>
      <c r="J2020" s="10">
        <v>1529.92100514498</v>
      </c>
      <c r="K2020" s="10">
        <v>1702.0482432213</v>
      </c>
      <c r="L2020" s="10" t="s">
        <v>12</v>
      </c>
      <c r="M2020" s="10" t="s">
        <v>6439</v>
      </c>
    </row>
    <row r="2021" spans="1:13" x14ac:dyDescent="0.25">
      <c r="A2021" s="4" t="s">
        <v>5960</v>
      </c>
      <c r="B2021" s="9">
        <v>7581</v>
      </c>
      <c r="C2021" s="9" t="s">
        <v>5961</v>
      </c>
      <c r="D2021" s="9" t="s">
        <v>5962</v>
      </c>
      <c r="E2021" s="10">
        <v>910.37</v>
      </c>
      <c r="F2021" s="10">
        <v>2614605.75503582</v>
      </c>
      <c r="G2021" s="10">
        <v>2947727.1875341302</v>
      </c>
      <c r="H2021" s="16">
        <v>-0.11300958715144201</v>
      </c>
      <c r="I2021" s="10">
        <v>-333121.43249831401</v>
      </c>
      <c r="J2021" s="10">
        <v>2872.0253908145301</v>
      </c>
      <c r="K2021" s="10">
        <v>3237.9441189122399</v>
      </c>
      <c r="L2021" s="10" t="s">
        <v>25</v>
      </c>
      <c r="M2021" s="10" t="s">
        <v>6439</v>
      </c>
    </row>
    <row r="2022" spans="1:13" x14ac:dyDescent="0.25">
      <c r="A2022" s="4" t="s">
        <v>5963</v>
      </c>
      <c r="B2022" s="9">
        <v>7582</v>
      </c>
      <c r="C2022" s="9" t="s">
        <v>5964</v>
      </c>
      <c r="D2022" s="9" t="s">
        <v>5965</v>
      </c>
      <c r="E2022" s="10">
        <v>800.28</v>
      </c>
      <c r="F2022" s="10">
        <v>3204298.57726308</v>
      </c>
      <c r="G2022" s="10">
        <v>4013956.9941678098</v>
      </c>
      <c r="H2022" s="16">
        <v>-0.20171078516315699</v>
      </c>
      <c r="I2022" s="10">
        <v>-809658.41690473398</v>
      </c>
      <c r="J2022" s="10">
        <v>4003.9718314378501</v>
      </c>
      <c r="K2022" s="10">
        <v>5015.6907509469302</v>
      </c>
      <c r="L2022" s="10" t="s">
        <v>25</v>
      </c>
      <c r="M2022" s="10" t="s">
        <v>6439</v>
      </c>
    </row>
    <row r="2023" spans="1:13" x14ac:dyDescent="0.25">
      <c r="A2023" s="4" t="s">
        <v>5966</v>
      </c>
      <c r="B2023" s="9">
        <v>7584</v>
      </c>
      <c r="C2023" s="9" t="s">
        <v>5967</v>
      </c>
      <c r="D2023" s="9" t="s">
        <v>5968</v>
      </c>
      <c r="E2023" s="10">
        <v>10833.61</v>
      </c>
      <c r="F2023" s="10">
        <v>11284780.528427601</v>
      </c>
      <c r="G2023" s="10">
        <v>13389455.057737401</v>
      </c>
      <c r="H2023" s="16">
        <v>-0.15718896103195301</v>
      </c>
      <c r="I2023" s="10">
        <v>-2104674.5293097701</v>
      </c>
      <c r="J2023" s="10">
        <v>1041.6454467557601</v>
      </c>
      <c r="K2023" s="10">
        <v>1235.9181341895601</v>
      </c>
      <c r="L2023" s="10" t="s">
        <v>12</v>
      </c>
      <c r="M2023" s="10" t="s">
        <v>6439</v>
      </c>
    </row>
    <row r="2024" spans="1:13" x14ac:dyDescent="0.25">
      <c r="A2024" s="4" t="s">
        <v>5969</v>
      </c>
      <c r="B2024" s="9">
        <v>7585</v>
      </c>
      <c r="C2024" s="9" t="s">
        <v>5970</v>
      </c>
      <c r="D2024" s="9" t="s">
        <v>5971</v>
      </c>
      <c r="E2024" s="10">
        <v>3386.77</v>
      </c>
      <c r="F2024" s="10">
        <v>7758342.4403626798</v>
      </c>
      <c r="G2024" s="10">
        <v>7790404.2316516899</v>
      </c>
      <c r="H2024" s="16">
        <v>-4.1155491211542997E-3</v>
      </c>
      <c r="I2024" s="10">
        <v>-32061.791289010998</v>
      </c>
      <c r="J2024" s="10">
        <v>2290.77924995281</v>
      </c>
      <c r="K2024" s="10">
        <v>2300.2460254613402</v>
      </c>
      <c r="L2024" s="10" t="s">
        <v>12</v>
      </c>
      <c r="M2024" s="10" t="s">
        <v>6439</v>
      </c>
    </row>
    <row r="2025" spans="1:13" x14ac:dyDescent="0.25">
      <c r="A2025" s="4" t="s">
        <v>5972</v>
      </c>
      <c r="B2025" s="9">
        <v>7586</v>
      </c>
      <c r="C2025" s="9" t="s">
        <v>5973</v>
      </c>
      <c r="D2025" s="9" t="s">
        <v>5974</v>
      </c>
      <c r="E2025" s="10">
        <v>3981.53</v>
      </c>
      <c r="F2025" s="10">
        <v>14848888.7603769</v>
      </c>
      <c r="G2025" s="10">
        <v>16459453.783192899</v>
      </c>
      <c r="H2025" s="16">
        <v>-9.7850453850451394E-2</v>
      </c>
      <c r="I2025" s="10">
        <v>-1610565.02281595</v>
      </c>
      <c r="J2025" s="10">
        <v>3729.44289265104</v>
      </c>
      <c r="K2025" s="10">
        <v>4133.9519690151401</v>
      </c>
      <c r="L2025" s="10" t="s">
        <v>12</v>
      </c>
      <c r="M2025" s="10" t="s">
        <v>6439</v>
      </c>
    </row>
    <row r="2026" spans="1:13" x14ac:dyDescent="0.25">
      <c r="A2026" s="4" t="s">
        <v>5975</v>
      </c>
      <c r="B2026" s="9">
        <v>7587</v>
      </c>
      <c r="C2026" s="9" t="s">
        <v>5976</v>
      </c>
      <c r="D2026" s="9" t="s">
        <v>5977</v>
      </c>
      <c r="E2026" s="10">
        <v>1173.6600000000001</v>
      </c>
      <c r="F2026" s="10">
        <v>9741595.2111598309</v>
      </c>
      <c r="G2026" s="10">
        <v>10416430.5793567</v>
      </c>
      <c r="H2026" s="16">
        <v>-6.4785663673913696E-2</v>
      </c>
      <c r="I2026" s="10">
        <v>-674835.36819687299</v>
      </c>
      <c r="J2026" s="10">
        <v>8300.1850716219597</v>
      </c>
      <c r="K2026" s="10">
        <v>8875.1687706462708</v>
      </c>
      <c r="L2026" s="10" t="s">
        <v>12</v>
      </c>
      <c r="M2026" s="10" t="s">
        <v>6439</v>
      </c>
    </row>
    <row r="2027" spans="1:13" x14ac:dyDescent="0.25">
      <c r="A2027" s="4" t="s">
        <v>5978</v>
      </c>
      <c r="B2027" s="9">
        <v>7588</v>
      </c>
      <c r="C2027" s="9" t="s">
        <v>5979</v>
      </c>
      <c r="D2027" s="9" t="s">
        <v>5980</v>
      </c>
      <c r="E2027" s="10">
        <v>372.87</v>
      </c>
      <c r="F2027" s="10">
        <v>553533.76222750999</v>
      </c>
      <c r="G2027" s="10">
        <v>684371.21912533301</v>
      </c>
      <c r="H2027" s="16">
        <v>-0.19117907539279799</v>
      </c>
      <c r="I2027" s="10">
        <v>-130837.45689782299</v>
      </c>
      <c r="J2027" s="10">
        <v>1484.52211823829</v>
      </c>
      <c r="K2027" s="10">
        <v>1835.4150752952301</v>
      </c>
      <c r="L2027" s="10" t="s">
        <v>25</v>
      </c>
      <c r="M2027" s="10" t="s">
        <v>6441</v>
      </c>
    </row>
    <row r="2028" spans="1:13" x14ac:dyDescent="0.25">
      <c r="A2028" s="4" t="s">
        <v>5981</v>
      </c>
      <c r="B2028" s="9">
        <v>7589</v>
      </c>
      <c r="C2028" s="9" t="s">
        <v>5982</v>
      </c>
      <c r="D2028" s="9" t="s">
        <v>5983</v>
      </c>
      <c r="E2028" s="10">
        <v>206.1</v>
      </c>
      <c r="F2028" s="10">
        <v>589631.05400899996</v>
      </c>
      <c r="G2028" s="10">
        <v>684117.29094353504</v>
      </c>
      <c r="H2028" s="16">
        <v>-0.13811408976992701</v>
      </c>
      <c r="I2028" s="10">
        <v>-94486.236934534696</v>
      </c>
      <c r="J2028" s="10">
        <v>2860.8978845657398</v>
      </c>
      <c r="K2028" s="10">
        <v>3319.3463898279201</v>
      </c>
      <c r="L2028" s="10" t="s">
        <v>25</v>
      </c>
      <c r="M2028" s="10" t="s">
        <v>6442</v>
      </c>
    </row>
    <row r="2029" spans="1:13" x14ac:dyDescent="0.25">
      <c r="A2029" s="4" t="s">
        <v>5984</v>
      </c>
      <c r="B2029" s="9">
        <v>7592</v>
      </c>
      <c r="C2029" s="9" t="s">
        <v>5985</v>
      </c>
      <c r="D2029" s="9" t="s">
        <v>5986</v>
      </c>
      <c r="E2029" s="10">
        <v>5969.15</v>
      </c>
      <c r="F2029" s="10">
        <v>3595560.6827032999</v>
      </c>
      <c r="G2029" s="10">
        <v>4070391.60886969</v>
      </c>
      <c r="H2029" s="16">
        <v>-0.116654850882577</v>
      </c>
      <c r="I2029" s="10">
        <v>-474830.92616638599</v>
      </c>
      <c r="J2029" s="10">
        <v>602.35723389482598</v>
      </c>
      <c r="K2029" s="10">
        <v>681.90472828957002</v>
      </c>
      <c r="L2029" s="10" t="s">
        <v>12</v>
      </c>
      <c r="M2029" s="10" t="s">
        <v>6439</v>
      </c>
    </row>
    <row r="2030" spans="1:13" x14ac:dyDescent="0.25">
      <c r="A2030" s="4" t="s">
        <v>5987</v>
      </c>
      <c r="B2030" s="9">
        <v>7596</v>
      </c>
      <c r="C2030" s="9" t="s">
        <v>5988</v>
      </c>
      <c r="D2030" s="9" t="s">
        <v>5989</v>
      </c>
      <c r="E2030" s="10">
        <v>1015.93</v>
      </c>
      <c r="F2030" s="10">
        <v>1228475.63336012</v>
      </c>
      <c r="G2030" s="10">
        <v>1215915.7885572901</v>
      </c>
      <c r="H2030" s="16">
        <v>1.0329535088718001E-2</v>
      </c>
      <c r="I2030" s="10">
        <v>12559.8448028287</v>
      </c>
      <c r="J2030" s="10">
        <v>1209.2128723043099</v>
      </c>
      <c r="K2030" s="10">
        <v>1196.8499685581601</v>
      </c>
      <c r="L2030" s="10" t="s">
        <v>12</v>
      </c>
      <c r="M2030" s="10" t="s">
        <v>6443</v>
      </c>
    </row>
    <row r="2031" spans="1:13" x14ac:dyDescent="0.25">
      <c r="A2031" s="4" t="s">
        <v>5990</v>
      </c>
      <c r="B2031" s="9">
        <v>7597</v>
      </c>
      <c r="C2031" s="9" t="s">
        <v>5991</v>
      </c>
      <c r="D2031" s="9" t="s">
        <v>5992</v>
      </c>
      <c r="E2031" s="10">
        <v>248.71</v>
      </c>
      <c r="F2031" s="10">
        <v>1072440.6457779999</v>
      </c>
      <c r="G2031" s="10">
        <v>1020466.26994215</v>
      </c>
      <c r="H2031" s="16">
        <v>5.0931988020334697E-2</v>
      </c>
      <c r="I2031" s="10">
        <v>51974.3758358493</v>
      </c>
      <c r="J2031" s="10">
        <v>4312.0125679626899</v>
      </c>
      <c r="K2031" s="10">
        <v>4103.03674939548</v>
      </c>
      <c r="L2031" s="10" t="s">
        <v>25</v>
      </c>
      <c r="M2031" s="10" t="s">
        <v>6441</v>
      </c>
    </row>
    <row r="2032" spans="1:13" x14ac:dyDescent="0.25">
      <c r="A2032" s="4" t="s">
        <v>5993</v>
      </c>
      <c r="B2032" s="9">
        <v>7600</v>
      </c>
      <c r="C2032" s="9" t="s">
        <v>5994</v>
      </c>
      <c r="D2032" s="9" t="s">
        <v>5995</v>
      </c>
      <c r="E2032" s="10">
        <v>984.43</v>
      </c>
      <c r="F2032" s="10">
        <v>1295284.0289662799</v>
      </c>
      <c r="G2032" s="10">
        <v>1635603.9576983501</v>
      </c>
      <c r="H2032" s="16">
        <v>-0.208069885824299</v>
      </c>
      <c r="I2032" s="10">
        <v>-340319.928732067</v>
      </c>
      <c r="J2032" s="10">
        <v>1315.7705768477999</v>
      </c>
      <c r="K2032" s="10">
        <v>1661.47309376832</v>
      </c>
      <c r="L2032" s="10" t="s">
        <v>12</v>
      </c>
      <c r="M2032" s="10" t="s">
        <v>6443</v>
      </c>
    </row>
    <row r="2033" spans="1:13" x14ac:dyDescent="0.25">
      <c r="A2033" s="4" t="s">
        <v>5996</v>
      </c>
      <c r="B2033" s="9">
        <v>7601</v>
      </c>
      <c r="C2033" s="9" t="s">
        <v>5997</v>
      </c>
      <c r="D2033" s="9" t="s">
        <v>5998</v>
      </c>
      <c r="E2033" s="10">
        <v>510.87</v>
      </c>
      <c r="F2033" s="10">
        <v>1394676.1596611501</v>
      </c>
      <c r="G2033" s="10">
        <v>1334001.81048064</v>
      </c>
      <c r="H2033" s="16">
        <v>4.5482958646550803E-2</v>
      </c>
      <c r="I2033" s="10">
        <v>60674.349180514699</v>
      </c>
      <c r="J2033" s="10">
        <v>2730.0020742285701</v>
      </c>
      <c r="K2033" s="10">
        <v>2611.2353641447598</v>
      </c>
      <c r="L2033" s="10" t="s">
        <v>25</v>
      </c>
      <c r="M2033" s="10" t="s">
        <v>6439</v>
      </c>
    </row>
    <row r="2034" spans="1:13" x14ac:dyDescent="0.25">
      <c r="A2034" s="4" t="s">
        <v>5999</v>
      </c>
      <c r="B2034" s="9">
        <v>7602</v>
      </c>
      <c r="C2034" s="9" t="s">
        <v>6000</v>
      </c>
      <c r="D2034" s="9" t="s">
        <v>6001</v>
      </c>
      <c r="E2034" s="10">
        <v>840.77</v>
      </c>
      <c r="F2034" s="10">
        <v>4454670.2226678403</v>
      </c>
      <c r="G2034" s="10">
        <v>3763224.0812400398</v>
      </c>
      <c r="H2034" s="16">
        <v>0.18373770110441001</v>
      </c>
      <c r="I2034" s="10">
        <v>691446.14142779994</v>
      </c>
      <c r="J2034" s="10">
        <v>5298.3220413048002</v>
      </c>
      <c r="K2034" s="10">
        <v>4475.9257362180397</v>
      </c>
      <c r="L2034" s="10" t="s">
        <v>25</v>
      </c>
      <c r="M2034" s="10" t="s">
        <v>6441</v>
      </c>
    </row>
    <row r="2035" spans="1:13" x14ac:dyDescent="0.25">
      <c r="A2035" s="4" t="s">
        <v>6002</v>
      </c>
      <c r="B2035" s="9">
        <v>7603</v>
      </c>
      <c r="C2035" s="9" t="s">
        <v>6003</v>
      </c>
      <c r="D2035" s="9" t="s">
        <v>6004</v>
      </c>
      <c r="E2035" s="10">
        <v>280.26</v>
      </c>
      <c r="F2035" s="10">
        <v>2658488.5977889099</v>
      </c>
      <c r="G2035" s="10">
        <v>2679240.4700830001</v>
      </c>
      <c r="H2035" s="16">
        <v>-7.7454310375693102E-3</v>
      </c>
      <c r="I2035" s="10">
        <v>-20751.872294092602</v>
      </c>
      <c r="J2035" s="10">
        <v>9485.7938977696103</v>
      </c>
      <c r="K2035" s="10">
        <v>9559.8389712517001</v>
      </c>
      <c r="L2035" s="10" t="s">
        <v>25</v>
      </c>
      <c r="M2035" s="10" t="s">
        <v>6440</v>
      </c>
    </row>
    <row r="2036" spans="1:13" x14ac:dyDescent="0.25">
      <c r="A2036" s="4" t="s">
        <v>6005</v>
      </c>
      <c r="B2036" s="9">
        <v>7604</v>
      </c>
      <c r="C2036" s="9" t="s">
        <v>6006</v>
      </c>
      <c r="D2036" s="9" t="s">
        <v>6007</v>
      </c>
      <c r="E2036" s="10">
        <v>960.54</v>
      </c>
      <c r="F2036" s="10">
        <v>1723888.42177127</v>
      </c>
      <c r="G2036" s="10">
        <v>1840082.4189970701</v>
      </c>
      <c r="H2036" s="16">
        <v>-6.3146083037481801E-2</v>
      </c>
      <c r="I2036" s="10">
        <v>-116193.997225799</v>
      </c>
      <c r="J2036" s="10">
        <v>1794.7075829963001</v>
      </c>
      <c r="K2036" s="10">
        <v>1915.6749526277599</v>
      </c>
      <c r="L2036" s="10" t="s">
        <v>25</v>
      </c>
      <c r="M2036" s="10" t="s">
        <v>6441</v>
      </c>
    </row>
    <row r="2037" spans="1:13" x14ac:dyDescent="0.25">
      <c r="A2037" s="4" t="s">
        <v>6008</v>
      </c>
      <c r="B2037" s="9">
        <v>7605</v>
      </c>
      <c r="C2037" s="9" t="s">
        <v>6009</v>
      </c>
      <c r="D2037" s="9" t="s">
        <v>6010</v>
      </c>
      <c r="E2037" s="10">
        <v>853.06</v>
      </c>
      <c r="F2037" s="10">
        <v>6065417.4370499495</v>
      </c>
      <c r="G2037" s="10">
        <v>4967413.1645232895</v>
      </c>
      <c r="H2037" s="16">
        <v>0.221041462862095</v>
      </c>
      <c r="I2037" s="10">
        <v>1098004.27252666</v>
      </c>
      <c r="J2037" s="10">
        <v>7110.1885413100499</v>
      </c>
      <c r="K2037" s="10">
        <v>5823.0524986792198</v>
      </c>
      <c r="L2037" s="10" t="s">
        <v>12</v>
      </c>
      <c r="M2037" s="10" t="s">
        <v>6443</v>
      </c>
    </row>
    <row r="2038" spans="1:13" x14ac:dyDescent="0.25">
      <c r="A2038" s="4" t="s">
        <v>6011</v>
      </c>
      <c r="B2038" s="9">
        <v>7606</v>
      </c>
      <c r="C2038" s="9" t="s">
        <v>6012</v>
      </c>
      <c r="D2038" s="9" t="s">
        <v>6013</v>
      </c>
      <c r="E2038" s="10">
        <v>454.99</v>
      </c>
      <c r="F2038" s="10">
        <v>6619308.2861204799</v>
      </c>
      <c r="G2038" s="10">
        <v>5305611.8008626001</v>
      </c>
      <c r="H2038" s="16">
        <v>0.24760508958538799</v>
      </c>
      <c r="I2038" s="10">
        <v>1313696.4852578801</v>
      </c>
      <c r="J2038" s="10">
        <v>14548.250040925001</v>
      </c>
      <c r="K2038" s="10">
        <v>11660.941561051</v>
      </c>
      <c r="L2038" s="10" t="s">
        <v>12</v>
      </c>
      <c r="M2038" s="10" t="s">
        <v>6440</v>
      </c>
    </row>
    <row r="2039" spans="1:13" x14ac:dyDescent="0.25">
      <c r="A2039" s="4" t="s">
        <v>6014</v>
      </c>
      <c r="B2039" s="9">
        <v>7607</v>
      </c>
      <c r="C2039" s="9" t="s">
        <v>6015</v>
      </c>
      <c r="D2039" s="9" t="s">
        <v>6016</v>
      </c>
      <c r="E2039" s="10">
        <v>288.93</v>
      </c>
      <c r="F2039" s="10">
        <v>7596264.6734558102</v>
      </c>
      <c r="G2039" s="10">
        <v>6834443.6418899996</v>
      </c>
      <c r="H2039" s="16">
        <v>0.11146789285033</v>
      </c>
      <c r="I2039" s="10">
        <v>761821.03156581195</v>
      </c>
      <c r="J2039" s="10">
        <v>26291.020916678099</v>
      </c>
      <c r="K2039" s="10">
        <v>23654.323337451999</v>
      </c>
      <c r="L2039" s="10" t="s">
        <v>12</v>
      </c>
      <c r="M2039" s="10" t="s">
        <v>6440</v>
      </c>
    </row>
    <row r="2040" spans="1:13" x14ac:dyDescent="0.25">
      <c r="A2040" s="4" t="s">
        <v>6017</v>
      </c>
      <c r="B2040" s="9">
        <v>7608</v>
      </c>
      <c r="C2040" s="9" t="s">
        <v>6018</v>
      </c>
      <c r="D2040" s="9" t="s">
        <v>6019</v>
      </c>
      <c r="E2040" s="10">
        <v>1056.28</v>
      </c>
      <c r="F2040" s="10">
        <v>885073.49520375999</v>
      </c>
      <c r="G2040" s="10">
        <v>926155.94467978901</v>
      </c>
      <c r="H2040" s="16">
        <v>-4.4358026002017402E-2</v>
      </c>
      <c r="I2040" s="10">
        <v>-41082.449476029098</v>
      </c>
      <c r="J2040" s="10">
        <v>837.91560495679198</v>
      </c>
      <c r="K2040" s="10">
        <v>876.80912701157797</v>
      </c>
      <c r="L2040" s="10" t="s">
        <v>25</v>
      </c>
      <c r="M2040" s="10" t="s">
        <v>6439</v>
      </c>
    </row>
    <row r="2041" spans="1:13" x14ac:dyDescent="0.25">
      <c r="A2041" s="4" t="s">
        <v>6020</v>
      </c>
      <c r="B2041" s="9">
        <v>7609</v>
      </c>
      <c r="C2041" s="9" t="s">
        <v>6021</v>
      </c>
      <c r="D2041" s="9" t="s">
        <v>6022</v>
      </c>
      <c r="E2041" s="10">
        <v>1616.6</v>
      </c>
      <c r="F2041" s="10">
        <v>2570625.7407267201</v>
      </c>
      <c r="G2041" s="10">
        <v>2603971.9642878198</v>
      </c>
      <c r="H2041" s="16">
        <v>-1.28059072902592E-2</v>
      </c>
      <c r="I2041" s="10">
        <v>-33346.2235611039</v>
      </c>
      <c r="J2041" s="10">
        <v>1590.1433506907799</v>
      </c>
      <c r="K2041" s="10">
        <v>1610.77073134221</v>
      </c>
      <c r="L2041" s="10" t="s">
        <v>12</v>
      </c>
      <c r="M2041" s="10" t="s">
        <v>6439</v>
      </c>
    </row>
    <row r="2042" spans="1:13" x14ac:dyDescent="0.25">
      <c r="A2042" s="4" t="s">
        <v>6023</v>
      </c>
      <c r="B2042" s="9">
        <v>7610</v>
      </c>
      <c r="C2042" s="9" t="s">
        <v>6024</v>
      </c>
      <c r="D2042" s="9" t="s">
        <v>6025</v>
      </c>
      <c r="E2042" s="10">
        <v>1699.16</v>
      </c>
      <c r="F2042" s="10">
        <v>5269513.0111138802</v>
      </c>
      <c r="G2042" s="10">
        <v>5080243.6359753096</v>
      </c>
      <c r="H2042" s="16">
        <v>3.7255964221532899E-2</v>
      </c>
      <c r="I2042" s="10">
        <v>189269.375138567</v>
      </c>
      <c r="J2042" s="10">
        <v>3101.2459162844498</v>
      </c>
      <c r="K2042" s="10">
        <v>2989.85594998429</v>
      </c>
      <c r="L2042" s="10" t="s">
        <v>12</v>
      </c>
      <c r="M2042" s="10" t="s">
        <v>6439</v>
      </c>
    </row>
    <row r="2043" spans="1:13" x14ac:dyDescent="0.25">
      <c r="A2043" s="4" t="s">
        <v>6026</v>
      </c>
      <c r="B2043" s="9">
        <v>7611</v>
      </c>
      <c r="C2043" s="9" t="s">
        <v>6027</v>
      </c>
      <c r="D2043" s="9" t="s">
        <v>6028</v>
      </c>
      <c r="E2043" s="10">
        <v>1725.3</v>
      </c>
      <c r="F2043" s="10">
        <v>8380291.9354065796</v>
      </c>
      <c r="G2043" s="10">
        <v>8267806.4852618603</v>
      </c>
      <c r="H2043" s="16">
        <v>1.3605234997364501E-2</v>
      </c>
      <c r="I2043" s="10">
        <v>112485.450144722</v>
      </c>
      <c r="J2043" s="10">
        <v>4857.2955053652004</v>
      </c>
      <c r="K2043" s="10">
        <v>4792.0978874757202</v>
      </c>
      <c r="L2043" s="10" t="s">
        <v>12</v>
      </c>
      <c r="M2043" s="10" t="s">
        <v>6439</v>
      </c>
    </row>
    <row r="2044" spans="1:13" x14ac:dyDescent="0.25">
      <c r="A2044" s="4" t="s">
        <v>6029</v>
      </c>
      <c r="B2044" s="9">
        <v>7612</v>
      </c>
      <c r="C2044" s="9" t="s">
        <v>6030</v>
      </c>
      <c r="D2044" s="9" t="s">
        <v>6031</v>
      </c>
      <c r="E2044" s="10">
        <v>2091.14</v>
      </c>
      <c r="F2044" s="10">
        <v>16521379.061879801</v>
      </c>
      <c r="G2044" s="10">
        <v>14204641.3479716</v>
      </c>
      <c r="H2044" s="16">
        <v>0.16309723400647699</v>
      </c>
      <c r="I2044" s="10">
        <v>2316737.7139082002</v>
      </c>
      <c r="J2044" s="10">
        <v>7900.6566092561197</v>
      </c>
      <c r="K2044" s="10">
        <v>6792.7739644268804</v>
      </c>
      <c r="L2044" s="10" t="s">
        <v>12</v>
      </c>
      <c r="M2044" s="10" t="s">
        <v>6441</v>
      </c>
    </row>
    <row r="2045" spans="1:13" x14ac:dyDescent="0.25">
      <c r="A2045" s="4" t="s">
        <v>6032</v>
      </c>
      <c r="B2045" s="9">
        <v>7613</v>
      </c>
      <c r="C2045" s="9" t="s">
        <v>6033</v>
      </c>
      <c r="D2045" s="9" t="s">
        <v>6034</v>
      </c>
      <c r="E2045" s="10">
        <v>3485.91</v>
      </c>
      <c r="F2045" s="10">
        <v>2182989.9703482902</v>
      </c>
      <c r="G2045" s="10">
        <v>2312062.4174624002</v>
      </c>
      <c r="H2045" s="16">
        <v>-5.5825675872442998E-2</v>
      </c>
      <c r="I2045" s="10">
        <v>-129072.44711411301</v>
      </c>
      <c r="J2045" s="10">
        <v>626.23245303186002</v>
      </c>
      <c r="K2045" s="10">
        <v>663.25935479183397</v>
      </c>
      <c r="L2045" s="10" t="s">
        <v>12</v>
      </c>
      <c r="M2045" s="10" t="s">
        <v>6439</v>
      </c>
    </row>
    <row r="2046" spans="1:13" x14ac:dyDescent="0.25">
      <c r="A2046" s="4" t="s">
        <v>6035</v>
      </c>
      <c r="B2046" s="9">
        <v>7614</v>
      </c>
      <c r="C2046" s="9" t="s">
        <v>6036</v>
      </c>
      <c r="D2046" s="9" t="s">
        <v>6037</v>
      </c>
      <c r="E2046" s="10">
        <v>6550.98</v>
      </c>
      <c r="F2046" s="10">
        <v>4234153.5738038402</v>
      </c>
      <c r="G2046" s="10">
        <v>4507184.9601410497</v>
      </c>
      <c r="H2046" s="16">
        <v>-6.05769207946288E-2</v>
      </c>
      <c r="I2046" s="10">
        <v>-273031.38633720699</v>
      </c>
      <c r="J2046" s="10">
        <v>646.33895597358605</v>
      </c>
      <c r="K2046" s="10">
        <v>688.01690130958195</v>
      </c>
      <c r="L2046" s="10" t="s">
        <v>12</v>
      </c>
      <c r="M2046" s="10" t="s">
        <v>6439</v>
      </c>
    </row>
    <row r="2047" spans="1:13" x14ac:dyDescent="0.25">
      <c r="A2047" s="4" t="s">
        <v>6038</v>
      </c>
      <c r="B2047" s="9">
        <v>7615</v>
      </c>
      <c r="C2047" s="9" t="s">
        <v>6039</v>
      </c>
      <c r="D2047" s="9" t="s">
        <v>6040</v>
      </c>
      <c r="E2047" s="10">
        <v>3405.14</v>
      </c>
      <c r="F2047" s="10">
        <v>2356829.8664254202</v>
      </c>
      <c r="G2047" s="10">
        <v>2493865.8794396599</v>
      </c>
      <c r="H2047" s="16">
        <v>-5.4949231289467597E-2</v>
      </c>
      <c r="I2047" s="10">
        <v>-137036.01301424199</v>
      </c>
      <c r="J2047" s="10">
        <v>692.13890366487703</v>
      </c>
      <c r="K2047" s="10">
        <v>732.38277411197805</v>
      </c>
      <c r="L2047" s="10" t="s">
        <v>12</v>
      </c>
      <c r="M2047" s="10" t="s">
        <v>6439</v>
      </c>
    </row>
    <row r="2048" spans="1:13" x14ac:dyDescent="0.25">
      <c r="A2048" s="4" t="s">
        <v>6041</v>
      </c>
      <c r="B2048" s="9">
        <v>7616</v>
      </c>
      <c r="C2048" s="9" t="s">
        <v>6042</v>
      </c>
      <c r="D2048" s="9" t="s">
        <v>6043</v>
      </c>
      <c r="E2048" s="10">
        <v>53806.02</v>
      </c>
      <c r="F2048" s="10">
        <v>30434197.826180398</v>
      </c>
      <c r="G2048" s="10">
        <v>32254274.958418701</v>
      </c>
      <c r="H2048" s="16">
        <v>-5.6429020171270897E-2</v>
      </c>
      <c r="I2048" s="10">
        <v>-1820077.1322383201</v>
      </c>
      <c r="J2048" s="10">
        <v>565.62811793513697</v>
      </c>
      <c r="K2048" s="10">
        <v>599.45476283915195</v>
      </c>
      <c r="L2048" s="10" t="s">
        <v>12</v>
      </c>
      <c r="M2048" s="10" t="s">
        <v>6439</v>
      </c>
    </row>
    <row r="2049" spans="1:13" x14ac:dyDescent="0.25">
      <c r="A2049" s="4" t="s">
        <v>6044</v>
      </c>
      <c r="B2049" s="9">
        <v>7617</v>
      </c>
      <c r="C2049" s="9" t="s">
        <v>6045</v>
      </c>
      <c r="D2049" s="9" t="s">
        <v>6046</v>
      </c>
      <c r="E2049" s="10">
        <v>2704.42</v>
      </c>
      <c r="F2049" s="10">
        <v>1674513.1402890901</v>
      </c>
      <c r="G2049" s="10">
        <v>1752732.4782992899</v>
      </c>
      <c r="H2049" s="16">
        <v>-4.4627083127993301E-2</v>
      </c>
      <c r="I2049" s="10">
        <v>-78219.338010196094</v>
      </c>
      <c r="J2049" s="10">
        <v>619.17643719876696</v>
      </c>
      <c r="K2049" s="10">
        <v>648.099214729697</v>
      </c>
      <c r="L2049" s="10" t="s">
        <v>12</v>
      </c>
      <c r="M2049" s="10" t="s">
        <v>6439</v>
      </c>
    </row>
    <row r="2050" spans="1:13" x14ac:dyDescent="0.25">
      <c r="A2050" s="4" t="s">
        <v>6047</v>
      </c>
      <c r="B2050" s="9">
        <v>7618</v>
      </c>
      <c r="C2050" s="9" t="s">
        <v>6048</v>
      </c>
      <c r="D2050" s="9" t="s">
        <v>6049</v>
      </c>
      <c r="E2050" s="10">
        <v>5293.42</v>
      </c>
      <c r="F2050" s="10">
        <v>3460797.2752709398</v>
      </c>
      <c r="G2050" s="10">
        <v>3519388.3612222001</v>
      </c>
      <c r="H2050" s="16">
        <v>-1.66480876611509E-2</v>
      </c>
      <c r="I2050" s="10">
        <v>-58591.085951261201</v>
      </c>
      <c r="J2050" s="10">
        <v>653.79230729300502</v>
      </c>
      <c r="K2050" s="10">
        <v>664.860971021041</v>
      </c>
      <c r="L2050" s="10" t="s">
        <v>12</v>
      </c>
      <c r="M2050" s="10" t="s">
        <v>6439</v>
      </c>
    </row>
    <row r="2051" spans="1:13" x14ac:dyDescent="0.25">
      <c r="A2051" s="4" t="s">
        <v>6050</v>
      </c>
      <c r="B2051" s="9">
        <v>7619</v>
      </c>
      <c r="C2051" s="9" t="s">
        <v>6051</v>
      </c>
      <c r="D2051" s="9" t="s">
        <v>6052</v>
      </c>
      <c r="E2051" s="10">
        <v>1633.41</v>
      </c>
      <c r="F2051" s="10">
        <v>898126.89032290003</v>
      </c>
      <c r="G2051" s="10">
        <v>907619.22646605305</v>
      </c>
      <c r="H2051" s="16">
        <v>-1.04585005102992E-2</v>
      </c>
      <c r="I2051" s="10">
        <v>-9492.3361431525609</v>
      </c>
      <c r="J2051" s="10">
        <v>549.84779713782802</v>
      </c>
      <c r="K2051" s="10">
        <v>555.65915873299002</v>
      </c>
      <c r="L2051" s="10" t="s">
        <v>25</v>
      </c>
      <c r="M2051" s="10" t="s">
        <v>6439</v>
      </c>
    </row>
    <row r="2052" spans="1:13" x14ac:dyDescent="0.25">
      <c r="A2052" s="4" t="s">
        <v>6053</v>
      </c>
      <c r="B2052" s="9">
        <v>7620</v>
      </c>
      <c r="C2052" s="9" t="s">
        <v>6054</v>
      </c>
      <c r="D2052" s="9" t="s">
        <v>6055</v>
      </c>
      <c r="E2052" s="10">
        <v>8237.26</v>
      </c>
      <c r="F2052" s="10">
        <v>4840638.80247493</v>
      </c>
      <c r="G2052" s="10">
        <v>4809015.0563755604</v>
      </c>
      <c r="H2052" s="16">
        <v>6.5759299417138496E-3</v>
      </c>
      <c r="I2052" s="10">
        <v>31623.746099372402</v>
      </c>
      <c r="J2052" s="10">
        <v>587.65157376056197</v>
      </c>
      <c r="K2052" s="10">
        <v>583.81246389886405</v>
      </c>
      <c r="L2052" s="10" t="s">
        <v>12</v>
      </c>
      <c r="M2052" s="10" t="s">
        <v>6439</v>
      </c>
    </row>
    <row r="2053" spans="1:13" x14ac:dyDescent="0.25">
      <c r="A2053" s="4" t="s">
        <v>6056</v>
      </c>
      <c r="B2053" s="9">
        <v>7802</v>
      </c>
      <c r="C2053" s="9" t="s">
        <v>6057</v>
      </c>
      <c r="D2053" s="9" t="s">
        <v>6058</v>
      </c>
      <c r="E2053" s="10">
        <v>652.9</v>
      </c>
      <c r="F2053" s="10">
        <v>4692086.0084899999</v>
      </c>
      <c r="G2053" s="10">
        <v>3350510.7525022002</v>
      </c>
      <c r="H2053" s="16">
        <v>0.40040917790993402</v>
      </c>
      <c r="I2053" s="10">
        <v>1341575.2559878</v>
      </c>
      <c r="J2053" s="10">
        <v>7186.5308753101499</v>
      </c>
      <c r="K2053" s="10">
        <v>5131.7364872142698</v>
      </c>
      <c r="L2053" s="10" t="s">
        <v>25</v>
      </c>
      <c r="M2053" s="10" t="s">
        <v>6439</v>
      </c>
    </row>
    <row r="2054" spans="1:13" x14ac:dyDescent="0.25">
      <c r="A2054" s="4" t="s">
        <v>6059</v>
      </c>
      <c r="B2054" s="9">
        <v>7803</v>
      </c>
      <c r="C2054" s="9" t="s">
        <v>6060</v>
      </c>
      <c r="D2054" s="9" t="s">
        <v>6061</v>
      </c>
      <c r="E2054" s="10">
        <v>539.48</v>
      </c>
      <c r="F2054" s="10">
        <v>9571227.7582850009</v>
      </c>
      <c r="G2054" s="10">
        <v>7311107.0073106401</v>
      </c>
      <c r="H2054" s="16">
        <v>0.30913523064487802</v>
      </c>
      <c r="I2054" s="10">
        <v>2260120.7509743599</v>
      </c>
      <c r="J2054" s="10">
        <v>17741.5803334415</v>
      </c>
      <c r="K2054" s="10">
        <v>13552.1372568226</v>
      </c>
      <c r="L2054" s="10" t="s">
        <v>25</v>
      </c>
      <c r="M2054" s="10" t="s">
        <v>6440</v>
      </c>
    </row>
    <row r="2055" spans="1:13" x14ac:dyDescent="0.25">
      <c r="A2055" s="4" t="s">
        <v>6062</v>
      </c>
      <c r="B2055" s="9">
        <v>7804</v>
      </c>
      <c r="C2055" s="9" t="s">
        <v>6063</v>
      </c>
      <c r="D2055" s="9" t="s">
        <v>6064</v>
      </c>
      <c r="E2055" s="10">
        <v>347.11</v>
      </c>
      <c r="F2055" s="10">
        <v>8812377.4882960003</v>
      </c>
      <c r="G2055" s="10">
        <v>6968112.8743258296</v>
      </c>
      <c r="H2055" s="16">
        <v>0.26467203491571001</v>
      </c>
      <c r="I2055" s="10">
        <v>1844264.61397017</v>
      </c>
      <c r="J2055" s="10">
        <v>25387.852520226999</v>
      </c>
      <c r="K2055" s="10">
        <v>20074.653205974599</v>
      </c>
      <c r="L2055" s="10" t="s">
        <v>25</v>
      </c>
      <c r="M2055" s="10" t="s">
        <v>6440</v>
      </c>
    </row>
    <row r="2056" spans="1:13" x14ac:dyDescent="0.25">
      <c r="A2056" s="4" t="s">
        <v>6065</v>
      </c>
      <c r="B2056" s="9">
        <v>7805</v>
      </c>
      <c r="C2056" s="9" t="s">
        <v>6066</v>
      </c>
      <c r="D2056" s="9" t="s">
        <v>6067</v>
      </c>
      <c r="E2056" s="10">
        <v>410.99</v>
      </c>
      <c r="F2056" s="10">
        <v>17372595.68756</v>
      </c>
      <c r="G2056" s="10">
        <v>13410740.6698569</v>
      </c>
      <c r="H2056" s="16">
        <v>0.29542402729537998</v>
      </c>
      <c r="I2056" s="10">
        <v>3961855.0177030801</v>
      </c>
      <c r="J2056" s="10">
        <v>42270.117734154097</v>
      </c>
      <c r="K2056" s="10">
        <v>32630.3332681012</v>
      </c>
      <c r="L2056" s="10" t="s">
        <v>25</v>
      </c>
      <c r="M2056" s="10" t="s">
        <v>6440</v>
      </c>
    </row>
    <row r="2057" spans="1:13" x14ac:dyDescent="0.25">
      <c r="A2057" s="4" t="s">
        <v>6068</v>
      </c>
      <c r="B2057" s="9">
        <v>7806</v>
      </c>
      <c r="C2057" s="9" t="s">
        <v>6069</v>
      </c>
      <c r="D2057" s="9" t="s">
        <v>6070</v>
      </c>
      <c r="E2057" s="10">
        <v>298.36</v>
      </c>
      <c r="F2057" s="10">
        <v>1069679.5565529999</v>
      </c>
      <c r="G2057" s="10">
        <v>753670.966978763</v>
      </c>
      <c r="H2057" s="16">
        <v>0.419292507499684</v>
      </c>
      <c r="I2057" s="10">
        <v>316008.589574237</v>
      </c>
      <c r="J2057" s="10">
        <v>3585.1976020679699</v>
      </c>
      <c r="K2057" s="10">
        <v>2526.0456059081698</v>
      </c>
      <c r="L2057" s="10" t="s">
        <v>25</v>
      </c>
      <c r="M2057" s="10" t="s">
        <v>6441</v>
      </c>
    </row>
    <row r="2058" spans="1:13" x14ac:dyDescent="0.25">
      <c r="A2058" s="4" t="s">
        <v>6071</v>
      </c>
      <c r="B2058" s="9">
        <v>7807</v>
      </c>
      <c r="C2058" s="9" t="s">
        <v>6072</v>
      </c>
      <c r="D2058" s="9" t="s">
        <v>6073</v>
      </c>
      <c r="E2058" s="10">
        <v>92.57</v>
      </c>
      <c r="F2058" s="10">
        <v>958943.15233499999</v>
      </c>
      <c r="G2058" s="10">
        <v>902856.27018488105</v>
      </c>
      <c r="H2058" s="16">
        <v>6.21216067299772E-2</v>
      </c>
      <c r="I2058" s="10">
        <v>56086.882150119302</v>
      </c>
      <c r="J2058" s="10">
        <v>10359.1136689532</v>
      </c>
      <c r="K2058" s="10">
        <v>9753.2275055080609</v>
      </c>
      <c r="L2058" s="10" t="s">
        <v>80</v>
      </c>
      <c r="M2058" s="10" t="s">
        <v>6442</v>
      </c>
    </row>
    <row r="2059" spans="1:13" x14ac:dyDescent="0.25">
      <c r="A2059" s="4" t="s">
        <v>6074</v>
      </c>
      <c r="B2059" s="9">
        <v>7808</v>
      </c>
      <c r="C2059" s="9" t="s">
        <v>6075</v>
      </c>
      <c r="D2059" s="9" t="s">
        <v>6076</v>
      </c>
      <c r="E2059" s="10">
        <v>65.900000000000006</v>
      </c>
      <c r="F2059" s="10">
        <v>880028.16524999996</v>
      </c>
      <c r="G2059" s="10">
        <v>678479.87585283199</v>
      </c>
      <c r="H2059" s="16">
        <v>0.29705861083031598</v>
      </c>
      <c r="I2059" s="10">
        <v>201548.289397168</v>
      </c>
      <c r="J2059" s="10">
        <v>13353.993402883199</v>
      </c>
      <c r="K2059" s="10">
        <v>10295.597509147699</v>
      </c>
      <c r="L2059" s="10" t="s">
        <v>80</v>
      </c>
      <c r="M2059" s="10" t="s">
        <v>6442</v>
      </c>
    </row>
    <row r="2060" spans="1:13" x14ac:dyDescent="0.25">
      <c r="A2060" s="4" t="s">
        <v>6077</v>
      </c>
      <c r="B2060" s="9">
        <v>7810</v>
      </c>
      <c r="C2060" s="9" t="s">
        <v>6078</v>
      </c>
      <c r="D2060" s="9" t="s">
        <v>6079</v>
      </c>
      <c r="E2060" s="10">
        <v>536.84</v>
      </c>
      <c r="F2060" s="10">
        <v>1124987.8031939999</v>
      </c>
      <c r="G2060" s="10">
        <v>935383.46131781605</v>
      </c>
      <c r="H2060" s="16">
        <v>0.20270226032119501</v>
      </c>
      <c r="I2060" s="10">
        <v>189604.34187618399</v>
      </c>
      <c r="J2060" s="10">
        <v>2095.57373368974</v>
      </c>
      <c r="K2060" s="10">
        <v>1742.3877902500101</v>
      </c>
      <c r="L2060" s="10" t="s">
        <v>80</v>
      </c>
      <c r="M2060" s="10" t="s">
        <v>6439</v>
      </c>
    </row>
    <row r="2061" spans="1:13" x14ac:dyDescent="0.25">
      <c r="A2061" s="4" t="s">
        <v>6080</v>
      </c>
      <c r="B2061" s="9">
        <v>7852</v>
      </c>
      <c r="C2061" s="9" t="s">
        <v>6081</v>
      </c>
      <c r="D2061" s="9" t="s">
        <v>6082</v>
      </c>
      <c r="E2061" s="10">
        <v>2197.8200000000002</v>
      </c>
      <c r="F2061" s="10">
        <v>1932695.257131</v>
      </c>
      <c r="G2061" s="10">
        <v>1672148.04502492</v>
      </c>
      <c r="H2061" s="16">
        <v>0.155815875801954</v>
      </c>
      <c r="I2061" s="10">
        <v>260547.21210608201</v>
      </c>
      <c r="J2061" s="10">
        <v>879.36921910393005</v>
      </c>
      <c r="K2061" s="10">
        <v>760.82119783463497</v>
      </c>
      <c r="L2061" s="10" t="s">
        <v>12</v>
      </c>
      <c r="M2061" s="10" t="s">
        <v>6441</v>
      </c>
    </row>
    <row r="2062" spans="1:13" x14ac:dyDescent="0.25">
      <c r="A2062" s="4" t="s">
        <v>6083</v>
      </c>
      <c r="B2062" s="9">
        <v>7853</v>
      </c>
      <c r="C2062" s="9" t="s">
        <v>6084</v>
      </c>
      <c r="D2062" s="9" t="s">
        <v>6085</v>
      </c>
      <c r="E2062" s="10">
        <v>1197.44</v>
      </c>
      <c r="F2062" s="10">
        <v>3513372.39976463</v>
      </c>
      <c r="G2062" s="10">
        <v>3603707.5904995902</v>
      </c>
      <c r="H2062" s="16">
        <v>-2.5067292078056001E-2</v>
      </c>
      <c r="I2062" s="10">
        <v>-90335.190734960604</v>
      </c>
      <c r="J2062" s="10">
        <v>2934.0696817916801</v>
      </c>
      <c r="K2062" s="10">
        <v>3009.5099466358201</v>
      </c>
      <c r="L2062" s="10" t="s">
        <v>12</v>
      </c>
      <c r="M2062" s="10" t="s">
        <v>6439</v>
      </c>
    </row>
    <row r="2063" spans="1:13" x14ac:dyDescent="0.25">
      <c r="A2063" s="4" t="s">
        <v>6086</v>
      </c>
      <c r="B2063" s="9">
        <v>7854</v>
      </c>
      <c r="C2063" s="9" t="s">
        <v>6087</v>
      </c>
      <c r="D2063" s="9" t="s">
        <v>6088</v>
      </c>
      <c r="E2063" s="10">
        <v>983.6</v>
      </c>
      <c r="F2063" s="10">
        <v>4606012.2865800001</v>
      </c>
      <c r="G2063" s="10">
        <v>5627782.0738769397</v>
      </c>
      <c r="H2063" s="16">
        <v>-0.18155816516772899</v>
      </c>
      <c r="I2063" s="10">
        <v>-1021769.78729693</v>
      </c>
      <c r="J2063" s="10">
        <v>4682.81037675885</v>
      </c>
      <c r="K2063" s="10">
        <v>5721.6165858854602</v>
      </c>
      <c r="L2063" s="10" t="s">
        <v>12</v>
      </c>
      <c r="M2063" s="10" t="s">
        <v>6440</v>
      </c>
    </row>
    <row r="2064" spans="1:13" x14ac:dyDescent="0.25">
      <c r="A2064" s="4" t="s">
        <v>6089</v>
      </c>
      <c r="B2064" s="9">
        <v>7855</v>
      </c>
      <c r="C2064" s="9" t="s">
        <v>6090</v>
      </c>
      <c r="D2064" s="9" t="s">
        <v>6091</v>
      </c>
      <c r="E2064" s="10">
        <v>358.2</v>
      </c>
      <c r="F2064" s="10">
        <v>2288807.1660047402</v>
      </c>
      <c r="G2064" s="10">
        <v>2353340.87555379</v>
      </c>
      <c r="H2064" s="16">
        <v>-2.74221682967477E-2</v>
      </c>
      <c r="I2064" s="10">
        <v>-64533.709549051702</v>
      </c>
      <c r="J2064" s="10">
        <v>6389.7464154236204</v>
      </c>
      <c r="K2064" s="10">
        <v>6569.9075252758003</v>
      </c>
      <c r="L2064" s="10" t="s">
        <v>25</v>
      </c>
      <c r="M2064" s="10" t="s">
        <v>6440</v>
      </c>
    </row>
    <row r="2065" spans="1:13" x14ac:dyDescent="0.25">
      <c r="A2065" s="4" t="s">
        <v>6092</v>
      </c>
      <c r="B2065" s="9">
        <v>7856</v>
      </c>
      <c r="C2065" s="9" t="s">
        <v>6093</v>
      </c>
      <c r="D2065" s="9" t="s">
        <v>6094</v>
      </c>
      <c r="E2065" s="10">
        <v>216.7</v>
      </c>
      <c r="F2065" s="10">
        <v>2207836.5347271101</v>
      </c>
      <c r="G2065" s="10">
        <v>3055929.4831586001</v>
      </c>
      <c r="H2065" s="16">
        <v>-0.27752372988492702</v>
      </c>
      <c r="I2065" s="10">
        <v>-848092.948431495</v>
      </c>
      <c r="J2065" s="10">
        <v>10188.4473222294</v>
      </c>
      <c r="K2065" s="10">
        <v>14102.120365291201</v>
      </c>
      <c r="L2065" s="10" t="s">
        <v>80</v>
      </c>
      <c r="M2065" s="10" t="s">
        <v>6450</v>
      </c>
    </row>
    <row r="2066" spans="1:13" x14ac:dyDescent="0.25">
      <c r="A2066" s="4" t="s">
        <v>6095</v>
      </c>
      <c r="B2066" s="9">
        <v>7860</v>
      </c>
      <c r="C2066" s="9" t="s">
        <v>6096</v>
      </c>
      <c r="D2066" s="9" t="s">
        <v>6097</v>
      </c>
      <c r="E2066" s="10">
        <v>213.94</v>
      </c>
      <c r="F2066" s="10">
        <v>18310560.7346</v>
      </c>
      <c r="G2066" s="10">
        <v>14436042.663107401</v>
      </c>
      <c r="H2066" s="16">
        <v>0.268391979845991</v>
      </c>
      <c r="I2066" s="10">
        <v>3874518.07149259</v>
      </c>
      <c r="J2066" s="10">
        <v>85587.364375993304</v>
      </c>
      <c r="K2066" s="10">
        <v>67477.062088003193</v>
      </c>
      <c r="L2066" s="10" t="s">
        <v>25</v>
      </c>
      <c r="M2066" s="10" t="s">
        <v>6442</v>
      </c>
    </row>
    <row r="2067" spans="1:13" x14ac:dyDescent="0.25">
      <c r="A2067" s="4" t="s">
        <v>6098</v>
      </c>
      <c r="B2067" s="9">
        <v>7861</v>
      </c>
      <c r="C2067" s="9" t="s">
        <v>6099</v>
      </c>
      <c r="D2067" s="9" t="s">
        <v>6100</v>
      </c>
      <c r="E2067" s="10">
        <v>768.08</v>
      </c>
      <c r="F2067" s="10">
        <v>583298.87096454995</v>
      </c>
      <c r="G2067" s="10">
        <v>624556.624737754</v>
      </c>
      <c r="H2067" s="16">
        <v>-6.6059268509924898E-2</v>
      </c>
      <c r="I2067" s="10">
        <v>-41257.753773203702</v>
      </c>
      <c r="J2067" s="10">
        <v>759.42463150264302</v>
      </c>
      <c r="K2067" s="10">
        <v>813.14006970335595</v>
      </c>
      <c r="L2067" s="10" t="s">
        <v>80</v>
      </c>
      <c r="M2067" s="10" t="s">
        <v>6439</v>
      </c>
    </row>
    <row r="2068" spans="1:13" x14ac:dyDescent="0.25">
      <c r="A2068" s="4" t="s">
        <v>6101</v>
      </c>
      <c r="B2068" s="9">
        <v>7862</v>
      </c>
      <c r="C2068" s="9" t="s">
        <v>6102</v>
      </c>
      <c r="D2068" s="9" t="s">
        <v>6103</v>
      </c>
      <c r="E2068" s="10">
        <v>2567.0700000000002</v>
      </c>
      <c r="F2068" s="10">
        <v>1601599.8102676</v>
      </c>
      <c r="G2068" s="10">
        <v>1617038.3841767199</v>
      </c>
      <c r="H2068" s="16">
        <v>-9.5474381190896497E-3</v>
      </c>
      <c r="I2068" s="10">
        <v>-15438.573909119899</v>
      </c>
      <c r="J2068" s="10">
        <v>623.90188435360199</v>
      </c>
      <c r="K2068" s="10">
        <v>629.91596807906296</v>
      </c>
      <c r="L2068" s="10" t="s">
        <v>12</v>
      </c>
      <c r="M2068" s="10" t="s">
        <v>6441</v>
      </c>
    </row>
    <row r="2069" spans="1:13" x14ac:dyDescent="0.25">
      <c r="A2069" s="4" t="s">
        <v>6104</v>
      </c>
      <c r="B2069" s="9">
        <v>7901</v>
      </c>
      <c r="C2069" s="9" t="s">
        <v>6105</v>
      </c>
      <c r="D2069" s="9" t="s">
        <v>6106</v>
      </c>
      <c r="E2069" s="10">
        <v>1716.16</v>
      </c>
      <c r="F2069" s="10">
        <v>2403537.4037322002</v>
      </c>
      <c r="G2069" s="10">
        <v>3597449.5272959699</v>
      </c>
      <c r="H2069" s="16">
        <v>-0.33187737993399302</v>
      </c>
      <c r="I2069" s="10">
        <v>-1193912.12356377</v>
      </c>
      <c r="J2069" s="10">
        <v>1400.5322369314099</v>
      </c>
      <c r="K2069" s="10">
        <v>2096.2203566660301</v>
      </c>
      <c r="L2069" s="10" t="s">
        <v>25</v>
      </c>
      <c r="M2069" s="10" t="s">
        <v>6439</v>
      </c>
    </row>
    <row r="2070" spans="1:13" x14ac:dyDescent="0.25">
      <c r="A2070" s="4" t="s">
        <v>6107</v>
      </c>
      <c r="B2070" s="9">
        <v>7902</v>
      </c>
      <c r="C2070" s="9" t="s">
        <v>6108</v>
      </c>
      <c r="D2070" s="9" t="s">
        <v>6109</v>
      </c>
      <c r="E2070" s="10">
        <v>457.29</v>
      </c>
      <c r="F2070" s="10">
        <v>2605480.15224338</v>
      </c>
      <c r="G2070" s="10">
        <v>2466714.1115783602</v>
      </c>
      <c r="H2070" s="16">
        <v>5.6255420931705699E-2</v>
      </c>
      <c r="I2070" s="10">
        <v>138766.04066501901</v>
      </c>
      <c r="J2070" s="10">
        <v>5697.6539006831099</v>
      </c>
      <c r="K2070" s="10">
        <v>5394.2008606756299</v>
      </c>
      <c r="L2070" s="10" t="s">
        <v>25</v>
      </c>
      <c r="M2070" s="10" t="s">
        <v>6439</v>
      </c>
    </row>
    <row r="2071" spans="1:13" x14ac:dyDescent="0.25">
      <c r="A2071" s="4" t="s">
        <v>6110</v>
      </c>
      <c r="B2071" s="9">
        <v>7903</v>
      </c>
      <c r="C2071" s="9" t="s">
        <v>6111</v>
      </c>
      <c r="D2071" s="9" t="s">
        <v>6112</v>
      </c>
      <c r="E2071" s="10">
        <v>403.38</v>
      </c>
      <c r="F2071" s="10">
        <v>3749127.78591268</v>
      </c>
      <c r="G2071" s="10">
        <v>3784976.3540830598</v>
      </c>
      <c r="H2071" s="16">
        <v>-9.4712792939131204E-3</v>
      </c>
      <c r="I2071" s="10">
        <v>-35848.568170377497</v>
      </c>
      <c r="J2071" s="10">
        <v>9294.2827753301608</v>
      </c>
      <c r="K2071" s="10">
        <v>9383.1532403268793</v>
      </c>
      <c r="L2071" s="10" t="s">
        <v>25</v>
      </c>
      <c r="M2071" s="10" t="s">
        <v>6441</v>
      </c>
    </row>
    <row r="2072" spans="1:13" x14ac:dyDescent="0.25">
      <c r="A2072" s="4" t="s">
        <v>6113</v>
      </c>
      <c r="B2072" s="9">
        <v>7904</v>
      </c>
      <c r="C2072" s="9" t="s">
        <v>6114</v>
      </c>
      <c r="D2072" s="9" t="s">
        <v>6115</v>
      </c>
      <c r="E2072" s="10">
        <v>229.3</v>
      </c>
      <c r="F2072" s="10">
        <v>3567217.39165051</v>
      </c>
      <c r="G2072" s="10">
        <v>3593376.3464780902</v>
      </c>
      <c r="H2072" s="16">
        <v>-7.2797704179303801E-3</v>
      </c>
      <c r="I2072" s="10">
        <v>-26158.954827582002</v>
      </c>
      <c r="J2072" s="10">
        <v>15556.9881886198</v>
      </c>
      <c r="K2072" s="10">
        <v>15671.069980279501</v>
      </c>
      <c r="L2072" s="10" t="s">
        <v>25</v>
      </c>
      <c r="M2072" s="10" t="s">
        <v>6439</v>
      </c>
    </row>
    <row r="2073" spans="1:13" x14ac:dyDescent="0.25">
      <c r="A2073" s="4" t="s">
        <v>6116</v>
      </c>
      <c r="B2073" s="9">
        <v>7905</v>
      </c>
      <c r="C2073" s="9" t="s">
        <v>6117</v>
      </c>
      <c r="D2073" s="9" t="s">
        <v>6118</v>
      </c>
      <c r="E2073" s="10">
        <v>3437.56</v>
      </c>
      <c r="F2073" s="10">
        <v>4713864.3584386203</v>
      </c>
      <c r="G2073" s="10">
        <v>4054954.85231998</v>
      </c>
      <c r="H2073" s="16">
        <v>0.162494905644055</v>
      </c>
      <c r="I2073" s="10">
        <v>658909.50611863798</v>
      </c>
      <c r="J2073" s="10">
        <v>1371.2820600770999</v>
      </c>
      <c r="K2073" s="10">
        <v>1179.6026403379101</v>
      </c>
      <c r="L2073" s="10" t="s">
        <v>25</v>
      </c>
      <c r="M2073" s="10" t="s">
        <v>6439</v>
      </c>
    </row>
    <row r="2074" spans="1:13" x14ac:dyDescent="0.25">
      <c r="A2074" s="4" t="s">
        <v>6119</v>
      </c>
      <c r="B2074" s="9">
        <v>7959</v>
      </c>
      <c r="C2074" s="9" t="s">
        <v>6120</v>
      </c>
      <c r="D2074" s="9" t="s">
        <v>6121</v>
      </c>
      <c r="E2074" s="10">
        <v>108402.91</v>
      </c>
      <c r="F2074" s="10">
        <v>54418139.127580799</v>
      </c>
      <c r="G2074" s="10">
        <v>58210767.491947599</v>
      </c>
      <c r="H2074" s="16">
        <v>-6.5153381887491105E-2</v>
      </c>
      <c r="I2074" s="10">
        <v>-3792628.3643668098</v>
      </c>
      <c r="J2074" s="10">
        <v>501.99887740634301</v>
      </c>
      <c r="K2074" s="10">
        <v>536.98528473034196</v>
      </c>
      <c r="L2074" s="10" t="s">
        <v>12</v>
      </c>
      <c r="M2074" s="10" t="s">
        <v>6439</v>
      </c>
    </row>
    <row r="2075" spans="1:13" x14ac:dyDescent="0.25">
      <c r="A2075" s="4" t="s">
        <v>6122</v>
      </c>
      <c r="B2075" s="9">
        <v>7960</v>
      </c>
      <c r="C2075" s="9" t="s">
        <v>6123</v>
      </c>
      <c r="D2075" s="9" t="s">
        <v>6124</v>
      </c>
      <c r="E2075" s="10">
        <v>32958.239999999998</v>
      </c>
      <c r="F2075" s="10">
        <v>22056628.555169001</v>
      </c>
      <c r="G2075" s="10">
        <v>20565413.7737641</v>
      </c>
      <c r="H2075" s="16">
        <v>7.2510808574507202E-2</v>
      </c>
      <c r="I2075" s="10">
        <v>1491214.7814049399</v>
      </c>
      <c r="J2075" s="10">
        <v>669.22956308252606</v>
      </c>
      <c r="K2075" s="10">
        <v>623.98398014469501</v>
      </c>
      <c r="L2075" s="10" t="s">
        <v>12</v>
      </c>
      <c r="M2075" s="10" t="s">
        <v>6439</v>
      </c>
    </row>
    <row r="2076" spans="1:13" x14ac:dyDescent="0.25">
      <c r="A2076" s="4" t="s">
        <v>6125</v>
      </c>
      <c r="B2076" s="9">
        <v>7961</v>
      </c>
      <c r="C2076" s="9" t="s">
        <v>6126</v>
      </c>
      <c r="D2076" s="9" t="s">
        <v>6127</v>
      </c>
      <c r="E2076" s="10">
        <v>5583.91</v>
      </c>
      <c r="F2076" s="10">
        <v>1946980.6229115</v>
      </c>
      <c r="G2076" s="10">
        <v>2049673.7192242099</v>
      </c>
      <c r="H2076" s="16">
        <v>-5.0102167652116801E-2</v>
      </c>
      <c r="I2076" s="10">
        <v>-102693.09631270901</v>
      </c>
      <c r="J2076" s="10">
        <v>348.67693478431801</v>
      </c>
      <c r="K2076" s="10">
        <v>367.067828676359</v>
      </c>
      <c r="L2076" s="10" t="s">
        <v>25</v>
      </c>
      <c r="M2076" s="10" t="s">
        <v>6440</v>
      </c>
    </row>
    <row r="2077" spans="1:13" x14ac:dyDescent="0.25">
      <c r="A2077" s="4" t="s">
        <v>6128</v>
      </c>
      <c r="B2077" s="9">
        <v>7962</v>
      </c>
      <c r="C2077" s="9" t="s">
        <v>6129</v>
      </c>
      <c r="D2077" s="9" t="s">
        <v>6130</v>
      </c>
      <c r="E2077" s="10">
        <v>1877</v>
      </c>
      <c r="F2077" s="10">
        <v>4774231.7023710599</v>
      </c>
      <c r="G2077" s="10">
        <v>4249688.4556412101</v>
      </c>
      <c r="H2077" s="16">
        <v>0.123430988460708</v>
      </c>
      <c r="I2077" s="10">
        <v>524543.24672985403</v>
      </c>
      <c r="J2077" s="10">
        <v>2543.54379455038</v>
      </c>
      <c r="K2077" s="10">
        <v>2264.0854851578101</v>
      </c>
      <c r="L2077" s="10" t="s">
        <v>25</v>
      </c>
      <c r="M2077" s="10" t="s">
        <v>6443</v>
      </c>
    </row>
    <row r="2078" spans="1:13" x14ac:dyDescent="0.25">
      <c r="A2078" s="4" t="s">
        <v>6131</v>
      </c>
      <c r="B2078" s="9">
        <v>7963</v>
      </c>
      <c r="C2078" s="9" t="s">
        <v>6132</v>
      </c>
      <c r="D2078" s="9" t="s">
        <v>6133</v>
      </c>
      <c r="E2078" s="10">
        <v>18705.77</v>
      </c>
      <c r="F2078" s="10">
        <v>26453952.562895101</v>
      </c>
      <c r="G2078" s="10">
        <v>33020811.4058352</v>
      </c>
      <c r="H2078" s="16">
        <v>-0.19887030522150101</v>
      </c>
      <c r="I2078" s="10">
        <v>-6566858.8429400502</v>
      </c>
      <c r="J2078" s="10">
        <v>1414.21350539941</v>
      </c>
      <c r="K2078" s="10">
        <v>1765.2741055746501</v>
      </c>
      <c r="L2078" s="10" t="s">
        <v>12</v>
      </c>
      <c r="M2078" s="10" t="s">
        <v>6439</v>
      </c>
    </row>
    <row r="2079" spans="1:13" x14ac:dyDescent="0.25">
      <c r="A2079" s="4" t="s">
        <v>6134</v>
      </c>
      <c r="B2079" s="9">
        <v>7964</v>
      </c>
      <c r="C2079" s="9" t="s">
        <v>6135</v>
      </c>
      <c r="D2079" s="9" t="s">
        <v>6136</v>
      </c>
      <c r="E2079" s="10">
        <v>11826.16</v>
      </c>
      <c r="F2079" s="10">
        <v>31901671.899962202</v>
      </c>
      <c r="G2079" s="10">
        <v>29829052.167564798</v>
      </c>
      <c r="H2079" s="16">
        <v>6.9483258159007494E-2</v>
      </c>
      <c r="I2079" s="10">
        <v>2072619.7323974101</v>
      </c>
      <c r="J2079" s="10">
        <v>2697.5511831365502</v>
      </c>
      <c r="K2079" s="10">
        <v>2522.2939794121498</v>
      </c>
      <c r="L2079" s="10" t="s">
        <v>12</v>
      </c>
      <c r="M2079" s="10" t="s">
        <v>6443</v>
      </c>
    </row>
    <row r="2080" spans="1:13" x14ac:dyDescent="0.25">
      <c r="A2080" s="4" t="s">
        <v>6137</v>
      </c>
      <c r="B2080" s="9">
        <v>7965</v>
      </c>
      <c r="C2080" s="9" t="s">
        <v>6138</v>
      </c>
      <c r="D2080" s="9" t="s">
        <v>6139</v>
      </c>
      <c r="E2080" s="10">
        <v>8391.3799999999992</v>
      </c>
      <c r="F2080" s="10">
        <v>36793795.214713797</v>
      </c>
      <c r="G2080" s="10">
        <v>34175355.296093397</v>
      </c>
      <c r="H2080" s="16">
        <v>7.6617781905538307E-2</v>
      </c>
      <c r="I2080" s="10">
        <v>2618439.9186203699</v>
      </c>
      <c r="J2080" s="10">
        <v>4384.7132670328101</v>
      </c>
      <c r="K2080" s="10">
        <v>4072.67401739564</v>
      </c>
      <c r="L2080" s="10" t="s">
        <v>12</v>
      </c>
      <c r="M2080" s="10" t="s">
        <v>6439</v>
      </c>
    </row>
    <row r="2081" spans="1:13" x14ac:dyDescent="0.25">
      <c r="A2081" s="4" t="s">
        <v>6140</v>
      </c>
      <c r="B2081" s="9">
        <v>7966</v>
      </c>
      <c r="C2081" s="9" t="s">
        <v>6141</v>
      </c>
      <c r="D2081" s="9" t="s">
        <v>6142</v>
      </c>
      <c r="E2081" s="10">
        <v>7862.5</v>
      </c>
      <c r="F2081" s="10">
        <v>44151770.866964102</v>
      </c>
      <c r="G2081" s="10">
        <v>41254240.708211496</v>
      </c>
      <c r="H2081" s="16">
        <v>7.0235934755086896E-2</v>
      </c>
      <c r="I2081" s="10">
        <v>2897530.15875259</v>
      </c>
      <c r="J2081" s="10">
        <v>5615.4875506472599</v>
      </c>
      <c r="K2081" s="10">
        <v>5246.9622522367599</v>
      </c>
      <c r="L2081" s="10" t="s">
        <v>12</v>
      </c>
      <c r="M2081" s="10" t="s">
        <v>6439</v>
      </c>
    </row>
    <row r="2082" spans="1:13" x14ac:dyDescent="0.25">
      <c r="A2082" s="4" t="s">
        <v>6143</v>
      </c>
      <c r="B2082" s="9">
        <v>7967</v>
      </c>
      <c r="C2082" s="9" t="s">
        <v>6144</v>
      </c>
      <c r="D2082" s="9" t="s">
        <v>6145</v>
      </c>
      <c r="E2082" s="10">
        <v>44638.65</v>
      </c>
      <c r="F2082" s="10">
        <v>23696893.025832601</v>
      </c>
      <c r="G2082" s="10">
        <v>28999683.962734401</v>
      </c>
      <c r="H2082" s="16">
        <v>-0.18285685263729401</v>
      </c>
      <c r="I2082" s="10">
        <v>-5302790.9369018301</v>
      </c>
      <c r="J2082" s="10">
        <v>530.86043206576801</v>
      </c>
      <c r="K2082" s="10">
        <v>649.65414417179795</v>
      </c>
      <c r="L2082" s="10" t="s">
        <v>12</v>
      </c>
      <c r="M2082" s="10" t="s">
        <v>6443</v>
      </c>
    </row>
    <row r="2083" spans="1:13" x14ac:dyDescent="0.25">
      <c r="A2083" s="4" t="s">
        <v>6146</v>
      </c>
      <c r="B2083" s="9">
        <v>7968</v>
      </c>
      <c r="C2083" s="9" t="s">
        <v>6147</v>
      </c>
      <c r="D2083" s="9" t="s">
        <v>6148</v>
      </c>
      <c r="E2083" s="10">
        <v>958</v>
      </c>
      <c r="F2083" s="10">
        <v>656631.16526766005</v>
      </c>
      <c r="G2083" s="10">
        <v>617864.02446918294</v>
      </c>
      <c r="H2083" s="16">
        <v>6.2743806506266403E-2</v>
      </c>
      <c r="I2083" s="10">
        <v>38767.1407984775</v>
      </c>
      <c r="J2083" s="10">
        <v>685.41875288899803</v>
      </c>
      <c r="K2083" s="10">
        <v>644.95200884048302</v>
      </c>
      <c r="L2083" s="10" t="s">
        <v>80</v>
      </c>
      <c r="M2083" s="10" t="s">
        <v>6441</v>
      </c>
    </row>
    <row r="2084" spans="1:13" x14ac:dyDescent="0.25">
      <c r="A2084" s="4" t="s">
        <v>6149</v>
      </c>
      <c r="B2084" s="9">
        <v>7969</v>
      </c>
      <c r="C2084" s="9" t="s">
        <v>6150</v>
      </c>
      <c r="D2084" s="9" t="s">
        <v>6151</v>
      </c>
      <c r="E2084" s="10">
        <v>5313.92</v>
      </c>
      <c r="F2084" s="10">
        <v>3309484.8564479998</v>
      </c>
      <c r="G2084" s="10">
        <v>3680230.9270609599</v>
      </c>
      <c r="H2084" s="16">
        <v>-0.100739893218885</v>
      </c>
      <c r="I2084" s="10">
        <v>-370746.070612957</v>
      </c>
      <c r="J2084" s="10">
        <v>622.79538578826896</v>
      </c>
      <c r="K2084" s="10">
        <v>692.56423263070496</v>
      </c>
      <c r="L2084" s="10" t="s">
        <v>25</v>
      </c>
      <c r="M2084" s="10" t="s">
        <v>6443</v>
      </c>
    </row>
    <row r="2085" spans="1:13" x14ac:dyDescent="0.25">
      <c r="A2085" s="4" t="s">
        <v>6152</v>
      </c>
      <c r="B2085" s="9">
        <v>7970</v>
      </c>
      <c r="C2085" s="9" t="s">
        <v>6153</v>
      </c>
      <c r="D2085" s="9" t="s">
        <v>6154</v>
      </c>
      <c r="E2085" s="10">
        <v>24198.57</v>
      </c>
      <c r="F2085" s="10">
        <v>21213449.2157702</v>
      </c>
      <c r="G2085" s="10">
        <v>23498166.880437899</v>
      </c>
      <c r="H2085" s="16">
        <v>-9.7229612688202502E-2</v>
      </c>
      <c r="I2085" s="10">
        <v>-2284717.6646677302</v>
      </c>
      <c r="J2085" s="10">
        <v>876.64061205972905</v>
      </c>
      <c r="K2085" s="10">
        <v>971.05601200558203</v>
      </c>
      <c r="L2085" s="10" t="s">
        <v>12</v>
      </c>
      <c r="M2085" s="10" t="s">
        <v>6439</v>
      </c>
    </row>
    <row r="2086" spans="1:13" x14ac:dyDescent="0.25">
      <c r="A2086" s="4" t="s">
        <v>6155</v>
      </c>
      <c r="B2086" s="9">
        <v>7971</v>
      </c>
      <c r="C2086" s="9" t="s">
        <v>6156</v>
      </c>
      <c r="D2086" s="9" t="s">
        <v>6157</v>
      </c>
      <c r="E2086" s="10">
        <v>5057.71</v>
      </c>
      <c r="F2086" s="10">
        <v>10044466.0197838</v>
      </c>
      <c r="G2086" s="10">
        <v>9786846.2871189304</v>
      </c>
      <c r="H2086" s="16">
        <v>2.63230590434331E-2</v>
      </c>
      <c r="I2086" s="10">
        <v>257619.73266483701</v>
      </c>
      <c r="J2086" s="10">
        <v>1985.97112522936</v>
      </c>
      <c r="K2086" s="10">
        <v>1935.0350825015501</v>
      </c>
      <c r="L2086" s="10" t="s">
        <v>12</v>
      </c>
      <c r="M2086" s="10" t="s">
        <v>6439</v>
      </c>
    </row>
    <row r="2087" spans="1:13" x14ac:dyDescent="0.25">
      <c r="A2087" s="4" t="s">
        <v>6158</v>
      </c>
      <c r="B2087" s="9">
        <v>7972</v>
      </c>
      <c r="C2087" s="9" t="s">
        <v>6159</v>
      </c>
      <c r="D2087" s="9" t="s">
        <v>6160</v>
      </c>
      <c r="E2087" s="10">
        <v>1078.1500000000001</v>
      </c>
      <c r="F2087" s="10">
        <v>3868166.0952981901</v>
      </c>
      <c r="G2087" s="10">
        <v>3307545.9964015498</v>
      </c>
      <c r="H2087" s="16">
        <v>0.16949729482418999</v>
      </c>
      <c r="I2087" s="10">
        <v>560620.09889664303</v>
      </c>
      <c r="J2087" s="10">
        <v>3587.7810094125998</v>
      </c>
      <c r="K2087" s="10">
        <v>3067.7976129495401</v>
      </c>
      <c r="L2087" s="10" t="s">
        <v>12</v>
      </c>
      <c r="M2087" s="10" t="s">
        <v>6439</v>
      </c>
    </row>
    <row r="2088" spans="1:13" x14ac:dyDescent="0.25">
      <c r="A2088" s="4" t="s">
        <v>6161</v>
      </c>
      <c r="B2088" s="9">
        <v>7973</v>
      </c>
      <c r="C2088" s="9" t="s">
        <v>6162</v>
      </c>
      <c r="D2088" s="9" t="s">
        <v>6163</v>
      </c>
      <c r="E2088" s="10">
        <v>133.62</v>
      </c>
      <c r="F2088" s="10">
        <v>859522.5745022</v>
      </c>
      <c r="G2088" s="10">
        <v>771211.24105686101</v>
      </c>
      <c r="H2088" s="16">
        <v>0.114509914721053</v>
      </c>
      <c r="I2088" s="10">
        <v>88311.333445338503</v>
      </c>
      <c r="J2088" s="10">
        <v>6432.5892418964204</v>
      </c>
      <c r="K2088" s="10">
        <v>5771.6752062330597</v>
      </c>
      <c r="L2088" s="10" t="s">
        <v>25</v>
      </c>
      <c r="M2088" s="10" t="s">
        <v>6442</v>
      </c>
    </row>
    <row r="2089" spans="1:13" x14ac:dyDescent="0.25">
      <c r="A2089" s="4" t="s">
        <v>6164</v>
      </c>
      <c r="B2089" s="9">
        <v>7974</v>
      </c>
      <c r="C2089" s="9" t="s">
        <v>6165</v>
      </c>
      <c r="D2089" s="9" t="s">
        <v>6166</v>
      </c>
      <c r="E2089" s="10">
        <v>8631.15</v>
      </c>
      <c r="F2089" s="10">
        <v>10642365.886438301</v>
      </c>
      <c r="G2089" s="10">
        <v>10606119.4979173</v>
      </c>
      <c r="H2089" s="16">
        <v>3.4174976557768098E-3</v>
      </c>
      <c r="I2089" s="10">
        <v>36246.388521021203</v>
      </c>
      <c r="J2089" s="10">
        <v>1233.01829842353</v>
      </c>
      <c r="K2089" s="10">
        <v>1228.8188130107001</v>
      </c>
      <c r="L2089" s="10" t="s">
        <v>12</v>
      </c>
      <c r="M2089" s="10" t="s">
        <v>6439</v>
      </c>
    </row>
    <row r="2090" spans="1:13" x14ac:dyDescent="0.25">
      <c r="A2090" s="4" t="s">
        <v>6167</v>
      </c>
      <c r="B2090" s="9">
        <v>7975</v>
      </c>
      <c r="C2090" s="9" t="s">
        <v>6168</v>
      </c>
      <c r="D2090" s="9" t="s">
        <v>6169</v>
      </c>
      <c r="E2090" s="10">
        <v>7727.88</v>
      </c>
      <c r="F2090" s="10">
        <v>18643367.6021084</v>
      </c>
      <c r="G2090" s="10">
        <v>21158489.849176198</v>
      </c>
      <c r="H2090" s="16">
        <v>-0.118870593553525</v>
      </c>
      <c r="I2090" s="10">
        <v>-2515122.2470678198</v>
      </c>
      <c r="J2090" s="10">
        <v>2412.4815087848601</v>
      </c>
      <c r="K2090" s="10">
        <v>2737.9423398365602</v>
      </c>
      <c r="L2090" s="10" t="s">
        <v>12</v>
      </c>
      <c r="M2090" s="10" t="s">
        <v>6439</v>
      </c>
    </row>
    <row r="2091" spans="1:13" x14ac:dyDescent="0.25">
      <c r="A2091" s="4" t="s">
        <v>6170</v>
      </c>
      <c r="B2091" s="9">
        <v>7976</v>
      </c>
      <c r="C2091" s="9" t="s">
        <v>6171</v>
      </c>
      <c r="D2091" s="9" t="s">
        <v>6172</v>
      </c>
      <c r="E2091" s="10">
        <v>4661.74</v>
      </c>
      <c r="F2091" s="10">
        <v>17303311.960837599</v>
      </c>
      <c r="G2091" s="10">
        <v>20215790.600508101</v>
      </c>
      <c r="H2091" s="16">
        <v>-0.144069489896546</v>
      </c>
      <c r="I2091" s="10">
        <v>-2912478.6396706002</v>
      </c>
      <c r="J2091" s="10">
        <v>3711.7711328468699</v>
      </c>
      <c r="K2091" s="10">
        <v>4336.5332688026701</v>
      </c>
      <c r="L2091" s="10" t="s">
        <v>12</v>
      </c>
      <c r="M2091" s="10" t="s">
        <v>6439</v>
      </c>
    </row>
    <row r="2092" spans="1:13" x14ac:dyDescent="0.25">
      <c r="A2092" s="4" t="s">
        <v>6173</v>
      </c>
      <c r="B2092" s="9">
        <v>7977</v>
      </c>
      <c r="C2092" s="9" t="s">
        <v>6174</v>
      </c>
      <c r="D2092" s="9" t="s">
        <v>6175</v>
      </c>
      <c r="E2092" s="10">
        <v>1489.06</v>
      </c>
      <c r="F2092" s="10">
        <v>8276248.0969362697</v>
      </c>
      <c r="G2092" s="10">
        <v>9105635.2612154298</v>
      </c>
      <c r="H2092" s="16">
        <v>-9.1085041349267398E-2</v>
      </c>
      <c r="I2092" s="10">
        <v>-829387.16427915497</v>
      </c>
      <c r="J2092" s="10">
        <v>5558.0353356723499</v>
      </c>
      <c r="K2092" s="10">
        <v>6115.0224042116697</v>
      </c>
      <c r="L2092" s="10" t="s">
        <v>12</v>
      </c>
      <c r="M2092" s="10" t="s">
        <v>6439</v>
      </c>
    </row>
    <row r="2093" spans="1:13" x14ac:dyDescent="0.25">
      <c r="A2093" s="4" t="s">
        <v>6176</v>
      </c>
      <c r="B2093" s="9">
        <v>7978</v>
      </c>
      <c r="C2093" s="9" t="s">
        <v>6177</v>
      </c>
      <c r="D2093" s="9" t="s">
        <v>6178</v>
      </c>
      <c r="E2093" s="10">
        <v>1868.46</v>
      </c>
      <c r="F2093" s="10">
        <v>947592.08034750004</v>
      </c>
      <c r="G2093" s="10">
        <v>1150276.7776041599</v>
      </c>
      <c r="H2093" s="16">
        <v>-0.17620515444884299</v>
      </c>
      <c r="I2093" s="10">
        <v>-202684.69725665901</v>
      </c>
      <c r="J2093" s="10">
        <v>507.15138688947098</v>
      </c>
      <c r="K2093" s="10">
        <v>615.62825942442396</v>
      </c>
      <c r="L2093" s="10" t="s">
        <v>12</v>
      </c>
      <c r="M2093" s="10" t="s">
        <v>6443</v>
      </c>
    </row>
    <row r="2094" spans="1:13" x14ac:dyDescent="0.25">
      <c r="A2094" s="4" t="s">
        <v>6179</v>
      </c>
      <c r="B2094" s="9">
        <v>7979</v>
      </c>
      <c r="C2094" s="9" t="s">
        <v>6180</v>
      </c>
      <c r="D2094" s="9" t="s">
        <v>6181</v>
      </c>
      <c r="E2094" s="10">
        <v>2676.71</v>
      </c>
      <c r="F2094" s="10">
        <v>2952586.7556877099</v>
      </c>
      <c r="G2094" s="10">
        <v>2945043.4204447102</v>
      </c>
      <c r="H2094" s="16">
        <v>2.5613663929815499E-3</v>
      </c>
      <c r="I2094" s="10">
        <v>7543.3352429983197</v>
      </c>
      <c r="J2094" s="10">
        <v>1103.0656125197399</v>
      </c>
      <c r="K2094" s="10">
        <v>1100.2474756117399</v>
      </c>
      <c r="L2094" s="10" t="s">
        <v>12</v>
      </c>
      <c r="M2094" s="10" t="s">
        <v>6443</v>
      </c>
    </row>
    <row r="2095" spans="1:13" x14ac:dyDescent="0.25">
      <c r="A2095" s="4" t="s">
        <v>6182</v>
      </c>
      <c r="B2095" s="9">
        <v>7980</v>
      </c>
      <c r="C2095" s="9" t="s">
        <v>6183</v>
      </c>
      <c r="D2095" s="9" t="s">
        <v>6184</v>
      </c>
      <c r="E2095" s="10">
        <v>243.65</v>
      </c>
      <c r="F2095" s="10">
        <v>900974.26954600995</v>
      </c>
      <c r="G2095" s="10">
        <v>854337.42510764801</v>
      </c>
      <c r="H2095" s="16">
        <v>5.45883196355181E-2</v>
      </c>
      <c r="I2095" s="10">
        <v>46636.844438361797</v>
      </c>
      <c r="J2095" s="10">
        <v>3697.8217506505598</v>
      </c>
      <c r="K2095" s="10">
        <v>3506.4125799616199</v>
      </c>
      <c r="L2095" s="10" t="s">
        <v>25</v>
      </c>
      <c r="M2095" s="10" t="s">
        <v>6439</v>
      </c>
    </row>
    <row r="2096" spans="1:13" x14ac:dyDescent="0.25">
      <c r="A2096" s="4" t="s">
        <v>6185</v>
      </c>
      <c r="B2096" s="9">
        <v>7984</v>
      </c>
      <c r="C2096" s="9" t="s">
        <v>6186</v>
      </c>
      <c r="D2096" s="9" t="s">
        <v>6187</v>
      </c>
      <c r="E2096" s="10">
        <v>54941.25</v>
      </c>
      <c r="F2096" s="10">
        <v>26013005.042401399</v>
      </c>
      <c r="G2096" s="10">
        <v>27210957.007980999</v>
      </c>
      <c r="H2096" s="16">
        <v>-4.4024617187412997E-2</v>
      </c>
      <c r="I2096" s="10">
        <v>-1197951.96557951</v>
      </c>
      <c r="J2096" s="10">
        <v>473.46947953316402</v>
      </c>
      <c r="K2096" s="10">
        <v>495.273715250034</v>
      </c>
      <c r="L2096" s="10" t="s">
        <v>12</v>
      </c>
      <c r="M2096" s="10" t="s">
        <v>6439</v>
      </c>
    </row>
    <row r="2097" spans="1:13" x14ac:dyDescent="0.25">
      <c r="A2097" s="4" t="s">
        <v>6188</v>
      </c>
      <c r="B2097" s="9">
        <v>7985</v>
      </c>
      <c r="C2097" s="9" t="s">
        <v>6189</v>
      </c>
      <c r="D2097" s="9" t="s">
        <v>6190</v>
      </c>
      <c r="E2097" s="10">
        <v>11899.67</v>
      </c>
      <c r="F2097" s="10">
        <v>5541170.8727600398</v>
      </c>
      <c r="G2097" s="10">
        <v>6100907.9001432797</v>
      </c>
      <c r="H2097" s="16">
        <v>-9.1746513231267701E-2</v>
      </c>
      <c r="I2097" s="10">
        <v>-559737.02738324099</v>
      </c>
      <c r="J2097" s="10">
        <v>465.65752434815801</v>
      </c>
      <c r="K2097" s="10">
        <v>512.69555375428695</v>
      </c>
      <c r="L2097" s="10" t="s">
        <v>12</v>
      </c>
      <c r="M2097" s="10" t="s">
        <v>6441</v>
      </c>
    </row>
    <row r="2098" spans="1:13" x14ac:dyDescent="0.25">
      <c r="A2098" s="4" t="s">
        <v>6191</v>
      </c>
      <c r="B2098" s="9">
        <v>7986</v>
      </c>
      <c r="C2098" s="9" t="s">
        <v>6192</v>
      </c>
      <c r="D2098" s="9" t="s">
        <v>6193</v>
      </c>
      <c r="E2098" s="10">
        <v>1798.42</v>
      </c>
      <c r="F2098" s="10">
        <v>6302221.0176950404</v>
      </c>
      <c r="G2098" s="10">
        <v>6589213.2528259298</v>
      </c>
      <c r="H2098" s="16">
        <v>-4.3554856113938202E-2</v>
      </c>
      <c r="I2098" s="10">
        <v>-286992.23513088701</v>
      </c>
      <c r="J2098" s="10">
        <v>3504.3099040797101</v>
      </c>
      <c r="K2098" s="10">
        <v>3663.8901106671001</v>
      </c>
      <c r="L2098" s="10" t="s">
        <v>12</v>
      </c>
      <c r="M2098" s="10" t="s">
        <v>6439</v>
      </c>
    </row>
    <row r="2099" spans="1:13" x14ac:dyDescent="0.25">
      <c r="A2099" s="4" t="s">
        <v>6194</v>
      </c>
      <c r="B2099" s="9">
        <v>7988</v>
      </c>
      <c r="C2099" s="9" t="s">
        <v>6195</v>
      </c>
      <c r="D2099" s="9" t="s">
        <v>6196</v>
      </c>
      <c r="E2099" s="10">
        <v>10824.54</v>
      </c>
      <c r="F2099" s="10">
        <v>7422777.6505626403</v>
      </c>
      <c r="G2099" s="10">
        <v>7639806.4162528403</v>
      </c>
      <c r="H2099" s="16">
        <v>-2.8407626301695101E-2</v>
      </c>
      <c r="I2099" s="10">
        <v>-217028.76569020399</v>
      </c>
      <c r="J2099" s="10">
        <v>685.73608213953105</v>
      </c>
      <c r="K2099" s="10">
        <v>705.78578085099605</v>
      </c>
      <c r="L2099" s="10" t="s">
        <v>12</v>
      </c>
      <c r="M2099" s="10" t="s">
        <v>6439</v>
      </c>
    </row>
    <row r="2100" spans="1:13" x14ac:dyDescent="0.25">
      <c r="A2100" s="4" t="s">
        <v>6197</v>
      </c>
      <c r="B2100" s="9">
        <v>7989</v>
      </c>
      <c r="C2100" s="9" t="s">
        <v>6198</v>
      </c>
      <c r="D2100" s="9" t="s">
        <v>6199</v>
      </c>
      <c r="E2100" s="10">
        <v>166089.09</v>
      </c>
      <c r="F2100" s="10">
        <v>109078511.39285301</v>
      </c>
      <c r="G2100" s="10">
        <v>116223025.937695</v>
      </c>
      <c r="H2100" s="16">
        <v>-6.1472453390365202E-2</v>
      </c>
      <c r="I2100" s="10">
        <v>-7144514.5448421696</v>
      </c>
      <c r="J2100" s="10">
        <v>656.74699881161905</v>
      </c>
      <c r="K2100" s="10">
        <v>699.76315685572695</v>
      </c>
      <c r="L2100" s="10" t="s">
        <v>12</v>
      </c>
      <c r="M2100" s="10" t="s">
        <v>6439</v>
      </c>
    </row>
    <row r="2101" spans="1:13" x14ac:dyDescent="0.25">
      <c r="A2101" s="4" t="s">
        <v>6200</v>
      </c>
      <c r="B2101" s="9">
        <v>7990</v>
      </c>
      <c r="C2101" s="9" t="s">
        <v>6201</v>
      </c>
      <c r="D2101" s="9" t="s">
        <v>6202</v>
      </c>
      <c r="E2101" s="10">
        <v>83419.179999999993</v>
      </c>
      <c r="F2101" s="10">
        <v>216172562.825766</v>
      </c>
      <c r="G2101" s="10">
        <v>192372941.022165</v>
      </c>
      <c r="H2101" s="16">
        <v>0.123716057347476</v>
      </c>
      <c r="I2101" s="10">
        <v>23799621.8036009</v>
      </c>
      <c r="J2101" s="10">
        <v>2591.4011960530702</v>
      </c>
      <c r="K2101" s="10">
        <v>2306.0996406601598</v>
      </c>
      <c r="L2101" s="10" t="s">
        <v>25</v>
      </c>
      <c r="M2101" s="10" t="s">
        <v>6439</v>
      </c>
    </row>
    <row r="2102" spans="1:13" x14ac:dyDescent="0.25">
      <c r="A2102" s="4" t="s">
        <v>6203</v>
      </c>
      <c r="B2102" s="9">
        <v>7991</v>
      </c>
      <c r="C2102" s="9" t="s">
        <v>6204</v>
      </c>
      <c r="D2102" s="9" t="s">
        <v>6205</v>
      </c>
      <c r="E2102" s="10">
        <v>6634.03</v>
      </c>
      <c r="F2102" s="10">
        <v>3538612.7998546301</v>
      </c>
      <c r="G2102" s="10">
        <v>4040791.9589865101</v>
      </c>
      <c r="H2102" s="16">
        <v>-0.124277410029749</v>
      </c>
      <c r="I2102" s="10">
        <v>-502179.159131878</v>
      </c>
      <c r="J2102" s="10">
        <v>533.40319532088802</v>
      </c>
      <c r="K2102" s="10">
        <v>609.10064606076696</v>
      </c>
      <c r="L2102" s="10" t="s">
        <v>12</v>
      </c>
      <c r="M2102" s="10" t="s">
        <v>6442</v>
      </c>
    </row>
    <row r="2103" spans="1:13" x14ac:dyDescent="0.25">
      <c r="A2103" s="4" t="s">
        <v>6206</v>
      </c>
      <c r="B2103" s="9">
        <v>7992</v>
      </c>
      <c r="C2103" s="9" t="s">
        <v>6207</v>
      </c>
      <c r="D2103" s="9" t="s">
        <v>6208</v>
      </c>
      <c r="E2103" s="10">
        <v>5882.94</v>
      </c>
      <c r="F2103" s="10">
        <v>33223855.134742901</v>
      </c>
      <c r="G2103" s="10">
        <v>35084271.154219799</v>
      </c>
      <c r="H2103" s="16">
        <v>-5.30270676366352E-2</v>
      </c>
      <c r="I2103" s="10">
        <v>-1860416.0194768601</v>
      </c>
      <c r="J2103" s="10">
        <v>5647.4917532293202</v>
      </c>
      <c r="K2103" s="10">
        <v>5963.73091587196</v>
      </c>
      <c r="L2103" s="10" t="s">
        <v>12</v>
      </c>
      <c r="M2103" s="10" t="s">
        <v>6441</v>
      </c>
    </row>
    <row r="2104" spans="1:13" x14ac:dyDescent="0.25">
      <c r="A2104" s="4" t="s">
        <v>6209</v>
      </c>
      <c r="B2104" s="9">
        <v>7993</v>
      </c>
      <c r="C2104" s="9" t="s">
        <v>6207</v>
      </c>
      <c r="D2104" s="9" t="s">
        <v>6208</v>
      </c>
      <c r="E2104" s="10">
        <v>39236.129999999997</v>
      </c>
      <c r="F2104" s="10">
        <v>312943088.14201599</v>
      </c>
      <c r="G2104" s="10">
        <v>270567029.96002799</v>
      </c>
      <c r="H2104" s="16">
        <v>0.15661944542263301</v>
      </c>
      <c r="I2104" s="10">
        <v>42376058.181988403</v>
      </c>
      <c r="J2104" s="10">
        <v>7975.8907961110399</v>
      </c>
      <c r="K2104" s="10">
        <v>6895.8643464589404</v>
      </c>
      <c r="L2104" s="10" t="s">
        <v>12</v>
      </c>
      <c r="M2104" s="10" t="s">
        <v>6439</v>
      </c>
    </row>
    <row r="2105" spans="1:13" x14ac:dyDescent="0.25">
      <c r="A2105" s="4" t="s">
        <v>6210</v>
      </c>
      <c r="B2105" s="9">
        <v>7994</v>
      </c>
      <c r="C2105" s="9" t="s">
        <v>6207</v>
      </c>
      <c r="D2105" s="9" t="s">
        <v>6208</v>
      </c>
      <c r="E2105" s="10">
        <v>29103.14</v>
      </c>
      <c r="F2105" s="10">
        <v>268020410.79779801</v>
      </c>
      <c r="G2105" s="10">
        <v>255212980.08471099</v>
      </c>
      <c r="H2105" s="16">
        <v>5.0183304582846797E-2</v>
      </c>
      <c r="I2105" s="10">
        <v>12807430.713087101</v>
      </c>
      <c r="J2105" s="10">
        <v>9209.3296736296506</v>
      </c>
      <c r="K2105" s="10">
        <v>8769.2592649697199</v>
      </c>
      <c r="L2105" s="10" t="s">
        <v>12</v>
      </c>
      <c r="M2105" s="10" t="s">
        <v>6439</v>
      </c>
    </row>
    <row r="2106" spans="1:13" x14ac:dyDescent="0.25">
      <c r="A2106" s="4" t="s">
        <v>6211</v>
      </c>
      <c r="B2106" s="9">
        <v>7995</v>
      </c>
      <c r="C2106" s="9" t="s">
        <v>6212</v>
      </c>
      <c r="D2106" s="9" t="s">
        <v>6213</v>
      </c>
      <c r="E2106" s="10">
        <v>1772.53</v>
      </c>
      <c r="F2106" s="10">
        <v>1097239.77828324</v>
      </c>
      <c r="G2106" s="10">
        <v>1104381.59036649</v>
      </c>
      <c r="H2106" s="16">
        <v>-6.4667974779257804E-3</v>
      </c>
      <c r="I2106" s="10">
        <v>-7141.8120832496797</v>
      </c>
      <c r="J2106" s="10">
        <v>619.02465869871901</v>
      </c>
      <c r="K2106" s="10">
        <v>623.05382158072905</v>
      </c>
      <c r="L2106" s="10" t="s">
        <v>12</v>
      </c>
      <c r="M2106" s="10" t="s">
        <v>6439</v>
      </c>
    </row>
    <row r="2107" spans="1:13" x14ac:dyDescent="0.25">
      <c r="A2107" s="4" t="s">
        <v>6214</v>
      </c>
      <c r="B2107" s="9">
        <v>7996</v>
      </c>
      <c r="C2107" s="9" t="s">
        <v>6215</v>
      </c>
      <c r="D2107" s="9" t="s">
        <v>6216</v>
      </c>
      <c r="E2107" s="10">
        <v>1529.51</v>
      </c>
      <c r="F2107" s="10">
        <v>809066.03591544996</v>
      </c>
      <c r="G2107" s="10">
        <v>864369.53829340695</v>
      </c>
      <c r="H2107" s="16">
        <v>-6.3981318091273207E-2</v>
      </c>
      <c r="I2107" s="10">
        <v>-55303.502377957499</v>
      </c>
      <c r="J2107" s="10">
        <v>528.97073959336603</v>
      </c>
      <c r="K2107" s="10">
        <v>565.12839948310705</v>
      </c>
      <c r="L2107" s="10" t="s">
        <v>12</v>
      </c>
      <c r="M2107" s="10" t="s">
        <v>6443</v>
      </c>
    </row>
    <row r="2108" spans="1:13" x14ac:dyDescent="0.25">
      <c r="A2108" s="4" t="s">
        <v>6217</v>
      </c>
      <c r="B2108" s="9">
        <v>7997</v>
      </c>
      <c r="C2108" s="9" t="s">
        <v>6218</v>
      </c>
      <c r="D2108" s="9" t="s">
        <v>6219</v>
      </c>
      <c r="E2108" s="10">
        <v>54661.22</v>
      </c>
      <c r="F2108" s="10">
        <v>26426495.795747101</v>
      </c>
      <c r="G2108" s="10">
        <v>27017921.1146839</v>
      </c>
      <c r="H2108" s="16">
        <v>-2.1890111989978998E-2</v>
      </c>
      <c r="I2108" s="10">
        <v>-591425.31893685099</v>
      </c>
      <c r="J2108" s="10">
        <v>483.45967755105198</v>
      </c>
      <c r="K2108" s="10">
        <v>494.27951141017201</v>
      </c>
      <c r="L2108" s="10" t="s">
        <v>12</v>
      </c>
      <c r="M2108" s="10" t="s">
        <v>6439</v>
      </c>
    </row>
    <row r="2109" spans="1:13" x14ac:dyDescent="0.25">
      <c r="A2109" s="4" t="s">
        <v>6220</v>
      </c>
      <c r="B2109" s="9">
        <v>7998</v>
      </c>
      <c r="C2109" s="9" t="s">
        <v>6221</v>
      </c>
      <c r="D2109" s="9" t="s">
        <v>6222</v>
      </c>
      <c r="E2109" s="10">
        <v>1291.72</v>
      </c>
      <c r="F2109" s="10">
        <v>1189532.3576602601</v>
      </c>
      <c r="G2109" s="10">
        <v>1417705.01187436</v>
      </c>
      <c r="H2109" s="16">
        <v>-0.16094508540421101</v>
      </c>
      <c r="I2109" s="10">
        <v>-228172.65421409599</v>
      </c>
      <c r="J2109" s="10">
        <v>920.89025304265601</v>
      </c>
      <c r="K2109" s="10">
        <v>1097.53275622763</v>
      </c>
      <c r="L2109" s="10" t="s">
        <v>25</v>
      </c>
      <c r="M2109" s="10" t="s">
        <v>6443</v>
      </c>
    </row>
    <row r="2110" spans="1:13" x14ac:dyDescent="0.25">
      <c r="A2110" s="4" t="s">
        <v>6223</v>
      </c>
      <c r="B2110" s="9">
        <v>8701</v>
      </c>
      <c r="C2110" s="9" t="s">
        <v>6224</v>
      </c>
      <c r="D2110" s="9" t="s">
        <v>6225</v>
      </c>
      <c r="E2110" s="10">
        <v>262.44</v>
      </c>
      <c r="F2110" s="10">
        <v>773462.17359896004</v>
      </c>
      <c r="G2110" s="10">
        <v>535384.69488025701</v>
      </c>
      <c r="H2110" s="16">
        <v>0.44468487985438399</v>
      </c>
      <c r="I2110" s="10">
        <v>238077.478718703</v>
      </c>
      <c r="J2110" s="10">
        <v>2947.1962109394899</v>
      </c>
      <c r="K2110" s="10">
        <v>2040.02703429453</v>
      </c>
      <c r="L2110" s="10" t="s">
        <v>80</v>
      </c>
      <c r="M2110" s="10" t="s">
        <v>6450</v>
      </c>
    </row>
    <row r="2111" spans="1:13" x14ac:dyDescent="0.25">
      <c r="A2111" s="4" t="s">
        <v>6226</v>
      </c>
      <c r="B2111" s="9">
        <v>8703</v>
      </c>
      <c r="C2111" s="9" t="s">
        <v>6227</v>
      </c>
      <c r="D2111" s="9" t="s">
        <v>6228</v>
      </c>
      <c r="E2111" s="10">
        <v>161.88999999999999</v>
      </c>
      <c r="F2111" s="10">
        <v>2733560.6293842602</v>
      </c>
      <c r="G2111" s="10">
        <v>2168959.1764905201</v>
      </c>
      <c r="H2111" s="16">
        <v>0.26030985691823499</v>
      </c>
      <c r="I2111" s="10">
        <v>564601.45289374003</v>
      </c>
      <c r="J2111" s="10">
        <v>16885.296370277701</v>
      </c>
      <c r="K2111" s="10">
        <v>13397.734118787601</v>
      </c>
      <c r="L2111" s="10" t="s">
        <v>25</v>
      </c>
      <c r="M2111" s="10" t="s">
        <v>6440</v>
      </c>
    </row>
    <row r="2112" spans="1:13" x14ac:dyDescent="0.25">
      <c r="A2112" s="4" t="s">
        <v>6229</v>
      </c>
      <c r="B2112" s="9">
        <v>8704</v>
      </c>
      <c r="C2112" s="9" t="s">
        <v>6230</v>
      </c>
      <c r="D2112" s="9" t="s">
        <v>6231</v>
      </c>
      <c r="E2112" s="10">
        <v>136.85</v>
      </c>
      <c r="F2112" s="10">
        <v>3516342.8651999999</v>
      </c>
      <c r="G2112" s="10">
        <v>3282374.8879448702</v>
      </c>
      <c r="H2112" s="16">
        <v>7.1280089947806297E-2</v>
      </c>
      <c r="I2112" s="10">
        <v>233967.977255131</v>
      </c>
      <c r="J2112" s="10">
        <v>25694.869310924401</v>
      </c>
      <c r="K2112" s="10">
        <v>23985.201957945701</v>
      </c>
      <c r="L2112" s="10" t="s">
        <v>25</v>
      </c>
      <c r="M2112" s="10" t="s">
        <v>6442</v>
      </c>
    </row>
    <row r="2113" spans="1:13" x14ac:dyDescent="0.25">
      <c r="A2113" s="4" t="s">
        <v>6232</v>
      </c>
      <c r="B2113" s="9">
        <v>8755</v>
      </c>
      <c r="C2113" s="9" t="s">
        <v>6233</v>
      </c>
      <c r="D2113" s="9" t="s">
        <v>6234</v>
      </c>
      <c r="E2113" s="10">
        <v>1846.47</v>
      </c>
      <c r="F2113" s="10">
        <v>7181721.5931541799</v>
      </c>
      <c r="G2113" s="10">
        <v>6908079.0567524098</v>
      </c>
      <c r="H2113" s="16">
        <v>3.96119578472829E-2</v>
      </c>
      <c r="I2113" s="10">
        <v>273642.53640177503</v>
      </c>
      <c r="J2113" s="10">
        <v>3889.4331308681899</v>
      </c>
      <c r="K2113" s="10">
        <v>3741.2354691667902</v>
      </c>
      <c r="L2113" s="10" t="s">
        <v>12</v>
      </c>
      <c r="M2113" s="10" t="s">
        <v>6440</v>
      </c>
    </row>
    <row r="2114" spans="1:13" x14ac:dyDescent="0.25">
      <c r="A2114" s="4" t="s">
        <v>6235</v>
      </c>
      <c r="B2114" s="9">
        <v>8756</v>
      </c>
      <c r="C2114" s="9" t="s">
        <v>6236</v>
      </c>
      <c r="D2114" s="9" t="s">
        <v>6237</v>
      </c>
      <c r="E2114" s="10">
        <v>2049.44</v>
      </c>
      <c r="F2114" s="10">
        <v>10732776.900147</v>
      </c>
      <c r="G2114" s="10">
        <v>11289379.1315562</v>
      </c>
      <c r="H2114" s="16">
        <v>-4.9303174685075203E-2</v>
      </c>
      <c r="I2114" s="10">
        <v>-556602.23140915704</v>
      </c>
      <c r="J2114" s="10">
        <v>5236.93150331165</v>
      </c>
      <c r="K2114" s="10">
        <v>5508.5189766746998</v>
      </c>
      <c r="L2114" s="10" t="s">
        <v>12</v>
      </c>
      <c r="M2114" s="10" t="s">
        <v>6439</v>
      </c>
    </row>
    <row r="2115" spans="1:13" x14ac:dyDescent="0.25">
      <c r="A2115" s="4" t="s">
        <v>6238</v>
      </c>
      <c r="B2115" s="9">
        <v>8757</v>
      </c>
      <c r="C2115" s="9" t="s">
        <v>6239</v>
      </c>
      <c r="D2115" s="9" t="s">
        <v>6240</v>
      </c>
      <c r="E2115" s="10">
        <v>1845.09</v>
      </c>
      <c r="F2115" s="10">
        <v>16849658.701474499</v>
      </c>
      <c r="G2115" s="10">
        <v>19317340.484745398</v>
      </c>
      <c r="H2115" s="16">
        <v>-0.12774438516624501</v>
      </c>
      <c r="I2115" s="10">
        <v>-2467681.7832708098</v>
      </c>
      <c r="J2115" s="10">
        <v>9132.1608710006203</v>
      </c>
      <c r="K2115" s="10">
        <v>10469.5925319336</v>
      </c>
      <c r="L2115" s="10" t="s">
        <v>12</v>
      </c>
      <c r="M2115" s="10" t="s">
        <v>6439</v>
      </c>
    </row>
    <row r="2116" spans="1:13" x14ac:dyDescent="0.25">
      <c r="A2116" s="4" t="s">
        <v>6241</v>
      </c>
      <c r="B2116" s="9">
        <v>8758</v>
      </c>
      <c r="C2116" s="9" t="s">
        <v>6242</v>
      </c>
      <c r="D2116" s="9" t="s">
        <v>6243</v>
      </c>
      <c r="E2116" s="10">
        <v>854.75</v>
      </c>
      <c r="F2116" s="10">
        <v>641246.41631891998</v>
      </c>
      <c r="G2116" s="10">
        <v>685363.01406115701</v>
      </c>
      <c r="H2116" s="16">
        <v>-6.4369679771339297E-2</v>
      </c>
      <c r="I2116" s="10">
        <v>-44116.597742236598</v>
      </c>
      <c r="J2116" s="10">
        <v>750.21516972087795</v>
      </c>
      <c r="K2116" s="10">
        <v>801.82862130582805</v>
      </c>
      <c r="L2116" s="10" t="s">
        <v>25</v>
      </c>
      <c r="M2116" s="10" t="s">
        <v>6439</v>
      </c>
    </row>
    <row r="2117" spans="1:13" x14ac:dyDescent="0.25">
      <c r="A2117" s="4" t="s">
        <v>6244</v>
      </c>
      <c r="B2117" s="9">
        <v>8759</v>
      </c>
      <c r="C2117" s="9" t="s">
        <v>6245</v>
      </c>
      <c r="D2117" s="9" t="s">
        <v>6246</v>
      </c>
      <c r="E2117" s="10">
        <v>279.63</v>
      </c>
      <c r="F2117" s="10">
        <v>4251003.8408995196</v>
      </c>
      <c r="G2117" s="10">
        <v>3549483.48014508</v>
      </c>
      <c r="H2117" s="16">
        <v>0.197640125578431</v>
      </c>
      <c r="I2117" s="10">
        <v>701520.36075443996</v>
      </c>
      <c r="J2117" s="10">
        <v>15202.2452558721</v>
      </c>
      <c r="K2117" s="10">
        <v>12693.5002687304</v>
      </c>
      <c r="L2117" s="10" t="s">
        <v>25</v>
      </c>
      <c r="M2117" s="10" t="s">
        <v>6440</v>
      </c>
    </row>
    <row r="2118" spans="1:13" x14ac:dyDescent="0.25">
      <c r="A2118" s="4" t="s">
        <v>6247</v>
      </c>
      <c r="B2118" s="9">
        <v>8802</v>
      </c>
      <c r="C2118" s="9" t="s">
        <v>6248</v>
      </c>
      <c r="D2118" s="9" t="s">
        <v>6249</v>
      </c>
      <c r="E2118" s="10">
        <v>1059.69</v>
      </c>
      <c r="F2118" s="10">
        <v>8577547.2210744396</v>
      </c>
      <c r="G2118" s="10">
        <v>7470389.7612543497</v>
      </c>
      <c r="H2118" s="16">
        <v>0.148206117110841</v>
      </c>
      <c r="I2118" s="10">
        <v>1107157.4598200901</v>
      </c>
      <c r="J2118" s="10">
        <v>8094.3929083736202</v>
      </c>
      <c r="K2118" s="10">
        <v>7049.5991858509096</v>
      </c>
      <c r="L2118" s="10" t="s">
        <v>12</v>
      </c>
      <c r="M2118" s="10" t="s">
        <v>6439</v>
      </c>
    </row>
    <row r="2119" spans="1:13" x14ac:dyDescent="0.25">
      <c r="A2119" s="4" t="s">
        <v>6250</v>
      </c>
      <c r="B2119" s="9">
        <v>8803</v>
      </c>
      <c r="C2119" s="9" t="s">
        <v>6251</v>
      </c>
      <c r="D2119" s="9" t="s">
        <v>6252</v>
      </c>
      <c r="E2119" s="10">
        <v>1591.63</v>
      </c>
      <c r="F2119" s="10">
        <v>21629823.637341902</v>
      </c>
      <c r="G2119" s="10">
        <v>16550466.541868599</v>
      </c>
      <c r="H2119" s="16">
        <v>0.306901142793996</v>
      </c>
      <c r="I2119" s="10">
        <v>5079357.0954732802</v>
      </c>
      <c r="J2119" s="10">
        <v>13589.7310539145</v>
      </c>
      <c r="K2119" s="10">
        <v>10398.4384196507</v>
      </c>
      <c r="L2119" s="10" t="s">
        <v>12</v>
      </c>
      <c r="M2119" s="10" t="s">
        <v>6439</v>
      </c>
    </row>
    <row r="2120" spans="1:13" x14ac:dyDescent="0.25">
      <c r="A2120" s="4" t="s">
        <v>6253</v>
      </c>
      <c r="B2120" s="9">
        <v>8804</v>
      </c>
      <c r="C2120" s="9" t="s">
        <v>6254</v>
      </c>
      <c r="D2120" s="9" t="s">
        <v>6255</v>
      </c>
      <c r="E2120" s="10">
        <v>1908.23</v>
      </c>
      <c r="F2120" s="10">
        <v>31268600.227712002</v>
      </c>
      <c r="G2120" s="10">
        <v>27598802.348805901</v>
      </c>
      <c r="H2120" s="16">
        <v>0.13296946122971501</v>
      </c>
      <c r="I2120" s="10">
        <v>3669797.8789061201</v>
      </c>
      <c r="J2120" s="10">
        <v>16386.1799823459</v>
      </c>
      <c r="K2120" s="10">
        <v>14463.0376573085</v>
      </c>
      <c r="L2120" s="10" t="s">
        <v>12</v>
      </c>
      <c r="M2120" s="10" t="s">
        <v>6439</v>
      </c>
    </row>
    <row r="2121" spans="1:13" x14ac:dyDescent="0.25">
      <c r="A2121" s="4" t="s">
        <v>6256</v>
      </c>
      <c r="B2121" s="9">
        <v>8805</v>
      </c>
      <c r="C2121" s="9" t="s">
        <v>6257</v>
      </c>
      <c r="D2121" s="9" t="s">
        <v>6258</v>
      </c>
      <c r="E2121" s="10">
        <v>1991.85</v>
      </c>
      <c r="F2121" s="10">
        <v>41966806.605432898</v>
      </c>
      <c r="G2121" s="10">
        <v>46706483.801232599</v>
      </c>
      <c r="H2121" s="16">
        <v>-0.101477927903334</v>
      </c>
      <c r="I2121" s="10">
        <v>-4739677.1957996897</v>
      </c>
      <c r="J2121" s="10">
        <v>21069.260539414601</v>
      </c>
      <c r="K2121" s="10">
        <v>23448.795743270101</v>
      </c>
      <c r="L2121" s="10" t="s">
        <v>12</v>
      </c>
      <c r="M2121" s="10" t="s">
        <v>6439</v>
      </c>
    </row>
    <row r="2122" spans="1:13" x14ac:dyDescent="0.25">
      <c r="A2122" s="4" t="s">
        <v>6259</v>
      </c>
      <c r="B2122" s="9">
        <v>8852</v>
      </c>
      <c r="C2122" s="9" t="s">
        <v>6260</v>
      </c>
      <c r="D2122" s="9" t="s">
        <v>6261</v>
      </c>
      <c r="E2122" s="10">
        <v>2320.37</v>
      </c>
      <c r="F2122" s="10">
        <v>5352465.70436785</v>
      </c>
      <c r="G2122" s="10">
        <v>6017358.4198554503</v>
      </c>
      <c r="H2122" s="16">
        <v>-0.11049578055607601</v>
      </c>
      <c r="I2122" s="10">
        <v>-664892.71548760205</v>
      </c>
      <c r="J2122" s="10">
        <v>2306.7294027969001</v>
      </c>
      <c r="K2122" s="10">
        <v>2593.2753913623501</v>
      </c>
      <c r="L2122" s="10" t="s">
        <v>12</v>
      </c>
      <c r="M2122" s="10" t="s">
        <v>6439</v>
      </c>
    </row>
    <row r="2123" spans="1:13" x14ac:dyDescent="0.25">
      <c r="A2123" s="4" t="s">
        <v>6262</v>
      </c>
      <c r="B2123" s="9">
        <v>8853</v>
      </c>
      <c r="C2123" s="9" t="s">
        <v>6263</v>
      </c>
      <c r="D2123" s="9" t="s">
        <v>6264</v>
      </c>
      <c r="E2123" s="10">
        <v>1582.17</v>
      </c>
      <c r="F2123" s="10">
        <v>9942704.7181773409</v>
      </c>
      <c r="G2123" s="10">
        <v>8394278.3240121901</v>
      </c>
      <c r="H2123" s="16">
        <v>0.184462122221491</v>
      </c>
      <c r="I2123" s="10">
        <v>1548426.3941651499</v>
      </c>
      <c r="J2123" s="10">
        <v>6284.2202280269103</v>
      </c>
      <c r="K2123" s="10">
        <v>5305.5476491225299</v>
      </c>
      <c r="L2123" s="10" t="s">
        <v>12</v>
      </c>
      <c r="M2123" s="10" t="s">
        <v>6439</v>
      </c>
    </row>
    <row r="2124" spans="1:13" x14ac:dyDescent="0.25">
      <c r="A2124" s="4" t="s">
        <v>6265</v>
      </c>
      <c r="B2124" s="9">
        <v>8854</v>
      </c>
      <c r="C2124" s="9" t="s">
        <v>6266</v>
      </c>
      <c r="D2124" s="9" t="s">
        <v>6267</v>
      </c>
      <c r="E2124" s="10">
        <v>1261.19</v>
      </c>
      <c r="F2124" s="10">
        <v>10524847.9052075</v>
      </c>
      <c r="G2124" s="10">
        <v>9001312.6642552894</v>
      </c>
      <c r="H2124" s="16">
        <v>0.16925700703656801</v>
      </c>
      <c r="I2124" s="10">
        <v>1523535.2409522</v>
      </c>
      <c r="J2124" s="10">
        <v>8345.1723413660893</v>
      </c>
      <c r="K2124" s="10">
        <v>7137.1582903886801</v>
      </c>
      <c r="L2124" s="10" t="s">
        <v>12</v>
      </c>
      <c r="M2124" s="10" t="s">
        <v>6439</v>
      </c>
    </row>
    <row r="2125" spans="1:13" x14ac:dyDescent="0.25">
      <c r="A2125" s="4" t="s">
        <v>6268</v>
      </c>
      <c r="B2125" s="9">
        <v>8855</v>
      </c>
      <c r="C2125" s="9" t="s">
        <v>6269</v>
      </c>
      <c r="D2125" s="9" t="s">
        <v>6270</v>
      </c>
      <c r="E2125" s="10">
        <v>574.97</v>
      </c>
      <c r="F2125" s="10">
        <v>7821390.8759059198</v>
      </c>
      <c r="G2125" s="10">
        <v>7093264.7421742398</v>
      </c>
      <c r="H2125" s="16">
        <v>0.10265035356744499</v>
      </c>
      <c r="I2125" s="10">
        <v>728126.13373167894</v>
      </c>
      <c r="J2125" s="10">
        <v>13603.1286430699</v>
      </c>
      <c r="K2125" s="10">
        <v>12336.756251933601</v>
      </c>
      <c r="L2125" s="10" t="s">
        <v>12</v>
      </c>
      <c r="M2125" s="10" t="s">
        <v>6439</v>
      </c>
    </row>
    <row r="2126" spans="1:13" x14ac:dyDescent="0.25">
      <c r="A2126" s="4" t="s">
        <v>6271</v>
      </c>
      <c r="B2126" s="9">
        <v>8907</v>
      </c>
      <c r="C2126" s="9" t="s">
        <v>6272</v>
      </c>
      <c r="D2126" s="9" t="s">
        <v>6273</v>
      </c>
      <c r="E2126" s="10">
        <v>261.11</v>
      </c>
      <c r="F2126" s="10">
        <v>7708841.9184999997</v>
      </c>
      <c r="G2126" s="10">
        <v>4771356.77705283</v>
      </c>
      <c r="H2126" s="16">
        <v>0.61564986202134098</v>
      </c>
      <c r="I2126" s="10">
        <v>2937485.1414471702</v>
      </c>
      <c r="J2126" s="10">
        <v>29523.35</v>
      </c>
      <c r="K2126" s="10">
        <v>18273.359032794</v>
      </c>
      <c r="L2126" s="10" t="s">
        <v>80</v>
      </c>
      <c r="M2126" s="10" t="s">
        <v>6441</v>
      </c>
    </row>
    <row r="2127" spans="1:13" x14ac:dyDescent="0.25">
      <c r="A2127" s="4" t="s">
        <v>6274</v>
      </c>
      <c r="B2127" s="9">
        <v>8908</v>
      </c>
      <c r="C2127" s="9" t="s">
        <v>6275</v>
      </c>
      <c r="D2127" s="9" t="s">
        <v>6276</v>
      </c>
      <c r="E2127" s="10">
        <v>446.01</v>
      </c>
      <c r="F2127" s="10">
        <v>16767909.9264</v>
      </c>
      <c r="G2127" s="10">
        <v>11310171.318582701</v>
      </c>
      <c r="H2127" s="16">
        <v>0.48255136496918</v>
      </c>
      <c r="I2127" s="10">
        <v>5457738.6078173397</v>
      </c>
      <c r="J2127" s="10">
        <v>37595.367651846398</v>
      </c>
      <c r="K2127" s="10">
        <v>25358.559939424402</v>
      </c>
      <c r="L2127" s="10" t="s">
        <v>25</v>
      </c>
      <c r="M2127" s="10" t="s">
        <v>6442</v>
      </c>
    </row>
    <row r="2128" spans="1:13" x14ac:dyDescent="0.25">
      <c r="A2128" s="4" t="s">
        <v>6277</v>
      </c>
      <c r="B2128" s="9">
        <v>8909</v>
      </c>
      <c r="C2128" s="9" t="s">
        <v>6278</v>
      </c>
      <c r="D2128" s="9" t="s">
        <v>6279</v>
      </c>
      <c r="E2128" s="10">
        <v>615.72</v>
      </c>
      <c r="F2128" s="10">
        <v>28273885.411767401</v>
      </c>
      <c r="G2128" s="10">
        <v>27631955.825796898</v>
      </c>
      <c r="H2128" s="16">
        <v>2.3231420534164202E-2</v>
      </c>
      <c r="I2128" s="10">
        <v>641929.58597053599</v>
      </c>
      <c r="J2128" s="10">
        <v>45920.037373753403</v>
      </c>
      <c r="K2128" s="10">
        <v>44877.469995772299</v>
      </c>
      <c r="L2128" s="10" t="s">
        <v>25</v>
      </c>
      <c r="M2128" s="10" t="s">
        <v>6439</v>
      </c>
    </row>
    <row r="2129" spans="1:13" x14ac:dyDescent="0.25">
      <c r="A2129" s="4" t="s">
        <v>6280</v>
      </c>
      <c r="B2129" s="9">
        <v>8917</v>
      </c>
      <c r="C2129" s="9" t="s">
        <v>6281</v>
      </c>
      <c r="D2129" s="9" t="s">
        <v>6282</v>
      </c>
      <c r="E2129" s="10">
        <v>315.43</v>
      </c>
      <c r="F2129" s="10">
        <v>18841905.529136799</v>
      </c>
      <c r="G2129" s="10">
        <v>16304998.3136547</v>
      </c>
      <c r="H2129" s="16">
        <v>0.15559076834479699</v>
      </c>
      <c r="I2129" s="10">
        <v>2536907.21548214</v>
      </c>
      <c r="J2129" s="10">
        <v>59734.0314146936</v>
      </c>
      <c r="K2129" s="10">
        <v>51691.336631438498</v>
      </c>
      <c r="L2129" s="10" t="s">
        <v>25</v>
      </c>
      <c r="M2129" s="10" t="s">
        <v>6442</v>
      </c>
    </row>
    <row r="2130" spans="1:13" x14ac:dyDescent="0.25">
      <c r="A2130" s="4" t="s">
        <v>6283</v>
      </c>
      <c r="B2130" s="9">
        <v>8920</v>
      </c>
      <c r="C2130" s="9" t="s">
        <v>6284</v>
      </c>
      <c r="D2130" s="9" t="s">
        <v>6285</v>
      </c>
      <c r="E2130" s="10">
        <v>99.24</v>
      </c>
      <c r="F2130" s="10">
        <v>3817599.4335103799</v>
      </c>
      <c r="G2130" s="10">
        <v>2981374.12553726</v>
      </c>
      <c r="H2130" s="16">
        <v>0.28048318418354401</v>
      </c>
      <c r="I2130" s="10">
        <v>836225.30797311896</v>
      </c>
      <c r="J2130" s="10">
        <v>38468.353824167498</v>
      </c>
      <c r="K2130" s="10">
        <v>30042.060918352101</v>
      </c>
      <c r="L2130" s="10" t="s">
        <v>80</v>
      </c>
      <c r="M2130" s="10" t="s">
        <v>6442</v>
      </c>
    </row>
    <row r="2131" spans="1:13" x14ac:dyDescent="0.25">
      <c r="A2131" s="4" t="s">
        <v>6286</v>
      </c>
      <c r="B2131" s="9">
        <v>8921</v>
      </c>
      <c r="C2131" s="9" t="s">
        <v>6287</v>
      </c>
      <c r="D2131" s="9" t="s">
        <v>6288</v>
      </c>
      <c r="E2131" s="10">
        <v>285.61</v>
      </c>
      <c r="F2131" s="10">
        <v>15228387.5272958</v>
      </c>
      <c r="G2131" s="10">
        <v>14191307.426418001</v>
      </c>
      <c r="H2131" s="16">
        <v>7.3078545176690199E-2</v>
      </c>
      <c r="I2131" s="10">
        <v>1037080.10087779</v>
      </c>
      <c r="J2131" s="10">
        <v>53318.817714000797</v>
      </c>
      <c r="K2131" s="10">
        <v>49687.712007345603</v>
      </c>
      <c r="L2131" s="10" t="s">
        <v>25</v>
      </c>
      <c r="M2131" s="10" t="s">
        <v>6443</v>
      </c>
    </row>
    <row r="2132" spans="1:13" x14ac:dyDescent="0.25">
      <c r="A2132" s="4" t="s">
        <v>6289</v>
      </c>
      <c r="B2132" s="9">
        <v>8922</v>
      </c>
      <c r="C2132" s="9" t="s">
        <v>6290</v>
      </c>
      <c r="D2132" s="9" t="s">
        <v>6291</v>
      </c>
      <c r="E2132" s="10">
        <v>303.52999999999997</v>
      </c>
      <c r="F2132" s="10">
        <v>3402879.7612212999</v>
      </c>
      <c r="G2132" s="10">
        <v>3204756.5730770398</v>
      </c>
      <c r="H2132" s="16">
        <v>6.18216028664023E-2</v>
      </c>
      <c r="I2132" s="10">
        <v>198123.18814426099</v>
      </c>
      <c r="J2132" s="10">
        <v>11211.0162462402</v>
      </c>
      <c r="K2132" s="10">
        <v>10558.2860774126</v>
      </c>
      <c r="L2132" s="10" t="s">
        <v>12</v>
      </c>
      <c r="M2132" s="10" t="s">
        <v>6439</v>
      </c>
    </row>
    <row r="2133" spans="1:13" x14ac:dyDescent="0.25">
      <c r="A2133" s="4" t="s">
        <v>6292</v>
      </c>
      <c r="B2133" s="9">
        <v>8923</v>
      </c>
      <c r="C2133" s="9" t="s">
        <v>6293</v>
      </c>
      <c r="D2133" s="9" t="s">
        <v>6294</v>
      </c>
      <c r="E2133" s="10">
        <v>2115.5700000000002</v>
      </c>
      <c r="F2133" s="10">
        <v>29883779.749799799</v>
      </c>
      <c r="G2133" s="10">
        <v>26525826.277631901</v>
      </c>
      <c r="H2133" s="16">
        <v>0.12659185191903</v>
      </c>
      <c r="I2133" s="10">
        <v>3357953.4721678998</v>
      </c>
      <c r="J2133" s="10">
        <v>14125.639780201</v>
      </c>
      <c r="K2133" s="10">
        <v>12538.382694797099</v>
      </c>
      <c r="L2133" s="10" t="s">
        <v>25</v>
      </c>
      <c r="M2133" s="10" t="s">
        <v>6439</v>
      </c>
    </row>
    <row r="2134" spans="1:13" x14ac:dyDescent="0.25">
      <c r="A2134" s="4" t="s">
        <v>6295</v>
      </c>
      <c r="B2134" s="9">
        <v>8924</v>
      </c>
      <c r="C2134" s="9" t="s">
        <v>6296</v>
      </c>
      <c r="D2134" s="9" t="s">
        <v>6297</v>
      </c>
      <c r="E2134" s="10">
        <v>809.52</v>
      </c>
      <c r="F2134" s="10">
        <v>15824920.1258437</v>
      </c>
      <c r="G2134" s="10">
        <v>13604784.0846879</v>
      </c>
      <c r="H2134" s="16">
        <v>0.16318789238666301</v>
      </c>
      <c r="I2134" s="10">
        <v>2220136.04115583</v>
      </c>
      <c r="J2134" s="10">
        <v>19548.522736737399</v>
      </c>
      <c r="K2134" s="10">
        <v>16805.988838679499</v>
      </c>
      <c r="L2134" s="10" t="s">
        <v>25</v>
      </c>
      <c r="M2134" s="10" t="s">
        <v>6439</v>
      </c>
    </row>
    <row r="2135" spans="1:13" x14ac:dyDescent="0.25">
      <c r="A2135" s="4" t="s">
        <v>6298</v>
      </c>
      <c r="B2135" s="9">
        <v>8925</v>
      </c>
      <c r="C2135" s="9" t="s">
        <v>6299</v>
      </c>
      <c r="D2135" s="9" t="s">
        <v>6300</v>
      </c>
      <c r="E2135" s="10">
        <v>394.74</v>
      </c>
      <c r="F2135" s="10">
        <v>11425604.5431777</v>
      </c>
      <c r="G2135" s="10">
        <v>8923989.0504909791</v>
      </c>
      <c r="H2135" s="16">
        <v>0.28032480525612702</v>
      </c>
      <c r="I2135" s="10">
        <v>2501615.4926867001</v>
      </c>
      <c r="J2135" s="10">
        <v>28944.6332856505</v>
      </c>
      <c r="K2135" s="10">
        <v>22607.258069845899</v>
      </c>
      <c r="L2135" s="10" t="s">
        <v>80</v>
      </c>
      <c r="M2135" s="10" t="s">
        <v>6441</v>
      </c>
    </row>
    <row r="2136" spans="1:13" x14ac:dyDescent="0.25">
      <c r="A2136" s="4" t="s">
        <v>6301</v>
      </c>
      <c r="B2136" s="9">
        <v>8971</v>
      </c>
      <c r="C2136" s="9" t="s">
        <v>6302</v>
      </c>
      <c r="D2136" s="9" t="s">
        <v>6303</v>
      </c>
      <c r="E2136" s="10">
        <v>316.02</v>
      </c>
      <c r="F2136" s="10">
        <v>8173708.69165166</v>
      </c>
      <c r="G2136" s="10">
        <v>7092507.9498018101</v>
      </c>
      <c r="H2136" s="16">
        <v>0.15244265491166201</v>
      </c>
      <c r="I2136" s="10">
        <v>1081200.7418498599</v>
      </c>
      <c r="J2136" s="10">
        <v>25864.529750179299</v>
      </c>
      <c r="K2136" s="10">
        <v>22443.224953489698</v>
      </c>
      <c r="L2136" s="10" t="s">
        <v>80</v>
      </c>
      <c r="M2136" s="10" t="s">
        <v>6440</v>
      </c>
    </row>
    <row r="2137" spans="1:13" x14ac:dyDescent="0.25">
      <c r="A2137" s="4" t="s">
        <v>6304</v>
      </c>
      <c r="B2137" s="9">
        <v>8972</v>
      </c>
      <c r="C2137" s="9" t="s">
        <v>6305</v>
      </c>
      <c r="D2137" s="9" t="s">
        <v>6306</v>
      </c>
      <c r="E2137" s="10">
        <v>350.65</v>
      </c>
      <c r="F2137" s="10">
        <v>17688952.910726499</v>
      </c>
      <c r="G2137" s="10">
        <v>11543688.752654299</v>
      </c>
      <c r="H2137" s="16">
        <v>0.53234839311301496</v>
      </c>
      <c r="I2137" s="10">
        <v>6145264.1580722798</v>
      </c>
      <c r="J2137" s="10">
        <v>50446.179696924402</v>
      </c>
      <c r="K2137" s="10">
        <v>32920.829181959998</v>
      </c>
      <c r="L2137" s="10" t="s">
        <v>80</v>
      </c>
      <c r="M2137" s="10" t="s">
        <v>6440</v>
      </c>
    </row>
    <row r="2138" spans="1:13" x14ac:dyDescent="0.25">
      <c r="A2138" s="4" t="s">
        <v>6307</v>
      </c>
      <c r="B2138" s="9">
        <v>8973</v>
      </c>
      <c r="C2138" s="9" t="s">
        <v>6308</v>
      </c>
      <c r="D2138" s="9" t="s">
        <v>6309</v>
      </c>
      <c r="E2138" s="10">
        <v>1328.64</v>
      </c>
      <c r="F2138" s="10">
        <v>93724776.238405794</v>
      </c>
      <c r="G2138" s="10">
        <v>62960279.642073996</v>
      </c>
      <c r="H2138" s="16">
        <v>0.48863341731050702</v>
      </c>
      <c r="I2138" s="10">
        <v>30764496.596331801</v>
      </c>
      <c r="J2138" s="10">
        <v>70541.889630303005</v>
      </c>
      <c r="K2138" s="10">
        <v>47387.0120138442</v>
      </c>
      <c r="L2138" s="10" t="s">
        <v>80</v>
      </c>
      <c r="M2138" s="10" t="s">
        <v>6439</v>
      </c>
    </row>
    <row r="2139" spans="1:13" x14ac:dyDescent="0.25">
      <c r="A2139" s="4" t="s">
        <v>6310</v>
      </c>
      <c r="B2139" s="9">
        <v>8976</v>
      </c>
      <c r="C2139" s="9" t="s">
        <v>6311</v>
      </c>
      <c r="D2139" s="9" t="s">
        <v>6312</v>
      </c>
      <c r="E2139" s="10">
        <v>362.97</v>
      </c>
      <c r="F2139" s="10">
        <v>356450.67373365001</v>
      </c>
      <c r="G2139" s="10">
        <v>960741.24898480298</v>
      </c>
      <c r="H2139" s="16">
        <v>-0.62898368930208304</v>
      </c>
      <c r="I2139" s="10">
        <v>-604290.57525115297</v>
      </c>
      <c r="J2139" s="10">
        <v>982.03893912348099</v>
      </c>
      <c r="K2139" s="10">
        <v>2646.8888585414802</v>
      </c>
      <c r="L2139" s="10" t="s">
        <v>80</v>
      </c>
      <c r="M2139" s="10" t="s">
        <v>6439</v>
      </c>
    </row>
    <row r="2140" spans="1:13" x14ac:dyDescent="0.25">
      <c r="A2140" s="4" t="s">
        <v>6313</v>
      </c>
      <c r="B2140" s="9">
        <v>8977</v>
      </c>
      <c r="C2140" s="9" t="s">
        <v>6314</v>
      </c>
      <c r="D2140" s="9" t="s">
        <v>6315</v>
      </c>
      <c r="E2140" s="10">
        <v>3235.78</v>
      </c>
      <c r="F2140" s="10">
        <v>59438280.214505903</v>
      </c>
      <c r="G2140" s="10">
        <v>43945377.556763001</v>
      </c>
      <c r="H2140" s="16">
        <v>0.35254908523043699</v>
      </c>
      <c r="I2140" s="10">
        <v>15492902.657742999</v>
      </c>
      <c r="J2140" s="10">
        <v>18369.073365465501</v>
      </c>
      <c r="K2140" s="10">
        <v>13581.077068516101</v>
      </c>
      <c r="L2140" s="10" t="s">
        <v>80</v>
      </c>
      <c r="M2140" s="10" t="s">
        <v>6439</v>
      </c>
    </row>
    <row r="2141" spans="1:13" x14ac:dyDescent="0.25">
      <c r="A2141" s="4" t="s">
        <v>6316</v>
      </c>
      <c r="B2141" s="9">
        <v>9602</v>
      </c>
      <c r="C2141" s="9" t="s">
        <v>6317</v>
      </c>
      <c r="D2141" s="9" t="s">
        <v>6318</v>
      </c>
      <c r="E2141" s="10">
        <v>3186.91</v>
      </c>
      <c r="F2141" s="10">
        <v>1326669.26129868</v>
      </c>
      <c r="G2141" s="10">
        <v>3290311.1774324998</v>
      </c>
      <c r="H2141" s="16">
        <v>-0.59679519967655104</v>
      </c>
      <c r="I2141" s="10">
        <v>-1963641.9161338101</v>
      </c>
      <c r="J2141" s="10">
        <v>416.28701823982499</v>
      </c>
      <c r="K2141" s="10">
        <v>1032.44559069208</v>
      </c>
      <c r="L2141" s="10" t="s">
        <v>25</v>
      </c>
      <c r="M2141" s="10" t="s">
        <v>6441</v>
      </c>
    </row>
    <row r="2142" spans="1:13" x14ac:dyDescent="0.25">
      <c r="A2142" s="4" t="s">
        <v>6319</v>
      </c>
      <c r="B2142" s="9">
        <v>9603</v>
      </c>
      <c r="C2142" s="9" t="s">
        <v>6320</v>
      </c>
      <c r="D2142" s="9" t="s">
        <v>6321</v>
      </c>
      <c r="E2142" s="10">
        <v>6981.77</v>
      </c>
      <c r="F2142" s="10">
        <v>2724006.7126420201</v>
      </c>
      <c r="G2142" s="10">
        <v>7261036.9970128499</v>
      </c>
      <c r="H2142" s="16">
        <v>-0.62484604970851099</v>
      </c>
      <c r="I2142" s="10">
        <v>-4537030.2843708303</v>
      </c>
      <c r="J2142" s="10">
        <v>390.15990395587698</v>
      </c>
      <c r="K2142" s="10">
        <v>1039.99945529756</v>
      </c>
      <c r="L2142" s="10" t="s">
        <v>25</v>
      </c>
      <c r="M2142" s="10" t="s">
        <v>6441</v>
      </c>
    </row>
    <row r="2143" spans="1:13" x14ac:dyDescent="0.25">
      <c r="A2143" s="4" t="s">
        <v>6322</v>
      </c>
      <c r="B2143" s="9">
        <v>9604</v>
      </c>
      <c r="C2143" s="9" t="s">
        <v>6323</v>
      </c>
      <c r="D2143" s="9" t="s">
        <v>6324</v>
      </c>
      <c r="E2143" s="10">
        <v>18016.45</v>
      </c>
      <c r="F2143" s="10">
        <v>9605759.1959575992</v>
      </c>
      <c r="G2143" s="10">
        <v>12063722.249776</v>
      </c>
      <c r="H2143" s="16">
        <v>-0.20374831274518601</v>
      </c>
      <c r="I2143" s="10">
        <v>-2457963.05381842</v>
      </c>
      <c r="J2143" s="10">
        <v>533.16603414976896</v>
      </c>
      <c r="K2143" s="10">
        <v>669.594856354944</v>
      </c>
      <c r="L2143" s="10" t="s">
        <v>25</v>
      </c>
      <c r="M2143" s="10" t="s">
        <v>6440</v>
      </c>
    </row>
    <row r="2144" spans="1:13" x14ac:dyDescent="0.25">
      <c r="A2144" s="4" t="s">
        <v>6325</v>
      </c>
      <c r="B2144" s="9">
        <v>9605</v>
      </c>
      <c r="C2144" s="9" t="s">
        <v>6326</v>
      </c>
      <c r="D2144" s="9" t="s">
        <v>6327</v>
      </c>
      <c r="E2144" s="10">
        <v>1927218.23</v>
      </c>
      <c r="F2144" s="10">
        <v>619530733.59585202</v>
      </c>
      <c r="G2144" s="10">
        <v>595890538.89244401</v>
      </c>
      <c r="H2144" s="16">
        <v>3.9672042364268502E-2</v>
      </c>
      <c r="I2144" s="10">
        <v>23640194.703407802</v>
      </c>
      <c r="J2144" s="10">
        <v>321.46371591547899</v>
      </c>
      <c r="K2144" s="10">
        <v>309.19723029625101</v>
      </c>
      <c r="L2144" s="10" t="s">
        <v>25</v>
      </c>
      <c r="M2144" s="10" t="s">
        <v>6439</v>
      </c>
    </row>
    <row r="2145" spans="1:13" x14ac:dyDescent="0.25">
      <c r="A2145" s="4" t="s">
        <v>6328</v>
      </c>
      <c r="B2145" s="9">
        <v>9606</v>
      </c>
      <c r="C2145" s="9" t="s">
        <v>6329</v>
      </c>
      <c r="D2145" s="9" t="s">
        <v>6330</v>
      </c>
      <c r="E2145" s="10">
        <v>2135612.39</v>
      </c>
      <c r="F2145" s="10">
        <v>816260116.57725406</v>
      </c>
      <c r="G2145" s="10">
        <v>794882378.38720095</v>
      </c>
      <c r="H2145" s="16">
        <v>2.68942157623724E-2</v>
      </c>
      <c r="I2145" s="10">
        <v>21377738.190053102</v>
      </c>
      <c r="J2145" s="10">
        <v>382.21360786226501</v>
      </c>
      <c r="K2145" s="10">
        <v>372.20348697602401</v>
      </c>
      <c r="L2145" s="10" t="s">
        <v>25</v>
      </c>
      <c r="M2145" s="10" t="s">
        <v>6439</v>
      </c>
    </row>
    <row r="2146" spans="1:13" x14ac:dyDescent="0.25">
      <c r="A2146" s="4" t="s">
        <v>6331</v>
      </c>
      <c r="B2146" s="9">
        <v>9609</v>
      </c>
      <c r="C2146" s="9" t="s">
        <v>6332</v>
      </c>
      <c r="D2146" s="9" t="s">
        <v>6333</v>
      </c>
      <c r="E2146" s="10">
        <v>7464.02</v>
      </c>
      <c r="F2146" s="10">
        <v>7104203.7288522301</v>
      </c>
      <c r="G2146" s="10">
        <v>7791096.6707083397</v>
      </c>
      <c r="H2146" s="16">
        <v>-8.8163832498520098E-2</v>
      </c>
      <c r="I2146" s="10">
        <v>-686892.94185610802</v>
      </c>
      <c r="J2146" s="10">
        <v>951.793233251282</v>
      </c>
      <c r="K2146" s="10">
        <v>1043.82044403798</v>
      </c>
      <c r="L2146" s="10" t="s">
        <v>80</v>
      </c>
      <c r="M2146" s="10" t="s">
        <v>6439</v>
      </c>
    </row>
    <row r="2147" spans="1:13" x14ac:dyDescent="0.25">
      <c r="A2147" s="4" t="s">
        <v>6334</v>
      </c>
      <c r="B2147" s="9">
        <v>9610</v>
      </c>
      <c r="C2147" s="9" t="s">
        <v>6335</v>
      </c>
      <c r="D2147" s="9" t="s">
        <v>6336</v>
      </c>
      <c r="E2147" s="10">
        <v>2335.67</v>
      </c>
      <c r="F2147" s="10">
        <v>1311655.42663504</v>
      </c>
      <c r="G2147" s="10">
        <v>339718.10306321399</v>
      </c>
      <c r="H2147" s="16">
        <v>2.8610112761372899</v>
      </c>
      <c r="I2147" s="10">
        <v>971937.32357182598</v>
      </c>
      <c r="J2147" s="10">
        <v>561.57566207342597</v>
      </c>
      <c r="K2147" s="10">
        <v>145.44781714164</v>
      </c>
      <c r="L2147" s="10" t="s">
        <v>25</v>
      </c>
      <c r="M2147" s="10" t="s">
        <v>6443</v>
      </c>
    </row>
    <row r="2148" spans="1:13" x14ac:dyDescent="0.25">
      <c r="A2148" s="4" t="s">
        <v>6337</v>
      </c>
      <c r="B2148" s="9">
        <v>9613</v>
      </c>
      <c r="C2148" s="9" t="s">
        <v>6338</v>
      </c>
      <c r="D2148" s="9" t="s">
        <v>6339</v>
      </c>
      <c r="E2148" s="10">
        <v>210308.61</v>
      </c>
      <c r="F2148" s="10">
        <v>128749945.748147</v>
      </c>
      <c r="G2148" s="10">
        <v>164100395.87534401</v>
      </c>
      <c r="H2148" s="16">
        <v>-0.21541965172375799</v>
      </c>
      <c r="I2148" s="10">
        <v>-35350450.1271974</v>
      </c>
      <c r="J2148" s="10">
        <v>612.19531500943594</v>
      </c>
      <c r="K2148" s="10">
        <v>780.28377380908898</v>
      </c>
      <c r="L2148" s="10" t="s">
        <v>12</v>
      </c>
      <c r="M2148" s="10" t="s">
        <v>6439</v>
      </c>
    </row>
    <row r="2149" spans="1:13" x14ac:dyDescent="0.25">
      <c r="A2149" s="4" t="s">
        <v>6340</v>
      </c>
      <c r="B2149" s="9">
        <v>9614</v>
      </c>
      <c r="C2149" s="9" t="s">
        <v>6341</v>
      </c>
      <c r="D2149" s="9" t="s">
        <v>6342</v>
      </c>
      <c r="E2149" s="10">
        <v>71741.86</v>
      </c>
      <c r="F2149" s="10">
        <v>20055022.377547</v>
      </c>
      <c r="G2149" s="10">
        <v>13744925.6005149</v>
      </c>
      <c r="H2149" s="16">
        <v>0.45908555349297703</v>
      </c>
      <c r="I2149" s="10">
        <v>6310096.7770321397</v>
      </c>
      <c r="J2149" s="10">
        <v>279.54422114992599</v>
      </c>
      <c r="K2149" s="10">
        <v>191.588642955659</v>
      </c>
      <c r="L2149" s="10" t="s">
        <v>25</v>
      </c>
      <c r="M2149" s="10" t="s">
        <v>6450</v>
      </c>
    </row>
    <row r="2150" spans="1:13" x14ac:dyDescent="0.25">
      <c r="A2150" s="4" t="s">
        <v>6343</v>
      </c>
      <c r="B2150" s="9">
        <v>9615</v>
      </c>
      <c r="C2150" s="9" t="s">
        <v>6344</v>
      </c>
      <c r="D2150" s="9" t="s">
        <v>6345</v>
      </c>
      <c r="E2150" s="10">
        <v>67187.02</v>
      </c>
      <c r="F2150" s="10">
        <v>82706795.085443005</v>
      </c>
      <c r="G2150" s="10">
        <v>73941402.053532496</v>
      </c>
      <c r="H2150" s="16">
        <v>0.11854512882463999</v>
      </c>
      <c r="I2150" s="10">
        <v>8765393.0319105107</v>
      </c>
      <c r="J2150" s="10">
        <v>1230.99365153333</v>
      </c>
      <c r="K2150" s="10">
        <v>1100.5310557535099</v>
      </c>
      <c r="L2150" s="10" t="s">
        <v>80</v>
      </c>
      <c r="M2150" s="10" t="s">
        <v>6439</v>
      </c>
    </row>
    <row r="2151" spans="1:13" x14ac:dyDescent="0.25">
      <c r="A2151" s="4" t="s">
        <v>6346</v>
      </c>
      <c r="B2151" s="9">
        <v>9616</v>
      </c>
      <c r="C2151" s="9" t="s">
        <v>6347</v>
      </c>
      <c r="D2151" s="9" t="s">
        <v>6348</v>
      </c>
      <c r="E2151" s="10">
        <v>649659.79</v>
      </c>
      <c r="F2151" s="10">
        <v>217887316.32098901</v>
      </c>
      <c r="G2151" s="10">
        <v>287178078.07970899</v>
      </c>
      <c r="H2151" s="16">
        <v>-0.24128151501692199</v>
      </c>
      <c r="I2151" s="10">
        <v>-69290761.758720204</v>
      </c>
      <c r="J2151" s="10">
        <v>335.38679732816701</v>
      </c>
      <c r="K2151" s="10">
        <v>442.04379353647499</v>
      </c>
      <c r="L2151" s="10" t="s">
        <v>25</v>
      </c>
      <c r="M2151" s="10" t="s">
        <v>6439</v>
      </c>
    </row>
    <row r="2152" spans="1:13" x14ac:dyDescent="0.25">
      <c r="A2152" s="4" t="s">
        <v>6349</v>
      </c>
      <c r="B2152" s="9">
        <v>9617</v>
      </c>
      <c r="C2152" s="9" t="s">
        <v>6326</v>
      </c>
      <c r="D2152" s="9" t="s">
        <v>6327</v>
      </c>
      <c r="E2152" s="10">
        <v>20561.669999999998</v>
      </c>
      <c r="F2152" s="10">
        <v>10737713.128783001</v>
      </c>
      <c r="G2152" s="10">
        <v>12267060.630606299</v>
      </c>
      <c r="H2152" s="16">
        <v>-0.12467106406954399</v>
      </c>
      <c r="I2152" s="10">
        <v>-1529347.50182329</v>
      </c>
      <c r="J2152" s="10">
        <v>522.21989404474402</v>
      </c>
      <c r="K2152" s="10">
        <v>596.59845871499203</v>
      </c>
      <c r="L2152" s="10" t="s">
        <v>25</v>
      </c>
      <c r="M2152" s="10" t="s">
        <v>6443</v>
      </c>
    </row>
    <row r="2153" spans="1:13" x14ac:dyDescent="0.25">
      <c r="A2153" s="4" t="s">
        <v>6350</v>
      </c>
      <c r="B2153" s="9">
        <v>9620</v>
      </c>
      <c r="C2153" s="9" t="s">
        <v>6335</v>
      </c>
      <c r="D2153" s="9" t="s">
        <v>6336</v>
      </c>
      <c r="E2153" s="10">
        <v>1104.23</v>
      </c>
      <c r="F2153" s="10">
        <v>826258.77408494998</v>
      </c>
      <c r="G2153" s="10">
        <v>864368.80822224298</v>
      </c>
      <c r="H2153" s="16">
        <v>-4.4090015482713199E-2</v>
      </c>
      <c r="I2153" s="10">
        <v>-38110.034137292998</v>
      </c>
      <c r="J2153" s="10">
        <v>748.26691367283104</v>
      </c>
      <c r="K2153" s="10">
        <v>782.77968197046198</v>
      </c>
      <c r="L2153" s="10" t="s">
        <v>80</v>
      </c>
      <c r="M2153" s="10" t="s">
        <v>6439</v>
      </c>
    </row>
    <row r="2154" spans="1:13" x14ac:dyDescent="0.25">
      <c r="A2154" s="4" t="s">
        <v>6351</v>
      </c>
      <c r="B2154" s="9">
        <v>9621</v>
      </c>
      <c r="C2154" s="9" t="s">
        <v>6335</v>
      </c>
      <c r="D2154" s="9" t="s">
        <v>6336</v>
      </c>
      <c r="E2154" s="10">
        <v>57261.9</v>
      </c>
      <c r="F2154" s="10">
        <v>76311342.647372395</v>
      </c>
      <c r="G2154" s="10">
        <v>33710320.523422502</v>
      </c>
      <c r="H2154" s="16">
        <v>1.26373826954122</v>
      </c>
      <c r="I2154" s="10">
        <v>42601022.1239499</v>
      </c>
      <c r="J2154" s="10">
        <v>1332.67220695388</v>
      </c>
      <c r="K2154" s="10">
        <v>588.70419115367395</v>
      </c>
      <c r="L2154" s="10" t="s">
        <v>25</v>
      </c>
      <c r="M2154" s="10" t="s">
        <v>6443</v>
      </c>
    </row>
    <row r="2155" spans="1:13" x14ac:dyDescent="0.25">
      <c r="A2155" s="4" t="s">
        <v>6352</v>
      </c>
      <c r="B2155" s="9">
        <v>9622</v>
      </c>
      <c r="C2155" s="9" t="s">
        <v>6353</v>
      </c>
      <c r="D2155" s="9" t="s">
        <v>6354</v>
      </c>
      <c r="E2155" s="10">
        <v>586715.1</v>
      </c>
      <c r="F2155" s="10">
        <v>103001180.881248</v>
      </c>
      <c r="G2155" s="10">
        <v>91011920.7569509</v>
      </c>
      <c r="H2155" s="16">
        <v>0.13173285460390399</v>
      </c>
      <c r="I2155" s="10">
        <v>11989260.1242975</v>
      </c>
      <c r="J2155" s="10">
        <v>175.55570136382801</v>
      </c>
      <c r="K2155" s="10">
        <v>155.121149527174</v>
      </c>
      <c r="L2155" s="10" t="s">
        <v>12</v>
      </c>
      <c r="M2155" s="10" t="s">
        <v>6440</v>
      </c>
    </row>
    <row r="2156" spans="1:13" x14ac:dyDescent="0.25">
      <c r="A2156" s="4" t="s">
        <v>6355</v>
      </c>
      <c r="B2156" s="9">
        <v>9623</v>
      </c>
      <c r="C2156" s="9" t="s">
        <v>6335</v>
      </c>
      <c r="D2156" s="9" t="s">
        <v>6336</v>
      </c>
      <c r="E2156" s="10">
        <v>2307.1</v>
      </c>
      <c r="F2156" s="10">
        <v>1749894.1219635201</v>
      </c>
      <c r="G2156" s="10">
        <v>920579.56402554899</v>
      </c>
      <c r="H2156" s="16">
        <v>0.90086135989322802</v>
      </c>
      <c r="I2156" s="10">
        <v>829314.55793797097</v>
      </c>
      <c r="J2156" s="10">
        <v>758.48212993087395</v>
      </c>
      <c r="K2156" s="10">
        <v>399.02022626914697</v>
      </c>
      <c r="L2156" s="10" t="s">
        <v>25</v>
      </c>
      <c r="M2156" s="10" t="s">
        <v>6439</v>
      </c>
    </row>
    <row r="2157" spans="1:13" x14ac:dyDescent="0.25">
      <c r="A2157" s="4" t="s">
        <v>6356</v>
      </c>
      <c r="B2157" s="9">
        <v>9625</v>
      </c>
      <c r="C2157" s="9" t="s">
        <v>6353</v>
      </c>
      <c r="D2157" s="9" t="s">
        <v>6354</v>
      </c>
      <c r="E2157" s="10">
        <v>667483.74</v>
      </c>
      <c r="F2157" s="10">
        <v>247327790.17427301</v>
      </c>
      <c r="G2157" s="10">
        <v>114657537.52727699</v>
      </c>
      <c r="H2157" s="16">
        <v>1.15710013932082</v>
      </c>
      <c r="I2157" s="10">
        <v>132670252.64699499</v>
      </c>
      <c r="J2157" s="10">
        <v>370.537550733854</v>
      </c>
      <c r="K2157" s="10">
        <v>171.77577618186999</v>
      </c>
      <c r="L2157" s="10" t="s">
        <v>12</v>
      </c>
      <c r="M2157" s="10" t="s">
        <v>6439</v>
      </c>
    </row>
    <row r="2158" spans="1:13" x14ac:dyDescent="0.25">
      <c r="A2158" s="4" t="s">
        <v>6357</v>
      </c>
      <c r="B2158" s="9">
        <v>9626</v>
      </c>
      <c r="C2158" s="9" t="s">
        <v>6358</v>
      </c>
      <c r="D2158" s="9" t="s">
        <v>6359</v>
      </c>
      <c r="E2158" s="10">
        <v>63307.14</v>
      </c>
      <c r="F2158" s="10">
        <v>67083748.487073898</v>
      </c>
      <c r="G2158" s="10">
        <v>64586836.442474604</v>
      </c>
      <c r="H2158" s="16">
        <v>3.86597669452853E-2</v>
      </c>
      <c r="I2158" s="10">
        <v>2496912.0445993301</v>
      </c>
      <c r="J2158" s="10">
        <v>1059.65533251185</v>
      </c>
      <c r="K2158" s="10">
        <v>1020.21409342571</v>
      </c>
      <c r="L2158" s="10" t="s">
        <v>12</v>
      </c>
      <c r="M2158" s="10" t="s">
        <v>6442</v>
      </c>
    </row>
    <row r="2159" spans="1:13" x14ac:dyDescent="0.25">
      <c r="A2159" s="4" t="s">
        <v>6360</v>
      </c>
      <c r="B2159" s="9">
        <v>9628</v>
      </c>
      <c r="C2159" s="9" t="s">
        <v>6361</v>
      </c>
      <c r="D2159" s="9" t="s">
        <v>6362</v>
      </c>
      <c r="E2159" s="10">
        <v>45946.32</v>
      </c>
      <c r="F2159" s="10">
        <v>44449730.202590004</v>
      </c>
      <c r="G2159" s="10">
        <v>38582847.7542402</v>
      </c>
      <c r="H2159" s="16">
        <v>0.15205934216468001</v>
      </c>
      <c r="I2159" s="10">
        <v>5866882.4483497702</v>
      </c>
      <c r="J2159" s="10">
        <v>967.42742841189499</v>
      </c>
      <c r="K2159" s="10">
        <v>839.737497023488</v>
      </c>
      <c r="L2159" s="10" t="s">
        <v>25</v>
      </c>
      <c r="M2159" s="10" t="s">
        <v>6439</v>
      </c>
    </row>
    <row r="2160" spans="1:13" x14ac:dyDescent="0.25">
      <c r="A2160" s="4" t="s">
        <v>6363</v>
      </c>
      <c r="B2160" s="9">
        <v>9629</v>
      </c>
      <c r="C2160" s="9" t="s">
        <v>6364</v>
      </c>
      <c r="D2160" s="9" t="s">
        <v>6365</v>
      </c>
      <c r="E2160" s="10">
        <v>375.33</v>
      </c>
      <c r="F2160" s="10">
        <v>158134.79628800001</v>
      </c>
      <c r="G2160" s="10">
        <v>195594.66896099201</v>
      </c>
      <c r="H2160" s="16">
        <v>-0.19151786125859499</v>
      </c>
      <c r="I2160" s="10">
        <v>-37459.872672992104</v>
      </c>
      <c r="J2160" s="10">
        <v>421.32202671782198</v>
      </c>
      <c r="K2160" s="10">
        <v>521.12719196704802</v>
      </c>
      <c r="L2160" s="10" t="s">
        <v>25</v>
      </c>
      <c r="M2160" s="10" t="s">
        <v>6442</v>
      </c>
    </row>
    <row r="2161" spans="1:13" x14ac:dyDescent="0.25">
      <c r="A2161" s="4" t="s">
        <v>6366</v>
      </c>
      <c r="B2161" s="9">
        <v>9630</v>
      </c>
      <c r="C2161" s="9" t="s">
        <v>6367</v>
      </c>
      <c r="D2161" s="9" t="s">
        <v>6368</v>
      </c>
      <c r="E2161" s="10">
        <v>5313.9</v>
      </c>
      <c r="F2161" s="10">
        <v>1792536.35950932</v>
      </c>
      <c r="G2161" s="10">
        <v>1212857.26237665</v>
      </c>
      <c r="H2161" s="16">
        <v>0.47794502709805098</v>
      </c>
      <c r="I2161" s="10">
        <v>579679.09713267395</v>
      </c>
      <c r="J2161" s="10">
        <v>337.32971254809502</v>
      </c>
      <c r="K2161" s="10">
        <v>228.24239492211899</v>
      </c>
      <c r="L2161" s="10" t="s">
        <v>80</v>
      </c>
      <c r="M2161" s="10" t="s">
        <v>6439</v>
      </c>
    </row>
    <row r="2162" spans="1:13" x14ac:dyDescent="0.25">
      <c r="A2162" s="4" t="s">
        <v>6369</v>
      </c>
      <c r="B2162" s="9">
        <v>9631</v>
      </c>
      <c r="C2162" s="9" t="s">
        <v>6370</v>
      </c>
      <c r="D2162" s="9" t="s">
        <v>6371</v>
      </c>
      <c r="E2162" s="10">
        <v>652486.75</v>
      </c>
      <c r="F2162" s="10">
        <v>108134154.74207699</v>
      </c>
      <c r="G2162" s="10">
        <v>102860590.199402</v>
      </c>
      <c r="H2162" s="16">
        <v>5.1269048062547701E-2</v>
      </c>
      <c r="I2162" s="10">
        <v>5273564.5426751804</v>
      </c>
      <c r="J2162" s="10">
        <v>165.72620783805601</v>
      </c>
      <c r="K2162" s="10">
        <v>157.643952462486</v>
      </c>
      <c r="L2162" s="10" t="s">
        <v>25</v>
      </c>
      <c r="M2162" s="10" t="s">
        <v>6439</v>
      </c>
    </row>
    <row r="2163" spans="1:13" x14ac:dyDescent="0.25">
      <c r="A2163" s="4" t="s">
        <v>6372</v>
      </c>
      <c r="B2163" s="9">
        <v>9632</v>
      </c>
      <c r="C2163" s="9" t="s">
        <v>6373</v>
      </c>
      <c r="D2163" s="9" t="s">
        <v>6374</v>
      </c>
      <c r="E2163" s="10">
        <v>122129.07</v>
      </c>
      <c r="F2163" s="10">
        <v>16075518.783008499</v>
      </c>
      <c r="G2163" s="10">
        <v>12820910.577926001</v>
      </c>
      <c r="H2163" s="16">
        <v>0.25385156423179001</v>
      </c>
      <c r="I2163" s="10">
        <v>3254608.20508243</v>
      </c>
      <c r="J2163" s="10">
        <v>131.62729220003499</v>
      </c>
      <c r="K2163" s="10">
        <v>104.97836901506</v>
      </c>
      <c r="L2163" s="10" t="s">
        <v>25</v>
      </c>
      <c r="M2163" s="10" t="s">
        <v>6442</v>
      </c>
    </row>
    <row r="2164" spans="1:13" x14ac:dyDescent="0.25">
      <c r="A2164" s="4" t="s">
        <v>6375</v>
      </c>
      <c r="B2164" s="9">
        <v>9633</v>
      </c>
      <c r="C2164" s="9" t="s">
        <v>6376</v>
      </c>
      <c r="D2164" s="9" t="s">
        <v>6377</v>
      </c>
      <c r="E2164" s="10">
        <v>5890.89</v>
      </c>
      <c r="F2164" s="10">
        <v>480039.38784564001</v>
      </c>
      <c r="G2164" s="10">
        <v>413820.81753648998</v>
      </c>
      <c r="H2164" s="16">
        <v>0.16001749429464299</v>
      </c>
      <c r="I2164" s="10">
        <v>66218.570309149698</v>
      </c>
      <c r="J2164" s="10">
        <v>81.488431772726997</v>
      </c>
      <c r="K2164" s="10">
        <v>70.247588655787197</v>
      </c>
      <c r="L2164" s="10" t="s">
        <v>25</v>
      </c>
      <c r="M2164" s="10" t="s">
        <v>6440</v>
      </c>
    </row>
    <row r="2165" spans="1:13" x14ac:dyDescent="0.25">
      <c r="A2165" s="4" t="s">
        <v>6473</v>
      </c>
      <c r="B2165" s="9" t="s">
        <v>6381</v>
      </c>
      <c r="C2165" s="9" t="s">
        <v>6381</v>
      </c>
      <c r="D2165" s="9" t="s">
        <v>6380</v>
      </c>
      <c r="E2165" s="10">
        <v>128606.86</v>
      </c>
      <c r="F2165" s="10">
        <v>32913294.783467501</v>
      </c>
      <c r="G2165" s="10">
        <v>29937604.961090699</v>
      </c>
      <c r="H2165" s="16">
        <v>9.9396388797443599E-2</v>
      </c>
      <c r="I2165" s="10">
        <v>2975689.8223768398</v>
      </c>
      <c r="J2165" s="10">
        <v>255.92176640863099</v>
      </c>
      <c r="K2165" s="10">
        <v>232.78388851956001</v>
      </c>
      <c r="L2165" s="10" t="s">
        <v>80</v>
      </c>
      <c r="M2165" s="10" t="s">
        <v>6443</v>
      </c>
    </row>
    <row r="2166" spans="1:13" x14ac:dyDescent="0.25">
      <c r="A2166" s="4" t="s">
        <v>6474</v>
      </c>
      <c r="B2166" s="9" t="s">
        <v>6382</v>
      </c>
      <c r="C2166" s="9" t="s">
        <v>6382</v>
      </c>
      <c r="D2166" s="9" t="s">
        <v>6383</v>
      </c>
      <c r="E2166" s="10">
        <v>1386.34</v>
      </c>
      <c r="F2166" s="10">
        <v>740434.63774589996</v>
      </c>
      <c r="G2166" s="10">
        <v>548512.22172472801</v>
      </c>
      <c r="H2166" s="16">
        <v>0.34989633488511102</v>
      </c>
      <c r="I2166" s="10">
        <v>191922.41602117199</v>
      </c>
      <c r="J2166" s="10">
        <v>534.09310684673301</v>
      </c>
      <c r="K2166" s="10">
        <v>395.65490552442299</v>
      </c>
      <c r="L2166" s="10" t="s">
        <v>80</v>
      </c>
      <c r="M2166" s="10" t="s">
        <v>6438</v>
      </c>
    </row>
    <row r="2167" spans="1:13" x14ac:dyDescent="0.25">
      <c r="A2167" s="4"/>
      <c r="B2167" s="9"/>
      <c r="C2167" s="9"/>
      <c r="D2167" s="9"/>
      <c r="E2167" s="10"/>
      <c r="F2167" s="10"/>
      <c r="G2167" s="10"/>
      <c r="H2167" s="16"/>
      <c r="I2167" s="10"/>
      <c r="J2167" s="10"/>
      <c r="K2167" s="10"/>
      <c r="L2167" s="10"/>
      <c r="M2167" s="10"/>
    </row>
    <row r="2168" spans="1:13" x14ac:dyDescent="0.25">
      <c r="A2168" s="4"/>
      <c r="B2168" s="9"/>
      <c r="C2168" s="9"/>
      <c r="D2168" s="9"/>
      <c r="E2168" s="10"/>
      <c r="F2168" s="10"/>
      <c r="G2168" s="10"/>
      <c r="H2168" s="16"/>
      <c r="I2168" s="10"/>
      <c r="J2168" s="10"/>
      <c r="K2168" s="10"/>
      <c r="L2168" s="10"/>
      <c r="M2168" s="10"/>
    </row>
    <row r="2169" spans="1:13" x14ac:dyDescent="0.25">
      <c r="A2169" s="4"/>
      <c r="B2169" s="9"/>
      <c r="C2169" s="9"/>
      <c r="D2169" s="9"/>
      <c r="E2169" s="10"/>
      <c r="F2169" s="10"/>
      <c r="G2169" s="10"/>
      <c r="H2169" s="16"/>
      <c r="I2169" s="10"/>
      <c r="J2169" s="10"/>
      <c r="K2169" s="10"/>
      <c r="L2169" s="10"/>
      <c r="M2169" s="10"/>
    </row>
    <row r="2170" spans="1:13" x14ac:dyDescent="0.25">
      <c r="A2170" s="4"/>
      <c r="B2170" s="9"/>
      <c r="C2170" s="9"/>
      <c r="D2170" s="9"/>
      <c r="E2170" s="10"/>
      <c r="F2170" s="10"/>
      <c r="G2170" s="10"/>
      <c r="H2170" s="16"/>
      <c r="I2170" s="10"/>
      <c r="J2170" s="10"/>
      <c r="K2170" s="10"/>
      <c r="L2170" s="10"/>
      <c r="M2170" s="10"/>
    </row>
    <row r="2171" spans="1:13" x14ac:dyDescent="0.25">
      <c r="A2171" s="4"/>
      <c r="B2171" s="9"/>
      <c r="C2171" s="9"/>
      <c r="D2171" s="9"/>
      <c r="E2171" s="10"/>
      <c r="F2171" s="10"/>
      <c r="G2171" s="10"/>
      <c r="H2171" s="16"/>
      <c r="I2171" s="10"/>
      <c r="J2171" s="10"/>
      <c r="K2171" s="10"/>
      <c r="L2171" s="10"/>
      <c r="M2171" s="10"/>
    </row>
    <row r="2172" spans="1:13" x14ac:dyDescent="0.25">
      <c r="A2172" s="4"/>
      <c r="B2172" s="9"/>
      <c r="C2172" s="9"/>
      <c r="D2172" s="9"/>
      <c r="E2172" s="10"/>
      <c r="F2172" s="10"/>
      <c r="G2172" s="10"/>
      <c r="H2172" s="16"/>
      <c r="I2172" s="10"/>
      <c r="J2172" s="10"/>
      <c r="K2172" s="10"/>
      <c r="L2172" s="10"/>
      <c r="M2172" s="10"/>
    </row>
    <row r="2173" spans="1:13" x14ac:dyDescent="0.25">
      <c r="A2173" s="4"/>
      <c r="B2173" s="9"/>
      <c r="C2173" s="9"/>
      <c r="D2173" s="9"/>
      <c r="E2173" s="10"/>
      <c r="F2173" s="10"/>
      <c r="G2173" s="10"/>
      <c r="H2173" s="16"/>
      <c r="I2173" s="10"/>
      <c r="J2173" s="10"/>
      <c r="K2173" s="10"/>
      <c r="L2173" s="10"/>
      <c r="M2173" s="10"/>
    </row>
    <row r="2174" spans="1:13" x14ac:dyDescent="0.25">
      <c r="A2174" s="4"/>
      <c r="B2174" s="9"/>
      <c r="C2174" s="9"/>
      <c r="D2174" s="9"/>
      <c r="E2174" s="10"/>
      <c r="F2174" s="10"/>
      <c r="G2174" s="10"/>
      <c r="H2174" s="16"/>
      <c r="I2174" s="10"/>
      <c r="J2174" s="10"/>
      <c r="K2174" s="10"/>
      <c r="L2174" s="10"/>
      <c r="M2174" s="10"/>
    </row>
    <row r="2175" spans="1:13" x14ac:dyDescent="0.25">
      <c r="A2175" s="4"/>
      <c r="B2175" s="9"/>
      <c r="C2175" s="9"/>
      <c r="D2175" s="9"/>
      <c r="E2175" s="10"/>
      <c r="F2175" s="10"/>
      <c r="G2175" s="10"/>
      <c r="H2175" s="16"/>
      <c r="I2175" s="10"/>
      <c r="J2175" s="10"/>
      <c r="K2175" s="10"/>
      <c r="L2175" s="10"/>
      <c r="M2175" s="10"/>
    </row>
    <row r="2176" spans="1:13" x14ac:dyDescent="0.25">
      <c r="A2176" s="4"/>
      <c r="B2176" s="9"/>
      <c r="C2176" s="9"/>
      <c r="D2176" s="9"/>
      <c r="E2176" s="10"/>
      <c r="F2176" s="10"/>
      <c r="G2176" s="10"/>
      <c r="H2176" s="16"/>
      <c r="I2176" s="10"/>
      <c r="J2176" s="10"/>
      <c r="K2176" s="10"/>
      <c r="L2176" s="10"/>
      <c r="M2176" s="10"/>
    </row>
    <row r="2177" spans="1:13" x14ac:dyDescent="0.25">
      <c r="A2177" s="4"/>
      <c r="B2177" s="9"/>
      <c r="C2177" s="9"/>
      <c r="D2177" s="9"/>
      <c r="E2177" s="10"/>
      <c r="F2177" s="10"/>
      <c r="G2177" s="10"/>
      <c r="H2177" s="16"/>
      <c r="I2177" s="10"/>
      <c r="J2177" s="10"/>
      <c r="K2177" s="10"/>
      <c r="L2177" s="10"/>
      <c r="M2177" s="10"/>
    </row>
    <row r="2178" spans="1:13" x14ac:dyDescent="0.25">
      <c r="A2178" s="4"/>
      <c r="B2178" s="9"/>
      <c r="C2178" s="9"/>
      <c r="D2178" s="9"/>
      <c r="E2178" s="10"/>
      <c r="F2178" s="10"/>
      <c r="G2178" s="10"/>
      <c r="H2178" s="16"/>
      <c r="I2178" s="10"/>
      <c r="J2178" s="10"/>
      <c r="K2178" s="10"/>
      <c r="L2178" s="10"/>
      <c r="M2178" s="10"/>
    </row>
    <row r="2179" spans="1:13" x14ac:dyDescent="0.25">
      <c r="A2179" s="4"/>
      <c r="B2179" s="11"/>
      <c r="C2179" s="15"/>
      <c r="D2179" s="9"/>
      <c r="E2179" s="10"/>
      <c r="F2179" s="10"/>
      <c r="G2179" s="10"/>
      <c r="H2179" s="16"/>
      <c r="I2179" s="10"/>
      <c r="J2179" s="10"/>
      <c r="K2179" s="10"/>
      <c r="L2179" s="10"/>
      <c r="M2179" s="10"/>
    </row>
    <row r="2180" spans="1:13" x14ac:dyDescent="0.25">
      <c r="A2180" s="4"/>
      <c r="B2180" s="11"/>
      <c r="C2180" s="15"/>
      <c r="D2180" s="9"/>
      <c r="E2180" s="10"/>
      <c r="F2180" s="10"/>
      <c r="G2180" s="10"/>
      <c r="H2180" s="16"/>
      <c r="I2180" s="10"/>
      <c r="J2180" s="10"/>
      <c r="K2180" s="10"/>
      <c r="L2180" s="10"/>
      <c r="M2180" s="10"/>
    </row>
    <row r="2181" spans="1:13" x14ac:dyDescent="0.25">
      <c r="A2181" s="4"/>
      <c r="B2181" s="4"/>
      <c r="C2181" s="4"/>
      <c r="D2181" s="4"/>
      <c r="E2181" s="5"/>
      <c r="F2181" s="5"/>
      <c r="G2181" s="5"/>
      <c r="H2181" s="6"/>
      <c r="I2181" s="5"/>
      <c r="J2181" s="5"/>
      <c r="K2181" s="5"/>
      <c r="L2181" s="5"/>
      <c r="M2181" s="5"/>
    </row>
    <row r="2182" spans="1:13" x14ac:dyDescent="0.25">
      <c r="A2182" s="4"/>
      <c r="B2182" s="4"/>
      <c r="C2182" s="4"/>
      <c r="D2182" s="4"/>
      <c r="E2182" s="5"/>
      <c r="F2182" s="5"/>
      <c r="G2182" s="5"/>
      <c r="H2182" s="6"/>
      <c r="I2182" s="5"/>
      <c r="J2182" s="5"/>
      <c r="K2182" s="5"/>
      <c r="L2182" s="5"/>
      <c r="M2182" s="5"/>
    </row>
    <row r="2183" spans="1:13" x14ac:dyDescent="0.25">
      <c r="A2183" s="4"/>
      <c r="B2183" s="4"/>
      <c r="C2183" s="4"/>
      <c r="D2183" s="4"/>
      <c r="E2183" s="5"/>
      <c r="F2183" s="5"/>
      <c r="G2183" s="5"/>
      <c r="H2183" s="6"/>
      <c r="I2183" s="5"/>
      <c r="J2183" s="5"/>
      <c r="K2183" s="5"/>
      <c r="L2183" s="5"/>
      <c r="M2183" s="5"/>
    </row>
    <row r="2184" spans="1:13" x14ac:dyDescent="0.25">
      <c r="A2184" s="4"/>
      <c r="B2184" s="4"/>
      <c r="C2184" s="4"/>
      <c r="D2184" s="4"/>
      <c r="E2184" s="5"/>
      <c r="F2184" s="5"/>
      <c r="G2184" s="5"/>
      <c r="H2184" s="6"/>
      <c r="I2184" s="5"/>
      <c r="J2184" s="5"/>
      <c r="K2184" s="5"/>
      <c r="L2184" s="5"/>
      <c r="M2184" s="5"/>
    </row>
    <row r="2185" spans="1:13" x14ac:dyDescent="0.25">
      <c r="A2185" s="4"/>
      <c r="B2185" s="4"/>
      <c r="C2185" s="4"/>
      <c r="D2185" s="4"/>
      <c r="E2185" s="5"/>
      <c r="F2185" s="5"/>
      <c r="G2185" s="5"/>
      <c r="H2185" s="6"/>
      <c r="I2185" s="5"/>
      <c r="J2185" s="5"/>
      <c r="K2185" s="5"/>
      <c r="L2185" s="5"/>
      <c r="M2185" s="5"/>
    </row>
    <row r="2186" spans="1:13" x14ac:dyDescent="0.25">
      <c r="A2186" s="4"/>
      <c r="B2186" s="4"/>
      <c r="C2186" s="4"/>
      <c r="D2186" s="4"/>
      <c r="E2186" s="5"/>
      <c r="F2186" s="5"/>
      <c r="G2186" s="5"/>
      <c r="H2186" s="6"/>
      <c r="I2186" s="5"/>
      <c r="J2186" s="5"/>
      <c r="K2186" s="5"/>
      <c r="L2186" s="5"/>
      <c r="M2186" s="5"/>
    </row>
    <row r="2187" spans="1:13" x14ac:dyDescent="0.25">
      <c r="A2187" s="4"/>
      <c r="B2187" s="4"/>
      <c r="C2187" s="4"/>
      <c r="D2187" s="4"/>
      <c r="E2187" s="5"/>
      <c r="F2187" s="5"/>
      <c r="G2187" s="5"/>
      <c r="H2187" s="6"/>
      <c r="I2187" s="5"/>
      <c r="J2187" s="5"/>
      <c r="K2187" s="5"/>
      <c r="L2187" s="5"/>
      <c r="M2187" s="5"/>
    </row>
    <row r="2188" spans="1:13" x14ac:dyDescent="0.25">
      <c r="A2188" s="4"/>
      <c r="B2188" s="4"/>
      <c r="C2188" s="4"/>
      <c r="D2188" s="4"/>
      <c r="E2188" s="5"/>
      <c r="F2188" s="5"/>
      <c r="G2188" s="5"/>
      <c r="H2188" s="6"/>
      <c r="I2188" s="5"/>
      <c r="J2188" s="5"/>
      <c r="K2188" s="5"/>
      <c r="L2188" s="5"/>
      <c r="M2188" s="5"/>
    </row>
    <row r="2189" spans="1:13" x14ac:dyDescent="0.25">
      <c r="A2189" s="4"/>
      <c r="B2189" s="4"/>
      <c r="C2189" s="4"/>
      <c r="D2189" s="4"/>
      <c r="E2189" s="5"/>
      <c r="F2189" s="5"/>
      <c r="G2189" s="5"/>
      <c r="H2189" s="6"/>
      <c r="I2189" s="5"/>
      <c r="J2189" s="5"/>
      <c r="K2189" s="5"/>
      <c r="L2189" s="5"/>
      <c r="M2189" s="5"/>
    </row>
    <row r="2190" spans="1:13" x14ac:dyDescent="0.25">
      <c r="A2190" s="4"/>
      <c r="B2190" s="4"/>
      <c r="C2190" s="4"/>
      <c r="D2190" s="4"/>
      <c r="E2190" s="5"/>
      <c r="F2190" s="5"/>
      <c r="G2190" s="5"/>
      <c r="H2190" s="6"/>
      <c r="I2190" s="5"/>
      <c r="J2190" s="5"/>
      <c r="K2190" s="5"/>
      <c r="L2190" s="5"/>
      <c r="M2190" s="5"/>
    </row>
    <row r="2191" spans="1:13" x14ac:dyDescent="0.25">
      <c r="A2191" s="4"/>
      <c r="B2191" s="4"/>
      <c r="C2191" s="4"/>
      <c r="D2191" s="4"/>
      <c r="E2191" s="5"/>
      <c r="F2191" s="5"/>
      <c r="G2191" s="5"/>
      <c r="H2191" s="6"/>
      <c r="I2191" s="5"/>
      <c r="J2191" s="5"/>
      <c r="K2191" s="5"/>
      <c r="L2191" s="5"/>
      <c r="M2191" s="5"/>
    </row>
    <row r="2192" spans="1:13" x14ac:dyDescent="0.25">
      <c r="A2192" s="4"/>
      <c r="B2192" s="4"/>
      <c r="C2192" s="4"/>
      <c r="D2192" s="4"/>
      <c r="E2192" s="5"/>
      <c r="F2192" s="5"/>
      <c r="G2192" s="5"/>
      <c r="H2192" s="6"/>
      <c r="I2192" s="5"/>
      <c r="J2192" s="5"/>
      <c r="K2192" s="5"/>
      <c r="L2192" s="5"/>
      <c r="M2192" s="5"/>
    </row>
    <row r="2193" spans="1:13" x14ac:dyDescent="0.25">
      <c r="A2193" s="4"/>
      <c r="B2193" s="4"/>
      <c r="C2193" s="4"/>
      <c r="D2193" s="4"/>
      <c r="E2193" s="5"/>
      <c r="F2193" s="5"/>
      <c r="G2193" s="5"/>
      <c r="H2193" s="6"/>
      <c r="I2193" s="5"/>
      <c r="J2193" s="5"/>
      <c r="K2193" s="5"/>
      <c r="L2193" s="5"/>
      <c r="M2193" s="5"/>
    </row>
    <row r="2194" spans="1:13" x14ac:dyDescent="0.25">
      <c r="A2194" s="4"/>
      <c r="B2194" s="4"/>
      <c r="C2194" s="4"/>
      <c r="D2194" s="4"/>
      <c r="E2194" s="5"/>
      <c r="F2194" s="5"/>
      <c r="G2194" s="5"/>
      <c r="H2194" s="6"/>
      <c r="I2194" s="5"/>
      <c r="J2194" s="5"/>
      <c r="K2194" s="5"/>
      <c r="L2194" s="5"/>
      <c r="M2194" s="5"/>
    </row>
    <row r="2195" spans="1:13" x14ac:dyDescent="0.25">
      <c r="A2195" s="4"/>
      <c r="B2195" s="4"/>
      <c r="C2195" s="4"/>
      <c r="D2195" s="4"/>
      <c r="E2195" s="5"/>
      <c r="F2195" s="5"/>
      <c r="G2195" s="5"/>
      <c r="H2195" s="6"/>
      <c r="I2195" s="5"/>
      <c r="J2195" s="5"/>
      <c r="K2195" s="5"/>
      <c r="L2195" s="5"/>
      <c r="M2195" s="5"/>
    </row>
    <row r="2196" spans="1:13" x14ac:dyDescent="0.25">
      <c r="A2196" s="4"/>
      <c r="B2196" s="4"/>
      <c r="C2196" s="4"/>
      <c r="D2196" s="4"/>
      <c r="E2196" s="5"/>
      <c r="F2196" s="5"/>
      <c r="G2196" s="5"/>
      <c r="H2196" s="6"/>
      <c r="I2196" s="5"/>
      <c r="J2196" s="5"/>
      <c r="K2196" s="5"/>
      <c r="L2196" s="5"/>
      <c r="M2196" s="5"/>
    </row>
    <row r="2197" spans="1:13" x14ac:dyDescent="0.25">
      <c r="A2197" s="4"/>
      <c r="B2197" s="4"/>
      <c r="C2197" s="4"/>
      <c r="D2197" s="4"/>
      <c r="E2197" s="5"/>
      <c r="F2197" s="5"/>
      <c r="G2197" s="5"/>
      <c r="H2197" s="6"/>
      <c r="I2197" s="5"/>
      <c r="J2197" s="5"/>
      <c r="K2197" s="5"/>
      <c r="L2197" s="5"/>
      <c r="M2197" s="5"/>
    </row>
    <row r="2198" spans="1:13" x14ac:dyDescent="0.25">
      <c r="A2198" s="4"/>
      <c r="B2198" s="4"/>
      <c r="C2198" s="4"/>
      <c r="D2198" s="4"/>
      <c r="E2198" s="5"/>
      <c r="F2198" s="5"/>
      <c r="G2198" s="5"/>
      <c r="H2198" s="6"/>
      <c r="I2198" s="5"/>
      <c r="J2198" s="5"/>
      <c r="K2198" s="5"/>
      <c r="L2198" s="5"/>
      <c r="M2198" s="5"/>
    </row>
    <row r="2199" spans="1:13" x14ac:dyDescent="0.25">
      <c r="A2199" s="4"/>
      <c r="B2199" s="4"/>
      <c r="C2199" s="4"/>
      <c r="D2199" s="4"/>
      <c r="E2199" s="5"/>
      <c r="F2199" s="5"/>
      <c r="G2199" s="5"/>
      <c r="H2199" s="6"/>
      <c r="I2199" s="5"/>
      <c r="J2199" s="5"/>
      <c r="K2199" s="5"/>
      <c r="L2199" s="5"/>
      <c r="M2199" s="5"/>
    </row>
    <row r="2200" spans="1:13" x14ac:dyDescent="0.25">
      <c r="A2200" s="4"/>
      <c r="B2200" s="4"/>
      <c r="C2200" s="4"/>
      <c r="D2200" s="4"/>
      <c r="E2200" s="5"/>
      <c r="F2200" s="5"/>
      <c r="G2200" s="5"/>
      <c r="H2200" s="6"/>
      <c r="I2200" s="5"/>
      <c r="J2200" s="5"/>
      <c r="K2200" s="5"/>
      <c r="L2200" s="5"/>
      <c r="M2200" s="5"/>
    </row>
    <row r="2201" spans="1:13" x14ac:dyDescent="0.25">
      <c r="A2201" s="4"/>
      <c r="B2201" s="4"/>
      <c r="C2201" s="4"/>
      <c r="D2201" s="4"/>
      <c r="E2201" s="5"/>
      <c r="F2201" s="5"/>
      <c r="G2201" s="5"/>
      <c r="H2201" s="6"/>
      <c r="I2201" s="5"/>
      <c r="J2201" s="5"/>
      <c r="K2201" s="5"/>
      <c r="L2201" s="5"/>
      <c r="M2201" s="5"/>
    </row>
    <row r="2202" spans="1:13" x14ac:dyDescent="0.25">
      <c r="A2202" s="4"/>
      <c r="B2202" s="4"/>
      <c r="C2202" s="4"/>
      <c r="D2202" s="4"/>
      <c r="E2202" s="5"/>
      <c r="F2202" s="5"/>
      <c r="G2202" s="5"/>
      <c r="H2202" s="6"/>
      <c r="I2202" s="5"/>
      <c r="J2202" s="5"/>
      <c r="K2202" s="5"/>
      <c r="L2202" s="5"/>
      <c r="M2202" s="5"/>
    </row>
    <row r="2203" spans="1:13" x14ac:dyDescent="0.25">
      <c r="A2203" s="4"/>
      <c r="B2203" s="4"/>
      <c r="C2203" s="4"/>
      <c r="D2203" s="4"/>
      <c r="E2203" s="5"/>
      <c r="F2203" s="5"/>
      <c r="G2203" s="5"/>
      <c r="H2203" s="6"/>
      <c r="I2203" s="5"/>
      <c r="J2203" s="5"/>
      <c r="K2203" s="5"/>
      <c r="L2203" s="5"/>
      <c r="M2203" s="5"/>
    </row>
    <row r="2204" spans="1:13" x14ac:dyDescent="0.25">
      <c r="A2204" s="4"/>
      <c r="B2204" s="4"/>
      <c r="C2204" s="4"/>
      <c r="D2204" s="4"/>
      <c r="E2204" s="5"/>
      <c r="F2204" s="5"/>
      <c r="G2204" s="5"/>
      <c r="H2204" s="6"/>
      <c r="I2204" s="5"/>
      <c r="J2204" s="5"/>
      <c r="K2204" s="5"/>
      <c r="L2204" s="5"/>
      <c r="M2204" s="5"/>
    </row>
    <row r="2205" spans="1:13" x14ac:dyDescent="0.25">
      <c r="A2205" s="4"/>
      <c r="B2205" s="4"/>
      <c r="C2205" s="4"/>
      <c r="D2205" s="4"/>
      <c r="E2205" s="5"/>
      <c r="F2205" s="5"/>
      <c r="G2205" s="5"/>
      <c r="H2205" s="6"/>
      <c r="I2205" s="5"/>
      <c r="J2205" s="5"/>
      <c r="K2205" s="5"/>
      <c r="L2205" s="5"/>
      <c r="M2205" s="5"/>
    </row>
    <row r="2206" spans="1:13" x14ac:dyDescent="0.25">
      <c r="A2206" s="4"/>
      <c r="B2206" s="4"/>
      <c r="C2206" s="4"/>
      <c r="D2206" s="4"/>
      <c r="E2206" s="5"/>
      <c r="F2206" s="5"/>
      <c r="G2206" s="5"/>
      <c r="H2206" s="6"/>
      <c r="I2206" s="5"/>
      <c r="J2206" s="5"/>
      <c r="K2206" s="5"/>
      <c r="L2206" s="5"/>
      <c r="M2206" s="5"/>
    </row>
    <row r="2207" spans="1:13" x14ac:dyDescent="0.25">
      <c r="A2207" s="4"/>
      <c r="B2207" s="4"/>
      <c r="C2207" s="4"/>
      <c r="D2207" s="4"/>
      <c r="E2207" s="5"/>
      <c r="F2207" s="5"/>
      <c r="G2207" s="5"/>
      <c r="H2207" s="6"/>
      <c r="I2207" s="5"/>
      <c r="J2207" s="5"/>
      <c r="K2207" s="5"/>
      <c r="L2207" s="5"/>
      <c r="M2207" s="5"/>
    </row>
    <row r="2208" spans="1:13" x14ac:dyDescent="0.25">
      <c r="A2208" s="4"/>
      <c r="B2208" s="4"/>
      <c r="C2208" s="4"/>
      <c r="D2208" s="4"/>
      <c r="E2208" s="5"/>
      <c r="F2208" s="5"/>
      <c r="G2208" s="5"/>
      <c r="H2208" s="6"/>
      <c r="I2208" s="5"/>
      <c r="J2208" s="5"/>
      <c r="K2208" s="5"/>
      <c r="L2208" s="5"/>
      <c r="M2208" s="5"/>
    </row>
    <row r="2209" spans="1:13" x14ac:dyDescent="0.25">
      <c r="A2209" s="4"/>
      <c r="B2209" s="4"/>
      <c r="C2209" s="4"/>
      <c r="D2209" s="4"/>
      <c r="E2209" s="5"/>
      <c r="F2209" s="5"/>
      <c r="G2209" s="5"/>
      <c r="H2209" s="6"/>
      <c r="I2209" s="5"/>
      <c r="J2209" s="5"/>
      <c r="K2209" s="5"/>
      <c r="L2209" s="5"/>
      <c r="M2209" s="5"/>
    </row>
    <row r="2210" spans="1:13" x14ac:dyDescent="0.25">
      <c r="A2210" s="4"/>
      <c r="B2210" s="4"/>
      <c r="C2210" s="4"/>
      <c r="D2210" s="4"/>
      <c r="E2210" s="5"/>
      <c r="F2210" s="5"/>
      <c r="G2210" s="5"/>
      <c r="H2210" s="6"/>
      <c r="I2210" s="5"/>
      <c r="J2210" s="5"/>
      <c r="K2210" s="5"/>
      <c r="L2210" s="5"/>
      <c r="M2210" s="5"/>
    </row>
    <row r="2211" spans="1:13" x14ac:dyDescent="0.25">
      <c r="A2211" s="4"/>
      <c r="B2211" s="4"/>
      <c r="C2211" s="4"/>
      <c r="D2211" s="4"/>
      <c r="E2211" s="5"/>
      <c r="F2211" s="5"/>
      <c r="G2211" s="5"/>
      <c r="H2211" s="6"/>
      <c r="I2211" s="5"/>
      <c r="J2211" s="5"/>
      <c r="K2211" s="5"/>
      <c r="L2211" s="5"/>
      <c r="M2211" s="5"/>
    </row>
    <row r="2212" spans="1:13" x14ac:dyDescent="0.25">
      <c r="A2212" s="4"/>
      <c r="B2212" s="4"/>
      <c r="C2212" s="4"/>
      <c r="D2212" s="4"/>
      <c r="E2212" s="5"/>
      <c r="F2212" s="5"/>
      <c r="G2212" s="5"/>
      <c r="H2212" s="6"/>
      <c r="I2212" s="5"/>
      <c r="J2212" s="5"/>
      <c r="K2212" s="5"/>
      <c r="L2212" s="5"/>
      <c r="M2212" s="5"/>
    </row>
    <row r="2213" spans="1:13" x14ac:dyDescent="0.25">
      <c r="A2213" s="4"/>
      <c r="B2213" s="4"/>
      <c r="C2213" s="4"/>
      <c r="D2213" s="4"/>
      <c r="E2213" s="5"/>
      <c r="F2213" s="5"/>
      <c r="G2213" s="5"/>
      <c r="H2213" s="6"/>
      <c r="I2213" s="5"/>
      <c r="J2213" s="5"/>
      <c r="K2213" s="5"/>
      <c r="L2213" s="5"/>
      <c r="M2213" s="5"/>
    </row>
    <row r="2214" spans="1:13" x14ac:dyDescent="0.25">
      <c r="A2214" s="4"/>
      <c r="B2214" s="4"/>
      <c r="C2214" s="4"/>
      <c r="D2214" s="4"/>
      <c r="E2214" s="5"/>
      <c r="F2214" s="5"/>
      <c r="G2214" s="5"/>
      <c r="H2214" s="6"/>
      <c r="I2214" s="5"/>
      <c r="J2214" s="5"/>
      <c r="K2214" s="5"/>
      <c r="L2214" s="5"/>
      <c r="M2214" s="5"/>
    </row>
    <row r="2215" spans="1:13" x14ac:dyDescent="0.25">
      <c r="A2215" s="4"/>
      <c r="B2215" s="4"/>
      <c r="C2215" s="4"/>
      <c r="D2215" s="4"/>
      <c r="E2215" s="5"/>
      <c r="F2215" s="5"/>
      <c r="G2215" s="5"/>
      <c r="H2215" s="6"/>
      <c r="I2215" s="5"/>
      <c r="J2215" s="5"/>
      <c r="K2215" s="5"/>
      <c r="L2215" s="5"/>
      <c r="M2215" s="5"/>
    </row>
    <row r="2216" spans="1:13" x14ac:dyDescent="0.25">
      <c r="A2216" s="4"/>
      <c r="B2216" s="4"/>
      <c r="C2216" s="4"/>
      <c r="D2216" s="4"/>
      <c r="E2216" s="5"/>
      <c r="F2216" s="5"/>
      <c r="G2216" s="5"/>
      <c r="H2216" s="6"/>
      <c r="I2216" s="5"/>
      <c r="J2216" s="5"/>
      <c r="K2216" s="5"/>
      <c r="L2216" s="5"/>
      <c r="M2216" s="5"/>
    </row>
    <row r="2217" spans="1:13" x14ac:dyDescent="0.25">
      <c r="A2217" s="4"/>
      <c r="B2217" s="4"/>
      <c r="C2217" s="4"/>
      <c r="D2217" s="4"/>
      <c r="E2217" s="5"/>
      <c r="F2217" s="5"/>
      <c r="G2217" s="5"/>
      <c r="H2217" s="6"/>
      <c r="I2217" s="5"/>
      <c r="J2217" s="5"/>
      <c r="K2217" s="5"/>
      <c r="L2217" s="5"/>
      <c r="M2217" s="5"/>
    </row>
    <row r="2218" spans="1:13" x14ac:dyDescent="0.25">
      <c r="A2218" s="4"/>
      <c r="B2218" s="4"/>
      <c r="C2218" s="4"/>
      <c r="D2218" s="4"/>
      <c r="E2218" s="5"/>
      <c r="F2218" s="5"/>
      <c r="G2218" s="5"/>
      <c r="H2218" s="6"/>
      <c r="I2218" s="5"/>
      <c r="J2218" s="5"/>
      <c r="K2218" s="5"/>
      <c r="L2218" s="5"/>
      <c r="M2218" s="5"/>
    </row>
    <row r="2219" spans="1:13" x14ac:dyDescent="0.25">
      <c r="A2219" s="4"/>
      <c r="B2219" s="4"/>
      <c r="C2219" s="4"/>
      <c r="D2219" s="4"/>
      <c r="E2219" s="5"/>
      <c r="F2219" s="5"/>
      <c r="G2219" s="5"/>
      <c r="H2219" s="6"/>
      <c r="I2219" s="5"/>
      <c r="J2219" s="5"/>
      <c r="K2219" s="5"/>
      <c r="L2219" s="5"/>
      <c r="M2219" s="5"/>
    </row>
    <row r="2220" spans="1:13" x14ac:dyDescent="0.25">
      <c r="A2220" s="4"/>
      <c r="B2220" s="4"/>
      <c r="C2220" s="4"/>
      <c r="D2220" s="4"/>
      <c r="E2220" s="5"/>
      <c r="F2220" s="5"/>
      <c r="G2220" s="5"/>
      <c r="H2220" s="6"/>
      <c r="I2220" s="5"/>
      <c r="J2220" s="5"/>
      <c r="K2220" s="5"/>
      <c r="L2220" s="5"/>
      <c r="M2220" s="5"/>
    </row>
    <row r="2221" spans="1:13" x14ac:dyDescent="0.25">
      <c r="A2221" s="4"/>
      <c r="B2221" s="4"/>
      <c r="C2221" s="4"/>
      <c r="D2221" s="4"/>
      <c r="E2221" s="5"/>
      <c r="F2221" s="5"/>
      <c r="G2221" s="5"/>
      <c r="H2221" s="6"/>
      <c r="I2221" s="5"/>
      <c r="J2221" s="5"/>
      <c r="K2221" s="5"/>
      <c r="L2221" s="5"/>
      <c r="M2221" s="5"/>
    </row>
    <row r="2222" spans="1:13" x14ac:dyDescent="0.25">
      <c r="A2222" s="4"/>
      <c r="B2222" s="4"/>
      <c r="C2222" s="4"/>
      <c r="D2222" s="4"/>
      <c r="E2222" s="5"/>
      <c r="F2222" s="5"/>
      <c r="G2222" s="5"/>
      <c r="H2222" s="6"/>
      <c r="I2222" s="5"/>
      <c r="J2222" s="5"/>
      <c r="K2222" s="5"/>
      <c r="L2222" s="5"/>
      <c r="M2222" s="5"/>
    </row>
    <row r="2223" spans="1:13" x14ac:dyDescent="0.25">
      <c r="A2223" s="4"/>
      <c r="B2223" s="4"/>
      <c r="C2223" s="4"/>
      <c r="D2223" s="4"/>
      <c r="E2223" s="5"/>
      <c r="F2223" s="5"/>
      <c r="G2223" s="5"/>
      <c r="H2223" s="6"/>
      <c r="I2223" s="5"/>
      <c r="J2223" s="5"/>
      <c r="K2223" s="5"/>
      <c r="L2223" s="5"/>
      <c r="M2223" s="5"/>
    </row>
    <row r="2224" spans="1:13" x14ac:dyDescent="0.25">
      <c r="A2224" s="4"/>
      <c r="B2224" s="4"/>
      <c r="C2224" s="4"/>
      <c r="D2224" s="4"/>
      <c r="E2224" s="5"/>
      <c r="F2224" s="5"/>
      <c r="G2224" s="5"/>
      <c r="H2224" s="6"/>
      <c r="I2224" s="5"/>
      <c r="J2224" s="5"/>
      <c r="K2224" s="5"/>
      <c r="L2224" s="5"/>
      <c r="M2224" s="5"/>
    </row>
    <row r="2225" spans="1:13" x14ac:dyDescent="0.25">
      <c r="A2225" s="4"/>
      <c r="B2225" s="4"/>
      <c r="C2225" s="4"/>
      <c r="D2225" s="4"/>
      <c r="E2225" s="5"/>
      <c r="F2225" s="5"/>
      <c r="G2225" s="5"/>
      <c r="H2225" s="6"/>
      <c r="I2225" s="5"/>
      <c r="J2225" s="5"/>
      <c r="K2225" s="5"/>
      <c r="L2225" s="5"/>
      <c r="M2225" s="5"/>
    </row>
    <row r="2226" spans="1:13" x14ac:dyDescent="0.25">
      <c r="A2226" s="4"/>
      <c r="B2226" s="4"/>
      <c r="C2226" s="4"/>
      <c r="D2226" s="4"/>
      <c r="E2226" s="5"/>
      <c r="F2226" s="5"/>
      <c r="G2226" s="5"/>
      <c r="H2226" s="6"/>
      <c r="I2226" s="5"/>
      <c r="J2226" s="5"/>
      <c r="K2226" s="5"/>
      <c r="L2226" s="5"/>
      <c r="M2226" s="5"/>
    </row>
    <row r="2227" spans="1:13" x14ac:dyDescent="0.25">
      <c r="A2227" s="4"/>
      <c r="B2227" s="4"/>
      <c r="C2227" s="4"/>
      <c r="D2227" s="4"/>
      <c r="E2227" s="5"/>
      <c r="F2227" s="5"/>
      <c r="G2227" s="5"/>
      <c r="H2227" s="6"/>
      <c r="I2227" s="5"/>
      <c r="J2227" s="5"/>
      <c r="K2227" s="5"/>
      <c r="L2227" s="5"/>
      <c r="M2227" s="5"/>
    </row>
    <row r="2228" spans="1:13" x14ac:dyDescent="0.25">
      <c r="A2228" s="4"/>
      <c r="B2228" s="4"/>
      <c r="C2228" s="4"/>
      <c r="D2228" s="4"/>
      <c r="E2228" s="5"/>
      <c r="F2228" s="5"/>
      <c r="G2228" s="5"/>
      <c r="H2228" s="6"/>
      <c r="I2228" s="5"/>
      <c r="J2228" s="5"/>
      <c r="K2228" s="5"/>
      <c r="L2228" s="5"/>
      <c r="M2228" s="5"/>
    </row>
    <row r="2229" spans="1:13" x14ac:dyDescent="0.25">
      <c r="A2229" s="4"/>
      <c r="B2229" s="4"/>
      <c r="C2229" s="4"/>
      <c r="D2229" s="4"/>
      <c r="E2229" s="5"/>
      <c r="F2229" s="5"/>
      <c r="G2229" s="5"/>
      <c r="H2229" s="6"/>
      <c r="I2229" s="5"/>
      <c r="J2229" s="5"/>
      <c r="K2229" s="5"/>
      <c r="L2229" s="5"/>
      <c r="M2229" s="5"/>
    </row>
    <row r="2230" spans="1:13" x14ac:dyDescent="0.25">
      <c r="A2230" s="4"/>
      <c r="B2230" s="4"/>
      <c r="C2230" s="4"/>
      <c r="D2230" s="4"/>
      <c r="E2230" s="5"/>
      <c r="F2230" s="5"/>
      <c r="G2230" s="5"/>
      <c r="H2230" s="6"/>
      <c r="I2230" s="5"/>
      <c r="J2230" s="5"/>
      <c r="K2230" s="5"/>
      <c r="L2230" s="5"/>
      <c r="M2230" s="5"/>
    </row>
    <row r="2231" spans="1:13" x14ac:dyDescent="0.25">
      <c r="A2231" s="4"/>
      <c r="B2231" s="4"/>
      <c r="C2231" s="4"/>
      <c r="D2231" s="4"/>
      <c r="E2231" s="5"/>
      <c r="F2231" s="5"/>
      <c r="G2231" s="5"/>
      <c r="H2231" s="6"/>
      <c r="I2231" s="5"/>
      <c r="J2231" s="5"/>
      <c r="K2231" s="5"/>
      <c r="L2231" s="5"/>
      <c r="M2231" s="5"/>
    </row>
    <row r="2232" spans="1:13" x14ac:dyDescent="0.25">
      <c r="A2232" s="4"/>
      <c r="B2232" s="4"/>
      <c r="C2232" s="4"/>
      <c r="D2232" s="4"/>
      <c r="E2232" s="5"/>
      <c r="F2232" s="5"/>
      <c r="G2232" s="5"/>
      <c r="H2232" s="6"/>
      <c r="I2232" s="5"/>
      <c r="J2232" s="5"/>
      <c r="K2232" s="5"/>
      <c r="L2232" s="5"/>
      <c r="M2232" s="5"/>
    </row>
    <row r="2233" spans="1:13" x14ac:dyDescent="0.25">
      <c r="A2233" s="4"/>
      <c r="B2233" s="4"/>
      <c r="C2233" s="4"/>
      <c r="D2233" s="4"/>
      <c r="E2233" s="5"/>
      <c r="F2233" s="5"/>
      <c r="G2233" s="5"/>
      <c r="H2233" s="6"/>
      <c r="I2233" s="5"/>
      <c r="J2233" s="5"/>
      <c r="K2233" s="5"/>
      <c r="L2233" s="5"/>
      <c r="M2233" s="5"/>
    </row>
    <row r="2234" spans="1:13" x14ac:dyDescent="0.25">
      <c r="A2234" s="4"/>
      <c r="B2234" s="4"/>
      <c r="C2234" s="4"/>
      <c r="D2234" s="4"/>
      <c r="E2234" s="5"/>
      <c r="F2234" s="5"/>
      <c r="G2234" s="5"/>
      <c r="H2234" s="6"/>
      <c r="I2234" s="5"/>
      <c r="J2234" s="5"/>
      <c r="K2234" s="5"/>
      <c r="L2234" s="5"/>
      <c r="M2234" s="5"/>
    </row>
    <row r="2235" spans="1:13" x14ac:dyDescent="0.25">
      <c r="A2235" s="4"/>
      <c r="B2235" s="4"/>
      <c r="C2235" s="4"/>
      <c r="D2235" s="4"/>
      <c r="E2235" s="5"/>
      <c r="F2235" s="5"/>
      <c r="G2235" s="5"/>
      <c r="H2235" s="6"/>
      <c r="I2235" s="5"/>
      <c r="J2235" s="5"/>
      <c r="K2235" s="5"/>
      <c r="L2235" s="5"/>
      <c r="M2235" s="5"/>
    </row>
    <row r="2236" spans="1:13" x14ac:dyDescent="0.25">
      <c r="A2236" s="4"/>
      <c r="B2236" s="4"/>
      <c r="C2236" s="4"/>
      <c r="D2236" s="4"/>
      <c r="E2236" s="5"/>
      <c r="F2236" s="5"/>
      <c r="G2236" s="5"/>
      <c r="H2236" s="6"/>
      <c r="I2236" s="5"/>
      <c r="J2236" s="5"/>
      <c r="K2236" s="5"/>
      <c r="L2236" s="5"/>
      <c r="M2236" s="5"/>
    </row>
    <row r="2237" spans="1:13" x14ac:dyDescent="0.25">
      <c r="A2237" s="4"/>
      <c r="B2237" s="4"/>
      <c r="C2237" s="4"/>
      <c r="D2237" s="4"/>
      <c r="E2237" s="5"/>
      <c r="F2237" s="5"/>
      <c r="G2237" s="5"/>
      <c r="H2237" s="6"/>
      <c r="I2237" s="5"/>
      <c r="J2237" s="5"/>
      <c r="K2237" s="5"/>
      <c r="L2237" s="5"/>
      <c r="M2237" s="5"/>
    </row>
    <row r="2238" spans="1:13" x14ac:dyDescent="0.25">
      <c r="A2238" s="4"/>
      <c r="B2238" s="4"/>
      <c r="C2238" s="4"/>
      <c r="D2238" s="4"/>
      <c r="E2238" s="5"/>
      <c r="F2238" s="5"/>
      <c r="G2238" s="5"/>
      <c r="H2238" s="6"/>
      <c r="I2238" s="5"/>
      <c r="J2238" s="5"/>
      <c r="K2238" s="5"/>
      <c r="L2238" s="5"/>
      <c r="M2238" s="5"/>
    </row>
    <row r="2239" spans="1:13" x14ac:dyDescent="0.25">
      <c r="A2239" s="4"/>
      <c r="B2239" s="4"/>
      <c r="C2239" s="4"/>
      <c r="D2239" s="4"/>
      <c r="E2239" s="5"/>
      <c r="F2239" s="5"/>
      <c r="G2239" s="5"/>
      <c r="H2239" s="6"/>
      <c r="I2239" s="5"/>
      <c r="J2239" s="5"/>
      <c r="K2239" s="5"/>
      <c r="L2239" s="5"/>
      <c r="M2239" s="5"/>
    </row>
    <row r="2240" spans="1:13" x14ac:dyDescent="0.25">
      <c r="A2240" s="4"/>
      <c r="B2240" s="4"/>
      <c r="C2240" s="4"/>
      <c r="D2240" s="4"/>
      <c r="E2240" s="5"/>
      <c r="F2240" s="5"/>
      <c r="G2240" s="5"/>
      <c r="H2240" s="6"/>
      <c r="I2240" s="5"/>
      <c r="J2240" s="5"/>
      <c r="K2240" s="5"/>
      <c r="L2240" s="5"/>
      <c r="M2240" s="5"/>
    </row>
    <row r="2241" spans="1:13" x14ac:dyDescent="0.25">
      <c r="A2241" s="4"/>
      <c r="B2241" s="4"/>
      <c r="C2241" s="4"/>
      <c r="D2241" s="4"/>
      <c r="E2241" s="5"/>
      <c r="F2241" s="5"/>
      <c r="G2241" s="5"/>
      <c r="H2241" s="6"/>
      <c r="I2241" s="5"/>
      <c r="J2241" s="5"/>
      <c r="K2241" s="5"/>
      <c r="L2241" s="5"/>
      <c r="M2241" s="5"/>
    </row>
    <row r="2242" spans="1:13" x14ac:dyDescent="0.25">
      <c r="A2242" s="4"/>
      <c r="B2242" s="4"/>
      <c r="C2242" s="4"/>
      <c r="D2242" s="4"/>
      <c r="E2242" s="5"/>
      <c r="F2242" s="5"/>
      <c r="G2242" s="5"/>
      <c r="H2242" s="6"/>
      <c r="I2242" s="5"/>
      <c r="J2242" s="5"/>
      <c r="K2242" s="5"/>
      <c r="L2242" s="5"/>
      <c r="M2242" s="5"/>
    </row>
    <row r="2243" spans="1:13" x14ac:dyDescent="0.25">
      <c r="A2243" s="4"/>
      <c r="B2243" s="4"/>
      <c r="C2243" s="4"/>
      <c r="D2243" s="4"/>
      <c r="E2243" s="5"/>
      <c r="F2243" s="5"/>
      <c r="G2243" s="5"/>
      <c r="H2243" s="6"/>
      <c r="I2243" s="5"/>
      <c r="J2243" s="5"/>
      <c r="K2243" s="5"/>
      <c r="L2243" s="5"/>
      <c r="M2243" s="5"/>
    </row>
    <row r="2244" spans="1:13" x14ac:dyDescent="0.25">
      <c r="A2244" s="4"/>
      <c r="B2244" s="4"/>
      <c r="C2244" s="4"/>
      <c r="D2244" s="4"/>
      <c r="E2244" s="5"/>
      <c r="F2244" s="5"/>
      <c r="G2244" s="5"/>
      <c r="H2244" s="6"/>
      <c r="I2244" s="5"/>
      <c r="J2244" s="5"/>
      <c r="K2244" s="5"/>
      <c r="L2244" s="5"/>
      <c r="M2244" s="5"/>
    </row>
    <row r="2245" spans="1:13" x14ac:dyDescent="0.25">
      <c r="A2245" s="4"/>
      <c r="B2245" s="4"/>
      <c r="C2245" s="4"/>
      <c r="D2245" s="4"/>
      <c r="E2245" s="5"/>
      <c r="F2245" s="5"/>
      <c r="G2245" s="5"/>
      <c r="H2245" s="6"/>
      <c r="I2245" s="5"/>
      <c r="J2245" s="5"/>
      <c r="K2245" s="5"/>
      <c r="L2245" s="5"/>
      <c r="M2245" s="5"/>
    </row>
    <row r="2246" spans="1:13" x14ac:dyDescent="0.25">
      <c r="A2246" s="4"/>
      <c r="B2246" s="4"/>
      <c r="C2246" s="4"/>
      <c r="D2246" s="4"/>
      <c r="E2246" s="5"/>
      <c r="F2246" s="5"/>
      <c r="G2246" s="5"/>
      <c r="H2246" s="6"/>
      <c r="I2246" s="5"/>
      <c r="J2246" s="5"/>
      <c r="K2246" s="5"/>
      <c r="L2246" s="5"/>
      <c r="M2246" s="5"/>
    </row>
    <row r="2247" spans="1:13" x14ac:dyDescent="0.25">
      <c r="A2247" s="4"/>
      <c r="B2247" s="4"/>
      <c r="C2247" s="4"/>
      <c r="D2247" s="4"/>
      <c r="E2247" s="5"/>
      <c r="F2247" s="5"/>
      <c r="G2247" s="5"/>
      <c r="H2247" s="6"/>
      <c r="I2247" s="5"/>
      <c r="J2247" s="5"/>
      <c r="K2247" s="5"/>
      <c r="L2247" s="5"/>
      <c r="M2247" s="5"/>
    </row>
    <row r="2248" spans="1:13" x14ac:dyDescent="0.25">
      <c r="A2248" s="4"/>
      <c r="B2248" s="4"/>
      <c r="C2248" s="4"/>
      <c r="D2248" s="4"/>
      <c r="E2248" s="5"/>
      <c r="F2248" s="5"/>
      <c r="G2248" s="5"/>
      <c r="H2248" s="6"/>
      <c r="I2248" s="5"/>
      <c r="J2248" s="5"/>
      <c r="K2248" s="5"/>
      <c r="L2248" s="5"/>
      <c r="M2248" s="5"/>
    </row>
    <row r="2249" spans="1:13" x14ac:dyDescent="0.25">
      <c r="A2249" s="4"/>
      <c r="B2249" s="4"/>
      <c r="C2249" s="4"/>
      <c r="D2249" s="4"/>
      <c r="E2249" s="5"/>
      <c r="F2249" s="5"/>
      <c r="G2249" s="5"/>
      <c r="H2249" s="6"/>
      <c r="I2249" s="5"/>
      <c r="J2249" s="5"/>
      <c r="K2249" s="5"/>
      <c r="L2249" s="5"/>
      <c r="M2249" s="5"/>
    </row>
    <row r="2250" spans="1:13" x14ac:dyDescent="0.25">
      <c r="A2250" s="4"/>
      <c r="B2250" s="4"/>
      <c r="C2250" s="4"/>
      <c r="D2250" s="4"/>
      <c r="E2250" s="5"/>
      <c r="F2250" s="5"/>
      <c r="G2250" s="5"/>
      <c r="H2250" s="6"/>
      <c r="I2250" s="5"/>
      <c r="J2250" s="5"/>
      <c r="K2250" s="5"/>
      <c r="L2250" s="5"/>
      <c r="M2250" s="5"/>
    </row>
    <row r="2251" spans="1:13" x14ac:dyDescent="0.25">
      <c r="A2251" s="4"/>
      <c r="B2251" s="4"/>
      <c r="C2251" s="4"/>
      <c r="D2251" s="4"/>
      <c r="E2251" s="5"/>
      <c r="F2251" s="5"/>
      <c r="G2251" s="5"/>
      <c r="H2251" s="6"/>
      <c r="I2251" s="5"/>
      <c r="J2251" s="5"/>
      <c r="K2251" s="5"/>
      <c r="L2251" s="5"/>
      <c r="M2251" s="5"/>
    </row>
    <row r="2252" spans="1:13" x14ac:dyDescent="0.25">
      <c r="A2252" s="4"/>
      <c r="B2252" s="4"/>
      <c r="C2252" s="4"/>
      <c r="D2252" s="4"/>
      <c r="E2252" s="5"/>
      <c r="F2252" s="5"/>
      <c r="G2252" s="5"/>
      <c r="H2252" s="6"/>
      <c r="I2252" s="5"/>
      <c r="J2252" s="5"/>
      <c r="K2252" s="5"/>
      <c r="L2252" s="5"/>
      <c r="M2252" s="5"/>
    </row>
    <row r="2253" spans="1:13" x14ac:dyDescent="0.25">
      <c r="A2253" s="4"/>
      <c r="B2253" s="4"/>
      <c r="C2253" s="4"/>
      <c r="D2253" s="4"/>
      <c r="E2253" s="5"/>
      <c r="F2253" s="5"/>
      <c r="G2253" s="5"/>
      <c r="H2253" s="6"/>
      <c r="I2253" s="5"/>
      <c r="J2253" s="5"/>
      <c r="K2253" s="5"/>
      <c r="L2253" s="5"/>
      <c r="M2253" s="5"/>
    </row>
    <row r="2254" spans="1:13" x14ac:dyDescent="0.25">
      <c r="A2254" s="4"/>
      <c r="B2254" s="4"/>
      <c r="C2254" s="4"/>
      <c r="D2254" s="4"/>
      <c r="E2254" s="5"/>
      <c r="F2254" s="5"/>
      <c r="G2254" s="5"/>
      <c r="H2254" s="6"/>
      <c r="I2254" s="5"/>
      <c r="J2254" s="5"/>
      <c r="K2254" s="5"/>
      <c r="L2254" s="5"/>
      <c r="M2254" s="5"/>
    </row>
    <row r="2255" spans="1:13" x14ac:dyDescent="0.25">
      <c r="A2255" s="4"/>
      <c r="B2255" s="4"/>
      <c r="C2255" s="4"/>
      <c r="D2255" s="4"/>
      <c r="E2255" s="5"/>
      <c r="F2255" s="5"/>
      <c r="G2255" s="5"/>
      <c r="H2255" s="6"/>
      <c r="I2255" s="5"/>
      <c r="J2255" s="5"/>
      <c r="K2255" s="5"/>
      <c r="L2255" s="5"/>
      <c r="M2255" s="5"/>
    </row>
    <row r="2256" spans="1:13" x14ac:dyDescent="0.25">
      <c r="A2256" s="4"/>
      <c r="B2256" s="4"/>
      <c r="C2256" s="4"/>
      <c r="D2256" s="4"/>
      <c r="E2256" s="5"/>
      <c r="F2256" s="5"/>
      <c r="G2256" s="5"/>
      <c r="H2256" s="6"/>
      <c r="I2256" s="5"/>
      <c r="J2256" s="5"/>
      <c r="K2256" s="5"/>
      <c r="L2256" s="5"/>
      <c r="M2256" s="5"/>
    </row>
    <row r="2257" spans="1:13" x14ac:dyDescent="0.25">
      <c r="A2257" s="4"/>
      <c r="B2257" s="4"/>
      <c r="C2257" s="4"/>
      <c r="D2257" s="4"/>
      <c r="E2257" s="5"/>
      <c r="F2257" s="5"/>
      <c r="G2257" s="5"/>
      <c r="H2257" s="6"/>
      <c r="I2257" s="5"/>
      <c r="J2257" s="5"/>
      <c r="K2257" s="5"/>
      <c r="L2257" s="5"/>
      <c r="M2257" s="5"/>
    </row>
    <row r="2258" spans="1:13" x14ac:dyDescent="0.25">
      <c r="A2258" s="4"/>
      <c r="B2258" s="4"/>
      <c r="C2258" s="4"/>
      <c r="D2258" s="4"/>
      <c r="E2258" s="5"/>
      <c r="F2258" s="5"/>
      <c r="G2258" s="5"/>
      <c r="H2258" s="6"/>
      <c r="I2258" s="5"/>
      <c r="J2258" s="5"/>
      <c r="K2258" s="5"/>
      <c r="L2258" s="5"/>
      <c r="M2258" s="5"/>
    </row>
    <row r="2259" spans="1:13" x14ac:dyDescent="0.25">
      <c r="A2259" s="4"/>
      <c r="B2259" s="4"/>
      <c r="C2259" s="4"/>
      <c r="D2259" s="4"/>
      <c r="E2259" s="5"/>
      <c r="F2259" s="5"/>
      <c r="G2259" s="5"/>
      <c r="H2259" s="6"/>
      <c r="I2259" s="5"/>
      <c r="J2259" s="5"/>
      <c r="K2259" s="5"/>
      <c r="L2259" s="5"/>
      <c r="M2259" s="5"/>
    </row>
    <row r="2260" spans="1:13" x14ac:dyDescent="0.25">
      <c r="A2260" s="4"/>
      <c r="B2260" s="4"/>
      <c r="C2260" s="4"/>
      <c r="D2260" s="4"/>
      <c r="E2260" s="5"/>
      <c r="F2260" s="5"/>
      <c r="G2260" s="5"/>
      <c r="H2260" s="6"/>
      <c r="I2260" s="5"/>
      <c r="J2260" s="5"/>
      <c r="K2260" s="5"/>
      <c r="L2260" s="5"/>
      <c r="M2260" s="5"/>
    </row>
    <row r="2261" spans="1:13" x14ac:dyDescent="0.25">
      <c r="A2261" s="4"/>
      <c r="B2261" s="4"/>
      <c r="C2261" s="4"/>
      <c r="D2261" s="4"/>
      <c r="E2261" s="5"/>
      <c r="F2261" s="5"/>
      <c r="G2261" s="5"/>
      <c r="H2261" s="6"/>
      <c r="I2261" s="5"/>
      <c r="J2261" s="5"/>
      <c r="K2261" s="5"/>
      <c r="L2261" s="5"/>
      <c r="M2261" s="5"/>
    </row>
    <row r="2262" spans="1:13" x14ac:dyDescent="0.25">
      <c r="A2262" s="4"/>
      <c r="B2262" s="4"/>
      <c r="C2262" s="4"/>
      <c r="D2262" s="4"/>
      <c r="E2262" s="5"/>
      <c r="F2262" s="5"/>
      <c r="G2262" s="5"/>
      <c r="H2262" s="6"/>
      <c r="I2262" s="5"/>
      <c r="J2262" s="5"/>
      <c r="K2262" s="5"/>
      <c r="L2262" s="5"/>
      <c r="M2262" s="5"/>
    </row>
    <row r="2263" spans="1:13" x14ac:dyDescent="0.25">
      <c r="A2263" s="4"/>
      <c r="B2263" s="4"/>
      <c r="C2263" s="4"/>
      <c r="D2263" s="4"/>
      <c r="E2263" s="5"/>
      <c r="F2263" s="5"/>
      <c r="G2263" s="5"/>
      <c r="H2263" s="6"/>
      <c r="I2263" s="5"/>
      <c r="J2263" s="5"/>
      <c r="K2263" s="5"/>
      <c r="L2263" s="5"/>
      <c r="M2263" s="5"/>
    </row>
    <row r="2264" spans="1:13" x14ac:dyDescent="0.25">
      <c r="A2264" s="4"/>
      <c r="B2264" s="4"/>
      <c r="C2264" s="4"/>
      <c r="D2264" s="4"/>
      <c r="E2264" s="5"/>
      <c r="F2264" s="5"/>
      <c r="G2264" s="5"/>
      <c r="H2264" s="6"/>
      <c r="I2264" s="5"/>
      <c r="J2264" s="5"/>
      <c r="K2264" s="5"/>
      <c r="L2264" s="5"/>
      <c r="M2264" s="5"/>
    </row>
    <row r="2265" spans="1:13" x14ac:dyDescent="0.25">
      <c r="A2265" s="4"/>
      <c r="B2265" s="4"/>
      <c r="C2265" s="4"/>
      <c r="D2265" s="4"/>
      <c r="E2265" s="5"/>
      <c r="F2265" s="5"/>
      <c r="G2265" s="5"/>
      <c r="H2265" s="6"/>
      <c r="I2265" s="5"/>
      <c r="J2265" s="5"/>
      <c r="K2265" s="5"/>
      <c r="L2265" s="5"/>
      <c r="M2265" s="5"/>
    </row>
    <row r="2266" spans="1:13" x14ac:dyDescent="0.25">
      <c r="A2266" s="4"/>
      <c r="B2266" s="4"/>
      <c r="C2266" s="4"/>
      <c r="D2266" s="4"/>
      <c r="E2266" s="5"/>
      <c r="F2266" s="5"/>
      <c r="G2266" s="5"/>
      <c r="H2266" s="6"/>
      <c r="I2266" s="5"/>
      <c r="J2266" s="5"/>
      <c r="K2266" s="5"/>
      <c r="L2266" s="5"/>
      <c r="M2266" s="5"/>
    </row>
    <row r="2267" spans="1:13" x14ac:dyDescent="0.25">
      <c r="A2267" s="4"/>
      <c r="B2267" s="4"/>
      <c r="C2267" s="4"/>
      <c r="D2267" s="4"/>
      <c r="E2267" s="5"/>
      <c r="F2267" s="5"/>
      <c r="G2267" s="5"/>
      <c r="H2267" s="6"/>
      <c r="I2267" s="5"/>
      <c r="J2267" s="5"/>
      <c r="K2267" s="5"/>
      <c r="L2267" s="5"/>
      <c r="M2267" s="5"/>
    </row>
    <row r="2268" spans="1:13" x14ac:dyDescent="0.25">
      <c r="A2268" s="4"/>
      <c r="B2268" s="4"/>
      <c r="C2268" s="4"/>
      <c r="D2268" s="4"/>
      <c r="E2268" s="5"/>
      <c r="F2268" s="5"/>
      <c r="G2268" s="5"/>
      <c r="H2268" s="6"/>
      <c r="I2268" s="5"/>
      <c r="J2268" s="5"/>
      <c r="K2268" s="5"/>
      <c r="L2268" s="5"/>
      <c r="M2268" s="5"/>
    </row>
    <row r="2269" spans="1:13" x14ac:dyDescent="0.25">
      <c r="A2269" s="4"/>
      <c r="B2269" s="4"/>
      <c r="C2269" s="4"/>
      <c r="D2269" s="4"/>
      <c r="E2269" s="5"/>
      <c r="F2269" s="5"/>
      <c r="G2269" s="5"/>
      <c r="H2269" s="6"/>
      <c r="I2269" s="5"/>
      <c r="J2269" s="5"/>
      <c r="K2269" s="5"/>
      <c r="L2269" s="5"/>
      <c r="M2269" s="5"/>
    </row>
  </sheetData>
  <autoFilter ref="A1:M2180" xr:uid="{90F41065-0BC2-480D-BC6D-8C66AB5E026C}"/>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13"/>
  <sheetViews>
    <sheetView tabSelected="1" topLeftCell="B1" workbookViewId="0">
      <pane xSplit="2" ySplit="3" topLeftCell="D4" activePane="bottomRight" state="frozenSplit"/>
      <selection activeCell="B1" sqref="B1"/>
      <selection pane="topRight" activeCell="D1" sqref="D1"/>
      <selection pane="bottomLeft" activeCell="B6" sqref="B6"/>
      <selection pane="bottomRight" activeCell="B1" sqref="B1"/>
    </sheetView>
  </sheetViews>
  <sheetFormatPr baseColWidth="10" defaultRowHeight="14.25" x14ac:dyDescent="0.2"/>
  <cols>
    <col min="1" max="1" width="10.7109375" style="17" hidden="1" customWidth="1"/>
    <col min="2" max="2" width="7.85546875" style="17" customWidth="1"/>
    <col min="3" max="3" width="11.42578125" style="17"/>
    <col min="4" max="4" width="51.28515625" style="17" customWidth="1"/>
    <col min="5" max="5" width="11.5703125" style="17" bestFit="1" customWidth="1"/>
    <col min="6" max="6" width="12.140625" style="17" bestFit="1" customWidth="1"/>
    <col min="7" max="7" width="12" style="17" bestFit="1" customWidth="1"/>
    <col min="8" max="11" width="11.5703125" style="17" bestFit="1" customWidth="1"/>
    <col min="12" max="12" width="11.42578125" style="17"/>
    <col min="13" max="13" width="12.140625" style="17" customWidth="1"/>
    <col min="14" max="16384" width="11.42578125" style="17"/>
  </cols>
  <sheetData>
    <row r="1" spans="1:13" ht="39" customHeight="1" x14ac:dyDescent="0.2">
      <c r="A1" s="12" t="s">
        <v>0</v>
      </c>
      <c r="B1" s="12" t="s">
        <v>6434</v>
      </c>
      <c r="C1" s="12" t="s">
        <v>6435</v>
      </c>
      <c r="D1" s="12" t="s">
        <v>1</v>
      </c>
      <c r="E1" s="13" t="s">
        <v>6436</v>
      </c>
      <c r="F1" s="13" t="s">
        <v>2</v>
      </c>
      <c r="G1" s="14" t="s">
        <v>3</v>
      </c>
      <c r="H1" s="14" t="s">
        <v>4</v>
      </c>
      <c r="I1" s="13" t="s">
        <v>5</v>
      </c>
      <c r="J1" s="13" t="s">
        <v>6437</v>
      </c>
      <c r="K1" s="13" t="s">
        <v>6</v>
      </c>
      <c r="L1" s="13" t="s">
        <v>7</v>
      </c>
      <c r="M1" s="13" t="s">
        <v>8</v>
      </c>
    </row>
    <row r="2" spans="1:13" x14ac:dyDescent="0.2">
      <c r="A2" s="4" t="s">
        <v>22</v>
      </c>
      <c r="B2" s="9">
        <v>26</v>
      </c>
      <c r="C2" s="9" t="s">
        <v>23</v>
      </c>
      <c r="D2" s="9" t="s">
        <v>24</v>
      </c>
      <c r="E2" s="10">
        <v>703.94</v>
      </c>
      <c r="F2" s="10">
        <v>1759388.5068828</v>
      </c>
      <c r="G2" s="18">
        <v>2174065.9947973499</v>
      </c>
      <c r="H2" s="19">
        <v>-0.190738224555691</v>
      </c>
      <c r="I2" s="20">
        <v>-414677.48791454697</v>
      </c>
      <c r="J2" s="10">
        <v>2499.3444141301802</v>
      </c>
      <c r="K2" s="20">
        <v>3088.42514247997</v>
      </c>
      <c r="L2" s="21" t="s">
        <v>25</v>
      </c>
      <c r="M2" s="21" t="s">
        <v>6442</v>
      </c>
    </row>
    <row r="3" spans="1:13" x14ac:dyDescent="0.2">
      <c r="A3" s="4" t="s">
        <v>26</v>
      </c>
      <c r="B3" s="9">
        <v>27</v>
      </c>
      <c r="C3" s="9" t="s">
        <v>27</v>
      </c>
      <c r="D3" s="9" t="s">
        <v>28</v>
      </c>
      <c r="E3" s="10">
        <v>519.4</v>
      </c>
      <c r="F3" s="10">
        <v>2344865.6153624002</v>
      </c>
      <c r="G3" s="18">
        <v>2327367.3947905502</v>
      </c>
      <c r="H3" s="19">
        <v>7.5184608201606098E-3</v>
      </c>
      <c r="I3" s="20">
        <v>17498.220571851802</v>
      </c>
      <c r="J3" s="10">
        <v>4514.5660673130496</v>
      </c>
      <c r="K3" s="20">
        <v>4480.8767708712903</v>
      </c>
      <c r="L3" s="21" t="s">
        <v>80</v>
      </c>
      <c r="M3" s="21" t="s">
        <v>6440</v>
      </c>
    </row>
    <row r="4" spans="1:13" x14ac:dyDescent="0.2">
      <c r="A4" s="4" t="s">
        <v>29</v>
      </c>
      <c r="B4" s="9">
        <v>28</v>
      </c>
      <c r="C4" s="9" t="s">
        <v>30</v>
      </c>
      <c r="D4" s="9" t="s">
        <v>31</v>
      </c>
      <c r="E4" s="10">
        <v>238.56</v>
      </c>
      <c r="F4" s="10">
        <v>1520410.26643904</v>
      </c>
      <c r="G4" s="18">
        <v>1455789.2642139599</v>
      </c>
      <c r="H4" s="19">
        <v>4.43889811620337E-2</v>
      </c>
      <c r="I4" s="20">
        <v>64621.002225084201</v>
      </c>
      <c r="J4" s="10">
        <v>6373.2824716592904</v>
      </c>
      <c r="K4" s="20">
        <v>6102.40301900552</v>
      </c>
      <c r="L4" s="21" t="s">
        <v>80</v>
      </c>
      <c r="M4" s="21" t="s">
        <v>6442</v>
      </c>
    </row>
    <row r="5" spans="1:13" x14ac:dyDescent="0.2">
      <c r="A5" s="4" t="s">
        <v>35</v>
      </c>
      <c r="B5" s="9">
        <v>30</v>
      </c>
      <c r="C5" s="9" t="s">
        <v>36</v>
      </c>
      <c r="D5" s="9" t="s">
        <v>37</v>
      </c>
      <c r="E5" s="10">
        <v>4019.65</v>
      </c>
      <c r="F5" s="10">
        <v>8732281.1317014601</v>
      </c>
      <c r="G5" s="18">
        <v>9001133.7282988299</v>
      </c>
      <c r="H5" s="19">
        <v>-2.9868748172479299E-2</v>
      </c>
      <c r="I5" s="20">
        <v>-268852.59659736801</v>
      </c>
      <c r="J5" s="10">
        <v>2172.3983759037401</v>
      </c>
      <c r="K5" s="20">
        <v>2239.28295456043</v>
      </c>
      <c r="L5" s="21" t="s">
        <v>12</v>
      </c>
      <c r="M5" s="21" t="s">
        <v>6439</v>
      </c>
    </row>
    <row r="6" spans="1:13" x14ac:dyDescent="0.2">
      <c r="A6" s="4" t="s">
        <v>38</v>
      </c>
      <c r="B6" s="9">
        <v>31</v>
      </c>
      <c r="C6" s="9" t="s">
        <v>39</v>
      </c>
      <c r="D6" s="9" t="s">
        <v>40</v>
      </c>
      <c r="E6" s="10">
        <v>1444.94</v>
      </c>
      <c r="F6" s="10">
        <v>4245901.4674701001</v>
      </c>
      <c r="G6" s="18">
        <v>4799850.2772089904</v>
      </c>
      <c r="H6" s="19">
        <v>-0.115409601913874</v>
      </c>
      <c r="I6" s="20">
        <v>-553948.80973888701</v>
      </c>
      <c r="J6" s="10">
        <v>2938.46212816456</v>
      </c>
      <c r="K6" s="20">
        <v>3321.83362437817</v>
      </c>
      <c r="L6" s="21" t="s">
        <v>25</v>
      </c>
      <c r="M6" s="21" t="s">
        <v>6440</v>
      </c>
    </row>
    <row r="7" spans="1:13" x14ac:dyDescent="0.2">
      <c r="A7" s="4" t="s">
        <v>47</v>
      </c>
      <c r="B7" s="9">
        <v>34</v>
      </c>
      <c r="C7" s="9" t="s">
        <v>48</v>
      </c>
      <c r="D7" s="9" t="s">
        <v>49</v>
      </c>
      <c r="E7" s="10">
        <v>5807.76</v>
      </c>
      <c r="F7" s="10">
        <v>14863621.2207976</v>
      </c>
      <c r="G7" s="18">
        <v>14949935.1767722</v>
      </c>
      <c r="H7" s="19">
        <v>-5.7735337949006401E-3</v>
      </c>
      <c r="I7" s="20">
        <v>-86313.955974668293</v>
      </c>
      <c r="J7" s="10">
        <v>2559.2691882580498</v>
      </c>
      <c r="K7" s="20">
        <v>2574.1310206985499</v>
      </c>
      <c r="L7" s="21" t="s">
        <v>25</v>
      </c>
      <c r="M7" s="21" t="s">
        <v>6439</v>
      </c>
    </row>
    <row r="8" spans="1:13" x14ac:dyDescent="0.2">
      <c r="A8" s="4" t="s">
        <v>50</v>
      </c>
      <c r="B8" s="9">
        <v>35</v>
      </c>
      <c r="C8" s="9" t="s">
        <v>51</v>
      </c>
      <c r="D8" s="9" t="s">
        <v>52</v>
      </c>
      <c r="E8" s="10">
        <v>2371.7399999999998</v>
      </c>
      <c r="F8" s="10">
        <v>7864705.7951357998</v>
      </c>
      <c r="G8" s="18">
        <v>7357205.65305073</v>
      </c>
      <c r="H8" s="19">
        <v>6.8980013067139606E-2</v>
      </c>
      <c r="I8" s="20">
        <v>507500.14208507299</v>
      </c>
      <c r="J8" s="10">
        <v>3316.0067271858602</v>
      </c>
      <c r="K8" s="20">
        <v>3102.02874389719</v>
      </c>
      <c r="L8" s="21" t="s">
        <v>12</v>
      </c>
      <c r="M8" s="21" t="s">
        <v>6443</v>
      </c>
    </row>
    <row r="9" spans="1:13" x14ac:dyDescent="0.2">
      <c r="A9" s="4" t="s">
        <v>59</v>
      </c>
      <c r="B9" s="9">
        <v>38</v>
      </c>
      <c r="C9" s="9" t="s">
        <v>60</v>
      </c>
      <c r="D9" s="9" t="s">
        <v>61</v>
      </c>
      <c r="E9" s="10">
        <v>1659.02</v>
      </c>
      <c r="F9" s="10">
        <v>1404389.8869678699</v>
      </c>
      <c r="G9" s="18">
        <v>2379454.7836898202</v>
      </c>
      <c r="H9" s="19">
        <v>-0.40978500764360798</v>
      </c>
      <c r="I9" s="20">
        <v>-975064.89672195399</v>
      </c>
      <c r="J9" s="10">
        <v>846.51775564361503</v>
      </c>
      <c r="K9" s="20">
        <v>1434.25322400563</v>
      </c>
      <c r="L9" s="21" t="s">
        <v>80</v>
      </c>
      <c r="M9" s="21" t="s">
        <v>6443</v>
      </c>
    </row>
    <row r="10" spans="1:13" x14ac:dyDescent="0.2">
      <c r="A10" s="4" t="s">
        <v>71</v>
      </c>
      <c r="B10" s="9">
        <v>42</v>
      </c>
      <c r="C10" s="9" t="s">
        <v>72</v>
      </c>
      <c r="D10" s="9" t="s">
        <v>73</v>
      </c>
      <c r="E10" s="10">
        <v>9200.73</v>
      </c>
      <c r="F10" s="10">
        <v>7648890.4111970998</v>
      </c>
      <c r="G10" s="18">
        <v>8192854.7023904603</v>
      </c>
      <c r="H10" s="19">
        <v>-6.6394963776746696E-2</v>
      </c>
      <c r="I10" s="20">
        <v>-543964.29119336396</v>
      </c>
      <c r="J10" s="10">
        <v>831.33516701360702</v>
      </c>
      <c r="K10" s="20">
        <v>890.45702921295003</v>
      </c>
      <c r="L10" s="21" t="s">
        <v>25</v>
      </c>
      <c r="M10" s="21" t="s">
        <v>6443</v>
      </c>
    </row>
    <row r="11" spans="1:13" x14ac:dyDescent="0.2">
      <c r="A11" s="4" t="s">
        <v>81</v>
      </c>
      <c r="B11" s="9">
        <v>47</v>
      </c>
      <c r="C11" s="9" t="s">
        <v>82</v>
      </c>
      <c r="D11" s="9" t="s">
        <v>83</v>
      </c>
      <c r="E11" s="10">
        <v>1522.64</v>
      </c>
      <c r="F11" s="10">
        <v>1311796.5632221201</v>
      </c>
      <c r="G11" s="18">
        <v>1424974.0786456601</v>
      </c>
      <c r="H11" s="19">
        <v>-7.9424262602098894E-2</v>
      </c>
      <c r="I11" s="20">
        <v>-113177.515423537</v>
      </c>
      <c r="J11" s="10">
        <v>861.52771713741902</v>
      </c>
      <c r="K11" s="20">
        <v>935.85750974994505</v>
      </c>
      <c r="L11" s="21" t="s">
        <v>80</v>
      </c>
      <c r="M11" s="21" t="s">
        <v>6439</v>
      </c>
    </row>
    <row r="12" spans="1:13" x14ac:dyDescent="0.2">
      <c r="A12" s="4" t="s">
        <v>113</v>
      </c>
      <c r="B12" s="9">
        <v>73</v>
      </c>
      <c r="C12" s="9" t="s">
        <v>114</v>
      </c>
      <c r="D12" s="9" t="s">
        <v>115</v>
      </c>
      <c r="E12" s="10">
        <v>753.33</v>
      </c>
      <c r="F12" s="10">
        <v>618506.18247369002</v>
      </c>
      <c r="G12" s="18">
        <v>474588.07971952402</v>
      </c>
      <c r="H12" s="19">
        <v>0.30324845672318601</v>
      </c>
      <c r="I12" s="20">
        <v>143918.102754166</v>
      </c>
      <c r="J12" s="10">
        <v>821.02953881259202</v>
      </c>
      <c r="K12" s="20">
        <v>629.98696417177598</v>
      </c>
      <c r="L12" s="21" t="s">
        <v>80</v>
      </c>
      <c r="M12" s="21" t="s">
        <v>6439</v>
      </c>
    </row>
    <row r="13" spans="1:13" x14ac:dyDescent="0.2">
      <c r="A13" s="4" t="s">
        <v>116</v>
      </c>
      <c r="B13" s="9">
        <v>74</v>
      </c>
      <c r="C13" s="9" t="s">
        <v>117</v>
      </c>
      <c r="D13" s="9" t="s">
        <v>118</v>
      </c>
      <c r="E13" s="10">
        <v>1422.54</v>
      </c>
      <c r="F13" s="10">
        <v>863120.90634999995</v>
      </c>
      <c r="G13" s="18">
        <v>1219554.0714163601</v>
      </c>
      <c r="H13" s="19">
        <v>-0.29226515938929198</v>
      </c>
      <c r="I13" s="20">
        <v>-356433.16506636399</v>
      </c>
      <c r="J13" s="10">
        <v>606.74631739705001</v>
      </c>
      <c r="K13" s="20">
        <v>857.30740184203205</v>
      </c>
      <c r="L13" s="21" t="s">
        <v>12</v>
      </c>
      <c r="M13" s="21" t="s">
        <v>6439</v>
      </c>
    </row>
    <row r="14" spans="1:13" x14ac:dyDescent="0.2">
      <c r="A14" s="4" t="s">
        <v>122</v>
      </c>
      <c r="B14" s="9">
        <v>78</v>
      </c>
      <c r="C14" s="9" t="s">
        <v>123</v>
      </c>
      <c r="D14" s="9" t="s">
        <v>124</v>
      </c>
      <c r="E14" s="10">
        <v>15404.25</v>
      </c>
      <c r="F14" s="10">
        <v>8970050.8829887994</v>
      </c>
      <c r="G14" s="18">
        <v>9552725.26253842</v>
      </c>
      <c r="H14" s="19">
        <v>-6.0995617851024801E-2</v>
      </c>
      <c r="I14" s="20">
        <v>-582674.37954962405</v>
      </c>
      <c r="J14" s="10">
        <v>582.31013408564502</v>
      </c>
      <c r="K14" s="20">
        <v>620.13569388567601</v>
      </c>
      <c r="L14" s="21" t="s">
        <v>12</v>
      </c>
      <c r="M14" s="21" t="s">
        <v>6439</v>
      </c>
    </row>
    <row r="15" spans="1:13" x14ac:dyDescent="0.2">
      <c r="A15" s="4" t="s">
        <v>125</v>
      </c>
      <c r="B15" s="9">
        <v>79</v>
      </c>
      <c r="C15" s="9" t="s">
        <v>126</v>
      </c>
      <c r="D15" s="9" t="s">
        <v>127</v>
      </c>
      <c r="E15" s="10">
        <v>2608.7199999999998</v>
      </c>
      <c r="F15" s="10">
        <v>1055964.1232884401</v>
      </c>
      <c r="G15" s="18">
        <v>1663360.0678781399</v>
      </c>
      <c r="H15" s="19">
        <v>-0.36516203335608599</v>
      </c>
      <c r="I15" s="20">
        <v>-607395.94458969799</v>
      </c>
      <c r="J15" s="10">
        <v>404.78246929085498</v>
      </c>
      <c r="K15" s="20">
        <v>637.61540827614203</v>
      </c>
      <c r="L15" s="21" t="s">
        <v>12</v>
      </c>
      <c r="M15" s="21" t="s">
        <v>6439</v>
      </c>
    </row>
    <row r="16" spans="1:13" x14ac:dyDescent="0.2">
      <c r="A16" s="4" t="s">
        <v>128</v>
      </c>
      <c r="B16" s="9">
        <v>83</v>
      </c>
      <c r="C16" s="9" t="s">
        <v>129</v>
      </c>
      <c r="D16" s="9" t="s">
        <v>130</v>
      </c>
      <c r="E16" s="10">
        <v>97285.73</v>
      </c>
      <c r="F16" s="10">
        <v>38429643.163451597</v>
      </c>
      <c r="G16" s="18">
        <v>40924199.987588398</v>
      </c>
      <c r="H16" s="19">
        <v>-6.0955542805804702E-2</v>
      </c>
      <c r="I16" s="20">
        <v>-2494556.8241367601</v>
      </c>
      <c r="J16" s="10">
        <v>395.01829470212698</v>
      </c>
      <c r="K16" s="20">
        <v>420.65984381870101</v>
      </c>
      <c r="L16" s="21" t="s">
        <v>12</v>
      </c>
      <c r="M16" s="21" t="s">
        <v>6439</v>
      </c>
    </row>
    <row r="17" spans="1:13" x14ac:dyDescent="0.2">
      <c r="A17" s="4" t="s">
        <v>131</v>
      </c>
      <c r="B17" s="9">
        <v>84</v>
      </c>
      <c r="C17" s="9" t="s">
        <v>132</v>
      </c>
      <c r="D17" s="9" t="s">
        <v>133</v>
      </c>
      <c r="E17" s="10">
        <v>3688.86</v>
      </c>
      <c r="F17" s="10">
        <v>3459896.0364809399</v>
      </c>
      <c r="G17" s="18">
        <v>3926037.79884071</v>
      </c>
      <c r="H17" s="19">
        <v>-0.118730839142051</v>
      </c>
      <c r="I17" s="20">
        <v>-466141.76235977001</v>
      </c>
      <c r="J17" s="10">
        <v>937.93096958977503</v>
      </c>
      <c r="K17" s="20">
        <v>1064.29568995319</v>
      </c>
      <c r="L17" s="21" t="s">
        <v>25</v>
      </c>
      <c r="M17" s="21" t="s">
        <v>6441</v>
      </c>
    </row>
    <row r="18" spans="1:13" x14ac:dyDescent="0.2">
      <c r="A18" s="4" t="s">
        <v>134</v>
      </c>
      <c r="B18" s="9">
        <v>84</v>
      </c>
      <c r="C18" s="9" t="s">
        <v>135</v>
      </c>
      <c r="D18" s="9" t="s">
        <v>136</v>
      </c>
      <c r="E18" s="10">
        <v>3828.6</v>
      </c>
      <c r="F18" s="10">
        <v>3589516.3900669198</v>
      </c>
      <c r="G18" s="18">
        <v>4051488.4127771398</v>
      </c>
      <c r="H18" s="19">
        <v>-0.114025260754368</v>
      </c>
      <c r="I18" s="20">
        <v>-461972.02271021402</v>
      </c>
      <c r="J18" s="10">
        <v>937.55325447080395</v>
      </c>
      <c r="K18" s="20">
        <v>1058.2166882874001</v>
      </c>
      <c r="L18" s="21" t="s">
        <v>25</v>
      </c>
      <c r="M18" s="21" t="s">
        <v>6441</v>
      </c>
    </row>
    <row r="19" spans="1:13" x14ac:dyDescent="0.2">
      <c r="A19" s="4" t="s">
        <v>137</v>
      </c>
      <c r="B19" s="9">
        <v>85</v>
      </c>
      <c r="C19" s="9" t="s">
        <v>138</v>
      </c>
      <c r="D19" s="9" t="s">
        <v>139</v>
      </c>
      <c r="E19" s="10">
        <v>432.81</v>
      </c>
      <c r="F19" s="10">
        <v>882909.09787807998</v>
      </c>
      <c r="G19" s="18">
        <v>1108513.7954599301</v>
      </c>
      <c r="H19" s="19">
        <v>-0.203519972873452</v>
      </c>
      <c r="I19" s="20">
        <v>-225604.697581852</v>
      </c>
      <c r="J19" s="10">
        <v>2039.94616085137</v>
      </c>
      <c r="K19" s="20">
        <v>2561.2019025898899</v>
      </c>
      <c r="L19" s="21" t="s">
        <v>12</v>
      </c>
      <c r="M19" s="21" t="s">
        <v>6443</v>
      </c>
    </row>
    <row r="20" spans="1:13" x14ac:dyDescent="0.2">
      <c r="A20" s="4" t="s">
        <v>140</v>
      </c>
      <c r="B20" s="9">
        <v>85</v>
      </c>
      <c r="C20" s="9" t="s">
        <v>141</v>
      </c>
      <c r="D20" s="9" t="s">
        <v>142</v>
      </c>
      <c r="E20" s="10">
        <v>410.24</v>
      </c>
      <c r="F20" s="10">
        <v>835804.6698417</v>
      </c>
      <c r="G20" s="18">
        <v>1044706.07951383</v>
      </c>
      <c r="H20" s="19">
        <v>-0.199961897196335</v>
      </c>
      <c r="I20" s="20">
        <v>-208901.40967212999</v>
      </c>
      <c r="J20" s="10">
        <v>2037.35537695422</v>
      </c>
      <c r="K20" s="20">
        <v>2546.5729317322298</v>
      </c>
      <c r="L20" s="21" t="s">
        <v>12</v>
      </c>
      <c r="M20" s="21" t="s">
        <v>6443</v>
      </c>
    </row>
    <row r="21" spans="1:13" x14ac:dyDescent="0.2">
      <c r="A21" s="4" t="s">
        <v>143</v>
      </c>
      <c r="B21" s="9">
        <v>86</v>
      </c>
      <c r="C21" s="9" t="s">
        <v>144</v>
      </c>
      <c r="D21" s="9" t="s">
        <v>145</v>
      </c>
      <c r="E21" s="10">
        <v>222.2</v>
      </c>
      <c r="F21" s="10">
        <v>654181.30861158005</v>
      </c>
      <c r="G21" s="18">
        <v>1055938.9972131001</v>
      </c>
      <c r="H21" s="19">
        <v>-0.38047433579199802</v>
      </c>
      <c r="I21" s="20">
        <v>-401757.688601523</v>
      </c>
      <c r="J21" s="10">
        <v>2944.1102997820899</v>
      </c>
      <c r="K21" s="20">
        <v>4752.2007075297197</v>
      </c>
      <c r="L21" s="21" t="s">
        <v>12</v>
      </c>
      <c r="M21" s="21" t="s">
        <v>6450</v>
      </c>
    </row>
    <row r="22" spans="1:13" x14ac:dyDescent="0.2">
      <c r="A22" s="4" t="s">
        <v>146</v>
      </c>
      <c r="B22" s="9">
        <v>86</v>
      </c>
      <c r="C22" s="9" t="s">
        <v>147</v>
      </c>
      <c r="D22" s="9" t="s">
        <v>148</v>
      </c>
      <c r="E22" s="10">
        <v>197.69</v>
      </c>
      <c r="F22" s="10">
        <v>590331.61375070002</v>
      </c>
      <c r="G22" s="18">
        <v>934096.57310983597</v>
      </c>
      <c r="H22" s="19">
        <v>-0.36801864952213498</v>
      </c>
      <c r="I22" s="20">
        <v>-343764.959359136</v>
      </c>
      <c r="J22" s="10">
        <v>2986.1480790667201</v>
      </c>
      <c r="K22" s="20">
        <v>4725.0572770996796</v>
      </c>
      <c r="L22" s="21" t="s">
        <v>12</v>
      </c>
      <c r="M22" s="21" t="s">
        <v>6450</v>
      </c>
    </row>
    <row r="23" spans="1:13" x14ac:dyDescent="0.2">
      <c r="A23" s="4" t="s">
        <v>155</v>
      </c>
      <c r="B23" s="9">
        <v>88</v>
      </c>
      <c r="C23" s="9" t="s">
        <v>156</v>
      </c>
      <c r="D23" s="9" t="s">
        <v>157</v>
      </c>
      <c r="E23" s="10">
        <v>1980.2</v>
      </c>
      <c r="F23" s="10">
        <v>1856386.0648616401</v>
      </c>
      <c r="G23" s="18">
        <v>1381106.11027193</v>
      </c>
      <c r="H23" s="19">
        <v>0.34412993401073699</v>
      </c>
      <c r="I23" s="20">
        <v>475279.95458970597</v>
      </c>
      <c r="J23" s="10">
        <v>937.47402528110297</v>
      </c>
      <c r="K23" s="20">
        <v>697.45788822943905</v>
      </c>
      <c r="L23" s="21" t="s">
        <v>12</v>
      </c>
      <c r="M23" s="21" t="s">
        <v>6439</v>
      </c>
    </row>
    <row r="24" spans="1:13" x14ac:dyDescent="0.2">
      <c r="A24" s="4" t="s">
        <v>158</v>
      </c>
      <c r="B24" s="9">
        <v>88</v>
      </c>
      <c r="C24" s="9" t="s">
        <v>159</v>
      </c>
      <c r="D24" s="9" t="s">
        <v>160</v>
      </c>
      <c r="E24" s="10">
        <v>3461.15</v>
      </c>
      <c r="F24" s="10">
        <v>3244507.0306502399</v>
      </c>
      <c r="G24" s="18">
        <v>2400218.1445597801</v>
      </c>
      <c r="H24" s="19">
        <v>0.35175506359873698</v>
      </c>
      <c r="I24" s="20">
        <v>844288.88609046605</v>
      </c>
      <c r="J24" s="10">
        <v>937.40722899910202</v>
      </c>
      <c r="K24" s="20">
        <v>693.47417608591797</v>
      </c>
      <c r="L24" s="21" t="s">
        <v>12</v>
      </c>
      <c r="M24" s="21" t="s">
        <v>6439</v>
      </c>
    </row>
    <row r="25" spans="1:13" x14ac:dyDescent="0.2">
      <c r="A25" s="4" t="s">
        <v>161</v>
      </c>
      <c r="B25" s="9">
        <v>89</v>
      </c>
      <c r="C25" s="9" t="s">
        <v>162</v>
      </c>
      <c r="D25" s="9" t="s">
        <v>163</v>
      </c>
      <c r="E25" s="10">
        <v>10732.06</v>
      </c>
      <c r="F25" s="10">
        <v>9501559.2811757792</v>
      </c>
      <c r="G25" s="18">
        <v>10250302.724591799</v>
      </c>
      <c r="H25" s="19">
        <v>-7.3045983473215698E-2</v>
      </c>
      <c r="I25" s="20">
        <v>-748743.443415988</v>
      </c>
      <c r="J25" s="10">
        <v>885.343473776309</v>
      </c>
      <c r="K25" s="20">
        <v>955.11045638877999</v>
      </c>
      <c r="L25" s="21" t="s">
        <v>12</v>
      </c>
      <c r="M25" s="21" t="s">
        <v>6439</v>
      </c>
    </row>
    <row r="26" spans="1:13" x14ac:dyDescent="0.2">
      <c r="A26" s="4" t="s">
        <v>164</v>
      </c>
      <c r="B26" s="9">
        <v>89</v>
      </c>
      <c r="C26" s="9" t="s">
        <v>165</v>
      </c>
      <c r="D26" s="9" t="s">
        <v>166</v>
      </c>
      <c r="E26" s="10">
        <v>23439.4</v>
      </c>
      <c r="F26" s="10">
        <v>20748820.886892699</v>
      </c>
      <c r="G26" s="18">
        <v>22387216.031479198</v>
      </c>
      <c r="H26" s="19">
        <v>-7.3184407667424498E-2</v>
      </c>
      <c r="I26" s="20">
        <v>-1638395.14458647</v>
      </c>
      <c r="J26" s="10">
        <v>885.21126338100396</v>
      </c>
      <c r="K26" s="20">
        <v>955.11045638877999</v>
      </c>
      <c r="L26" s="21" t="s">
        <v>12</v>
      </c>
      <c r="M26" s="21" t="s">
        <v>6439</v>
      </c>
    </row>
    <row r="27" spans="1:13" x14ac:dyDescent="0.2">
      <c r="A27" s="4" t="s">
        <v>179</v>
      </c>
      <c r="B27" s="9">
        <v>193</v>
      </c>
      <c r="C27" s="9" t="s">
        <v>180</v>
      </c>
      <c r="D27" s="9" t="s">
        <v>181</v>
      </c>
      <c r="E27" s="10">
        <v>622.04</v>
      </c>
      <c r="F27" s="10">
        <v>652934.86580959999</v>
      </c>
      <c r="G27" s="18">
        <v>1180214.5473954</v>
      </c>
      <c r="H27" s="19">
        <v>-0.44676595687576098</v>
      </c>
      <c r="I27" s="20">
        <v>-527279.68158579897</v>
      </c>
      <c r="J27" s="10">
        <v>1049.66700824641</v>
      </c>
      <c r="K27" s="20">
        <v>1897.3290261002501</v>
      </c>
      <c r="L27" s="21" t="s">
        <v>80</v>
      </c>
      <c r="M27" s="21" t="s">
        <v>6443</v>
      </c>
    </row>
    <row r="28" spans="1:13" x14ac:dyDescent="0.2">
      <c r="A28" s="4" t="s">
        <v>191</v>
      </c>
      <c r="B28" s="9">
        <v>197</v>
      </c>
      <c r="C28" s="9" t="s">
        <v>192</v>
      </c>
      <c r="D28" s="9" t="s">
        <v>193</v>
      </c>
      <c r="E28" s="10">
        <v>843.32</v>
      </c>
      <c r="F28" s="10">
        <v>256307.14290519999</v>
      </c>
      <c r="G28" s="18">
        <v>252918.64187577099</v>
      </c>
      <c r="H28" s="19">
        <v>1.33975930137005E-2</v>
      </c>
      <c r="I28" s="20">
        <v>3388.5010294294302</v>
      </c>
      <c r="J28" s="10">
        <v>303.92631848551002</v>
      </c>
      <c r="K28" s="20">
        <v>299.90826954865298</v>
      </c>
      <c r="L28" s="21" t="s">
        <v>25</v>
      </c>
      <c r="M28" s="21" t="s">
        <v>6442</v>
      </c>
    </row>
    <row r="29" spans="1:13" x14ac:dyDescent="0.2">
      <c r="A29" s="4" t="s">
        <v>197</v>
      </c>
      <c r="B29" s="9">
        <v>199</v>
      </c>
      <c r="C29" s="9" t="s">
        <v>198</v>
      </c>
      <c r="D29" s="9" t="s">
        <v>199</v>
      </c>
      <c r="E29" s="10">
        <v>3817.16</v>
      </c>
      <c r="F29" s="10">
        <v>2083970.1511128</v>
      </c>
      <c r="G29" s="18">
        <v>1515378.0039130901</v>
      </c>
      <c r="H29" s="19">
        <v>0.37521472908506498</v>
      </c>
      <c r="I29" s="20">
        <v>568592.14719971502</v>
      </c>
      <c r="J29" s="10">
        <v>545.94781227739998</v>
      </c>
      <c r="K29" s="20">
        <v>396.99095765256999</v>
      </c>
      <c r="L29" s="21" t="s">
        <v>80</v>
      </c>
      <c r="M29" s="21" t="s">
        <v>6440</v>
      </c>
    </row>
    <row r="30" spans="1:13" x14ac:dyDescent="0.2">
      <c r="A30" s="4" t="s">
        <v>251</v>
      </c>
      <c r="B30" s="9">
        <v>218</v>
      </c>
      <c r="C30" s="9" t="s">
        <v>252</v>
      </c>
      <c r="D30" s="9" t="s">
        <v>253</v>
      </c>
      <c r="E30" s="10">
        <v>387.98</v>
      </c>
      <c r="F30" s="10">
        <v>313570.45538006001</v>
      </c>
      <c r="G30" s="18">
        <v>390358.60394836002</v>
      </c>
      <c r="H30" s="19">
        <v>-0.196711812655365</v>
      </c>
      <c r="I30" s="20">
        <v>-76788.148568299599</v>
      </c>
      <c r="J30" s="10">
        <v>808.21293721341306</v>
      </c>
      <c r="K30" s="20">
        <v>1006.13073856477</v>
      </c>
      <c r="L30" s="21" t="s">
        <v>80</v>
      </c>
      <c r="M30" s="21" t="s">
        <v>6442</v>
      </c>
    </row>
    <row r="31" spans="1:13" x14ac:dyDescent="0.2">
      <c r="A31" s="4" t="s">
        <v>296</v>
      </c>
      <c r="B31" s="9">
        <v>233</v>
      </c>
      <c r="C31" s="9" t="s">
        <v>297</v>
      </c>
      <c r="D31" s="9" t="s">
        <v>298</v>
      </c>
      <c r="E31" s="10">
        <v>983.48</v>
      </c>
      <c r="F31" s="10">
        <v>889404.91489460005</v>
      </c>
      <c r="G31" s="18">
        <v>1189651.71547248</v>
      </c>
      <c r="H31" s="19">
        <v>-0.25238210198236999</v>
      </c>
      <c r="I31" s="20">
        <v>-300246.80057787499</v>
      </c>
      <c r="J31" s="10">
        <v>904.34468915951504</v>
      </c>
      <c r="K31" s="20">
        <v>1209.63488375206</v>
      </c>
      <c r="L31" s="21" t="s">
        <v>80</v>
      </c>
      <c r="M31" s="21" t="s">
        <v>6439</v>
      </c>
    </row>
    <row r="32" spans="1:13" x14ac:dyDescent="0.2">
      <c r="A32" s="4" t="s">
        <v>299</v>
      </c>
      <c r="B32" s="9">
        <v>234</v>
      </c>
      <c r="C32" s="9" t="s">
        <v>300</v>
      </c>
      <c r="D32" s="9" t="s">
        <v>301</v>
      </c>
      <c r="E32" s="10">
        <v>585.04</v>
      </c>
      <c r="F32" s="10">
        <v>883892.02877237997</v>
      </c>
      <c r="G32" s="18">
        <v>1186393.6106654799</v>
      </c>
      <c r="H32" s="19">
        <v>-0.25497573416921498</v>
      </c>
      <c r="I32" s="20">
        <v>-302501.58189309598</v>
      </c>
      <c r="J32" s="10">
        <v>1510.8232407568401</v>
      </c>
      <c r="K32" s="20">
        <v>2027.8846073182599</v>
      </c>
      <c r="L32" s="21" t="s">
        <v>25</v>
      </c>
      <c r="M32" s="21" t="s">
        <v>6442</v>
      </c>
    </row>
    <row r="33" spans="1:13" x14ac:dyDescent="0.2">
      <c r="A33" s="4" t="s">
        <v>308</v>
      </c>
      <c r="B33" s="9">
        <v>237</v>
      </c>
      <c r="C33" s="9" t="s">
        <v>309</v>
      </c>
      <c r="D33" s="9" t="s">
        <v>310</v>
      </c>
      <c r="E33" s="10">
        <v>2786.05</v>
      </c>
      <c r="F33" s="10">
        <v>1250363.0500783999</v>
      </c>
      <c r="G33" s="18">
        <v>1109121.05296854</v>
      </c>
      <c r="H33" s="19">
        <v>0.12734588053470899</v>
      </c>
      <c r="I33" s="20">
        <v>141241.99710986199</v>
      </c>
      <c r="J33" s="10">
        <v>448.79418893358002</v>
      </c>
      <c r="K33" s="20">
        <v>398.09804309633302</v>
      </c>
      <c r="L33" s="21" t="s">
        <v>25</v>
      </c>
      <c r="M33" s="21" t="s">
        <v>6441</v>
      </c>
    </row>
    <row r="34" spans="1:13" x14ac:dyDescent="0.2">
      <c r="A34" s="4" t="s">
        <v>362</v>
      </c>
      <c r="B34" s="9">
        <v>255</v>
      </c>
      <c r="C34" s="9" t="s">
        <v>363</v>
      </c>
      <c r="D34" s="9" t="s">
        <v>364</v>
      </c>
      <c r="E34" s="10">
        <v>284.44</v>
      </c>
      <c r="F34" s="10">
        <v>163297.80394280999</v>
      </c>
      <c r="G34" s="18">
        <v>235552.73040238599</v>
      </c>
      <c r="H34" s="19">
        <v>-0.30674629131296999</v>
      </c>
      <c r="I34" s="20">
        <v>-72254.926459575698</v>
      </c>
      <c r="J34" s="10">
        <v>574.10281234288402</v>
      </c>
      <c r="K34" s="20">
        <v>828.12800732100197</v>
      </c>
      <c r="L34" s="21" t="s">
        <v>80</v>
      </c>
      <c r="M34" s="21" t="s">
        <v>6440</v>
      </c>
    </row>
    <row r="35" spans="1:13" x14ac:dyDescent="0.2">
      <c r="A35" s="4" t="s">
        <v>389</v>
      </c>
      <c r="B35" s="9">
        <v>264</v>
      </c>
      <c r="C35" s="9" t="s">
        <v>390</v>
      </c>
      <c r="D35" s="9" t="s">
        <v>391</v>
      </c>
      <c r="E35" s="10">
        <v>591.12</v>
      </c>
      <c r="F35" s="10">
        <v>144401.92253484001</v>
      </c>
      <c r="G35" s="18">
        <v>317160.924807376</v>
      </c>
      <c r="H35" s="19">
        <v>-0.54470456087066599</v>
      </c>
      <c r="I35" s="20">
        <v>-172759.00227253599</v>
      </c>
      <c r="J35" s="10">
        <v>244.285293231222</v>
      </c>
      <c r="K35" s="20">
        <v>536.54236839791599</v>
      </c>
      <c r="L35" s="21" t="s">
        <v>80</v>
      </c>
      <c r="M35" s="21" t="s">
        <v>6442</v>
      </c>
    </row>
    <row r="36" spans="1:13" x14ac:dyDescent="0.2">
      <c r="A36" s="4" t="s">
        <v>401</v>
      </c>
      <c r="B36" s="9">
        <v>268</v>
      </c>
      <c r="C36" s="9" t="s">
        <v>402</v>
      </c>
      <c r="D36" s="9" t="s">
        <v>403</v>
      </c>
      <c r="E36" s="10">
        <v>2012.25</v>
      </c>
      <c r="F36" s="10">
        <v>807073.74035615998</v>
      </c>
      <c r="G36" s="18">
        <v>893402.56334839005</v>
      </c>
      <c r="H36" s="19">
        <v>-9.6629253747244195E-2</v>
      </c>
      <c r="I36" s="20">
        <v>-86328.822992229994</v>
      </c>
      <c r="J36" s="10">
        <v>401.08025362462899</v>
      </c>
      <c r="K36" s="20">
        <v>443.98189258212898</v>
      </c>
      <c r="L36" s="21" t="s">
        <v>25</v>
      </c>
      <c r="M36" s="21" t="s">
        <v>6443</v>
      </c>
    </row>
    <row r="37" spans="1:13" x14ac:dyDescent="0.2">
      <c r="A37" s="4" t="s">
        <v>413</v>
      </c>
      <c r="B37" s="9">
        <v>272</v>
      </c>
      <c r="C37" s="9" t="s">
        <v>414</v>
      </c>
      <c r="D37" s="9" t="s">
        <v>6445</v>
      </c>
      <c r="E37" s="10">
        <v>7032.99</v>
      </c>
      <c r="F37" s="10">
        <v>7083384.2768914197</v>
      </c>
      <c r="G37" s="18">
        <v>6661068.87299986</v>
      </c>
      <c r="H37" s="19">
        <v>6.3400546060015106E-2</v>
      </c>
      <c r="I37" s="20">
        <v>422315.40389156103</v>
      </c>
      <c r="J37" s="10">
        <v>1007.16541284595</v>
      </c>
      <c r="K37" s="20">
        <v>947.11763744863197</v>
      </c>
      <c r="L37" s="21" t="s">
        <v>25</v>
      </c>
      <c r="M37" s="21" t="s">
        <v>6442</v>
      </c>
    </row>
    <row r="38" spans="1:13" x14ac:dyDescent="0.2">
      <c r="A38" s="4" t="s">
        <v>416</v>
      </c>
      <c r="B38" s="9">
        <v>273</v>
      </c>
      <c r="C38" s="9" t="s">
        <v>417</v>
      </c>
      <c r="D38" s="9" t="s">
        <v>6446</v>
      </c>
      <c r="E38" s="10">
        <v>3176.09</v>
      </c>
      <c r="F38" s="10">
        <v>5783902.0058551198</v>
      </c>
      <c r="G38" s="18">
        <v>6170981.1835299199</v>
      </c>
      <c r="H38" s="19">
        <v>-6.2725710249757302E-2</v>
      </c>
      <c r="I38" s="20">
        <v>-387079.17767480202</v>
      </c>
      <c r="J38" s="10">
        <v>1821.07623079167</v>
      </c>
      <c r="K38" s="20">
        <v>1942.9490926044</v>
      </c>
      <c r="L38" s="21" t="s">
        <v>25</v>
      </c>
      <c r="M38" s="21" t="s">
        <v>6443</v>
      </c>
    </row>
    <row r="39" spans="1:13" x14ac:dyDescent="0.2">
      <c r="A39" s="4" t="s">
        <v>419</v>
      </c>
      <c r="B39" s="9">
        <v>274</v>
      </c>
      <c r="C39" s="9" t="s">
        <v>420</v>
      </c>
      <c r="D39" s="9" t="s">
        <v>6447</v>
      </c>
      <c r="E39" s="10">
        <v>1365.06</v>
      </c>
      <c r="F39" s="10">
        <v>3615958.61960094</v>
      </c>
      <c r="G39" s="18">
        <v>4441456.73749239</v>
      </c>
      <c r="H39" s="19">
        <v>-0.185862019306198</v>
      </c>
      <c r="I39" s="20">
        <v>-825498.11789145297</v>
      </c>
      <c r="J39" s="10">
        <v>2648.9374969605301</v>
      </c>
      <c r="K39" s="20">
        <v>3253.6714411765001</v>
      </c>
      <c r="L39" s="21" t="s">
        <v>25</v>
      </c>
      <c r="M39" s="21" t="s">
        <v>6441</v>
      </c>
    </row>
    <row r="40" spans="1:13" x14ac:dyDescent="0.2">
      <c r="A40" s="4" t="s">
        <v>422</v>
      </c>
      <c r="B40" s="9">
        <v>275</v>
      </c>
      <c r="C40" s="9" t="s">
        <v>423</v>
      </c>
      <c r="D40" s="9" t="s">
        <v>6448</v>
      </c>
      <c r="E40" s="10">
        <v>339.01</v>
      </c>
      <c r="F40" s="10">
        <v>1308780.27371448</v>
      </c>
      <c r="G40" s="18">
        <v>1770598.17379919</v>
      </c>
      <c r="H40" s="19">
        <v>-0.26082592138553101</v>
      </c>
      <c r="I40" s="20">
        <v>-461817.90008471202</v>
      </c>
      <c r="J40" s="10">
        <v>3860.5948901639499</v>
      </c>
      <c r="K40" s="20">
        <v>5222.8493961806198</v>
      </c>
      <c r="L40" s="21" t="s">
        <v>80</v>
      </c>
      <c r="M40" s="21" t="s">
        <v>6438</v>
      </c>
    </row>
    <row r="41" spans="1:13" x14ac:dyDescent="0.2">
      <c r="A41" s="4" t="s">
        <v>425</v>
      </c>
      <c r="B41" s="9">
        <v>276</v>
      </c>
      <c r="C41" s="9" t="s">
        <v>426</v>
      </c>
      <c r="D41" s="9" t="s">
        <v>427</v>
      </c>
      <c r="E41" s="10">
        <v>1749.68</v>
      </c>
      <c r="F41" s="10">
        <v>754811.21547046001</v>
      </c>
      <c r="G41" s="18">
        <v>1023726.18011296</v>
      </c>
      <c r="H41" s="19">
        <v>-0.26268251204909998</v>
      </c>
      <c r="I41" s="20">
        <v>-268914.96464250301</v>
      </c>
      <c r="J41" s="10">
        <v>431.39957904900302</v>
      </c>
      <c r="K41" s="20">
        <v>585.09337713922696</v>
      </c>
      <c r="L41" s="21" t="s">
        <v>12</v>
      </c>
      <c r="M41" s="21" t="s">
        <v>6441</v>
      </c>
    </row>
    <row r="42" spans="1:13" x14ac:dyDescent="0.2">
      <c r="A42" s="4" t="s">
        <v>437</v>
      </c>
      <c r="B42" s="9">
        <v>280</v>
      </c>
      <c r="C42" s="9" t="s">
        <v>438</v>
      </c>
      <c r="D42" s="9" t="s">
        <v>439</v>
      </c>
      <c r="E42" s="10">
        <v>1981.13</v>
      </c>
      <c r="F42" s="10">
        <v>854655.34048811998</v>
      </c>
      <c r="G42" s="18">
        <v>722448.82028839597</v>
      </c>
      <c r="H42" s="19">
        <v>0.182997766052062</v>
      </c>
      <c r="I42" s="20">
        <v>132206.52019972401</v>
      </c>
      <c r="J42" s="10">
        <v>431.39790952038499</v>
      </c>
      <c r="K42" s="20">
        <v>364.66502465178701</v>
      </c>
      <c r="L42" s="21" t="s">
        <v>25</v>
      </c>
      <c r="M42" s="21" t="s">
        <v>6443</v>
      </c>
    </row>
    <row r="43" spans="1:13" x14ac:dyDescent="0.2">
      <c r="A43" s="4" t="s">
        <v>473</v>
      </c>
      <c r="B43" s="9">
        <v>294</v>
      </c>
      <c r="C43" s="9" t="s">
        <v>474</v>
      </c>
      <c r="D43" s="9" t="s">
        <v>475</v>
      </c>
      <c r="E43" s="10">
        <v>794.42</v>
      </c>
      <c r="F43" s="10">
        <v>279474.31972460001</v>
      </c>
      <c r="G43" s="18">
        <v>285954.80615318799</v>
      </c>
      <c r="H43" s="19">
        <v>-2.26626246145929E-2</v>
      </c>
      <c r="I43" s="20">
        <v>-6480.4864285883996</v>
      </c>
      <c r="J43" s="10">
        <v>351.79668150927699</v>
      </c>
      <c r="K43" s="20">
        <v>359.95418815385898</v>
      </c>
      <c r="L43" s="21" t="s">
        <v>80</v>
      </c>
      <c r="M43" s="21" t="s">
        <v>6439</v>
      </c>
    </row>
    <row r="44" spans="1:13" x14ac:dyDescent="0.2">
      <c r="A44" s="4" t="s">
        <v>476</v>
      </c>
      <c r="B44" s="9">
        <v>295</v>
      </c>
      <c r="C44" s="9" t="s">
        <v>477</v>
      </c>
      <c r="D44" s="9" t="s">
        <v>478</v>
      </c>
      <c r="E44" s="10">
        <v>269.14</v>
      </c>
      <c r="F44" s="10">
        <v>569836.87338075996</v>
      </c>
      <c r="G44" s="18">
        <v>499258.09477597103</v>
      </c>
      <c r="H44" s="19">
        <v>0.141367319515288</v>
      </c>
      <c r="I44" s="20">
        <v>70578.778604788793</v>
      </c>
      <c r="J44" s="10">
        <v>2117.2507742467101</v>
      </c>
      <c r="K44" s="20">
        <v>1855.0126134204199</v>
      </c>
      <c r="L44" s="21" t="s">
        <v>80</v>
      </c>
      <c r="M44" s="21" t="s">
        <v>6450</v>
      </c>
    </row>
    <row r="45" spans="1:13" x14ac:dyDescent="0.2">
      <c r="A45" s="4" t="s">
        <v>479</v>
      </c>
      <c r="B45" s="9">
        <v>296</v>
      </c>
      <c r="C45" s="9" t="s">
        <v>480</v>
      </c>
      <c r="D45" s="9" t="s">
        <v>481</v>
      </c>
      <c r="E45" s="10">
        <v>428.63</v>
      </c>
      <c r="F45" s="10">
        <v>1416776.5218782199</v>
      </c>
      <c r="G45" s="18">
        <v>1264077.8565716399</v>
      </c>
      <c r="H45" s="19">
        <v>0.120798465468516</v>
      </c>
      <c r="I45" s="20">
        <v>152698.665306585</v>
      </c>
      <c r="J45" s="10">
        <v>3305.3601518284299</v>
      </c>
      <c r="K45" s="20">
        <v>2949.1119533668598</v>
      </c>
      <c r="L45" s="21" t="s">
        <v>25</v>
      </c>
      <c r="M45" s="21" t="s">
        <v>6439</v>
      </c>
    </row>
    <row r="46" spans="1:13" x14ac:dyDescent="0.2">
      <c r="A46" s="4" t="s">
        <v>482</v>
      </c>
      <c r="B46" s="9">
        <v>297</v>
      </c>
      <c r="C46" s="9" t="s">
        <v>483</v>
      </c>
      <c r="D46" s="9" t="s">
        <v>484</v>
      </c>
      <c r="E46" s="10">
        <v>792.21</v>
      </c>
      <c r="F46" s="10">
        <v>3530447.6657470302</v>
      </c>
      <c r="G46" s="18">
        <v>3516385.5719817001</v>
      </c>
      <c r="H46" s="19">
        <v>3.9990192990721997E-3</v>
      </c>
      <c r="I46" s="20">
        <v>14062.093765334201</v>
      </c>
      <c r="J46" s="10">
        <v>4456.4543059883499</v>
      </c>
      <c r="K46" s="20">
        <v>4438.70384365471</v>
      </c>
      <c r="L46" s="21" t="s">
        <v>25</v>
      </c>
      <c r="M46" s="21" t="s">
        <v>6439</v>
      </c>
    </row>
    <row r="47" spans="1:13" x14ac:dyDescent="0.2">
      <c r="A47" s="4" t="s">
        <v>485</v>
      </c>
      <c r="B47" s="9">
        <v>298</v>
      </c>
      <c r="C47" s="9" t="s">
        <v>486</v>
      </c>
      <c r="D47" s="9" t="s">
        <v>487</v>
      </c>
      <c r="E47" s="10">
        <v>527.32000000000005</v>
      </c>
      <c r="F47" s="10">
        <v>3958059.2734747501</v>
      </c>
      <c r="G47" s="18">
        <v>3433244.2346415599</v>
      </c>
      <c r="H47" s="19">
        <v>0.15286271612656799</v>
      </c>
      <c r="I47" s="20">
        <v>524815.03883318999</v>
      </c>
      <c r="J47" s="10">
        <v>7505.9911884145304</v>
      </c>
      <c r="K47" s="20">
        <v>6510.7415509397697</v>
      </c>
      <c r="L47" s="21" t="s">
        <v>80</v>
      </c>
      <c r="M47" s="21" t="s">
        <v>6439</v>
      </c>
    </row>
    <row r="48" spans="1:13" x14ac:dyDescent="0.2">
      <c r="A48" s="4" t="s">
        <v>521</v>
      </c>
      <c r="B48" s="9">
        <v>314</v>
      </c>
      <c r="C48" s="9" t="s">
        <v>522</v>
      </c>
      <c r="D48" s="9" t="s">
        <v>523</v>
      </c>
      <c r="E48" s="10">
        <v>1132.25</v>
      </c>
      <c r="F48" s="10">
        <v>1675380.46163039</v>
      </c>
      <c r="G48" s="18">
        <v>1734927.31681859</v>
      </c>
      <c r="H48" s="19">
        <v>-3.4322391843708298E-2</v>
      </c>
      <c r="I48" s="20">
        <v>-59546.855188201203</v>
      </c>
      <c r="J48" s="10">
        <v>1479.69128869984</v>
      </c>
      <c r="K48" s="20">
        <v>1532.28290290889</v>
      </c>
      <c r="L48" s="21" t="s">
        <v>80</v>
      </c>
      <c r="M48" s="21" t="s">
        <v>6439</v>
      </c>
    </row>
    <row r="49" spans="1:13" x14ac:dyDescent="0.2">
      <c r="A49" s="4" t="s">
        <v>524</v>
      </c>
      <c r="B49" s="9">
        <v>315</v>
      </c>
      <c r="C49" s="9" t="s">
        <v>525</v>
      </c>
      <c r="D49" s="9" t="s">
        <v>526</v>
      </c>
      <c r="E49" s="10">
        <v>879.19</v>
      </c>
      <c r="F49" s="10">
        <v>1989798.2959142399</v>
      </c>
      <c r="G49" s="18">
        <v>2123043.6534392</v>
      </c>
      <c r="H49" s="19">
        <v>-6.27614779889758E-2</v>
      </c>
      <c r="I49" s="20">
        <v>-133245.35752495899</v>
      </c>
      <c r="J49" s="10">
        <v>2263.2176161173802</v>
      </c>
      <c r="K49" s="20">
        <v>2414.7722943154499</v>
      </c>
      <c r="L49" s="21" t="s">
        <v>80</v>
      </c>
      <c r="M49" s="21" t="s">
        <v>6439</v>
      </c>
    </row>
    <row r="50" spans="1:13" x14ac:dyDescent="0.2">
      <c r="A50" s="4" t="s">
        <v>527</v>
      </c>
      <c r="B50" s="9">
        <v>316</v>
      </c>
      <c r="C50" s="9" t="s">
        <v>528</v>
      </c>
      <c r="D50" s="9" t="s">
        <v>529</v>
      </c>
      <c r="E50" s="10">
        <v>744.87</v>
      </c>
      <c r="F50" s="10">
        <v>2387744.9732246799</v>
      </c>
      <c r="G50" s="18">
        <v>2654150.0038232198</v>
      </c>
      <c r="H50" s="19">
        <v>-0.100373012156354</v>
      </c>
      <c r="I50" s="20">
        <v>-266405.03059853602</v>
      </c>
      <c r="J50" s="10">
        <v>3205.5861737278701</v>
      </c>
      <c r="K50" s="20">
        <v>3563.2392280843801</v>
      </c>
      <c r="L50" s="21" t="s">
        <v>80</v>
      </c>
      <c r="M50" s="21" t="s">
        <v>6439</v>
      </c>
    </row>
    <row r="51" spans="1:13" x14ac:dyDescent="0.2">
      <c r="A51" s="4" t="s">
        <v>533</v>
      </c>
      <c r="B51" s="9">
        <v>318</v>
      </c>
      <c r="C51" s="9" t="s">
        <v>534</v>
      </c>
      <c r="D51" s="9" t="s">
        <v>535</v>
      </c>
      <c r="E51" s="10">
        <v>526.08000000000004</v>
      </c>
      <c r="F51" s="10">
        <v>164868.5301572</v>
      </c>
      <c r="G51" s="18">
        <v>212050.571467462</v>
      </c>
      <c r="H51" s="19">
        <v>-0.22250372155918599</v>
      </c>
      <c r="I51" s="20">
        <v>-47182.041310262503</v>
      </c>
      <c r="J51" s="10">
        <v>313.39060629029802</v>
      </c>
      <c r="K51" s="20">
        <v>403.07666413371101</v>
      </c>
      <c r="L51" s="21" t="s">
        <v>80</v>
      </c>
      <c r="M51" s="21" t="s">
        <v>6438</v>
      </c>
    </row>
    <row r="52" spans="1:13" x14ac:dyDescent="0.2">
      <c r="A52" s="4" t="s">
        <v>551</v>
      </c>
      <c r="B52" s="9">
        <v>324</v>
      </c>
      <c r="C52" s="9" t="s">
        <v>552</v>
      </c>
      <c r="D52" s="9" t="s">
        <v>553</v>
      </c>
      <c r="E52" s="10">
        <v>2074.3200000000002</v>
      </c>
      <c r="F52" s="10">
        <v>2069027.0084512599</v>
      </c>
      <c r="G52" s="18">
        <v>1316238.73720051</v>
      </c>
      <c r="H52" s="19">
        <v>0.57192380832966605</v>
      </c>
      <c r="I52" s="20">
        <v>752788.27125074796</v>
      </c>
      <c r="J52" s="10">
        <v>997.44832448766795</v>
      </c>
      <c r="K52" s="20">
        <v>634.53986713742904</v>
      </c>
      <c r="L52" s="21" t="s">
        <v>80</v>
      </c>
      <c r="M52" s="21" t="s">
        <v>6443</v>
      </c>
    </row>
    <row r="53" spans="1:13" x14ac:dyDescent="0.2">
      <c r="A53" s="4" t="s">
        <v>557</v>
      </c>
      <c r="B53" s="9">
        <v>329</v>
      </c>
      <c r="C53" s="9" t="s">
        <v>558</v>
      </c>
      <c r="D53" s="9" t="s">
        <v>559</v>
      </c>
      <c r="E53" s="10">
        <v>2569.7199999999998</v>
      </c>
      <c r="F53" s="10">
        <v>4518299.8913329402</v>
      </c>
      <c r="G53" s="18">
        <v>6575731.5636176895</v>
      </c>
      <c r="H53" s="19">
        <v>-0.31288255190770498</v>
      </c>
      <c r="I53" s="20">
        <v>-2057431.67228475</v>
      </c>
      <c r="J53" s="10">
        <v>1758.2849070454899</v>
      </c>
      <c r="K53" s="20">
        <v>2558.9292077026598</v>
      </c>
      <c r="L53" s="21" t="s">
        <v>25</v>
      </c>
      <c r="M53" s="21" t="s">
        <v>6441</v>
      </c>
    </row>
    <row r="54" spans="1:13" x14ac:dyDescent="0.2">
      <c r="A54" s="4" t="s">
        <v>572</v>
      </c>
      <c r="B54" s="9">
        <v>334</v>
      </c>
      <c r="C54" s="9" t="s">
        <v>573</v>
      </c>
      <c r="D54" s="9" t="s">
        <v>574</v>
      </c>
      <c r="E54" s="10">
        <v>332.51</v>
      </c>
      <c r="F54" s="10">
        <v>200967.69727725</v>
      </c>
      <c r="G54" s="18">
        <v>150004.811278901</v>
      </c>
      <c r="H54" s="19">
        <v>0.33974167604260902</v>
      </c>
      <c r="I54" s="20">
        <v>50962.885998348997</v>
      </c>
      <c r="J54" s="10">
        <v>604.39594982782501</v>
      </c>
      <c r="K54" s="20">
        <v>451.12872177949799</v>
      </c>
      <c r="L54" s="21" t="s">
        <v>80</v>
      </c>
      <c r="M54" s="21" t="s">
        <v>6439</v>
      </c>
    </row>
    <row r="55" spans="1:13" x14ac:dyDescent="0.2">
      <c r="A55" s="4" t="s">
        <v>575</v>
      </c>
      <c r="B55" s="9">
        <v>335</v>
      </c>
      <c r="C55" s="9" t="s">
        <v>576</v>
      </c>
      <c r="D55" s="9" t="s">
        <v>577</v>
      </c>
      <c r="E55" s="10">
        <v>1086.48</v>
      </c>
      <c r="F55" s="10">
        <v>758903.44158655999</v>
      </c>
      <c r="G55" s="18">
        <v>503403.238578827</v>
      </c>
      <c r="H55" s="19">
        <v>0.50754580707315899</v>
      </c>
      <c r="I55" s="20">
        <v>255500.20300773301</v>
      </c>
      <c r="J55" s="10">
        <v>698.49738751432096</v>
      </c>
      <c r="K55" s="20">
        <v>463.33410516422498</v>
      </c>
      <c r="L55" s="21" t="s">
        <v>80</v>
      </c>
      <c r="M55" s="21" t="s">
        <v>6439</v>
      </c>
    </row>
    <row r="56" spans="1:13" x14ac:dyDescent="0.2">
      <c r="A56" s="4" t="s">
        <v>581</v>
      </c>
      <c r="B56" s="9">
        <v>337</v>
      </c>
      <c r="C56" s="9" t="s">
        <v>582</v>
      </c>
      <c r="D56" s="9" t="s">
        <v>6449</v>
      </c>
      <c r="E56" s="10">
        <v>9920.58</v>
      </c>
      <c r="F56" s="10">
        <v>3918846.1750954301</v>
      </c>
      <c r="G56" s="18">
        <v>4200337.5023500696</v>
      </c>
      <c r="H56" s="19">
        <v>-6.70163593037814E-2</v>
      </c>
      <c r="I56" s="20">
        <v>-281491.32725464</v>
      </c>
      <c r="J56" s="10">
        <v>395.02188129075398</v>
      </c>
      <c r="K56" s="20">
        <v>423.39636415915902</v>
      </c>
      <c r="L56" s="21" t="s">
        <v>25</v>
      </c>
      <c r="M56" s="21" t="s">
        <v>6443</v>
      </c>
    </row>
    <row r="57" spans="1:13" x14ac:dyDescent="0.2">
      <c r="A57" s="4" t="s">
        <v>584</v>
      </c>
      <c r="B57" s="9">
        <v>338</v>
      </c>
      <c r="C57" s="9" t="s">
        <v>585</v>
      </c>
      <c r="D57" s="9" t="s">
        <v>586</v>
      </c>
      <c r="E57" s="10">
        <v>705.1</v>
      </c>
      <c r="F57" s="10">
        <v>196676.43250550001</v>
      </c>
      <c r="G57" s="18">
        <v>291700.32977619697</v>
      </c>
      <c r="H57" s="19">
        <v>-0.325758621334446</v>
      </c>
      <c r="I57" s="20">
        <v>-95023.897270697402</v>
      </c>
      <c r="J57" s="10">
        <v>278.93409800808399</v>
      </c>
      <c r="K57" s="20">
        <v>413.70065207232699</v>
      </c>
      <c r="L57" s="21" t="s">
        <v>80</v>
      </c>
      <c r="M57" s="21" t="s">
        <v>6438</v>
      </c>
    </row>
    <row r="58" spans="1:13" x14ac:dyDescent="0.2">
      <c r="A58" s="4" t="s">
        <v>587</v>
      </c>
      <c r="B58" s="9">
        <v>339</v>
      </c>
      <c r="C58" s="9" t="s">
        <v>588</v>
      </c>
      <c r="D58" s="9" t="s">
        <v>589</v>
      </c>
      <c r="E58" s="10">
        <v>662.56</v>
      </c>
      <c r="F58" s="10">
        <v>184054.48043165999</v>
      </c>
      <c r="G58" s="18">
        <v>262256.19294883299</v>
      </c>
      <c r="H58" s="19">
        <v>-0.298188239666968</v>
      </c>
      <c r="I58" s="20">
        <v>-78201.712517173306</v>
      </c>
      <c r="J58" s="10">
        <v>277.79292506589599</v>
      </c>
      <c r="K58" s="20">
        <v>395.82255637049201</v>
      </c>
      <c r="L58" s="21" t="s">
        <v>80</v>
      </c>
      <c r="M58" s="21" t="s">
        <v>6438</v>
      </c>
    </row>
    <row r="59" spans="1:13" x14ac:dyDescent="0.2">
      <c r="A59" s="4" t="s">
        <v>596</v>
      </c>
      <c r="B59" s="9">
        <v>410</v>
      </c>
      <c r="C59" s="9" t="s">
        <v>597</v>
      </c>
      <c r="D59" s="9" t="s">
        <v>598</v>
      </c>
      <c r="E59" s="10">
        <v>8529.75</v>
      </c>
      <c r="F59" s="10">
        <v>9515682.8727963809</v>
      </c>
      <c r="G59" s="18">
        <v>9865869.5249423198</v>
      </c>
      <c r="H59" s="19">
        <v>-3.54947580910756E-2</v>
      </c>
      <c r="I59" s="20">
        <v>-350186.65214594302</v>
      </c>
      <c r="J59" s="10">
        <v>1115.5875462699801</v>
      </c>
      <c r="K59" s="20">
        <v>1156.6422843509299</v>
      </c>
      <c r="L59" s="21" t="s">
        <v>80</v>
      </c>
      <c r="M59" s="21" t="s">
        <v>6441</v>
      </c>
    </row>
    <row r="60" spans="1:13" x14ac:dyDescent="0.2">
      <c r="A60" s="4" t="s">
        <v>602</v>
      </c>
      <c r="B60" s="9">
        <v>414</v>
      </c>
      <c r="C60" s="9" t="s">
        <v>603</v>
      </c>
      <c r="D60" s="9" t="s">
        <v>604</v>
      </c>
      <c r="E60" s="10">
        <v>17697.689999999999</v>
      </c>
      <c r="F60" s="10">
        <v>19552565.867622498</v>
      </c>
      <c r="G60" s="18">
        <v>18754047.7485682</v>
      </c>
      <c r="H60" s="19">
        <v>4.2578441185600301E-2</v>
      </c>
      <c r="I60" s="20">
        <v>798518.119054351</v>
      </c>
      <c r="J60" s="10">
        <v>1104.80892521129</v>
      </c>
      <c r="K60" s="20">
        <v>1059.6890186554399</v>
      </c>
      <c r="L60" s="21" t="s">
        <v>12</v>
      </c>
      <c r="M60" s="21" t="s">
        <v>6440</v>
      </c>
    </row>
    <row r="61" spans="1:13" x14ac:dyDescent="0.2">
      <c r="A61" s="4" t="s">
        <v>605</v>
      </c>
      <c r="B61" s="9">
        <v>415</v>
      </c>
      <c r="C61" s="9" t="s">
        <v>606</v>
      </c>
      <c r="D61" s="9" t="s">
        <v>607</v>
      </c>
      <c r="E61" s="10">
        <v>594.32000000000005</v>
      </c>
      <c r="F61" s="10">
        <v>481321.14692206</v>
      </c>
      <c r="G61" s="18">
        <v>659246.26476192696</v>
      </c>
      <c r="H61" s="19">
        <v>-0.26989173447060899</v>
      </c>
      <c r="I61" s="20">
        <v>-177925.11783986699</v>
      </c>
      <c r="J61" s="10">
        <v>809.86866826299001</v>
      </c>
      <c r="K61" s="20">
        <v>1109.2446237076399</v>
      </c>
      <c r="L61" s="21" t="s">
        <v>80</v>
      </c>
      <c r="M61" s="21" t="s">
        <v>6439</v>
      </c>
    </row>
    <row r="62" spans="1:13" x14ac:dyDescent="0.2">
      <c r="A62" s="4" t="s">
        <v>614</v>
      </c>
      <c r="B62" s="9">
        <v>419</v>
      </c>
      <c r="C62" s="9" t="s">
        <v>615</v>
      </c>
      <c r="D62" s="9" t="s">
        <v>616</v>
      </c>
      <c r="E62" s="10">
        <v>718.07</v>
      </c>
      <c r="F62" s="10">
        <v>575299.74915042997</v>
      </c>
      <c r="G62" s="18">
        <v>558157.82669168001</v>
      </c>
      <c r="H62" s="19">
        <v>3.07116045659581E-2</v>
      </c>
      <c r="I62" s="20">
        <v>17141.922458749501</v>
      </c>
      <c r="J62" s="10">
        <v>801.17502353590896</v>
      </c>
      <c r="K62" s="20">
        <v>777.30280709635599</v>
      </c>
      <c r="L62" s="21" t="s">
        <v>80</v>
      </c>
      <c r="M62" s="21" t="s">
        <v>6441</v>
      </c>
    </row>
    <row r="63" spans="1:13" x14ac:dyDescent="0.2">
      <c r="A63" s="4" t="s">
        <v>617</v>
      </c>
      <c r="B63" s="9">
        <v>420</v>
      </c>
      <c r="C63" s="9" t="s">
        <v>618</v>
      </c>
      <c r="D63" s="9" t="s">
        <v>619</v>
      </c>
      <c r="E63" s="10">
        <v>25247.77</v>
      </c>
      <c r="F63" s="10">
        <v>18302485.076072998</v>
      </c>
      <c r="G63" s="18">
        <v>20967984.2153951</v>
      </c>
      <c r="H63" s="19">
        <v>-0.127122336221766</v>
      </c>
      <c r="I63" s="20">
        <v>-2665499.1393221398</v>
      </c>
      <c r="J63" s="10">
        <v>724.91491629054804</v>
      </c>
      <c r="K63" s="20">
        <v>830.48856256988802</v>
      </c>
      <c r="L63" s="21" t="s">
        <v>12</v>
      </c>
      <c r="M63" s="21" t="s">
        <v>6439</v>
      </c>
    </row>
    <row r="64" spans="1:13" x14ac:dyDescent="0.2">
      <c r="A64" s="4" t="s">
        <v>623</v>
      </c>
      <c r="B64" s="9">
        <v>424</v>
      </c>
      <c r="C64" s="9" t="s">
        <v>624</v>
      </c>
      <c r="D64" s="9" t="s">
        <v>625</v>
      </c>
      <c r="E64" s="10">
        <v>646910.84</v>
      </c>
      <c r="F64" s="10">
        <v>469057424.15535998</v>
      </c>
      <c r="G64" s="18">
        <v>471705078.93458003</v>
      </c>
      <c r="H64" s="19">
        <v>-5.6129452436676202E-3</v>
      </c>
      <c r="I64" s="20">
        <v>-2647654.7792196898</v>
      </c>
      <c r="J64" s="10">
        <v>725.07275369718695</v>
      </c>
      <c r="K64" s="20">
        <v>729.16551983358295</v>
      </c>
      <c r="L64" s="21" t="s">
        <v>12</v>
      </c>
      <c r="M64" s="21" t="s">
        <v>6439</v>
      </c>
    </row>
    <row r="65" spans="1:13" x14ac:dyDescent="0.2">
      <c r="A65" s="4" t="s">
        <v>629</v>
      </c>
      <c r="B65" s="9">
        <v>429</v>
      </c>
      <c r="C65" s="9" t="s">
        <v>630</v>
      </c>
      <c r="D65" s="9" t="s">
        <v>631</v>
      </c>
      <c r="E65" s="10">
        <v>347.05</v>
      </c>
      <c r="F65" s="10">
        <v>208265.03184765999</v>
      </c>
      <c r="G65" s="18">
        <v>280700.845144552</v>
      </c>
      <c r="H65" s="19">
        <v>-0.25805342074973098</v>
      </c>
      <c r="I65" s="20">
        <v>-72435.813296892098</v>
      </c>
      <c r="J65" s="10">
        <v>600.10094178838801</v>
      </c>
      <c r="K65" s="20">
        <v>808.81960854214697</v>
      </c>
      <c r="L65" s="21" t="s">
        <v>80</v>
      </c>
      <c r="M65" s="21" t="s">
        <v>6438</v>
      </c>
    </row>
    <row r="66" spans="1:13" x14ac:dyDescent="0.2">
      <c r="A66" s="4" t="s">
        <v>635</v>
      </c>
      <c r="B66" s="9">
        <v>434</v>
      </c>
      <c r="C66" s="9" t="s">
        <v>636</v>
      </c>
      <c r="D66" s="9" t="s">
        <v>637</v>
      </c>
      <c r="E66" s="10">
        <v>2889.2</v>
      </c>
      <c r="F66" s="10">
        <v>1173170.8189803299</v>
      </c>
      <c r="G66" s="18">
        <v>1181254.6193172699</v>
      </c>
      <c r="H66" s="19">
        <v>-6.84340209531653E-3</v>
      </c>
      <c r="I66" s="20">
        <v>-8083.8003369381204</v>
      </c>
      <c r="J66" s="10">
        <v>406.05386230801997</v>
      </c>
      <c r="K66" s="20">
        <v>408.85179956987002</v>
      </c>
      <c r="L66" s="21" t="s">
        <v>12</v>
      </c>
      <c r="M66" s="21" t="s">
        <v>6439</v>
      </c>
    </row>
    <row r="67" spans="1:13" x14ac:dyDescent="0.2">
      <c r="A67" s="4" t="s">
        <v>638</v>
      </c>
      <c r="B67" s="9">
        <v>435</v>
      </c>
      <c r="C67" s="9" t="s">
        <v>639</v>
      </c>
      <c r="D67" s="9" t="s">
        <v>640</v>
      </c>
      <c r="E67" s="10">
        <v>4117.16</v>
      </c>
      <c r="F67" s="10">
        <v>2044010.82329324</v>
      </c>
      <c r="G67" s="18">
        <v>3183291.9570200602</v>
      </c>
      <c r="H67" s="19">
        <v>-0.35789401321307801</v>
      </c>
      <c r="I67" s="20">
        <v>-1139281.1337268199</v>
      </c>
      <c r="J67" s="10">
        <v>496.46135279980399</v>
      </c>
      <c r="K67" s="20">
        <v>773.17664531377602</v>
      </c>
      <c r="L67" s="21" t="s">
        <v>12</v>
      </c>
      <c r="M67" s="21" t="s">
        <v>6439</v>
      </c>
    </row>
    <row r="68" spans="1:13" x14ac:dyDescent="0.2">
      <c r="A68" s="4" t="s">
        <v>647</v>
      </c>
      <c r="B68" s="9">
        <v>439</v>
      </c>
      <c r="C68" s="9" t="s">
        <v>648</v>
      </c>
      <c r="D68" s="9" t="s">
        <v>649</v>
      </c>
      <c r="E68" s="10">
        <v>42515.05</v>
      </c>
      <c r="F68" s="10">
        <v>21006844.7535327</v>
      </c>
      <c r="G68" s="18">
        <v>21473207.086288899</v>
      </c>
      <c r="H68" s="19">
        <v>-2.1718336291458501E-2</v>
      </c>
      <c r="I68" s="20">
        <v>-466362.33275615098</v>
      </c>
      <c r="J68" s="10">
        <v>494.103729233124</v>
      </c>
      <c r="K68" s="20">
        <v>505.07307615277102</v>
      </c>
      <c r="L68" s="21" t="s">
        <v>12</v>
      </c>
      <c r="M68" s="21" t="s">
        <v>6439</v>
      </c>
    </row>
    <row r="69" spans="1:13" x14ac:dyDescent="0.2">
      <c r="A69" s="4" t="s">
        <v>650</v>
      </c>
      <c r="B69" s="9">
        <v>440</v>
      </c>
      <c r="C69" s="9" t="s">
        <v>651</v>
      </c>
      <c r="D69" s="9" t="s">
        <v>652</v>
      </c>
      <c r="E69" s="10">
        <v>1607.85</v>
      </c>
      <c r="F69" s="10">
        <v>3659318.2367318301</v>
      </c>
      <c r="G69" s="18">
        <v>2842500.9785224302</v>
      </c>
      <c r="H69" s="19">
        <v>0.28735865506508701</v>
      </c>
      <c r="I69" s="20">
        <v>816817.2582094</v>
      </c>
      <c r="J69" s="10">
        <v>2275.9077256782798</v>
      </c>
      <c r="K69" s="20">
        <v>1767.88940418723</v>
      </c>
      <c r="L69" s="21" t="s">
        <v>80</v>
      </c>
      <c r="M69" s="21" t="s">
        <v>6439</v>
      </c>
    </row>
    <row r="70" spans="1:13" x14ac:dyDescent="0.2">
      <c r="A70" s="4" t="s">
        <v>656</v>
      </c>
      <c r="B70" s="9">
        <v>444</v>
      </c>
      <c r="C70" s="9" t="s">
        <v>657</v>
      </c>
      <c r="D70" s="9" t="s">
        <v>658</v>
      </c>
      <c r="E70" s="10">
        <v>1428.41</v>
      </c>
      <c r="F70" s="10">
        <v>3238451.4106502999</v>
      </c>
      <c r="G70" s="18">
        <v>1396378.54598545</v>
      </c>
      <c r="H70" s="19">
        <v>1.31917872124344</v>
      </c>
      <c r="I70" s="20">
        <v>1842072.8646648501</v>
      </c>
      <c r="J70" s="10">
        <v>2267.17217791131</v>
      </c>
      <c r="K70" s="20">
        <v>977.57544821546196</v>
      </c>
      <c r="L70" s="21" t="s">
        <v>80</v>
      </c>
      <c r="M70" s="21" t="s">
        <v>6439</v>
      </c>
    </row>
    <row r="71" spans="1:13" x14ac:dyDescent="0.2">
      <c r="A71" s="4" t="s">
        <v>671</v>
      </c>
      <c r="B71" s="9">
        <v>450</v>
      </c>
      <c r="C71" s="9" t="s">
        <v>672</v>
      </c>
      <c r="D71" s="9" t="s">
        <v>673</v>
      </c>
      <c r="E71" s="10">
        <v>1429.66</v>
      </c>
      <c r="F71" s="10">
        <v>780553.76413974003</v>
      </c>
      <c r="G71" s="18">
        <v>912603.09717503295</v>
      </c>
      <c r="H71" s="19">
        <v>-0.14469524971375999</v>
      </c>
      <c r="I71" s="20">
        <v>-132049.33303529301</v>
      </c>
      <c r="J71" s="10">
        <v>545.97160453516199</v>
      </c>
      <c r="K71" s="20">
        <v>638.33575617631698</v>
      </c>
      <c r="L71" s="21" t="s">
        <v>12</v>
      </c>
      <c r="M71" s="21" t="s">
        <v>6439</v>
      </c>
    </row>
    <row r="72" spans="1:13" x14ac:dyDescent="0.2">
      <c r="A72" s="4" t="s">
        <v>677</v>
      </c>
      <c r="B72" s="9">
        <v>454</v>
      </c>
      <c r="C72" s="9" t="s">
        <v>678</v>
      </c>
      <c r="D72" s="9" t="s">
        <v>679</v>
      </c>
      <c r="E72" s="10">
        <v>7632.69</v>
      </c>
      <c r="F72" s="10">
        <v>4134003.2923610802</v>
      </c>
      <c r="G72" s="18">
        <v>3886027.8896627799</v>
      </c>
      <c r="H72" s="19">
        <v>6.3812049151252798E-2</v>
      </c>
      <c r="I72" s="20">
        <v>247975.40269829999</v>
      </c>
      <c r="J72" s="10">
        <v>541.61813100768904</v>
      </c>
      <c r="K72" s="20">
        <v>509.129532270114</v>
      </c>
      <c r="L72" s="21" t="s">
        <v>25</v>
      </c>
      <c r="M72" s="21" t="s">
        <v>6443</v>
      </c>
    </row>
    <row r="73" spans="1:13" x14ac:dyDescent="0.2">
      <c r="A73" s="4" t="s">
        <v>680</v>
      </c>
      <c r="B73" s="9">
        <v>455</v>
      </c>
      <c r="C73" s="9" t="s">
        <v>681</v>
      </c>
      <c r="D73" s="9" t="s">
        <v>682</v>
      </c>
      <c r="E73" s="10">
        <v>595.54</v>
      </c>
      <c r="F73" s="10">
        <v>592092.67564034997</v>
      </c>
      <c r="G73" s="18">
        <v>604914.16767590703</v>
      </c>
      <c r="H73" s="19">
        <v>-2.11955558667394E-2</v>
      </c>
      <c r="I73" s="20">
        <v>-12821.492035556799</v>
      </c>
      <c r="J73" s="10">
        <v>994.21143103796499</v>
      </c>
      <c r="K73" s="20">
        <v>1015.7406180540499</v>
      </c>
      <c r="L73" s="21" t="s">
        <v>25</v>
      </c>
      <c r="M73" s="21" t="s">
        <v>6440</v>
      </c>
    </row>
    <row r="74" spans="1:13" x14ac:dyDescent="0.2">
      <c r="A74" s="4" t="s">
        <v>683</v>
      </c>
      <c r="B74" s="9">
        <v>459</v>
      </c>
      <c r="C74" s="9" t="s">
        <v>684</v>
      </c>
      <c r="D74" s="9" t="s">
        <v>685</v>
      </c>
      <c r="E74" s="10">
        <v>3943.6</v>
      </c>
      <c r="F74" s="10">
        <v>3922265.3248636099</v>
      </c>
      <c r="G74" s="18">
        <v>3979243.8037217902</v>
      </c>
      <c r="H74" s="19">
        <v>-1.43189212997937E-2</v>
      </c>
      <c r="I74" s="20">
        <v>-56978.478858184098</v>
      </c>
      <c r="J74" s="10">
        <v>994.59005093407302</v>
      </c>
      <c r="K74" s="20">
        <v>1009.03839226133</v>
      </c>
      <c r="L74" s="21" t="s">
        <v>12</v>
      </c>
      <c r="M74" s="21" t="s">
        <v>6439</v>
      </c>
    </row>
    <row r="75" spans="1:13" x14ac:dyDescent="0.2">
      <c r="A75" s="4" t="s">
        <v>695</v>
      </c>
      <c r="B75" s="9">
        <v>469</v>
      </c>
      <c r="C75" s="9" t="s">
        <v>696</v>
      </c>
      <c r="D75" s="9" t="s">
        <v>697</v>
      </c>
      <c r="E75" s="10">
        <v>4527.6000000000004</v>
      </c>
      <c r="F75" s="10">
        <v>2471910.8068809002</v>
      </c>
      <c r="G75" s="18">
        <v>2462729.08475208</v>
      </c>
      <c r="H75" s="19">
        <v>3.7282712847597202E-3</v>
      </c>
      <c r="I75" s="20">
        <v>9181.7221288238707</v>
      </c>
      <c r="J75" s="10">
        <v>545.96492775000002</v>
      </c>
      <c r="K75" s="20">
        <v>543.93698311513299</v>
      </c>
      <c r="L75" s="21" t="s">
        <v>25</v>
      </c>
      <c r="M75" s="21" t="s">
        <v>6439</v>
      </c>
    </row>
    <row r="76" spans="1:13" x14ac:dyDescent="0.2">
      <c r="A76" s="4" t="s">
        <v>698</v>
      </c>
      <c r="B76" s="9">
        <v>470</v>
      </c>
      <c r="C76" s="9" t="s">
        <v>597</v>
      </c>
      <c r="D76" s="9" t="s">
        <v>598</v>
      </c>
      <c r="E76" s="10">
        <v>1885.87</v>
      </c>
      <c r="F76" s="10">
        <v>2745158.2119939602</v>
      </c>
      <c r="G76" s="18">
        <v>2758792.52161028</v>
      </c>
      <c r="H76" s="19">
        <v>-4.9421293952028903E-3</v>
      </c>
      <c r="I76" s="20">
        <v>-13634.309616316101</v>
      </c>
      <c r="J76" s="10">
        <v>1455.6455174502801</v>
      </c>
      <c r="K76" s="20">
        <v>1462.8752361564</v>
      </c>
      <c r="L76" s="21" t="s">
        <v>80</v>
      </c>
      <c r="M76" s="21" t="s">
        <v>6439</v>
      </c>
    </row>
    <row r="77" spans="1:13" x14ac:dyDescent="0.2">
      <c r="A77" s="4" t="s">
        <v>699</v>
      </c>
      <c r="B77" s="9">
        <v>474</v>
      </c>
      <c r="C77" s="9" t="s">
        <v>603</v>
      </c>
      <c r="D77" s="9" t="s">
        <v>604</v>
      </c>
      <c r="E77" s="10">
        <v>5109.97</v>
      </c>
      <c r="F77" s="10">
        <v>7404821.4712747997</v>
      </c>
      <c r="G77" s="18">
        <v>6660516.2075388301</v>
      </c>
      <c r="H77" s="19">
        <v>0.111748885603419</v>
      </c>
      <c r="I77" s="20">
        <v>744305.26373597095</v>
      </c>
      <c r="J77" s="10">
        <v>1449.0929440436601</v>
      </c>
      <c r="K77" s="20">
        <v>1303.4354815270599</v>
      </c>
      <c r="L77" s="21" t="s">
        <v>12</v>
      </c>
      <c r="M77" s="21" t="s">
        <v>6439</v>
      </c>
    </row>
    <row r="78" spans="1:13" x14ac:dyDescent="0.2">
      <c r="A78" s="4" t="s">
        <v>736</v>
      </c>
      <c r="B78" s="9">
        <v>523</v>
      </c>
      <c r="C78" s="9" t="s">
        <v>737</v>
      </c>
      <c r="D78" s="9" t="s">
        <v>738</v>
      </c>
      <c r="E78" s="10">
        <v>381.22</v>
      </c>
      <c r="F78" s="10">
        <v>140838.45060884999</v>
      </c>
      <c r="G78" s="18">
        <v>94751.191692637396</v>
      </c>
      <c r="H78" s="19">
        <v>0.48640294747653101</v>
      </c>
      <c r="I78" s="20">
        <v>46087.258916212602</v>
      </c>
      <c r="J78" s="10">
        <v>369.441400264545</v>
      </c>
      <c r="K78" s="20">
        <v>248.54727373337499</v>
      </c>
      <c r="L78" s="21" t="s">
        <v>80</v>
      </c>
      <c r="M78" s="21" t="s">
        <v>6438</v>
      </c>
    </row>
    <row r="79" spans="1:13" x14ac:dyDescent="0.2">
      <c r="A79" s="4" t="s">
        <v>751</v>
      </c>
      <c r="B79" s="9">
        <v>529</v>
      </c>
      <c r="C79" s="9" t="s">
        <v>752</v>
      </c>
      <c r="D79" s="9" t="s">
        <v>753</v>
      </c>
      <c r="E79" s="10">
        <v>614.75</v>
      </c>
      <c r="F79" s="10">
        <v>479665.40365152003</v>
      </c>
      <c r="G79" s="18">
        <v>432395.89080313599</v>
      </c>
      <c r="H79" s="19">
        <v>0.10931998627596901</v>
      </c>
      <c r="I79" s="20">
        <v>47269.512848384198</v>
      </c>
      <c r="J79" s="10">
        <v>780.26092501263895</v>
      </c>
      <c r="K79" s="20">
        <v>703.36867149757802</v>
      </c>
      <c r="L79" s="21" t="s">
        <v>25</v>
      </c>
      <c r="M79" s="21" t="s">
        <v>6441</v>
      </c>
    </row>
    <row r="80" spans="1:13" x14ac:dyDescent="0.2">
      <c r="A80" s="4" t="s">
        <v>760</v>
      </c>
      <c r="B80" s="9">
        <v>533</v>
      </c>
      <c r="C80" s="9" t="s">
        <v>761</v>
      </c>
      <c r="D80" s="9" t="s">
        <v>762</v>
      </c>
      <c r="E80" s="10">
        <v>1436.72</v>
      </c>
      <c r="F80" s="10">
        <v>487190.91313815</v>
      </c>
      <c r="G80" s="18">
        <v>517673.74031848001</v>
      </c>
      <c r="H80" s="19">
        <v>-5.8884244662625297E-2</v>
      </c>
      <c r="I80" s="20">
        <v>-30482.827180329699</v>
      </c>
      <c r="J80" s="10">
        <v>339.099416127116</v>
      </c>
      <c r="K80" s="20">
        <v>360.31637362776303</v>
      </c>
      <c r="L80" s="21" t="s">
        <v>25</v>
      </c>
      <c r="M80" s="21" t="s">
        <v>6440</v>
      </c>
    </row>
    <row r="81" spans="1:13" x14ac:dyDescent="0.2">
      <c r="A81" s="4" t="s">
        <v>772</v>
      </c>
      <c r="B81" s="9">
        <v>624</v>
      </c>
      <c r="C81" s="9" t="s">
        <v>773</v>
      </c>
      <c r="D81" s="9" t="s">
        <v>774</v>
      </c>
      <c r="E81" s="10">
        <v>136.13999999999999</v>
      </c>
      <c r="F81" s="10">
        <v>145540.67672600001</v>
      </c>
      <c r="G81" s="18">
        <v>348759.03467522201</v>
      </c>
      <c r="H81" s="19">
        <v>-0.58268987393679095</v>
      </c>
      <c r="I81" s="20">
        <v>-203218.357949222</v>
      </c>
      <c r="J81" s="10">
        <v>1069.05154051711</v>
      </c>
      <c r="K81" s="20">
        <v>2561.7675530719998</v>
      </c>
      <c r="L81" s="21" t="s">
        <v>80</v>
      </c>
      <c r="M81" s="21" t="s">
        <v>6441</v>
      </c>
    </row>
    <row r="82" spans="1:13" x14ac:dyDescent="0.2">
      <c r="A82" s="4" t="s">
        <v>787</v>
      </c>
      <c r="B82" s="9">
        <v>632</v>
      </c>
      <c r="C82" s="9" t="s">
        <v>788</v>
      </c>
      <c r="D82" s="9" t="s">
        <v>789</v>
      </c>
      <c r="E82" s="10">
        <v>2012.22</v>
      </c>
      <c r="F82" s="10">
        <v>1229700.9567024</v>
      </c>
      <c r="G82" s="18">
        <v>1327894.1636208401</v>
      </c>
      <c r="H82" s="19">
        <v>-7.3946561110479397E-2</v>
      </c>
      <c r="I82" s="20">
        <v>-98193.206918437005</v>
      </c>
      <c r="J82" s="10">
        <v>611.11655619286205</v>
      </c>
      <c r="K82" s="20">
        <v>659.91500115337101</v>
      </c>
      <c r="L82" s="21" t="s">
        <v>80</v>
      </c>
      <c r="M82" s="21" t="s">
        <v>6440</v>
      </c>
    </row>
    <row r="83" spans="1:13" x14ac:dyDescent="0.2">
      <c r="A83" s="4" t="s">
        <v>790</v>
      </c>
      <c r="B83" s="9">
        <v>633</v>
      </c>
      <c r="C83" s="9" t="s">
        <v>791</v>
      </c>
      <c r="D83" s="9" t="s">
        <v>792</v>
      </c>
      <c r="E83" s="10">
        <v>10255.719999999999</v>
      </c>
      <c r="F83" s="10">
        <v>6615136.96048728</v>
      </c>
      <c r="G83" s="18">
        <v>7882374.4572469704</v>
      </c>
      <c r="H83" s="19">
        <v>-0.16076849731423301</v>
      </c>
      <c r="I83" s="20">
        <v>-1267237.4967596901</v>
      </c>
      <c r="J83" s="10">
        <v>645.01926344393996</v>
      </c>
      <c r="K83" s="20">
        <v>768.58323523331103</v>
      </c>
      <c r="L83" s="21" t="s">
        <v>12</v>
      </c>
      <c r="M83" s="21" t="s">
        <v>6440</v>
      </c>
    </row>
    <row r="84" spans="1:13" x14ac:dyDescent="0.2">
      <c r="A84" s="4" t="s">
        <v>802</v>
      </c>
      <c r="B84" s="9">
        <v>637</v>
      </c>
      <c r="C84" s="9" t="s">
        <v>803</v>
      </c>
      <c r="D84" s="9" t="s">
        <v>804</v>
      </c>
      <c r="E84" s="10">
        <v>17048.41</v>
      </c>
      <c r="F84" s="10">
        <v>10880069.0614121</v>
      </c>
      <c r="G84" s="18">
        <v>10274678.6317962</v>
      </c>
      <c r="H84" s="19">
        <v>5.89206194481307E-2</v>
      </c>
      <c r="I84" s="20">
        <v>605390.42961590202</v>
      </c>
      <c r="J84" s="10">
        <v>638.18673186602598</v>
      </c>
      <c r="K84" s="20">
        <v>602.67665030323496</v>
      </c>
      <c r="L84" s="21" t="s">
        <v>12</v>
      </c>
      <c r="M84" s="21" t="s">
        <v>6439</v>
      </c>
    </row>
    <row r="85" spans="1:13" x14ac:dyDescent="0.2">
      <c r="A85" s="4" t="s">
        <v>805</v>
      </c>
      <c r="B85" s="9">
        <v>638</v>
      </c>
      <c r="C85" s="9" t="s">
        <v>806</v>
      </c>
      <c r="D85" s="9" t="s">
        <v>807</v>
      </c>
      <c r="E85" s="10">
        <v>9918.52</v>
      </c>
      <c r="F85" s="10">
        <v>5779115.8994986499</v>
      </c>
      <c r="G85" s="18">
        <v>7210992.0856214603</v>
      </c>
      <c r="H85" s="19">
        <v>-0.19856854218130901</v>
      </c>
      <c r="I85" s="20">
        <v>-1431876.18612281</v>
      </c>
      <c r="J85" s="10">
        <v>582.65909626624205</v>
      </c>
      <c r="K85" s="20">
        <v>727.02299190014901</v>
      </c>
      <c r="L85" s="21" t="s">
        <v>12</v>
      </c>
      <c r="M85" s="21" t="s">
        <v>6439</v>
      </c>
    </row>
    <row r="86" spans="1:13" x14ac:dyDescent="0.2">
      <c r="A86" s="4" t="s">
        <v>808</v>
      </c>
      <c r="B86" s="9">
        <v>642</v>
      </c>
      <c r="C86" s="9" t="s">
        <v>809</v>
      </c>
      <c r="D86" s="9" t="s">
        <v>810</v>
      </c>
      <c r="E86" s="10">
        <v>15451.26</v>
      </c>
      <c r="F86" s="10">
        <v>8956442.4918238502</v>
      </c>
      <c r="G86" s="18">
        <v>7339292.9479204202</v>
      </c>
      <c r="H86" s="19">
        <v>0.22034132652541799</v>
      </c>
      <c r="I86" s="20">
        <v>1617149.54390343</v>
      </c>
      <c r="J86" s="10">
        <v>579.65774259341003</v>
      </c>
      <c r="K86" s="20">
        <v>474.99640468935303</v>
      </c>
      <c r="L86" s="21" t="s">
        <v>12</v>
      </c>
      <c r="M86" s="21" t="s">
        <v>6439</v>
      </c>
    </row>
    <row r="87" spans="1:13" x14ac:dyDescent="0.2">
      <c r="A87" s="4" t="s">
        <v>811</v>
      </c>
      <c r="B87" s="9">
        <v>643</v>
      </c>
      <c r="C87" s="9" t="s">
        <v>812</v>
      </c>
      <c r="D87" s="9" t="s">
        <v>813</v>
      </c>
      <c r="E87" s="10">
        <v>12362.35</v>
      </c>
      <c r="F87" s="10">
        <v>5468798.0280716997</v>
      </c>
      <c r="G87" s="18">
        <v>6236531.9803168299</v>
      </c>
      <c r="H87" s="19">
        <v>-0.12310270430235699</v>
      </c>
      <c r="I87" s="20">
        <v>-767733.95224513405</v>
      </c>
      <c r="J87" s="10">
        <v>442.37527881605899</v>
      </c>
      <c r="K87" s="20">
        <v>504.47786871564301</v>
      </c>
      <c r="L87" s="21" t="s">
        <v>12</v>
      </c>
      <c r="M87" s="21" t="s">
        <v>6439</v>
      </c>
    </row>
    <row r="88" spans="1:13" x14ac:dyDescent="0.2">
      <c r="A88" s="4" t="s">
        <v>817</v>
      </c>
      <c r="B88" s="9">
        <v>647</v>
      </c>
      <c r="C88" s="9" t="s">
        <v>818</v>
      </c>
      <c r="D88" s="9" t="s">
        <v>819</v>
      </c>
      <c r="E88" s="10">
        <v>4788.9799999999996</v>
      </c>
      <c r="F88" s="10">
        <v>2809982.1710266802</v>
      </c>
      <c r="G88" s="18">
        <v>2695627.72520757</v>
      </c>
      <c r="H88" s="19">
        <v>4.2422195301578897E-2</v>
      </c>
      <c r="I88" s="20">
        <v>114354.445819106</v>
      </c>
      <c r="J88" s="10">
        <v>586.76005559151997</v>
      </c>
      <c r="K88" s="20">
        <v>562.88139127905595</v>
      </c>
      <c r="L88" s="21" t="s">
        <v>12</v>
      </c>
      <c r="M88" s="21" t="s">
        <v>6439</v>
      </c>
    </row>
    <row r="89" spans="1:13" x14ac:dyDescent="0.2">
      <c r="A89" s="4" t="s">
        <v>820</v>
      </c>
      <c r="B89" s="9">
        <v>651</v>
      </c>
      <c r="C89" s="9" t="s">
        <v>821</v>
      </c>
      <c r="D89" s="9" t="s">
        <v>822</v>
      </c>
      <c r="E89" s="10">
        <v>2653.99</v>
      </c>
      <c r="F89" s="10">
        <v>1309150.30410828</v>
      </c>
      <c r="G89" s="18">
        <v>1476769.9465466901</v>
      </c>
      <c r="H89" s="19">
        <v>-0.113504234583304</v>
      </c>
      <c r="I89" s="20">
        <v>-167619.64243840799</v>
      </c>
      <c r="J89" s="10">
        <v>493.27627613829702</v>
      </c>
      <c r="K89" s="20">
        <v>556.43387750017405</v>
      </c>
      <c r="L89" s="21" t="s">
        <v>12</v>
      </c>
      <c r="M89" s="21" t="s">
        <v>6439</v>
      </c>
    </row>
    <row r="90" spans="1:13" x14ac:dyDescent="0.2">
      <c r="A90" s="4" t="s">
        <v>826</v>
      </c>
      <c r="B90" s="9">
        <v>655</v>
      </c>
      <c r="C90" s="9" t="s">
        <v>827</v>
      </c>
      <c r="D90" s="9" t="s">
        <v>828</v>
      </c>
      <c r="E90" s="10">
        <v>1321.27</v>
      </c>
      <c r="F90" s="10">
        <v>885443.56033292005</v>
      </c>
      <c r="G90" s="18">
        <v>869213.63757296605</v>
      </c>
      <c r="H90" s="19">
        <v>1.8671960561124301E-2</v>
      </c>
      <c r="I90" s="20">
        <v>16229.922759953901</v>
      </c>
      <c r="J90" s="10">
        <v>670.14581450643698</v>
      </c>
      <c r="K90" s="20">
        <v>657.86223676687302</v>
      </c>
      <c r="L90" s="21" t="s">
        <v>12</v>
      </c>
      <c r="M90" s="21" t="s">
        <v>6440</v>
      </c>
    </row>
    <row r="91" spans="1:13" x14ac:dyDescent="0.2">
      <c r="A91" s="4" t="s">
        <v>835</v>
      </c>
      <c r="B91" s="9">
        <v>663</v>
      </c>
      <c r="C91" s="9" t="s">
        <v>836</v>
      </c>
      <c r="D91" s="9" t="s">
        <v>837</v>
      </c>
      <c r="E91" s="10">
        <v>16071.95</v>
      </c>
      <c r="F91" s="10">
        <v>3909867.6116740801</v>
      </c>
      <c r="G91" s="18">
        <v>4149696.56386645</v>
      </c>
      <c r="H91" s="19">
        <v>-5.77943347185155E-2</v>
      </c>
      <c r="I91" s="20">
        <v>-239828.95219237101</v>
      </c>
      <c r="J91" s="10">
        <v>243.272758543554</v>
      </c>
      <c r="K91" s="20">
        <v>258.19496475950001</v>
      </c>
      <c r="L91" s="21" t="s">
        <v>12</v>
      </c>
      <c r="M91" s="21" t="s">
        <v>6439</v>
      </c>
    </row>
    <row r="92" spans="1:13" x14ac:dyDescent="0.2">
      <c r="A92" s="4" t="s">
        <v>841</v>
      </c>
      <c r="B92" s="9">
        <v>668</v>
      </c>
      <c r="C92" s="9" t="s">
        <v>842</v>
      </c>
      <c r="D92" s="9" t="s">
        <v>843</v>
      </c>
      <c r="E92" s="10">
        <v>4826.41</v>
      </c>
      <c r="F92" s="10">
        <v>1137180.1708243201</v>
      </c>
      <c r="G92" s="18">
        <v>1180731.7476746701</v>
      </c>
      <c r="H92" s="19">
        <v>-3.68852425084049E-2</v>
      </c>
      <c r="I92" s="20">
        <v>-43551.576850352998</v>
      </c>
      <c r="J92" s="10">
        <v>235.61615586415601</v>
      </c>
      <c r="K92" s="20">
        <v>244.63975246087099</v>
      </c>
      <c r="L92" s="21" t="s">
        <v>12</v>
      </c>
      <c r="M92" s="21" t="s">
        <v>6439</v>
      </c>
    </row>
    <row r="93" spans="1:13" x14ac:dyDescent="0.2">
      <c r="A93" s="4" t="s">
        <v>844</v>
      </c>
      <c r="B93" s="9">
        <v>669</v>
      </c>
      <c r="C93" s="9" t="s">
        <v>845</v>
      </c>
      <c r="D93" s="9" t="s">
        <v>846</v>
      </c>
      <c r="E93" s="10">
        <v>2235.4899999999998</v>
      </c>
      <c r="F93" s="10">
        <v>1117785.9946465299</v>
      </c>
      <c r="G93" s="18">
        <v>2082412.6604408801</v>
      </c>
      <c r="H93" s="19">
        <v>-0.46322550958277697</v>
      </c>
      <c r="I93" s="20">
        <v>-964626.66579435498</v>
      </c>
      <c r="J93" s="10">
        <v>500.01833810329299</v>
      </c>
      <c r="K93" s="20">
        <v>931.52403295961301</v>
      </c>
      <c r="L93" s="21" t="s">
        <v>12</v>
      </c>
      <c r="M93" s="21" t="s">
        <v>6441</v>
      </c>
    </row>
    <row r="94" spans="1:13" x14ac:dyDescent="0.2">
      <c r="A94" s="4" t="s">
        <v>856</v>
      </c>
      <c r="B94" s="9">
        <v>673</v>
      </c>
      <c r="C94" s="9" t="s">
        <v>857</v>
      </c>
      <c r="D94" s="9" t="s">
        <v>858</v>
      </c>
      <c r="E94" s="10">
        <v>6516.83</v>
      </c>
      <c r="F94" s="10">
        <v>3162399.46294579</v>
      </c>
      <c r="G94" s="18">
        <v>2914344.6017080899</v>
      </c>
      <c r="H94" s="19">
        <v>8.5115144273714402E-2</v>
      </c>
      <c r="I94" s="20">
        <v>248054.861237704</v>
      </c>
      <c r="J94" s="10">
        <v>485.26652727565198</v>
      </c>
      <c r="K94" s="20">
        <v>447.202796713753</v>
      </c>
      <c r="L94" s="21" t="s">
        <v>12</v>
      </c>
      <c r="M94" s="21" t="s">
        <v>6439</v>
      </c>
    </row>
    <row r="95" spans="1:13" x14ac:dyDescent="0.2">
      <c r="A95" s="4" t="s">
        <v>859</v>
      </c>
      <c r="B95" s="9">
        <v>674</v>
      </c>
      <c r="C95" s="9" t="s">
        <v>860</v>
      </c>
      <c r="D95" s="9" t="s">
        <v>861</v>
      </c>
      <c r="E95" s="10">
        <v>979.1</v>
      </c>
      <c r="F95" s="10">
        <v>532060.81828103994</v>
      </c>
      <c r="G95" s="18">
        <v>707363.42356116499</v>
      </c>
      <c r="H95" s="19">
        <v>-0.24782537439888799</v>
      </c>
      <c r="I95" s="20">
        <v>-175302.60528012499</v>
      </c>
      <c r="J95" s="10">
        <v>543.41825991322696</v>
      </c>
      <c r="K95" s="20">
        <v>722.46289813212604</v>
      </c>
      <c r="L95" s="21" t="s">
        <v>12</v>
      </c>
      <c r="M95" s="21" t="s">
        <v>6439</v>
      </c>
    </row>
    <row r="96" spans="1:13" x14ac:dyDescent="0.2">
      <c r="A96" s="4" t="s">
        <v>865</v>
      </c>
      <c r="B96" s="9">
        <v>678</v>
      </c>
      <c r="C96" s="9" t="s">
        <v>866</v>
      </c>
      <c r="D96" s="9" t="s">
        <v>867</v>
      </c>
      <c r="E96" s="10">
        <v>12511.51</v>
      </c>
      <c r="F96" s="10">
        <v>6718004.3782592397</v>
      </c>
      <c r="G96" s="18">
        <v>7181257.9048593398</v>
      </c>
      <c r="H96" s="19">
        <v>-6.4508688134794503E-2</v>
      </c>
      <c r="I96" s="20">
        <v>-463253.52660009899</v>
      </c>
      <c r="J96" s="10">
        <v>536.94593044798296</v>
      </c>
      <c r="K96" s="20">
        <v>573.97211886169896</v>
      </c>
      <c r="L96" s="21" t="s">
        <v>25</v>
      </c>
      <c r="M96" s="21" t="s">
        <v>6439</v>
      </c>
    </row>
    <row r="97" spans="1:13" x14ac:dyDescent="0.2">
      <c r="A97" s="4" t="s">
        <v>871</v>
      </c>
      <c r="B97" s="9">
        <v>683</v>
      </c>
      <c r="C97" s="9" t="s">
        <v>872</v>
      </c>
      <c r="D97" s="9" t="s">
        <v>873</v>
      </c>
      <c r="E97" s="10">
        <v>7659.05</v>
      </c>
      <c r="F97" s="10">
        <v>13092010.0558128</v>
      </c>
      <c r="G97" s="18">
        <v>14192504.576917499</v>
      </c>
      <c r="H97" s="19">
        <v>-7.7540543682086405E-2</v>
      </c>
      <c r="I97" s="20">
        <v>-1100494.5211046799</v>
      </c>
      <c r="J97" s="10">
        <v>1709.3516892842799</v>
      </c>
      <c r="K97" s="20">
        <v>1853.03720133926</v>
      </c>
      <c r="L97" s="21" t="s">
        <v>25</v>
      </c>
      <c r="M97" s="21" t="s">
        <v>6439</v>
      </c>
    </row>
    <row r="98" spans="1:13" x14ac:dyDescent="0.2">
      <c r="A98" s="4" t="s">
        <v>874</v>
      </c>
      <c r="B98" s="9">
        <v>684</v>
      </c>
      <c r="C98" s="9" t="s">
        <v>875</v>
      </c>
      <c r="D98" s="9" t="s">
        <v>876</v>
      </c>
      <c r="E98" s="10">
        <v>443.82</v>
      </c>
      <c r="F98" s="10">
        <v>2088116.2260642</v>
      </c>
      <c r="G98" s="18">
        <v>992848.52374717605</v>
      </c>
      <c r="H98" s="19">
        <v>1.10315690270989</v>
      </c>
      <c r="I98" s="20">
        <v>1095267.7023170199</v>
      </c>
      <c r="J98" s="10">
        <v>4704.87185359876</v>
      </c>
      <c r="K98" s="20">
        <v>2237.0522368238799</v>
      </c>
      <c r="L98" s="21" t="s">
        <v>25</v>
      </c>
      <c r="M98" s="21" t="s">
        <v>6443</v>
      </c>
    </row>
    <row r="99" spans="1:13" x14ac:dyDescent="0.2">
      <c r="A99" s="4" t="s">
        <v>877</v>
      </c>
      <c r="B99" s="9">
        <v>687</v>
      </c>
      <c r="C99" s="9" t="s">
        <v>878</v>
      </c>
      <c r="D99" s="9" t="s">
        <v>879</v>
      </c>
      <c r="E99" s="10">
        <v>5673.36</v>
      </c>
      <c r="F99" s="10">
        <v>4208770.6097870199</v>
      </c>
      <c r="G99" s="18">
        <v>5100916.2215748401</v>
      </c>
      <c r="H99" s="19">
        <v>-0.17489909126803499</v>
      </c>
      <c r="I99" s="20">
        <v>-892145.61178781698</v>
      </c>
      <c r="J99" s="10">
        <v>741.84797188738605</v>
      </c>
      <c r="K99" s="20">
        <v>899.09969076082496</v>
      </c>
      <c r="L99" s="21" t="s">
        <v>12</v>
      </c>
      <c r="M99" s="21" t="s">
        <v>6440</v>
      </c>
    </row>
    <row r="100" spans="1:13" x14ac:dyDescent="0.2">
      <c r="A100" s="4" t="s">
        <v>883</v>
      </c>
      <c r="B100" s="9">
        <v>691</v>
      </c>
      <c r="C100" s="9" t="s">
        <v>884</v>
      </c>
      <c r="D100" s="9" t="s">
        <v>885</v>
      </c>
      <c r="E100" s="10">
        <v>6623.54</v>
      </c>
      <c r="F100" s="10">
        <v>4595129.9614500804</v>
      </c>
      <c r="G100" s="18">
        <v>3419073.8643132998</v>
      </c>
      <c r="H100" s="19">
        <v>0.34396919862185799</v>
      </c>
      <c r="I100" s="20">
        <v>1176056.0971367799</v>
      </c>
      <c r="J100" s="10">
        <v>693.75741090867996</v>
      </c>
      <c r="K100" s="20">
        <v>516.20037990459798</v>
      </c>
      <c r="L100" s="21" t="s">
        <v>12</v>
      </c>
      <c r="M100" s="21" t="s">
        <v>6439</v>
      </c>
    </row>
    <row r="101" spans="1:13" x14ac:dyDescent="0.2">
      <c r="A101" s="4" t="s">
        <v>886</v>
      </c>
      <c r="B101" s="9">
        <v>692</v>
      </c>
      <c r="C101" s="9" t="s">
        <v>887</v>
      </c>
      <c r="D101" s="9" t="s">
        <v>888</v>
      </c>
      <c r="E101" s="10">
        <v>1934.42</v>
      </c>
      <c r="F101" s="10">
        <v>1082477.86632295</v>
      </c>
      <c r="G101" s="18">
        <v>1184050.3292449601</v>
      </c>
      <c r="H101" s="19">
        <v>-8.5783906657737705E-2</v>
      </c>
      <c r="I101" s="20">
        <v>-101572.46292201401</v>
      </c>
      <c r="J101" s="10">
        <v>559.587817703989</v>
      </c>
      <c r="K101" s="20">
        <v>612.09578542662098</v>
      </c>
      <c r="L101" s="21" t="s">
        <v>12</v>
      </c>
      <c r="M101" s="21" t="s">
        <v>6439</v>
      </c>
    </row>
    <row r="102" spans="1:13" x14ac:dyDescent="0.2">
      <c r="A102" s="4" t="s">
        <v>889</v>
      </c>
      <c r="B102" s="9">
        <v>696</v>
      </c>
      <c r="C102" s="9" t="s">
        <v>890</v>
      </c>
      <c r="D102" s="9" t="s">
        <v>891</v>
      </c>
      <c r="E102" s="10">
        <v>6481.95</v>
      </c>
      <c r="F102" s="10">
        <v>3622728.9396999502</v>
      </c>
      <c r="G102" s="18">
        <v>3333047.2829705798</v>
      </c>
      <c r="H102" s="19">
        <v>8.6911955377719105E-2</v>
      </c>
      <c r="I102" s="20">
        <v>289681.65672936803</v>
      </c>
      <c r="J102" s="10">
        <v>558.89492200648704</v>
      </c>
      <c r="K102" s="20">
        <v>514.20441116802499</v>
      </c>
      <c r="L102" s="21" t="s">
        <v>25</v>
      </c>
      <c r="M102" s="21" t="s">
        <v>6439</v>
      </c>
    </row>
    <row r="103" spans="1:13" x14ac:dyDescent="0.2">
      <c r="A103" s="4" t="s">
        <v>892</v>
      </c>
      <c r="B103" s="9">
        <v>698</v>
      </c>
      <c r="C103" s="9" t="s">
        <v>893</v>
      </c>
      <c r="D103" s="9" t="s">
        <v>894</v>
      </c>
      <c r="E103" s="10">
        <v>2669.02</v>
      </c>
      <c r="F103" s="10">
        <v>2319440.99176569</v>
      </c>
      <c r="G103" s="18">
        <v>3251612.10380005</v>
      </c>
      <c r="H103" s="19">
        <v>-0.28667967834938302</v>
      </c>
      <c r="I103" s="20">
        <v>-932171.11203435704</v>
      </c>
      <c r="J103" s="10">
        <v>869.02345870982197</v>
      </c>
      <c r="K103" s="20">
        <v>1218.27940734803</v>
      </c>
      <c r="L103" s="21" t="s">
        <v>12</v>
      </c>
      <c r="M103" s="21" t="s">
        <v>6439</v>
      </c>
    </row>
    <row r="104" spans="1:13" x14ac:dyDescent="0.2">
      <c r="A104" s="4" t="s">
        <v>898</v>
      </c>
      <c r="B104" s="9">
        <v>702</v>
      </c>
      <c r="C104" s="9" t="s">
        <v>899</v>
      </c>
      <c r="D104" s="9" t="s">
        <v>900</v>
      </c>
      <c r="E104" s="10">
        <v>1650.06</v>
      </c>
      <c r="F104" s="10">
        <v>1421393.6914560499</v>
      </c>
      <c r="G104" s="18">
        <v>733606.86162751401</v>
      </c>
      <c r="H104" s="19">
        <v>0.93754143507147003</v>
      </c>
      <c r="I104" s="20">
        <v>687786.82982853602</v>
      </c>
      <c r="J104" s="10">
        <v>861.41939775283902</v>
      </c>
      <c r="K104" s="20">
        <v>444.59405211174999</v>
      </c>
      <c r="L104" s="21" t="s">
        <v>80</v>
      </c>
      <c r="M104" s="21" t="s">
        <v>6440</v>
      </c>
    </row>
    <row r="105" spans="1:13" x14ac:dyDescent="0.2">
      <c r="A105" s="4" t="s">
        <v>910</v>
      </c>
      <c r="B105" s="9">
        <v>706</v>
      </c>
      <c r="C105" s="9" t="s">
        <v>911</v>
      </c>
      <c r="D105" s="9" t="s">
        <v>912</v>
      </c>
      <c r="E105" s="10">
        <v>256.42</v>
      </c>
      <c r="F105" s="10">
        <v>5300864.5663462402</v>
      </c>
      <c r="G105" s="18">
        <v>2799649.9707929902</v>
      </c>
      <c r="H105" s="19">
        <v>0.893402611628907</v>
      </c>
      <c r="I105" s="20">
        <v>2501214.5955532501</v>
      </c>
      <c r="J105" s="10">
        <v>20672.586250472799</v>
      </c>
      <c r="K105" s="20">
        <v>10918.219993732901</v>
      </c>
      <c r="L105" s="21" t="s">
        <v>80</v>
      </c>
      <c r="M105" s="21" t="s">
        <v>6442</v>
      </c>
    </row>
    <row r="106" spans="1:13" x14ac:dyDescent="0.2">
      <c r="A106" s="4" t="s">
        <v>913</v>
      </c>
      <c r="B106" s="9">
        <v>707</v>
      </c>
      <c r="C106" s="9" t="s">
        <v>914</v>
      </c>
      <c r="D106" s="9" t="s">
        <v>915</v>
      </c>
      <c r="E106" s="10">
        <v>1360.09</v>
      </c>
      <c r="F106" s="10">
        <v>2063183.47206888</v>
      </c>
      <c r="G106" s="18">
        <v>1774132.61931001</v>
      </c>
      <c r="H106" s="19">
        <v>0.162925166705568</v>
      </c>
      <c r="I106" s="20">
        <v>289050.852758869</v>
      </c>
      <c r="J106" s="10">
        <v>1516.9462844877</v>
      </c>
      <c r="K106" s="20">
        <v>1304.4229567969801</v>
      </c>
      <c r="L106" s="21" t="s">
        <v>12</v>
      </c>
      <c r="M106" s="21" t="s">
        <v>6443</v>
      </c>
    </row>
    <row r="107" spans="1:13" x14ac:dyDescent="0.2">
      <c r="A107" s="4" t="s">
        <v>916</v>
      </c>
      <c r="B107" s="9">
        <v>708</v>
      </c>
      <c r="C107" s="9" t="s">
        <v>917</v>
      </c>
      <c r="D107" s="9" t="s">
        <v>918</v>
      </c>
      <c r="E107" s="10">
        <v>184.28</v>
      </c>
      <c r="F107" s="10">
        <v>803113.39796615997</v>
      </c>
      <c r="G107" s="18">
        <v>728532.00210079399</v>
      </c>
      <c r="H107" s="19">
        <v>0.102372161621319</v>
      </c>
      <c r="I107" s="20">
        <v>74581.395865365601</v>
      </c>
      <c r="J107" s="10">
        <v>4358.1148142292204</v>
      </c>
      <c r="K107" s="20">
        <v>3953.39701595829</v>
      </c>
      <c r="L107" s="21" t="s">
        <v>25</v>
      </c>
      <c r="M107" s="21" t="s">
        <v>6438</v>
      </c>
    </row>
    <row r="108" spans="1:13" x14ac:dyDescent="0.2">
      <c r="A108" s="4" t="s">
        <v>925</v>
      </c>
      <c r="B108" s="9">
        <v>711</v>
      </c>
      <c r="C108" s="9" t="s">
        <v>926</v>
      </c>
      <c r="D108" s="9" t="s">
        <v>927</v>
      </c>
      <c r="E108" s="10">
        <v>185.46</v>
      </c>
      <c r="F108" s="10">
        <v>104700.59588499001</v>
      </c>
      <c r="G108" s="18">
        <v>202380.543454144</v>
      </c>
      <c r="H108" s="19">
        <v>-0.482654833819469</v>
      </c>
      <c r="I108" s="20">
        <v>-97679.947569153504</v>
      </c>
      <c r="J108" s="10">
        <v>564.54543235732797</v>
      </c>
      <c r="K108" s="20">
        <v>1091.2355411093699</v>
      </c>
      <c r="L108" s="21" t="s">
        <v>80</v>
      </c>
      <c r="M108" s="21" t="s">
        <v>6450</v>
      </c>
    </row>
    <row r="109" spans="1:13" x14ac:dyDescent="0.2">
      <c r="A109" s="4" t="s">
        <v>928</v>
      </c>
      <c r="B109" s="9">
        <v>712</v>
      </c>
      <c r="C109" s="9" t="s">
        <v>929</v>
      </c>
      <c r="D109" s="9" t="s">
        <v>930</v>
      </c>
      <c r="E109" s="10">
        <v>2527.6</v>
      </c>
      <c r="F109" s="10">
        <v>4319756.0990591003</v>
      </c>
      <c r="G109" s="18">
        <v>1843866.04877422</v>
      </c>
      <c r="H109" s="19">
        <v>1.3427711041866801</v>
      </c>
      <c r="I109" s="20">
        <v>2475890.0502848802</v>
      </c>
      <c r="J109" s="10">
        <v>1709.03469657347</v>
      </c>
      <c r="K109" s="20">
        <v>729.49281879024295</v>
      </c>
      <c r="L109" s="21" t="s">
        <v>80</v>
      </c>
      <c r="M109" s="21" t="s">
        <v>6443</v>
      </c>
    </row>
    <row r="110" spans="1:13" x14ac:dyDescent="0.2">
      <c r="A110" s="4" t="s">
        <v>931</v>
      </c>
      <c r="B110" s="9">
        <v>713</v>
      </c>
      <c r="C110" s="9" t="s">
        <v>932</v>
      </c>
      <c r="D110" s="9" t="s">
        <v>933</v>
      </c>
      <c r="E110" s="10">
        <v>13969.88</v>
      </c>
      <c r="F110" s="10">
        <v>6180590.1223501796</v>
      </c>
      <c r="G110" s="18">
        <v>4269029.2221157504</v>
      </c>
      <c r="H110" s="19">
        <v>0.44777414273286498</v>
      </c>
      <c r="I110" s="20">
        <v>1911560.9002344301</v>
      </c>
      <c r="J110" s="10">
        <v>442.42256356892</v>
      </c>
      <c r="K110" s="20">
        <v>305.58810971287897</v>
      </c>
      <c r="L110" s="21" t="s">
        <v>12</v>
      </c>
      <c r="M110" s="21" t="s">
        <v>6439</v>
      </c>
    </row>
    <row r="111" spans="1:13" x14ac:dyDescent="0.2">
      <c r="A111" s="4" t="s">
        <v>934</v>
      </c>
      <c r="B111" s="9">
        <v>714</v>
      </c>
      <c r="C111" s="9" t="s">
        <v>935</v>
      </c>
      <c r="D111" s="9" t="s">
        <v>936</v>
      </c>
      <c r="E111" s="10">
        <v>37094.559999999998</v>
      </c>
      <c r="F111" s="10">
        <v>8476910.9550429005</v>
      </c>
      <c r="G111" s="18">
        <v>8629448.3957409002</v>
      </c>
      <c r="H111" s="19">
        <v>-1.7676383669352601E-2</v>
      </c>
      <c r="I111" s="20">
        <v>-152537.440697996</v>
      </c>
      <c r="J111" s="10">
        <v>228.52167420351901</v>
      </c>
      <c r="K111" s="20">
        <v>232.63379847990899</v>
      </c>
      <c r="L111" s="21" t="s">
        <v>12</v>
      </c>
      <c r="M111" s="21" t="s">
        <v>6441</v>
      </c>
    </row>
    <row r="112" spans="1:13" x14ac:dyDescent="0.2">
      <c r="A112" s="4" t="s">
        <v>955</v>
      </c>
      <c r="B112" s="9">
        <v>724</v>
      </c>
      <c r="C112" s="9" t="s">
        <v>956</v>
      </c>
      <c r="D112" s="9" t="s">
        <v>957</v>
      </c>
      <c r="E112" s="10">
        <v>1566.73</v>
      </c>
      <c r="F112" s="10">
        <v>721701.03720972</v>
      </c>
      <c r="G112" s="18">
        <v>779059.46451423399</v>
      </c>
      <c r="H112" s="19">
        <v>-7.3625223641020004E-2</v>
      </c>
      <c r="I112" s="20">
        <v>-57358.427304513803</v>
      </c>
      <c r="J112" s="10">
        <v>460.64161483454097</v>
      </c>
      <c r="K112" s="20">
        <v>497.25189695367698</v>
      </c>
      <c r="L112" s="21" t="s">
        <v>12</v>
      </c>
      <c r="M112" s="21" t="s">
        <v>6439</v>
      </c>
    </row>
    <row r="113" spans="1:13" x14ac:dyDescent="0.2">
      <c r="A113" s="4" t="s">
        <v>958</v>
      </c>
      <c r="B113" s="9">
        <v>815</v>
      </c>
      <c r="C113" s="9" t="s">
        <v>959</v>
      </c>
      <c r="D113" s="9" t="s">
        <v>960</v>
      </c>
      <c r="E113" s="10">
        <v>4976.82</v>
      </c>
      <c r="F113" s="10">
        <v>2525812.6499798498</v>
      </c>
      <c r="G113" s="18">
        <v>3067219.0674875202</v>
      </c>
      <c r="H113" s="19">
        <v>-0.176513775376063</v>
      </c>
      <c r="I113" s="20">
        <v>-541406.41750767</v>
      </c>
      <c r="J113" s="10">
        <v>507.51537125711798</v>
      </c>
      <c r="K113" s="20">
        <v>616.30098486332997</v>
      </c>
      <c r="L113" s="21" t="s">
        <v>25</v>
      </c>
      <c r="M113" s="21" t="s">
        <v>6439</v>
      </c>
    </row>
    <row r="114" spans="1:13" x14ac:dyDescent="0.2">
      <c r="A114" s="4" t="s">
        <v>964</v>
      </c>
      <c r="B114" s="9">
        <v>819</v>
      </c>
      <c r="C114" s="9" t="s">
        <v>965</v>
      </c>
      <c r="D114" s="9" t="s">
        <v>966</v>
      </c>
      <c r="E114" s="10">
        <v>251499.41</v>
      </c>
      <c r="F114" s="10">
        <v>127629947.273399</v>
      </c>
      <c r="G114" s="18">
        <v>133893523.205322</v>
      </c>
      <c r="H114" s="19">
        <v>-4.6780275714441003E-2</v>
      </c>
      <c r="I114" s="20">
        <v>-6263575.93192288</v>
      </c>
      <c r="J114" s="10">
        <v>507.47612995751899</v>
      </c>
      <c r="K114" s="20">
        <v>532.38106286341701</v>
      </c>
      <c r="L114" s="21" t="s">
        <v>25</v>
      </c>
      <c r="M114" s="21" t="s">
        <v>6439</v>
      </c>
    </row>
    <row r="115" spans="1:13" x14ac:dyDescent="0.2">
      <c r="A115" s="4" t="s">
        <v>967</v>
      </c>
      <c r="B115" s="9">
        <v>820</v>
      </c>
      <c r="C115" s="9" t="s">
        <v>968</v>
      </c>
      <c r="D115" s="9" t="s">
        <v>969</v>
      </c>
      <c r="E115" s="10">
        <v>10346.41</v>
      </c>
      <c r="F115" s="10">
        <v>3389422.0504060802</v>
      </c>
      <c r="G115" s="18">
        <v>2910922.97808671</v>
      </c>
      <c r="H115" s="19">
        <v>0.16438053357010499</v>
      </c>
      <c r="I115" s="20">
        <v>478499.07231937099</v>
      </c>
      <c r="J115" s="10">
        <v>327.59402057390702</v>
      </c>
      <c r="K115" s="20">
        <v>281.34618462700701</v>
      </c>
      <c r="L115" s="21" t="s">
        <v>12</v>
      </c>
      <c r="M115" s="21" t="s">
        <v>6439</v>
      </c>
    </row>
    <row r="116" spans="1:13" x14ac:dyDescent="0.2">
      <c r="A116" s="4" t="s">
        <v>970</v>
      </c>
      <c r="B116" s="9">
        <v>821</v>
      </c>
      <c r="C116" s="9" t="s">
        <v>971</v>
      </c>
      <c r="D116" s="9" t="s">
        <v>972</v>
      </c>
      <c r="E116" s="10">
        <v>3723.15</v>
      </c>
      <c r="F116" s="10">
        <v>1159330.8388271299</v>
      </c>
      <c r="G116" s="18">
        <v>1116345.16806349</v>
      </c>
      <c r="H116" s="19">
        <v>3.8505716684566801E-2</v>
      </c>
      <c r="I116" s="20">
        <v>42985.6707636379</v>
      </c>
      <c r="J116" s="10">
        <v>311.38440267706898</v>
      </c>
      <c r="K116" s="20">
        <v>299.83889127848499</v>
      </c>
      <c r="L116" s="21" t="s">
        <v>25</v>
      </c>
      <c r="M116" s="21" t="s">
        <v>6440</v>
      </c>
    </row>
    <row r="117" spans="1:13" x14ac:dyDescent="0.2">
      <c r="A117" s="4" t="s">
        <v>988</v>
      </c>
      <c r="B117" s="9">
        <v>830</v>
      </c>
      <c r="C117" s="9" t="s">
        <v>989</v>
      </c>
      <c r="D117" s="9" t="s">
        <v>990</v>
      </c>
      <c r="E117" s="10">
        <v>246.51</v>
      </c>
      <c r="F117" s="10">
        <v>104154.57575252</v>
      </c>
      <c r="G117" s="18">
        <v>215103.96513213101</v>
      </c>
      <c r="H117" s="19">
        <v>-0.51579425470589702</v>
      </c>
      <c r="I117" s="20">
        <v>-110949.38937961</v>
      </c>
      <c r="J117" s="10">
        <v>422.516635238003</v>
      </c>
      <c r="K117" s="20">
        <v>872.59731910320295</v>
      </c>
      <c r="L117" s="21" t="s">
        <v>80</v>
      </c>
      <c r="M117" s="21" t="s">
        <v>6442</v>
      </c>
    </row>
    <row r="118" spans="1:13" x14ac:dyDescent="0.2">
      <c r="A118" s="4" t="s">
        <v>1000</v>
      </c>
      <c r="B118" s="9">
        <v>834</v>
      </c>
      <c r="C118" s="9" t="s">
        <v>1001</v>
      </c>
      <c r="D118" s="9" t="s">
        <v>1002</v>
      </c>
      <c r="E118" s="10">
        <v>692.33</v>
      </c>
      <c r="F118" s="10">
        <v>593020.72072978003</v>
      </c>
      <c r="G118" s="18">
        <v>713646.93325896095</v>
      </c>
      <c r="H118" s="19">
        <v>-0.16902785804504999</v>
      </c>
      <c r="I118" s="20">
        <v>-120626.21252918099</v>
      </c>
      <c r="J118" s="10">
        <v>856.55788530004497</v>
      </c>
      <c r="K118" s="20">
        <v>1030.7901336919699</v>
      </c>
      <c r="L118" s="21" t="s">
        <v>25</v>
      </c>
      <c r="M118" s="21" t="s">
        <v>6438</v>
      </c>
    </row>
    <row r="119" spans="1:13" x14ac:dyDescent="0.2">
      <c r="A119" s="4" t="s">
        <v>1003</v>
      </c>
      <c r="B119" s="9">
        <v>835</v>
      </c>
      <c r="C119" s="9" t="s">
        <v>1004</v>
      </c>
      <c r="D119" s="9" t="s">
        <v>1005</v>
      </c>
      <c r="E119" s="10">
        <v>462.91</v>
      </c>
      <c r="F119" s="10">
        <v>559160.3334606</v>
      </c>
      <c r="G119" s="18">
        <v>732385.21130325296</v>
      </c>
      <c r="H119" s="19">
        <v>-0.23652153971597201</v>
      </c>
      <c r="I119" s="20">
        <v>-173224.87784265299</v>
      </c>
      <c r="J119" s="10">
        <v>1207.9245068384801</v>
      </c>
      <c r="K119" s="20">
        <v>1582.1330524362199</v>
      </c>
      <c r="L119" s="21" t="s">
        <v>25</v>
      </c>
      <c r="M119" s="21" t="s">
        <v>6450</v>
      </c>
    </row>
    <row r="120" spans="1:13" x14ac:dyDescent="0.2">
      <c r="A120" s="4" t="s">
        <v>1006</v>
      </c>
      <c r="B120" s="9">
        <v>836</v>
      </c>
      <c r="C120" s="9" t="s">
        <v>1007</v>
      </c>
      <c r="D120" s="9" t="s">
        <v>1008</v>
      </c>
      <c r="E120" s="10">
        <v>415.32</v>
      </c>
      <c r="F120" s="10">
        <v>706656.60901482997</v>
      </c>
      <c r="G120" s="18">
        <v>1044913.7840342</v>
      </c>
      <c r="H120" s="19">
        <v>-0.32371778436440002</v>
      </c>
      <c r="I120" s="20">
        <v>-338257.175019374</v>
      </c>
      <c r="J120" s="10">
        <v>1701.4750289290901</v>
      </c>
      <c r="K120" s="20">
        <v>2515.9245498271298</v>
      </c>
      <c r="L120" s="21" t="s">
        <v>80</v>
      </c>
      <c r="M120" s="21" t="s">
        <v>6438</v>
      </c>
    </row>
    <row r="121" spans="1:13" x14ac:dyDescent="0.2">
      <c r="A121" s="4" t="s">
        <v>1009</v>
      </c>
      <c r="B121" s="9">
        <v>838</v>
      </c>
      <c r="C121" s="9" t="s">
        <v>1010</v>
      </c>
      <c r="D121" s="9" t="s">
        <v>1011</v>
      </c>
      <c r="E121" s="10">
        <v>255.67</v>
      </c>
      <c r="F121" s="10">
        <v>201210.42095892</v>
      </c>
      <c r="G121" s="18">
        <v>252399.871858297</v>
      </c>
      <c r="H121" s="19">
        <v>-0.202810922693794</v>
      </c>
      <c r="I121" s="20">
        <v>-51189.450899376498</v>
      </c>
      <c r="J121" s="10">
        <v>786.992689634763</v>
      </c>
      <c r="K121" s="20">
        <v>987.20957428832696</v>
      </c>
      <c r="L121" s="21" t="s">
        <v>80</v>
      </c>
      <c r="M121" s="21" t="s">
        <v>6450</v>
      </c>
    </row>
    <row r="122" spans="1:13" x14ac:dyDescent="0.2">
      <c r="A122" s="4" t="s">
        <v>1018</v>
      </c>
      <c r="B122" s="9">
        <v>842</v>
      </c>
      <c r="C122" s="9" t="s">
        <v>1019</v>
      </c>
      <c r="D122" s="9" t="s">
        <v>1020</v>
      </c>
      <c r="E122" s="10">
        <v>1075.69</v>
      </c>
      <c r="F122" s="10">
        <v>573835.68033025996</v>
      </c>
      <c r="G122" s="18">
        <v>654228.53399566701</v>
      </c>
      <c r="H122" s="19">
        <v>-0.12288191279951099</v>
      </c>
      <c r="I122" s="20">
        <v>-80392.853665407194</v>
      </c>
      <c r="J122" s="10">
        <v>533.45822711957896</v>
      </c>
      <c r="K122" s="20">
        <v>608.19430690595505</v>
      </c>
      <c r="L122" s="21" t="s">
        <v>12</v>
      </c>
      <c r="M122" s="21" t="s">
        <v>6439</v>
      </c>
    </row>
    <row r="123" spans="1:13" x14ac:dyDescent="0.2">
      <c r="A123" s="4" t="s">
        <v>1042</v>
      </c>
      <c r="B123" s="9">
        <v>851</v>
      </c>
      <c r="C123" s="9" t="s">
        <v>1043</v>
      </c>
      <c r="D123" s="9" t="s">
        <v>1044</v>
      </c>
      <c r="E123" s="10">
        <v>276.49</v>
      </c>
      <c r="F123" s="10">
        <v>108611.30587004</v>
      </c>
      <c r="G123" s="18">
        <v>219263.228748847</v>
      </c>
      <c r="H123" s="19">
        <v>-0.504653349812486</v>
      </c>
      <c r="I123" s="20">
        <v>-110651.922878807</v>
      </c>
      <c r="J123" s="10">
        <v>392.82182310405398</v>
      </c>
      <c r="K123" s="20">
        <v>793.02408314531101</v>
      </c>
      <c r="L123" s="21" t="s">
        <v>80</v>
      </c>
      <c r="M123" s="21" t="s">
        <v>6442</v>
      </c>
    </row>
    <row r="124" spans="1:13" x14ac:dyDescent="0.2">
      <c r="A124" s="4" t="s">
        <v>1054</v>
      </c>
      <c r="B124" s="9">
        <v>855</v>
      </c>
      <c r="C124" s="9" t="s">
        <v>1055</v>
      </c>
      <c r="D124" s="9" t="s">
        <v>1056</v>
      </c>
      <c r="E124" s="10">
        <v>1925.61</v>
      </c>
      <c r="F124" s="10">
        <v>716075.35190856003</v>
      </c>
      <c r="G124" s="18">
        <v>697713.91993029194</v>
      </c>
      <c r="H124" s="19">
        <v>2.6316562496133501E-2</v>
      </c>
      <c r="I124" s="20">
        <v>18361.431978267901</v>
      </c>
      <c r="J124" s="10">
        <v>371.86935667583799</v>
      </c>
      <c r="K124" s="20">
        <v>362.33397205576</v>
      </c>
      <c r="L124" s="21" t="s">
        <v>12</v>
      </c>
      <c r="M124" s="21" t="s">
        <v>6441</v>
      </c>
    </row>
    <row r="125" spans="1:13" x14ac:dyDescent="0.2">
      <c r="A125" s="4" t="s">
        <v>1063</v>
      </c>
      <c r="B125" s="9">
        <v>860</v>
      </c>
      <c r="C125" s="9" t="s">
        <v>1064</v>
      </c>
      <c r="D125" s="9" t="s">
        <v>1065</v>
      </c>
      <c r="E125" s="10">
        <v>989.64</v>
      </c>
      <c r="F125" s="10">
        <v>540188.12711067998</v>
      </c>
      <c r="G125" s="18">
        <v>533804.763060058</v>
      </c>
      <c r="H125" s="19">
        <v>1.1958237341362501E-2</v>
      </c>
      <c r="I125" s="20">
        <v>6383.3640506219799</v>
      </c>
      <c r="J125" s="10">
        <v>545.84306122497105</v>
      </c>
      <c r="K125" s="20">
        <v>539.39287322668599</v>
      </c>
      <c r="L125" s="21" t="s">
        <v>12</v>
      </c>
      <c r="M125" s="21" t="s">
        <v>6439</v>
      </c>
    </row>
    <row r="126" spans="1:13" x14ac:dyDescent="0.2">
      <c r="A126" s="4" t="s">
        <v>1081</v>
      </c>
      <c r="B126" s="9">
        <v>868</v>
      </c>
      <c r="C126" s="9" t="s">
        <v>1082</v>
      </c>
      <c r="D126" s="9" t="s">
        <v>1083</v>
      </c>
      <c r="E126" s="10">
        <v>819.61</v>
      </c>
      <c r="F126" s="10">
        <v>430898.34973906999</v>
      </c>
      <c r="G126" s="18">
        <v>450240.64733559301</v>
      </c>
      <c r="H126" s="19">
        <v>-4.2959909797094499E-2</v>
      </c>
      <c r="I126" s="20">
        <v>-19342.297596522501</v>
      </c>
      <c r="J126" s="10">
        <v>525.73583745814506</v>
      </c>
      <c r="K126" s="20">
        <v>549.33522935980898</v>
      </c>
      <c r="L126" s="21" t="s">
        <v>80</v>
      </c>
      <c r="M126" s="21" t="s">
        <v>6439</v>
      </c>
    </row>
    <row r="127" spans="1:13" x14ac:dyDescent="0.2">
      <c r="A127" s="4" t="s">
        <v>1093</v>
      </c>
      <c r="B127" s="9">
        <v>872</v>
      </c>
      <c r="C127" s="9" t="s">
        <v>1094</v>
      </c>
      <c r="D127" s="9" t="s">
        <v>1095</v>
      </c>
      <c r="E127" s="10">
        <v>240.79</v>
      </c>
      <c r="F127" s="10">
        <v>150184.81422003001</v>
      </c>
      <c r="G127" s="18">
        <v>143505.59525792001</v>
      </c>
      <c r="H127" s="19">
        <v>4.6543265090851299E-2</v>
      </c>
      <c r="I127" s="20">
        <v>6679.2189621097896</v>
      </c>
      <c r="J127" s="10">
        <v>623.71699082200303</v>
      </c>
      <c r="K127" s="20">
        <v>595.97821860509202</v>
      </c>
      <c r="L127" s="21" t="s">
        <v>80</v>
      </c>
      <c r="M127" s="21" t="s">
        <v>6438</v>
      </c>
    </row>
    <row r="128" spans="1:13" x14ac:dyDescent="0.2">
      <c r="A128" s="4" t="s">
        <v>1099</v>
      </c>
      <c r="B128" s="9">
        <v>874</v>
      </c>
      <c r="C128" s="9" t="s">
        <v>1100</v>
      </c>
      <c r="D128" s="9" t="s">
        <v>1101</v>
      </c>
      <c r="E128" s="10">
        <v>2731.86</v>
      </c>
      <c r="F128" s="10">
        <v>706249.57014990004</v>
      </c>
      <c r="G128" s="18">
        <v>582888.49839255901</v>
      </c>
      <c r="H128" s="19">
        <v>0.21163751231588299</v>
      </c>
      <c r="I128" s="20">
        <v>123361.071757342</v>
      </c>
      <c r="J128" s="10">
        <v>258.52333946465097</v>
      </c>
      <c r="K128" s="20">
        <v>213.366899618779</v>
      </c>
      <c r="L128" s="21" t="s">
        <v>12</v>
      </c>
      <c r="M128" s="21" t="s">
        <v>6439</v>
      </c>
    </row>
    <row r="129" spans="1:13" x14ac:dyDescent="0.2">
      <c r="A129" s="4" t="s">
        <v>1102</v>
      </c>
      <c r="B129" s="9">
        <v>875</v>
      </c>
      <c r="C129" s="9" t="s">
        <v>1103</v>
      </c>
      <c r="D129" s="9" t="s">
        <v>1104</v>
      </c>
      <c r="E129" s="10">
        <v>285.02999999999997</v>
      </c>
      <c r="F129" s="10">
        <v>73320.984945160002</v>
      </c>
      <c r="G129" s="18">
        <v>161094.18310206101</v>
      </c>
      <c r="H129" s="19">
        <v>-0.54485640925527701</v>
      </c>
      <c r="I129" s="20">
        <v>-87773.198156900995</v>
      </c>
      <c r="J129" s="10">
        <v>257.23953599677202</v>
      </c>
      <c r="K129" s="20">
        <v>565.18325475234496</v>
      </c>
      <c r="L129" s="21" t="s">
        <v>80</v>
      </c>
      <c r="M129" s="21" t="s">
        <v>6439</v>
      </c>
    </row>
    <row r="130" spans="1:13" x14ac:dyDescent="0.2">
      <c r="A130" s="4" t="s">
        <v>1105</v>
      </c>
      <c r="B130" s="9">
        <v>876</v>
      </c>
      <c r="C130" s="9" t="s">
        <v>1106</v>
      </c>
      <c r="D130" s="9" t="s">
        <v>1107</v>
      </c>
      <c r="E130" s="10">
        <v>1361</v>
      </c>
      <c r="F130" s="10">
        <v>546086.61154432001</v>
      </c>
      <c r="G130" s="18">
        <v>545022.90938692505</v>
      </c>
      <c r="H130" s="19">
        <v>1.9516650384316899E-3</v>
      </c>
      <c r="I130" s="20">
        <v>1063.70215739484</v>
      </c>
      <c r="J130" s="10">
        <v>401.23924433822202</v>
      </c>
      <c r="K130" s="20">
        <v>400.45768507488998</v>
      </c>
      <c r="L130" s="21" t="s">
        <v>12</v>
      </c>
      <c r="M130" s="21" t="s">
        <v>6440</v>
      </c>
    </row>
    <row r="131" spans="1:13" x14ac:dyDescent="0.2">
      <c r="A131" s="4" t="s">
        <v>1108</v>
      </c>
      <c r="B131" s="9">
        <v>877</v>
      </c>
      <c r="C131" s="9" t="s">
        <v>1109</v>
      </c>
      <c r="D131" s="9" t="s">
        <v>1110</v>
      </c>
      <c r="E131" s="10">
        <v>2553.65</v>
      </c>
      <c r="F131" s="10">
        <v>886790.012766</v>
      </c>
      <c r="G131" s="18">
        <v>1047446.40419413</v>
      </c>
      <c r="H131" s="19">
        <v>-0.15337910444376099</v>
      </c>
      <c r="I131" s="20">
        <v>-160656.39142813499</v>
      </c>
      <c r="J131" s="10">
        <v>347.26372555596902</v>
      </c>
      <c r="K131" s="20">
        <v>410.17618083689399</v>
      </c>
      <c r="L131" s="21" t="s">
        <v>25</v>
      </c>
      <c r="M131" s="21" t="s">
        <v>6438</v>
      </c>
    </row>
    <row r="132" spans="1:13" x14ac:dyDescent="0.2">
      <c r="A132" s="4" t="s">
        <v>1111</v>
      </c>
      <c r="B132" s="9">
        <v>878</v>
      </c>
      <c r="C132" s="9" t="s">
        <v>1112</v>
      </c>
      <c r="D132" s="9" t="s">
        <v>1113</v>
      </c>
      <c r="E132" s="10">
        <v>742.48</v>
      </c>
      <c r="F132" s="10">
        <v>270589.99365980999</v>
      </c>
      <c r="G132" s="18">
        <v>288484.549367411</v>
      </c>
      <c r="H132" s="19">
        <v>-6.2029511621473701E-2</v>
      </c>
      <c r="I132" s="20">
        <v>-17894.555707601499</v>
      </c>
      <c r="J132" s="10">
        <v>364.44078447878701</v>
      </c>
      <c r="K132" s="20">
        <v>388.54184539302298</v>
      </c>
      <c r="L132" s="21" t="s">
        <v>25</v>
      </c>
      <c r="M132" s="21" t="s">
        <v>6443</v>
      </c>
    </row>
    <row r="133" spans="1:13" x14ac:dyDescent="0.2">
      <c r="A133" s="4" t="s">
        <v>1114</v>
      </c>
      <c r="B133" s="9">
        <v>879</v>
      </c>
      <c r="C133" s="9" t="s">
        <v>1115</v>
      </c>
      <c r="D133" s="9" t="s">
        <v>1116</v>
      </c>
      <c r="E133" s="10">
        <v>291.52</v>
      </c>
      <c r="F133" s="10">
        <v>100519.48235934001</v>
      </c>
      <c r="G133" s="18">
        <v>107918.024980303</v>
      </c>
      <c r="H133" s="19">
        <v>-6.8557060994337601E-2</v>
      </c>
      <c r="I133" s="20">
        <v>-7398.5426209630796</v>
      </c>
      <c r="J133" s="10">
        <v>344.81161621617701</v>
      </c>
      <c r="K133" s="20">
        <v>370.19081016843802</v>
      </c>
      <c r="L133" s="21" t="s">
        <v>80</v>
      </c>
      <c r="M133" s="21" t="s">
        <v>6438</v>
      </c>
    </row>
    <row r="134" spans="1:13" x14ac:dyDescent="0.2">
      <c r="A134" s="4" t="s">
        <v>1117</v>
      </c>
      <c r="B134" s="9">
        <v>880</v>
      </c>
      <c r="C134" s="9" t="s">
        <v>1118</v>
      </c>
      <c r="D134" s="9" t="s">
        <v>1119</v>
      </c>
      <c r="E134" s="10">
        <v>6512.63</v>
      </c>
      <c r="F134" s="10">
        <v>2493167.5077794101</v>
      </c>
      <c r="G134" s="18">
        <v>2620492.4578053602</v>
      </c>
      <c r="H134" s="19">
        <v>-4.8588176488239002E-2</v>
      </c>
      <c r="I134" s="20">
        <v>-127324.950025946</v>
      </c>
      <c r="J134" s="10">
        <v>382.82038251511398</v>
      </c>
      <c r="K134" s="20">
        <v>402.37084830634598</v>
      </c>
      <c r="L134" s="21" t="s">
        <v>12</v>
      </c>
      <c r="M134" s="21" t="s">
        <v>6440</v>
      </c>
    </row>
    <row r="135" spans="1:13" x14ac:dyDescent="0.2">
      <c r="A135" s="4" t="s">
        <v>1120</v>
      </c>
      <c r="B135" s="9">
        <v>881</v>
      </c>
      <c r="C135" s="9" t="s">
        <v>1121</v>
      </c>
      <c r="D135" s="9" t="s">
        <v>1122</v>
      </c>
      <c r="E135" s="10">
        <v>10125.09</v>
      </c>
      <c r="F135" s="10">
        <v>3038438.9117425098</v>
      </c>
      <c r="G135" s="18">
        <v>3562733.9558403399</v>
      </c>
      <c r="H135" s="19">
        <v>-0.147160874372435</v>
      </c>
      <c r="I135" s="20">
        <v>-524295.04409782798</v>
      </c>
      <c r="J135" s="10">
        <v>300.09006455671101</v>
      </c>
      <c r="K135" s="20">
        <v>351.87183085190702</v>
      </c>
      <c r="L135" s="21" t="s">
        <v>25</v>
      </c>
      <c r="M135" s="21" t="s">
        <v>6439</v>
      </c>
    </row>
    <row r="136" spans="1:13" x14ac:dyDescent="0.2">
      <c r="A136" s="4" t="s">
        <v>1123</v>
      </c>
      <c r="B136" s="9">
        <v>882</v>
      </c>
      <c r="C136" s="9" t="s">
        <v>1124</v>
      </c>
      <c r="D136" s="9" t="s">
        <v>1125</v>
      </c>
      <c r="E136" s="10">
        <v>447.3</v>
      </c>
      <c r="F136" s="10">
        <v>119194.42665578</v>
      </c>
      <c r="G136" s="18">
        <v>140667.037456477</v>
      </c>
      <c r="H136" s="19">
        <v>-0.15264848957482699</v>
      </c>
      <c r="I136" s="20">
        <v>-21472.610800696701</v>
      </c>
      <c r="J136" s="10">
        <v>266.47535581439701</v>
      </c>
      <c r="K136" s="20">
        <v>314.48029836010897</v>
      </c>
      <c r="L136" s="21" t="s">
        <v>25</v>
      </c>
      <c r="M136" s="21" t="s">
        <v>6438</v>
      </c>
    </row>
    <row r="137" spans="1:13" x14ac:dyDescent="0.2">
      <c r="A137" s="4" t="s">
        <v>1126</v>
      </c>
      <c r="B137" s="9">
        <v>1005</v>
      </c>
      <c r="C137" s="9" t="s">
        <v>1127</v>
      </c>
      <c r="D137" s="9" t="s">
        <v>1128</v>
      </c>
      <c r="E137" s="10">
        <v>2576.4299999999998</v>
      </c>
      <c r="F137" s="10">
        <v>8088935.4048213102</v>
      </c>
      <c r="G137" s="18">
        <v>7806165.8248181203</v>
      </c>
      <c r="H137" s="19">
        <v>3.6223875632282597E-2</v>
      </c>
      <c r="I137" s="20">
        <v>282769.580003187</v>
      </c>
      <c r="J137" s="10">
        <v>3139.5905981615301</v>
      </c>
      <c r="K137" s="20">
        <v>3029.8381189545698</v>
      </c>
      <c r="L137" s="21" t="s">
        <v>12</v>
      </c>
      <c r="M137" s="21" t="s">
        <v>6439</v>
      </c>
    </row>
    <row r="138" spans="1:13" x14ac:dyDescent="0.2">
      <c r="A138" s="4" t="s">
        <v>1129</v>
      </c>
      <c r="B138" s="9">
        <v>1006</v>
      </c>
      <c r="C138" s="9" t="s">
        <v>1130</v>
      </c>
      <c r="D138" s="9" t="s">
        <v>1131</v>
      </c>
      <c r="E138" s="10">
        <v>3544.63</v>
      </c>
      <c r="F138" s="10">
        <v>16228393.068509201</v>
      </c>
      <c r="G138" s="18">
        <v>15286074.4382766</v>
      </c>
      <c r="H138" s="19">
        <v>6.1645560738143902E-2</v>
      </c>
      <c r="I138" s="20">
        <v>942318.63023257104</v>
      </c>
      <c r="J138" s="10">
        <v>4578.3038197242604</v>
      </c>
      <c r="K138" s="20">
        <v>4312.4598161942504</v>
      </c>
      <c r="L138" s="21" t="s">
        <v>25</v>
      </c>
      <c r="M138" s="21" t="s">
        <v>6440</v>
      </c>
    </row>
    <row r="139" spans="1:13" x14ac:dyDescent="0.2">
      <c r="A139" s="4" t="s">
        <v>1132</v>
      </c>
      <c r="B139" s="9">
        <v>1007</v>
      </c>
      <c r="C139" s="9" t="s">
        <v>1133</v>
      </c>
      <c r="D139" s="9" t="s">
        <v>1134</v>
      </c>
      <c r="E139" s="10">
        <v>1238.6099999999999</v>
      </c>
      <c r="F139" s="10">
        <v>7539240.9858345203</v>
      </c>
      <c r="G139" s="18">
        <v>6441958.4091987005</v>
      </c>
      <c r="H139" s="19">
        <v>0.17033369465238599</v>
      </c>
      <c r="I139" s="20">
        <v>1097282.5766358201</v>
      </c>
      <c r="J139" s="10">
        <v>6086.8562225676496</v>
      </c>
      <c r="K139" s="20">
        <v>5200.9578553367901</v>
      </c>
      <c r="L139" s="21" t="s">
        <v>25</v>
      </c>
      <c r="M139" s="21" t="s">
        <v>6443</v>
      </c>
    </row>
    <row r="140" spans="1:13" x14ac:dyDescent="0.2">
      <c r="A140" s="4" t="s">
        <v>1135</v>
      </c>
      <c r="B140" s="9">
        <v>1008</v>
      </c>
      <c r="C140" s="9" t="s">
        <v>1136</v>
      </c>
      <c r="D140" s="9" t="s">
        <v>1137</v>
      </c>
      <c r="E140" s="10">
        <v>537.87</v>
      </c>
      <c r="F140" s="10">
        <v>5213044.3691800497</v>
      </c>
      <c r="G140" s="18">
        <v>4742388.9326625401</v>
      </c>
      <c r="H140" s="19">
        <v>9.9244377295993697E-2</v>
      </c>
      <c r="I140" s="20">
        <v>470655.43651750602</v>
      </c>
      <c r="J140" s="10">
        <v>9692.0154854891498</v>
      </c>
      <c r="K140" s="20">
        <v>8816.9798141977499</v>
      </c>
      <c r="L140" s="21" t="s">
        <v>25</v>
      </c>
      <c r="M140" s="21" t="s">
        <v>6450</v>
      </c>
    </row>
    <row r="141" spans="1:13" x14ac:dyDescent="0.2">
      <c r="A141" s="4" t="s">
        <v>1138</v>
      </c>
      <c r="B141" s="9">
        <v>1009</v>
      </c>
      <c r="C141" s="9" t="s">
        <v>1139</v>
      </c>
      <c r="D141" s="9" t="s">
        <v>1140</v>
      </c>
      <c r="E141" s="10">
        <v>613.74</v>
      </c>
      <c r="F141" s="10">
        <v>578999.66488431999</v>
      </c>
      <c r="G141" s="18">
        <v>659012.63652444701</v>
      </c>
      <c r="H141" s="19">
        <v>-0.121413410313505</v>
      </c>
      <c r="I141" s="20">
        <v>-80012.971640127507</v>
      </c>
      <c r="J141" s="10">
        <v>943.39568039286996</v>
      </c>
      <c r="K141" s="20">
        <v>1073.7651717737899</v>
      </c>
      <c r="L141" s="21" t="s">
        <v>25</v>
      </c>
      <c r="M141" s="21" t="s">
        <v>6441</v>
      </c>
    </row>
    <row r="142" spans="1:13" x14ac:dyDescent="0.2">
      <c r="A142" s="4" t="s">
        <v>1150</v>
      </c>
      <c r="B142" s="9">
        <v>1013</v>
      </c>
      <c r="C142" s="9" t="s">
        <v>1151</v>
      </c>
      <c r="D142" s="9" t="s">
        <v>1152</v>
      </c>
      <c r="E142" s="10">
        <v>1207.3900000000001</v>
      </c>
      <c r="F142" s="10">
        <v>2652035.5623246999</v>
      </c>
      <c r="G142" s="18">
        <v>2410062.9909366202</v>
      </c>
      <c r="H142" s="19">
        <v>0.100400932381457</v>
      </c>
      <c r="I142" s="20">
        <v>241972.57138807801</v>
      </c>
      <c r="J142" s="10">
        <v>2196.50283862273</v>
      </c>
      <c r="K142" s="20">
        <v>1996.09321837734</v>
      </c>
      <c r="L142" s="21" t="s">
        <v>25</v>
      </c>
      <c r="M142" s="21" t="s">
        <v>6439</v>
      </c>
    </row>
    <row r="143" spans="1:13" x14ac:dyDescent="0.2">
      <c r="A143" s="4" t="s">
        <v>1153</v>
      </c>
      <c r="B143" s="9">
        <v>1014</v>
      </c>
      <c r="C143" s="9" t="s">
        <v>1154</v>
      </c>
      <c r="D143" s="9" t="s">
        <v>1155</v>
      </c>
      <c r="E143" s="10">
        <v>1160.98</v>
      </c>
      <c r="F143" s="10">
        <v>3570065.8933832599</v>
      </c>
      <c r="G143" s="18">
        <v>3222568.5361089702</v>
      </c>
      <c r="H143" s="19">
        <v>0.10783241795498601</v>
      </c>
      <c r="I143" s="20">
        <v>347497.35727428901</v>
      </c>
      <c r="J143" s="10">
        <v>3075.0451285838399</v>
      </c>
      <c r="K143" s="20">
        <v>2775.7313098494101</v>
      </c>
      <c r="L143" s="21" t="s">
        <v>25</v>
      </c>
      <c r="M143" s="21" t="s">
        <v>6439</v>
      </c>
    </row>
    <row r="144" spans="1:13" x14ac:dyDescent="0.2">
      <c r="A144" s="4" t="s">
        <v>1156</v>
      </c>
      <c r="B144" s="9">
        <v>1015</v>
      </c>
      <c r="C144" s="9" t="s">
        <v>1157</v>
      </c>
      <c r="D144" s="9" t="s">
        <v>1158</v>
      </c>
      <c r="E144" s="10">
        <v>444.71</v>
      </c>
      <c r="F144" s="10">
        <v>2146867.82983702</v>
      </c>
      <c r="G144" s="18">
        <v>1888164.2717051799</v>
      </c>
      <c r="H144" s="19">
        <v>0.13701326839439201</v>
      </c>
      <c r="I144" s="20">
        <v>258703.55813184299</v>
      </c>
      <c r="J144" s="10">
        <v>4827.5681451665596</v>
      </c>
      <c r="K144" s="20">
        <v>4245.8327262826997</v>
      </c>
      <c r="L144" s="21" t="s">
        <v>80</v>
      </c>
      <c r="M144" s="21" t="s">
        <v>6439</v>
      </c>
    </row>
    <row r="145" spans="1:13" x14ac:dyDescent="0.2">
      <c r="A145" s="4" t="s">
        <v>1162</v>
      </c>
      <c r="B145" s="9">
        <v>1129</v>
      </c>
      <c r="C145" s="9" t="s">
        <v>1163</v>
      </c>
      <c r="D145" s="9" t="s">
        <v>1164</v>
      </c>
      <c r="E145" s="10">
        <v>16720.580000000002</v>
      </c>
      <c r="F145" s="10">
        <v>4586738.7814445999</v>
      </c>
      <c r="G145" s="18">
        <v>5246831.4126429697</v>
      </c>
      <c r="H145" s="19">
        <v>-0.12580785988430701</v>
      </c>
      <c r="I145" s="20">
        <v>-660092.63119836804</v>
      </c>
      <c r="J145" s="10">
        <v>274.31696636388199</v>
      </c>
      <c r="K145" s="20">
        <v>313.79482127073197</v>
      </c>
      <c r="L145" s="21" t="s">
        <v>25</v>
      </c>
      <c r="M145" s="21" t="s">
        <v>6439</v>
      </c>
    </row>
    <row r="146" spans="1:13" x14ac:dyDescent="0.2">
      <c r="A146" s="4" t="s">
        <v>1177</v>
      </c>
      <c r="B146" s="9">
        <v>1134</v>
      </c>
      <c r="C146" s="9" t="s">
        <v>1178</v>
      </c>
      <c r="D146" s="9" t="s">
        <v>1179</v>
      </c>
      <c r="E146" s="10">
        <v>1284.54</v>
      </c>
      <c r="F146" s="10">
        <v>1135958.0794269601</v>
      </c>
      <c r="G146" s="18">
        <v>1294126.4606455299</v>
      </c>
      <c r="H146" s="19">
        <v>-0.122220189470254</v>
      </c>
      <c r="I146" s="20">
        <v>-158168.38121856601</v>
      </c>
      <c r="J146" s="10">
        <v>884.33063931598804</v>
      </c>
      <c r="K146" s="20">
        <v>1007.46295222066</v>
      </c>
      <c r="L146" s="21" t="s">
        <v>25</v>
      </c>
      <c r="M146" s="21" t="s">
        <v>6441</v>
      </c>
    </row>
    <row r="147" spans="1:13" x14ac:dyDescent="0.2">
      <c r="A147" s="4" t="s">
        <v>1180</v>
      </c>
      <c r="B147" s="9">
        <v>1135</v>
      </c>
      <c r="C147" s="9" t="s">
        <v>1181</v>
      </c>
      <c r="D147" s="9" t="s">
        <v>1182</v>
      </c>
      <c r="E147" s="10">
        <v>1396.82</v>
      </c>
      <c r="F147" s="10">
        <v>1966202.54614342</v>
      </c>
      <c r="G147" s="18">
        <v>2319538.4312763698</v>
      </c>
      <c r="H147" s="19">
        <v>-0.15233025690310101</v>
      </c>
      <c r="I147" s="20">
        <v>-353335.88513294503</v>
      </c>
      <c r="J147" s="10">
        <v>1407.6277159143101</v>
      </c>
      <c r="K147" s="20">
        <v>1660.58506556061</v>
      </c>
      <c r="L147" s="21" t="s">
        <v>12</v>
      </c>
      <c r="M147" s="21" t="s">
        <v>6439</v>
      </c>
    </row>
    <row r="148" spans="1:13" x14ac:dyDescent="0.2">
      <c r="A148" s="4" t="s">
        <v>1183</v>
      </c>
      <c r="B148" s="9">
        <v>1136</v>
      </c>
      <c r="C148" s="9" t="s">
        <v>1184</v>
      </c>
      <c r="D148" s="9" t="s">
        <v>1185</v>
      </c>
      <c r="E148" s="10">
        <v>2830.32</v>
      </c>
      <c r="F148" s="10">
        <v>5976077.4694904797</v>
      </c>
      <c r="G148" s="18">
        <v>7236703.34487186</v>
      </c>
      <c r="H148" s="19">
        <v>-0.17419891562567699</v>
      </c>
      <c r="I148" s="20">
        <v>-1260625.8753813801</v>
      </c>
      <c r="J148" s="10">
        <v>2111.4494013010799</v>
      </c>
      <c r="K148" s="20">
        <v>2556.8498773537499</v>
      </c>
      <c r="L148" s="21" t="s">
        <v>12</v>
      </c>
      <c r="M148" s="21" t="s">
        <v>6439</v>
      </c>
    </row>
    <row r="149" spans="1:13" x14ac:dyDescent="0.2">
      <c r="A149" s="4" t="s">
        <v>1201</v>
      </c>
      <c r="B149" s="9">
        <v>1142</v>
      </c>
      <c r="C149" s="9" t="s">
        <v>1202</v>
      </c>
      <c r="D149" s="9" t="s">
        <v>1203</v>
      </c>
      <c r="E149" s="10">
        <v>3589.09</v>
      </c>
      <c r="F149" s="10">
        <v>4456086.5869231401</v>
      </c>
      <c r="G149" s="18">
        <v>4921394.9695794396</v>
      </c>
      <c r="H149" s="19">
        <v>-9.4548067272085395E-2</v>
      </c>
      <c r="I149" s="20">
        <v>-465308.38265629997</v>
      </c>
      <c r="J149" s="10">
        <v>1241.56445977201</v>
      </c>
      <c r="K149" s="20">
        <v>1371.2096853462699</v>
      </c>
      <c r="L149" s="21" t="s">
        <v>12</v>
      </c>
      <c r="M149" s="21" t="s">
        <v>6441</v>
      </c>
    </row>
    <row r="150" spans="1:13" x14ac:dyDescent="0.2">
      <c r="A150" s="4" t="s">
        <v>1204</v>
      </c>
      <c r="B150" s="9">
        <v>1143</v>
      </c>
      <c r="C150" s="9" t="s">
        <v>1205</v>
      </c>
      <c r="D150" s="9" t="s">
        <v>1206</v>
      </c>
      <c r="E150" s="10">
        <v>6328.96</v>
      </c>
      <c r="F150" s="10">
        <v>12155913.330796599</v>
      </c>
      <c r="G150" s="18">
        <v>14690052.7456879</v>
      </c>
      <c r="H150" s="19">
        <v>-0.17250716922273401</v>
      </c>
      <c r="I150" s="20">
        <v>-2534139.41489127</v>
      </c>
      <c r="J150" s="10">
        <v>1920.6810172282001</v>
      </c>
      <c r="K150" s="20">
        <v>2321.0847826006002</v>
      </c>
      <c r="L150" s="21" t="s">
        <v>12</v>
      </c>
      <c r="M150" s="21" t="s">
        <v>6439</v>
      </c>
    </row>
    <row r="151" spans="1:13" x14ac:dyDescent="0.2">
      <c r="A151" s="4" t="s">
        <v>1207</v>
      </c>
      <c r="B151" s="9">
        <v>1144</v>
      </c>
      <c r="C151" s="9" t="s">
        <v>1208</v>
      </c>
      <c r="D151" s="9" t="s">
        <v>1209</v>
      </c>
      <c r="E151" s="10">
        <v>6393.89</v>
      </c>
      <c r="F151" s="10">
        <v>15182981.2155718</v>
      </c>
      <c r="G151" s="18">
        <v>18476219.691328399</v>
      </c>
      <c r="H151" s="19">
        <v>-0.17824200679440499</v>
      </c>
      <c r="I151" s="20">
        <v>-3293238.4757566899</v>
      </c>
      <c r="J151" s="10">
        <v>2374.6078233394301</v>
      </c>
      <c r="K151" s="20">
        <v>2889.6680567429898</v>
      </c>
      <c r="L151" s="21" t="s">
        <v>12</v>
      </c>
      <c r="M151" s="21" t="s">
        <v>6439</v>
      </c>
    </row>
    <row r="152" spans="1:13" x14ac:dyDescent="0.2">
      <c r="A152" s="4" t="s">
        <v>1210</v>
      </c>
      <c r="B152" s="9">
        <v>1145</v>
      </c>
      <c r="C152" s="9" t="s">
        <v>1211</v>
      </c>
      <c r="D152" s="9" t="s">
        <v>1212</v>
      </c>
      <c r="E152" s="10">
        <v>1291.04</v>
      </c>
      <c r="F152" s="10">
        <v>4015970.9512083498</v>
      </c>
      <c r="G152" s="18">
        <v>4484263.1218992099</v>
      </c>
      <c r="H152" s="19">
        <v>-0.104430127751408</v>
      </c>
      <c r="I152" s="20">
        <v>-468292.17069086101</v>
      </c>
      <c r="J152" s="10">
        <v>3110.6479669168698</v>
      </c>
      <c r="K152" s="20">
        <v>3473.3727242372102</v>
      </c>
      <c r="L152" s="21" t="s">
        <v>25</v>
      </c>
      <c r="M152" s="21" t="s">
        <v>6443</v>
      </c>
    </row>
    <row r="153" spans="1:13" x14ac:dyDescent="0.2">
      <c r="A153" s="4" t="s">
        <v>1228</v>
      </c>
      <c r="B153" s="9">
        <v>1151</v>
      </c>
      <c r="C153" s="9" t="s">
        <v>1229</v>
      </c>
      <c r="D153" s="9" t="s">
        <v>1230</v>
      </c>
      <c r="E153" s="10">
        <v>403.22</v>
      </c>
      <c r="F153" s="10">
        <v>566022.77852934005</v>
      </c>
      <c r="G153" s="18">
        <v>569874.11178298597</v>
      </c>
      <c r="H153" s="19">
        <v>-6.7582176028241304E-3</v>
      </c>
      <c r="I153" s="20">
        <v>-3851.33325364557</v>
      </c>
      <c r="J153" s="10">
        <v>1403.7567048493099</v>
      </c>
      <c r="K153" s="20">
        <v>1413.3081488591499</v>
      </c>
      <c r="L153" s="21" t="s">
        <v>25</v>
      </c>
      <c r="M153" s="21" t="s">
        <v>6438</v>
      </c>
    </row>
    <row r="154" spans="1:13" x14ac:dyDescent="0.2">
      <c r="A154" s="4" t="s">
        <v>1231</v>
      </c>
      <c r="B154" s="9">
        <v>1152</v>
      </c>
      <c r="C154" s="9" t="s">
        <v>1232</v>
      </c>
      <c r="D154" s="9" t="s">
        <v>1233</v>
      </c>
      <c r="E154" s="10">
        <v>867.21</v>
      </c>
      <c r="F154" s="10">
        <v>1947981.1108540101</v>
      </c>
      <c r="G154" s="18">
        <v>2234839.3960209</v>
      </c>
      <c r="H154" s="19">
        <v>-0.128357449612547</v>
      </c>
      <c r="I154" s="20">
        <v>-286858.28516688698</v>
      </c>
      <c r="J154" s="10">
        <v>2246.2622788644198</v>
      </c>
      <c r="K154" s="20">
        <v>2577.0452324360799</v>
      </c>
      <c r="L154" s="21" t="s">
        <v>25</v>
      </c>
      <c r="M154" s="21" t="s">
        <v>6443</v>
      </c>
    </row>
    <row r="155" spans="1:13" x14ac:dyDescent="0.2">
      <c r="A155" s="4" t="s">
        <v>1234</v>
      </c>
      <c r="B155" s="9">
        <v>1153</v>
      </c>
      <c r="C155" s="9" t="s">
        <v>1235</v>
      </c>
      <c r="D155" s="9" t="s">
        <v>1236</v>
      </c>
      <c r="E155" s="10">
        <v>1471.67</v>
      </c>
      <c r="F155" s="10">
        <v>4187343.37946796</v>
      </c>
      <c r="G155" s="18">
        <v>4683508.9453200204</v>
      </c>
      <c r="H155" s="19">
        <v>-0.105938853036216</v>
      </c>
      <c r="I155" s="20">
        <v>-496165.56585205899</v>
      </c>
      <c r="J155" s="10">
        <v>2845.3004949940901</v>
      </c>
      <c r="K155" s="20">
        <v>3182.4450762195402</v>
      </c>
      <c r="L155" s="21" t="s">
        <v>25</v>
      </c>
      <c r="M155" s="21" t="s">
        <v>6441</v>
      </c>
    </row>
    <row r="156" spans="1:13" x14ac:dyDescent="0.2">
      <c r="A156" s="4" t="s">
        <v>1237</v>
      </c>
      <c r="B156" s="9">
        <v>1154</v>
      </c>
      <c r="C156" s="9" t="s">
        <v>1238</v>
      </c>
      <c r="D156" s="9" t="s">
        <v>1239</v>
      </c>
      <c r="E156" s="10">
        <v>712.93</v>
      </c>
      <c r="F156" s="10">
        <v>3376085.9874821501</v>
      </c>
      <c r="G156" s="18">
        <v>2644483.3069220399</v>
      </c>
      <c r="H156" s="19">
        <v>0.27665241018731801</v>
      </c>
      <c r="I156" s="20">
        <v>731602.680560112</v>
      </c>
      <c r="J156" s="10">
        <v>4735.5083773752704</v>
      </c>
      <c r="K156" s="20">
        <v>3709.3169131920899</v>
      </c>
      <c r="L156" s="21" t="s">
        <v>80</v>
      </c>
      <c r="M156" s="21" t="s">
        <v>6443</v>
      </c>
    </row>
    <row r="157" spans="1:13" x14ac:dyDescent="0.2">
      <c r="A157" s="4" t="s">
        <v>1243</v>
      </c>
      <c r="B157" s="9">
        <v>1156</v>
      </c>
      <c r="C157" s="9" t="s">
        <v>1244</v>
      </c>
      <c r="D157" s="9" t="s">
        <v>1245</v>
      </c>
      <c r="E157" s="10">
        <v>777.72</v>
      </c>
      <c r="F157" s="10">
        <v>665395.76269490004</v>
      </c>
      <c r="G157" s="18">
        <v>668887.71943598904</v>
      </c>
      <c r="H157" s="19">
        <v>-5.2205424611976303E-3</v>
      </c>
      <c r="I157" s="20">
        <v>-3491.95674108923</v>
      </c>
      <c r="J157" s="10">
        <v>855.57239455703905</v>
      </c>
      <c r="K157" s="20">
        <v>860.06238676643204</v>
      </c>
      <c r="L157" s="21" t="s">
        <v>25</v>
      </c>
      <c r="M157" s="21" t="s">
        <v>6439</v>
      </c>
    </row>
    <row r="158" spans="1:13" x14ac:dyDescent="0.2">
      <c r="A158" s="4" t="s">
        <v>1246</v>
      </c>
      <c r="B158" s="9">
        <v>1157</v>
      </c>
      <c r="C158" s="9" t="s">
        <v>1247</v>
      </c>
      <c r="D158" s="9" t="s">
        <v>1248</v>
      </c>
      <c r="E158" s="10">
        <v>754.89</v>
      </c>
      <c r="F158" s="10">
        <v>1424411.11769535</v>
      </c>
      <c r="G158" s="18">
        <v>1658057.9157873001</v>
      </c>
      <c r="H158" s="19">
        <v>-0.140915945014505</v>
      </c>
      <c r="I158" s="20">
        <v>-233646.79809194701</v>
      </c>
      <c r="J158" s="10">
        <v>1886.9121563345</v>
      </c>
      <c r="K158" s="20">
        <v>2196.4232083976399</v>
      </c>
      <c r="L158" s="21" t="s">
        <v>25</v>
      </c>
      <c r="M158" s="21" t="s">
        <v>6439</v>
      </c>
    </row>
    <row r="159" spans="1:13" x14ac:dyDescent="0.2">
      <c r="A159" s="4" t="s">
        <v>1249</v>
      </c>
      <c r="B159" s="9">
        <v>1158</v>
      </c>
      <c r="C159" s="9" t="s">
        <v>1250</v>
      </c>
      <c r="D159" s="9" t="s">
        <v>1251</v>
      </c>
      <c r="E159" s="10">
        <v>524.07000000000005</v>
      </c>
      <c r="F159" s="10">
        <v>1165140.4650304799</v>
      </c>
      <c r="G159" s="18">
        <v>1452811.6030310499</v>
      </c>
      <c r="H159" s="19">
        <v>-0.198009939761215</v>
      </c>
      <c r="I159" s="20">
        <v>-287671.13800057297</v>
      </c>
      <c r="J159" s="10">
        <v>2223.25350626916</v>
      </c>
      <c r="K159" s="20">
        <v>2772.1708989849699</v>
      </c>
      <c r="L159" s="21" t="s">
        <v>25</v>
      </c>
      <c r="M159" s="21" t="s">
        <v>6438</v>
      </c>
    </row>
    <row r="160" spans="1:13" x14ac:dyDescent="0.2">
      <c r="A160" s="4" t="s">
        <v>1258</v>
      </c>
      <c r="B160" s="9">
        <v>1161</v>
      </c>
      <c r="C160" s="9" t="s">
        <v>1259</v>
      </c>
      <c r="D160" s="9" t="s">
        <v>1260</v>
      </c>
      <c r="E160" s="10">
        <v>1433.85</v>
      </c>
      <c r="F160" s="10">
        <v>1672697.8754964799</v>
      </c>
      <c r="G160" s="18">
        <v>1512868.3377962499</v>
      </c>
      <c r="H160" s="19">
        <v>0.105646693573511</v>
      </c>
      <c r="I160" s="20">
        <v>159829.53770022799</v>
      </c>
      <c r="J160" s="10">
        <v>1166.5780071112599</v>
      </c>
      <c r="K160" s="20">
        <v>1055.1092079340599</v>
      </c>
      <c r="L160" s="21" t="s">
        <v>25</v>
      </c>
      <c r="M160" s="21" t="s">
        <v>6439</v>
      </c>
    </row>
    <row r="161" spans="1:13" x14ac:dyDescent="0.2">
      <c r="A161" s="4" t="s">
        <v>1261</v>
      </c>
      <c r="B161" s="9">
        <v>1162</v>
      </c>
      <c r="C161" s="9" t="s">
        <v>1262</v>
      </c>
      <c r="D161" s="9" t="s">
        <v>1263</v>
      </c>
      <c r="E161" s="10">
        <v>1543.96</v>
      </c>
      <c r="F161" s="10">
        <v>4598735.9257893004</v>
      </c>
      <c r="G161" s="18">
        <v>3720230.6703147502</v>
      </c>
      <c r="H161" s="19">
        <v>0.236142683969708</v>
      </c>
      <c r="I161" s="20">
        <v>878505.25547455205</v>
      </c>
      <c r="J161" s="10">
        <v>2978.5330745545898</v>
      </c>
      <c r="K161" s="20">
        <v>2409.5382460133401</v>
      </c>
      <c r="L161" s="21" t="s">
        <v>12</v>
      </c>
      <c r="M161" s="21" t="s">
        <v>6439</v>
      </c>
    </row>
    <row r="162" spans="1:13" x14ac:dyDescent="0.2">
      <c r="A162" s="4" t="s">
        <v>1264</v>
      </c>
      <c r="B162" s="9">
        <v>1163</v>
      </c>
      <c r="C162" s="9" t="s">
        <v>1265</v>
      </c>
      <c r="D162" s="9" t="s">
        <v>1266</v>
      </c>
      <c r="E162" s="10">
        <v>2124.67</v>
      </c>
      <c r="F162" s="10">
        <v>8145267.1647933004</v>
      </c>
      <c r="G162" s="18">
        <v>9095440.7767669205</v>
      </c>
      <c r="H162" s="19">
        <v>-0.104467022027201</v>
      </c>
      <c r="I162" s="20">
        <v>-950173.61197361397</v>
      </c>
      <c r="J162" s="10">
        <v>3833.6622462750902</v>
      </c>
      <c r="K162" s="20">
        <v>4280.8722186348496</v>
      </c>
      <c r="L162" s="21" t="s">
        <v>12</v>
      </c>
      <c r="M162" s="21" t="s">
        <v>6443</v>
      </c>
    </row>
    <row r="163" spans="1:13" x14ac:dyDescent="0.2">
      <c r="A163" s="4" t="s">
        <v>1267</v>
      </c>
      <c r="B163" s="9">
        <v>1164</v>
      </c>
      <c r="C163" s="9" t="s">
        <v>1268</v>
      </c>
      <c r="D163" s="9" t="s">
        <v>1269</v>
      </c>
      <c r="E163" s="10">
        <v>824.15</v>
      </c>
      <c r="F163" s="10">
        <v>4510400.1652090196</v>
      </c>
      <c r="G163" s="18">
        <v>4369609.9069665298</v>
      </c>
      <c r="H163" s="19">
        <v>3.2220326582935901E-2</v>
      </c>
      <c r="I163" s="20">
        <v>140790.258242493</v>
      </c>
      <c r="J163" s="10">
        <v>5472.7903478845101</v>
      </c>
      <c r="K163" s="20">
        <v>5301.9594818498199</v>
      </c>
      <c r="L163" s="21" t="s">
        <v>80</v>
      </c>
      <c r="M163" s="21" t="s">
        <v>6439</v>
      </c>
    </row>
    <row r="164" spans="1:13" x14ac:dyDescent="0.2">
      <c r="A164" s="4" t="s">
        <v>1270</v>
      </c>
      <c r="B164" s="9">
        <v>1165</v>
      </c>
      <c r="C164" s="9" t="s">
        <v>1271</v>
      </c>
      <c r="D164" s="9" t="s">
        <v>1272</v>
      </c>
      <c r="E164" s="10">
        <v>3364.69</v>
      </c>
      <c r="F164" s="10">
        <v>1340454.6376020799</v>
      </c>
      <c r="G164" s="18">
        <v>1142590.1702719301</v>
      </c>
      <c r="H164" s="19">
        <v>0.17317186203611401</v>
      </c>
      <c r="I164" s="20">
        <v>197864.467330151</v>
      </c>
      <c r="J164" s="10">
        <v>398.38874832513</v>
      </c>
      <c r="K164" s="20">
        <v>339.58259758608699</v>
      </c>
      <c r="L164" s="21" t="s">
        <v>25</v>
      </c>
      <c r="M164" s="21" t="s">
        <v>6443</v>
      </c>
    </row>
    <row r="165" spans="1:13" x14ac:dyDescent="0.2">
      <c r="A165" s="4" t="s">
        <v>1273</v>
      </c>
      <c r="B165" s="9">
        <v>1166</v>
      </c>
      <c r="C165" s="9" t="s">
        <v>1274</v>
      </c>
      <c r="D165" s="9" t="s">
        <v>1275</v>
      </c>
      <c r="E165" s="10">
        <v>2174.3000000000002</v>
      </c>
      <c r="F165" s="10">
        <v>2853229.6694893199</v>
      </c>
      <c r="G165" s="18">
        <v>2933664.8267324399</v>
      </c>
      <c r="H165" s="19">
        <v>-2.7417977851513901E-2</v>
      </c>
      <c r="I165" s="20">
        <v>-80435.157243115405</v>
      </c>
      <c r="J165" s="10">
        <v>1312.2520670971401</v>
      </c>
      <c r="K165" s="20">
        <v>1349.2456545704099</v>
      </c>
      <c r="L165" s="21" t="s">
        <v>25</v>
      </c>
      <c r="M165" s="21" t="s">
        <v>6439</v>
      </c>
    </row>
    <row r="166" spans="1:13" x14ac:dyDescent="0.2">
      <c r="A166" s="4" t="s">
        <v>1276</v>
      </c>
      <c r="B166" s="9">
        <v>1167</v>
      </c>
      <c r="C166" s="9" t="s">
        <v>1277</v>
      </c>
      <c r="D166" s="9" t="s">
        <v>1278</v>
      </c>
      <c r="E166" s="10">
        <v>2272.1</v>
      </c>
      <c r="F166" s="10">
        <v>3467643.8823781</v>
      </c>
      <c r="G166" s="18">
        <v>3807189.09719687</v>
      </c>
      <c r="H166" s="19">
        <v>-8.9185277155989798E-2</v>
      </c>
      <c r="I166" s="20">
        <v>-339545.214818765</v>
      </c>
      <c r="J166" s="10">
        <v>1526.1845351780701</v>
      </c>
      <c r="K166" s="20">
        <v>1675.62567545305</v>
      </c>
      <c r="L166" s="21" t="s">
        <v>12</v>
      </c>
      <c r="M166" s="21" t="s">
        <v>6439</v>
      </c>
    </row>
    <row r="167" spans="1:13" x14ac:dyDescent="0.2">
      <c r="A167" s="4" t="s">
        <v>1279</v>
      </c>
      <c r="B167" s="9">
        <v>1168</v>
      </c>
      <c r="C167" s="9" t="s">
        <v>1280</v>
      </c>
      <c r="D167" s="9" t="s">
        <v>1281</v>
      </c>
      <c r="E167" s="10">
        <v>1735.76</v>
      </c>
      <c r="F167" s="10">
        <v>3804076.6297558602</v>
      </c>
      <c r="G167" s="18">
        <v>4725261.2889072504</v>
      </c>
      <c r="H167" s="19">
        <v>-0.194948935694606</v>
      </c>
      <c r="I167" s="20">
        <v>-921184.65915138903</v>
      </c>
      <c r="J167" s="10">
        <v>2191.5913661772702</v>
      </c>
      <c r="K167" s="20">
        <v>2722.3010605770701</v>
      </c>
      <c r="L167" s="21" t="s">
        <v>25</v>
      </c>
      <c r="M167" s="21" t="s">
        <v>6443</v>
      </c>
    </row>
    <row r="168" spans="1:13" x14ac:dyDescent="0.2">
      <c r="A168" s="4" t="s">
        <v>1285</v>
      </c>
      <c r="B168" s="9">
        <v>1170</v>
      </c>
      <c r="C168" s="9" t="s">
        <v>1286</v>
      </c>
      <c r="D168" s="9" t="s">
        <v>1287</v>
      </c>
      <c r="E168" s="10">
        <v>1987.44</v>
      </c>
      <c r="F168" s="10">
        <v>752298.70699074003</v>
      </c>
      <c r="G168" s="18">
        <v>772978.51882307103</v>
      </c>
      <c r="H168" s="19">
        <v>-2.67534107724204E-2</v>
      </c>
      <c r="I168" s="20">
        <v>-20679.811832330801</v>
      </c>
      <c r="J168" s="10">
        <v>378.52649991483497</v>
      </c>
      <c r="K168" s="20">
        <v>388.93175080660097</v>
      </c>
      <c r="L168" s="21" t="s">
        <v>25</v>
      </c>
      <c r="M168" s="21" t="s">
        <v>6440</v>
      </c>
    </row>
    <row r="169" spans="1:13" x14ac:dyDescent="0.2">
      <c r="A169" s="4" t="s">
        <v>1288</v>
      </c>
      <c r="B169" s="9">
        <v>1171</v>
      </c>
      <c r="C169" s="9" t="s">
        <v>1289</v>
      </c>
      <c r="D169" s="9" t="s">
        <v>1290</v>
      </c>
      <c r="E169" s="10">
        <v>7715.96</v>
      </c>
      <c r="F169" s="10">
        <v>3122116.1519044801</v>
      </c>
      <c r="G169" s="18">
        <v>4087190.1739125499</v>
      </c>
      <c r="H169" s="19">
        <v>-0.236121633920506</v>
      </c>
      <c r="I169" s="20">
        <v>-965074.02200806898</v>
      </c>
      <c r="J169" s="10">
        <v>404.63094053163599</v>
      </c>
      <c r="K169" s="20">
        <v>529.70598265316903</v>
      </c>
      <c r="L169" s="21" t="s">
        <v>12</v>
      </c>
      <c r="M169" s="21" t="s">
        <v>6441</v>
      </c>
    </row>
    <row r="170" spans="1:13" x14ac:dyDescent="0.2">
      <c r="A170" s="4" t="s">
        <v>1291</v>
      </c>
      <c r="B170" s="9">
        <v>1172</v>
      </c>
      <c r="C170" s="9" t="s">
        <v>1292</v>
      </c>
      <c r="D170" s="9" t="s">
        <v>1293</v>
      </c>
      <c r="E170" s="10">
        <v>1349.76</v>
      </c>
      <c r="F170" s="10">
        <v>1839934.69746498</v>
      </c>
      <c r="G170" s="18">
        <v>2323484.0222225599</v>
      </c>
      <c r="H170" s="19">
        <v>-0.2081139014225</v>
      </c>
      <c r="I170" s="20">
        <v>-483549.32475757902</v>
      </c>
      <c r="J170" s="10">
        <v>1363.1569297245301</v>
      </c>
      <c r="K170" s="20">
        <v>1721.4053033299001</v>
      </c>
      <c r="L170" s="21" t="s">
        <v>12</v>
      </c>
      <c r="M170" s="21" t="s">
        <v>6439</v>
      </c>
    </row>
    <row r="171" spans="1:13" x14ac:dyDescent="0.2">
      <c r="A171" s="4" t="s">
        <v>1300</v>
      </c>
      <c r="B171" s="9">
        <v>1175</v>
      </c>
      <c r="C171" s="9" t="s">
        <v>1301</v>
      </c>
      <c r="D171" s="9" t="s">
        <v>1302</v>
      </c>
      <c r="E171" s="10">
        <v>942.73</v>
      </c>
      <c r="F171" s="10">
        <v>780867.47227348003</v>
      </c>
      <c r="G171" s="18">
        <v>851233.09740143898</v>
      </c>
      <c r="H171" s="19">
        <v>-8.2663168693468903E-2</v>
      </c>
      <c r="I171" s="20">
        <v>-70365.625127959196</v>
      </c>
      <c r="J171" s="10">
        <v>828.30446922605597</v>
      </c>
      <c r="K171" s="20">
        <v>902.94474282290696</v>
      </c>
      <c r="L171" s="21" t="s">
        <v>25</v>
      </c>
      <c r="M171" s="21" t="s">
        <v>6442</v>
      </c>
    </row>
    <row r="172" spans="1:13" x14ac:dyDescent="0.2">
      <c r="A172" s="4" t="s">
        <v>1303</v>
      </c>
      <c r="B172" s="9">
        <v>1176</v>
      </c>
      <c r="C172" s="9" t="s">
        <v>1304</v>
      </c>
      <c r="D172" s="9" t="s">
        <v>1305</v>
      </c>
      <c r="E172" s="10">
        <v>486.32</v>
      </c>
      <c r="F172" s="10">
        <v>645745.81557434995</v>
      </c>
      <c r="G172" s="18">
        <v>654142.24980056903</v>
      </c>
      <c r="H172" s="19">
        <v>-1.28357925646584E-2</v>
      </c>
      <c r="I172" s="20">
        <v>-8396.4342262190803</v>
      </c>
      <c r="J172" s="10">
        <v>1327.8208084683999</v>
      </c>
      <c r="K172" s="20">
        <v>1345.08605403966</v>
      </c>
      <c r="L172" s="21" t="s">
        <v>80</v>
      </c>
      <c r="M172" s="21" t="s">
        <v>6438</v>
      </c>
    </row>
    <row r="173" spans="1:13" x14ac:dyDescent="0.2">
      <c r="A173" s="4" t="s">
        <v>1315</v>
      </c>
      <c r="B173" s="9">
        <v>1180</v>
      </c>
      <c r="C173" s="9" t="s">
        <v>1316</v>
      </c>
      <c r="D173" s="9" t="s">
        <v>1317</v>
      </c>
      <c r="E173" s="10">
        <v>648.47</v>
      </c>
      <c r="F173" s="10">
        <v>381435.20147983998</v>
      </c>
      <c r="G173" s="18">
        <v>344339.34012112301</v>
      </c>
      <c r="H173" s="19">
        <v>0.10773053507528101</v>
      </c>
      <c r="I173" s="20">
        <v>37095.861358717499</v>
      </c>
      <c r="J173" s="10">
        <v>588.20793788431297</v>
      </c>
      <c r="K173" s="20">
        <v>531.00272968853199</v>
      </c>
      <c r="L173" s="21" t="s">
        <v>25</v>
      </c>
      <c r="M173" s="21" t="s">
        <v>6450</v>
      </c>
    </row>
    <row r="174" spans="1:13" x14ac:dyDescent="0.2">
      <c r="A174" s="4" t="s">
        <v>1318</v>
      </c>
      <c r="B174" s="9">
        <v>1181</v>
      </c>
      <c r="C174" s="9" t="s">
        <v>1319</v>
      </c>
      <c r="D174" s="9" t="s">
        <v>1320</v>
      </c>
      <c r="E174" s="10">
        <v>1037.8499999999999</v>
      </c>
      <c r="F174" s="10">
        <v>1712913.81908672</v>
      </c>
      <c r="G174" s="18">
        <v>1848601.63768601</v>
      </c>
      <c r="H174" s="19">
        <v>-7.3400247967504995E-2</v>
      </c>
      <c r="I174" s="20">
        <v>-135687.81859928899</v>
      </c>
      <c r="J174" s="10">
        <v>1650.4444949527599</v>
      </c>
      <c r="K174" s="20">
        <v>1781.1838297306999</v>
      </c>
      <c r="L174" s="21" t="s">
        <v>25</v>
      </c>
      <c r="M174" s="21" t="s">
        <v>6440</v>
      </c>
    </row>
    <row r="175" spans="1:13" x14ac:dyDescent="0.2">
      <c r="A175" s="4" t="s">
        <v>1321</v>
      </c>
      <c r="B175" s="9">
        <v>1182</v>
      </c>
      <c r="C175" s="9" t="s">
        <v>1322</v>
      </c>
      <c r="D175" s="9" t="s">
        <v>1323</v>
      </c>
      <c r="E175" s="10">
        <v>1430.67</v>
      </c>
      <c r="F175" s="10">
        <v>3341598.8678709799</v>
      </c>
      <c r="G175" s="18">
        <v>3819566.6330749001</v>
      </c>
      <c r="H175" s="19">
        <v>-0.12513664798122401</v>
      </c>
      <c r="I175" s="20">
        <v>-477967.76520392299</v>
      </c>
      <c r="J175" s="10">
        <v>2335.6880817176402</v>
      </c>
      <c r="K175" s="20">
        <v>2669.7747440534199</v>
      </c>
      <c r="L175" s="21" t="s">
        <v>25</v>
      </c>
      <c r="M175" s="21" t="s">
        <v>6450</v>
      </c>
    </row>
    <row r="176" spans="1:13" x14ac:dyDescent="0.2">
      <c r="A176" s="4" t="s">
        <v>1324</v>
      </c>
      <c r="B176" s="9">
        <v>1183</v>
      </c>
      <c r="C176" s="9" t="s">
        <v>1325</v>
      </c>
      <c r="D176" s="9" t="s">
        <v>1326</v>
      </c>
      <c r="E176" s="10">
        <v>453.25</v>
      </c>
      <c r="F176" s="10">
        <v>1179759.2341817699</v>
      </c>
      <c r="G176" s="18">
        <v>1675949.1141210899</v>
      </c>
      <c r="H176" s="19">
        <v>-0.29606500326206597</v>
      </c>
      <c r="I176" s="20">
        <v>-496189.87993931503</v>
      </c>
      <c r="J176" s="10">
        <v>2602.8885475604402</v>
      </c>
      <c r="K176" s="20">
        <v>3697.6262859814301</v>
      </c>
      <c r="L176" s="21" t="s">
        <v>80</v>
      </c>
      <c r="M176" s="21" t="s">
        <v>6450</v>
      </c>
    </row>
    <row r="177" spans="1:13" x14ac:dyDescent="0.2">
      <c r="A177" s="4" t="s">
        <v>1330</v>
      </c>
      <c r="B177" s="9">
        <v>1185</v>
      </c>
      <c r="C177" s="9" t="s">
        <v>1331</v>
      </c>
      <c r="D177" s="9" t="s">
        <v>1332</v>
      </c>
      <c r="E177" s="10">
        <v>514.51</v>
      </c>
      <c r="F177" s="10">
        <v>431344.23751488002</v>
      </c>
      <c r="G177" s="18">
        <v>380437.66435368202</v>
      </c>
      <c r="H177" s="19">
        <v>0.13381055014014501</v>
      </c>
      <c r="I177" s="20">
        <v>50906.573161197899</v>
      </c>
      <c r="J177" s="10">
        <v>838.35928847812499</v>
      </c>
      <c r="K177" s="20">
        <v>739.41743475089299</v>
      </c>
      <c r="L177" s="21" t="s">
        <v>25</v>
      </c>
      <c r="M177" s="21" t="s">
        <v>6443</v>
      </c>
    </row>
    <row r="178" spans="1:13" x14ac:dyDescent="0.2">
      <c r="A178" s="4" t="s">
        <v>1333</v>
      </c>
      <c r="B178" s="9">
        <v>1186</v>
      </c>
      <c r="C178" s="9" t="s">
        <v>1334</v>
      </c>
      <c r="D178" s="9" t="s">
        <v>1335</v>
      </c>
      <c r="E178" s="10">
        <v>362.77</v>
      </c>
      <c r="F178" s="10">
        <v>601574.87942819996</v>
      </c>
      <c r="G178" s="18">
        <v>767810.95350144</v>
      </c>
      <c r="H178" s="19">
        <v>-0.21650651545820701</v>
      </c>
      <c r="I178" s="20">
        <v>-166236.074073241</v>
      </c>
      <c r="J178" s="10">
        <v>1658.28177475591</v>
      </c>
      <c r="K178" s="20">
        <v>2116.5227375511799</v>
      </c>
      <c r="L178" s="21" t="s">
        <v>25</v>
      </c>
      <c r="M178" s="21" t="s">
        <v>6442</v>
      </c>
    </row>
    <row r="179" spans="1:13" x14ac:dyDescent="0.2">
      <c r="A179" s="4" t="s">
        <v>1336</v>
      </c>
      <c r="B179" s="9">
        <v>1187</v>
      </c>
      <c r="C179" s="9" t="s">
        <v>1337</v>
      </c>
      <c r="D179" s="9" t="s">
        <v>1338</v>
      </c>
      <c r="E179" s="10">
        <v>530.74</v>
      </c>
      <c r="F179" s="10">
        <v>1070847.8208761101</v>
      </c>
      <c r="G179" s="18">
        <v>1495687.8618358199</v>
      </c>
      <c r="H179" s="19">
        <v>-0.28404324979829698</v>
      </c>
      <c r="I179" s="20">
        <v>-424840.04095971299</v>
      </c>
      <c r="J179" s="10">
        <v>2017.6504896486199</v>
      </c>
      <c r="K179" s="20">
        <v>2818.1178389339798</v>
      </c>
      <c r="L179" s="21" t="s">
        <v>80</v>
      </c>
      <c r="M179" s="21" t="s">
        <v>6439</v>
      </c>
    </row>
    <row r="180" spans="1:13" x14ac:dyDescent="0.2">
      <c r="A180" s="4" t="s">
        <v>1366</v>
      </c>
      <c r="B180" s="9">
        <v>1197</v>
      </c>
      <c r="C180" s="9" t="s">
        <v>1367</v>
      </c>
      <c r="D180" s="9" t="s">
        <v>1368</v>
      </c>
      <c r="E180" s="10">
        <v>406.73</v>
      </c>
      <c r="F180" s="10">
        <v>646413.68485277996</v>
      </c>
      <c r="G180" s="18">
        <v>1079532.3780438099</v>
      </c>
      <c r="H180" s="19">
        <v>-0.40120954405820902</v>
      </c>
      <c r="I180" s="20">
        <v>-433118.69319103099</v>
      </c>
      <c r="J180" s="10">
        <v>1589.2943349464799</v>
      </c>
      <c r="K180" s="20">
        <v>2654.1744598230098</v>
      </c>
      <c r="L180" s="21" t="s">
        <v>25</v>
      </c>
      <c r="M180" s="21" t="s">
        <v>6438</v>
      </c>
    </row>
    <row r="181" spans="1:13" x14ac:dyDescent="0.2">
      <c r="A181" s="4" t="s">
        <v>1372</v>
      </c>
      <c r="B181" s="9">
        <v>1199</v>
      </c>
      <c r="C181" s="9" t="s">
        <v>1373</v>
      </c>
      <c r="D181" s="9" t="s">
        <v>1374</v>
      </c>
      <c r="E181" s="10">
        <v>507.05</v>
      </c>
      <c r="F181" s="10">
        <v>186318.88787589999</v>
      </c>
      <c r="G181" s="18">
        <v>231769.84183187701</v>
      </c>
      <c r="H181" s="19">
        <v>-0.196103831269584</v>
      </c>
      <c r="I181" s="20">
        <v>-45450.953955976598</v>
      </c>
      <c r="J181" s="10">
        <v>367.45663716773498</v>
      </c>
      <c r="K181" s="20">
        <v>457.09464911128401</v>
      </c>
      <c r="L181" s="21" t="s">
        <v>25</v>
      </c>
      <c r="M181" s="21" t="s">
        <v>6438</v>
      </c>
    </row>
    <row r="182" spans="1:13" x14ac:dyDescent="0.2">
      <c r="A182" s="4" t="s">
        <v>1375</v>
      </c>
      <c r="B182" s="9">
        <v>1200</v>
      </c>
      <c r="C182" s="9" t="s">
        <v>1376</v>
      </c>
      <c r="D182" s="9" t="s">
        <v>1377</v>
      </c>
      <c r="E182" s="10">
        <v>1272.3499999999999</v>
      </c>
      <c r="F182" s="10">
        <v>720148.53375916998</v>
      </c>
      <c r="G182" s="18">
        <v>763651.18638556905</v>
      </c>
      <c r="H182" s="19">
        <v>-5.6966653626639802E-2</v>
      </c>
      <c r="I182" s="20">
        <v>-43502.6526263993</v>
      </c>
      <c r="J182" s="10">
        <v>565.99876901730704</v>
      </c>
      <c r="K182" s="20">
        <v>600.18955977959604</v>
      </c>
      <c r="L182" s="21" t="s">
        <v>12</v>
      </c>
      <c r="M182" s="21" t="s">
        <v>6439</v>
      </c>
    </row>
    <row r="183" spans="1:13" x14ac:dyDescent="0.2">
      <c r="A183" s="4" t="s">
        <v>1378</v>
      </c>
      <c r="B183" s="9">
        <v>1201</v>
      </c>
      <c r="C183" s="9" t="s">
        <v>1379</v>
      </c>
      <c r="D183" s="9" t="s">
        <v>1380</v>
      </c>
      <c r="E183" s="10">
        <v>965.41</v>
      </c>
      <c r="F183" s="10">
        <v>1538674.9262105899</v>
      </c>
      <c r="G183" s="18">
        <v>1739445.0563779499</v>
      </c>
      <c r="H183" s="19">
        <v>-0.115421944160414</v>
      </c>
      <c r="I183" s="20">
        <v>-200770.13016736499</v>
      </c>
      <c r="J183" s="10">
        <v>1593.8046283036099</v>
      </c>
      <c r="K183" s="20">
        <v>1801.7682190757901</v>
      </c>
      <c r="L183" s="21" t="s">
        <v>25</v>
      </c>
      <c r="M183" s="21" t="s">
        <v>6439</v>
      </c>
    </row>
    <row r="184" spans="1:13" x14ac:dyDescent="0.2">
      <c r="A184" s="4" t="s">
        <v>1381</v>
      </c>
      <c r="B184" s="9">
        <v>1202</v>
      </c>
      <c r="C184" s="9" t="s">
        <v>1382</v>
      </c>
      <c r="D184" s="9" t="s">
        <v>1383</v>
      </c>
      <c r="E184" s="10">
        <v>1093.8399999999999</v>
      </c>
      <c r="F184" s="10">
        <v>2334509.34495056</v>
      </c>
      <c r="G184" s="18">
        <v>2900441.8242201</v>
      </c>
      <c r="H184" s="19">
        <v>-0.19511940372109099</v>
      </c>
      <c r="I184" s="20">
        <v>-565932.47926953901</v>
      </c>
      <c r="J184" s="10">
        <v>2134.2329270739401</v>
      </c>
      <c r="K184" s="20">
        <v>2651.6143350216698</v>
      </c>
      <c r="L184" s="21" t="s">
        <v>25</v>
      </c>
      <c r="M184" s="21" t="s">
        <v>6439</v>
      </c>
    </row>
    <row r="185" spans="1:13" x14ac:dyDescent="0.2">
      <c r="A185" s="4" t="s">
        <v>1384</v>
      </c>
      <c r="B185" s="9">
        <v>1203</v>
      </c>
      <c r="C185" s="9" t="s">
        <v>1385</v>
      </c>
      <c r="D185" s="9" t="s">
        <v>1386</v>
      </c>
      <c r="E185" s="10">
        <v>586.57000000000005</v>
      </c>
      <c r="F185" s="10">
        <v>1762064.1280739601</v>
      </c>
      <c r="G185" s="18">
        <v>2027124.7987971201</v>
      </c>
      <c r="H185" s="19">
        <v>-0.13075695728277201</v>
      </c>
      <c r="I185" s="20">
        <v>-265060.67072316399</v>
      </c>
      <c r="J185" s="10">
        <v>3004.0133796033901</v>
      </c>
      <c r="K185" s="20">
        <v>3455.8957989619698</v>
      </c>
      <c r="L185" s="21" t="s">
        <v>25</v>
      </c>
      <c r="M185" s="21" t="s">
        <v>6439</v>
      </c>
    </row>
    <row r="186" spans="1:13" x14ac:dyDescent="0.2">
      <c r="A186" s="4" t="s">
        <v>1387</v>
      </c>
      <c r="B186" s="9">
        <v>1204</v>
      </c>
      <c r="C186" s="9" t="s">
        <v>1388</v>
      </c>
      <c r="D186" s="9" t="s">
        <v>1389</v>
      </c>
      <c r="E186" s="10">
        <v>511.88</v>
      </c>
      <c r="F186" s="10">
        <v>145610.26220385</v>
      </c>
      <c r="G186" s="18">
        <v>157736.558357437</v>
      </c>
      <c r="H186" s="19">
        <v>-7.6876890683189397E-2</v>
      </c>
      <c r="I186" s="20">
        <v>-12126.2961535872</v>
      </c>
      <c r="J186" s="10">
        <v>284.46171408113202</v>
      </c>
      <c r="K186" s="20">
        <v>308.15143853527599</v>
      </c>
      <c r="L186" s="21" t="s">
        <v>25</v>
      </c>
      <c r="M186" s="21" t="s">
        <v>6438</v>
      </c>
    </row>
    <row r="187" spans="1:13" x14ac:dyDescent="0.2">
      <c r="A187" s="4" t="s">
        <v>1417</v>
      </c>
      <c r="B187" s="9">
        <v>1214</v>
      </c>
      <c r="C187" s="9" t="s">
        <v>1418</v>
      </c>
      <c r="D187" s="9" t="s">
        <v>1419</v>
      </c>
      <c r="E187" s="10">
        <v>2457.5500000000002</v>
      </c>
      <c r="F187" s="10">
        <v>2884951.02928185</v>
      </c>
      <c r="G187" s="18">
        <v>3229859.3682146901</v>
      </c>
      <c r="H187" s="19">
        <v>-0.106787416915768</v>
      </c>
      <c r="I187" s="20">
        <v>-344908.33893284202</v>
      </c>
      <c r="J187" s="10">
        <v>1173.91346230264</v>
      </c>
      <c r="K187" s="20">
        <v>1314.2598800491101</v>
      </c>
      <c r="L187" s="21" t="s">
        <v>12</v>
      </c>
      <c r="M187" s="21" t="s">
        <v>6439</v>
      </c>
    </row>
    <row r="188" spans="1:13" x14ac:dyDescent="0.2">
      <c r="A188" s="4" t="s">
        <v>1420</v>
      </c>
      <c r="B188" s="9">
        <v>1215</v>
      </c>
      <c r="C188" s="9" t="s">
        <v>1421</v>
      </c>
      <c r="D188" s="9" t="s">
        <v>1422</v>
      </c>
      <c r="E188" s="10">
        <v>3247.73</v>
      </c>
      <c r="F188" s="10">
        <v>5991047.5764425797</v>
      </c>
      <c r="G188" s="18">
        <v>7544778.2361933403</v>
      </c>
      <c r="H188" s="19">
        <v>-0.20593456972629101</v>
      </c>
      <c r="I188" s="20">
        <v>-1553730.6597507601</v>
      </c>
      <c r="J188" s="10">
        <v>1844.6876976973399</v>
      </c>
      <c r="K188" s="20">
        <v>2323.09281750433</v>
      </c>
      <c r="L188" s="21" t="s">
        <v>25</v>
      </c>
      <c r="M188" s="21" t="s">
        <v>6439</v>
      </c>
    </row>
    <row r="189" spans="1:13" x14ac:dyDescent="0.2">
      <c r="A189" s="4" t="s">
        <v>1423</v>
      </c>
      <c r="B189" s="9">
        <v>1216</v>
      </c>
      <c r="C189" s="9" t="s">
        <v>1424</v>
      </c>
      <c r="D189" s="9" t="s">
        <v>1425</v>
      </c>
      <c r="E189" s="10">
        <v>2815.63</v>
      </c>
      <c r="F189" s="10">
        <v>5673848.52198896</v>
      </c>
      <c r="G189" s="18">
        <v>7666751.6739690797</v>
      </c>
      <c r="H189" s="19">
        <v>-0.259941007186476</v>
      </c>
      <c r="I189" s="20">
        <v>-1992903.15198012</v>
      </c>
      <c r="J189" s="10">
        <v>2015.12575231439</v>
      </c>
      <c r="K189" s="20">
        <v>2722.9258368354799</v>
      </c>
      <c r="L189" s="21" t="s">
        <v>25</v>
      </c>
      <c r="M189" s="21" t="s">
        <v>6440</v>
      </c>
    </row>
    <row r="190" spans="1:13" x14ac:dyDescent="0.2">
      <c r="A190" s="4" t="s">
        <v>1426</v>
      </c>
      <c r="B190" s="9">
        <v>1217</v>
      </c>
      <c r="C190" s="9" t="s">
        <v>1427</v>
      </c>
      <c r="D190" s="9" t="s">
        <v>1428</v>
      </c>
      <c r="E190" s="10">
        <v>651.29</v>
      </c>
      <c r="F190" s="10">
        <v>2006763.38233084</v>
      </c>
      <c r="G190" s="18">
        <v>2033821.6154455999</v>
      </c>
      <c r="H190" s="19">
        <v>-1.33041329235896E-2</v>
      </c>
      <c r="I190" s="20">
        <v>-27058.233114757801</v>
      </c>
      <c r="J190" s="10">
        <v>3081.2132572753198</v>
      </c>
      <c r="K190" s="20">
        <v>3122.7588561863299</v>
      </c>
      <c r="L190" s="21" t="s">
        <v>80</v>
      </c>
      <c r="M190" s="21" t="s">
        <v>6439</v>
      </c>
    </row>
    <row r="191" spans="1:13" x14ac:dyDescent="0.2">
      <c r="A191" s="4" t="s">
        <v>1438</v>
      </c>
      <c r="B191" s="9">
        <v>1223</v>
      </c>
      <c r="C191" s="9" t="s">
        <v>1439</v>
      </c>
      <c r="D191" s="9" t="s">
        <v>1440</v>
      </c>
      <c r="E191" s="10">
        <v>2213.81</v>
      </c>
      <c r="F191" s="10">
        <v>1374818.93851854</v>
      </c>
      <c r="G191" s="18">
        <v>1654532.2664662399</v>
      </c>
      <c r="H191" s="19">
        <v>-0.16905885343965499</v>
      </c>
      <c r="I191" s="20">
        <v>-279713.32794769597</v>
      </c>
      <c r="J191" s="10">
        <v>621.01939123887803</v>
      </c>
      <c r="K191" s="20">
        <v>747.36868406332803</v>
      </c>
      <c r="L191" s="21" t="s">
        <v>25</v>
      </c>
      <c r="M191" s="21" t="s">
        <v>6438</v>
      </c>
    </row>
    <row r="192" spans="1:13" x14ac:dyDescent="0.2">
      <c r="A192" s="4" t="s">
        <v>1444</v>
      </c>
      <c r="B192" s="9">
        <v>1225</v>
      </c>
      <c r="C192" s="9" t="s">
        <v>1445</v>
      </c>
      <c r="D192" s="9" t="s">
        <v>1446</v>
      </c>
      <c r="E192" s="10">
        <v>1198.83</v>
      </c>
      <c r="F192" s="10">
        <v>848710.79044532997</v>
      </c>
      <c r="G192" s="18">
        <v>915889.72415366699</v>
      </c>
      <c r="H192" s="19">
        <v>-7.3348277567382797E-2</v>
      </c>
      <c r="I192" s="20">
        <v>-67178.933708336903</v>
      </c>
      <c r="J192" s="10">
        <v>707.94924254926104</v>
      </c>
      <c r="K192" s="20">
        <v>763.98632346009595</v>
      </c>
      <c r="L192" s="21" t="s">
        <v>80</v>
      </c>
      <c r="M192" s="21" t="s">
        <v>6439</v>
      </c>
    </row>
    <row r="193" spans="1:13" x14ac:dyDescent="0.2">
      <c r="A193" s="4" t="s">
        <v>1447</v>
      </c>
      <c r="B193" s="9">
        <v>1226</v>
      </c>
      <c r="C193" s="9" t="s">
        <v>1448</v>
      </c>
      <c r="D193" s="9" t="s">
        <v>1449</v>
      </c>
      <c r="E193" s="10">
        <v>961.74</v>
      </c>
      <c r="F193" s="10">
        <v>393965.65679121</v>
      </c>
      <c r="G193" s="18">
        <v>275366.43862799101</v>
      </c>
      <c r="H193" s="19">
        <v>0.43069598006982301</v>
      </c>
      <c r="I193" s="20">
        <v>118599.218163219</v>
      </c>
      <c r="J193" s="10">
        <v>409.63842284942899</v>
      </c>
      <c r="K193" s="20">
        <v>286.32108327405598</v>
      </c>
      <c r="L193" s="21" t="s">
        <v>25</v>
      </c>
      <c r="M193" s="21" t="s">
        <v>6440</v>
      </c>
    </row>
    <row r="194" spans="1:13" x14ac:dyDescent="0.2">
      <c r="A194" s="4" t="s">
        <v>1456</v>
      </c>
      <c r="B194" s="9">
        <v>1229</v>
      </c>
      <c r="C194" s="9" t="s">
        <v>1457</v>
      </c>
      <c r="D194" s="9" t="s">
        <v>1458</v>
      </c>
      <c r="E194" s="10">
        <v>671.61</v>
      </c>
      <c r="F194" s="10">
        <v>1325081.0451686501</v>
      </c>
      <c r="G194" s="18">
        <v>1303236.49276749</v>
      </c>
      <c r="H194" s="19">
        <v>1.6761771575909402E-2</v>
      </c>
      <c r="I194" s="20">
        <v>21844.552401157998</v>
      </c>
      <c r="J194" s="10">
        <v>1972.99183330899</v>
      </c>
      <c r="K194" s="20">
        <v>1940.46618240868</v>
      </c>
      <c r="L194" s="21" t="s">
        <v>80</v>
      </c>
      <c r="M194" s="21" t="s">
        <v>6438</v>
      </c>
    </row>
    <row r="195" spans="1:13" x14ac:dyDescent="0.2">
      <c r="A195" s="4" t="s">
        <v>1477</v>
      </c>
      <c r="B195" s="9">
        <v>1237</v>
      </c>
      <c r="C195" s="9" t="s">
        <v>1478</v>
      </c>
      <c r="D195" s="9" t="s">
        <v>1479</v>
      </c>
      <c r="E195" s="10">
        <v>220.57</v>
      </c>
      <c r="F195" s="10">
        <v>41554.265037500001</v>
      </c>
      <c r="G195" s="18">
        <v>133327.55847350301</v>
      </c>
      <c r="H195" s="19">
        <v>-0.68832951331844605</v>
      </c>
      <c r="I195" s="20">
        <v>-91773.293436003005</v>
      </c>
      <c r="J195" s="10">
        <v>188.39490881579499</v>
      </c>
      <c r="K195" s="20">
        <v>604.46823445392795</v>
      </c>
      <c r="L195" s="21" t="s">
        <v>80</v>
      </c>
      <c r="M195" s="21" t="s">
        <v>6438</v>
      </c>
    </row>
    <row r="196" spans="1:13" x14ac:dyDescent="0.2">
      <c r="A196" s="4" t="s">
        <v>1480</v>
      </c>
      <c r="B196" s="9">
        <v>1238</v>
      </c>
      <c r="C196" s="9" t="s">
        <v>1481</v>
      </c>
      <c r="D196" s="9" t="s">
        <v>1482</v>
      </c>
      <c r="E196" s="10">
        <v>2688.19</v>
      </c>
      <c r="F196" s="10">
        <v>964637.83762200002</v>
      </c>
      <c r="G196" s="18">
        <v>1014943.66167826</v>
      </c>
      <c r="H196" s="19">
        <v>-4.95651393822941E-2</v>
      </c>
      <c r="I196" s="20">
        <v>-50305.824056258898</v>
      </c>
      <c r="J196" s="10">
        <v>358.84287852495498</v>
      </c>
      <c r="K196" s="20">
        <v>377.55652006675803</v>
      </c>
      <c r="L196" s="21" t="s">
        <v>25</v>
      </c>
      <c r="M196" s="21" t="s">
        <v>6439</v>
      </c>
    </row>
    <row r="197" spans="1:13" x14ac:dyDescent="0.2">
      <c r="A197" s="4" t="s">
        <v>1483</v>
      </c>
      <c r="B197" s="9">
        <v>1239</v>
      </c>
      <c r="C197" s="9" t="s">
        <v>1484</v>
      </c>
      <c r="D197" s="9" t="s">
        <v>1485</v>
      </c>
      <c r="E197" s="10">
        <v>3253.22</v>
      </c>
      <c r="F197" s="10">
        <v>1197102.19970496</v>
      </c>
      <c r="G197" s="18">
        <v>1273985.83035681</v>
      </c>
      <c r="H197" s="19">
        <v>-6.0348889932565902E-2</v>
      </c>
      <c r="I197" s="20">
        <v>-76883.630651851898</v>
      </c>
      <c r="J197" s="10">
        <v>367.97456049850899</v>
      </c>
      <c r="K197" s="20">
        <v>391.60764730230699</v>
      </c>
      <c r="L197" s="21" t="s">
        <v>25</v>
      </c>
      <c r="M197" s="21" t="s">
        <v>6441</v>
      </c>
    </row>
    <row r="198" spans="1:13" x14ac:dyDescent="0.2">
      <c r="A198" s="4" t="s">
        <v>1486</v>
      </c>
      <c r="B198" s="9">
        <v>1240</v>
      </c>
      <c r="C198" s="9" t="s">
        <v>1487</v>
      </c>
      <c r="D198" s="9" t="s">
        <v>1488</v>
      </c>
      <c r="E198" s="10">
        <v>152.1</v>
      </c>
      <c r="F198" s="10">
        <v>45566.032859999999</v>
      </c>
      <c r="G198" s="18">
        <v>113206.233337724</v>
      </c>
      <c r="H198" s="19">
        <v>-0.59749537179578704</v>
      </c>
      <c r="I198" s="20">
        <v>-67640.200477724007</v>
      </c>
      <c r="J198" s="10">
        <v>299.57944023668603</v>
      </c>
      <c r="K198" s="20">
        <v>744.28818762474702</v>
      </c>
      <c r="L198" s="21" t="s">
        <v>80</v>
      </c>
      <c r="M198" s="21" t="s">
        <v>6443</v>
      </c>
    </row>
    <row r="199" spans="1:13" x14ac:dyDescent="0.2">
      <c r="A199" s="4" t="s">
        <v>1495</v>
      </c>
      <c r="B199" s="9">
        <v>1431</v>
      </c>
      <c r="C199" s="9" t="s">
        <v>1496</v>
      </c>
      <c r="D199" s="9" t="s">
        <v>1497</v>
      </c>
      <c r="E199" s="10">
        <v>573.53</v>
      </c>
      <c r="F199" s="10">
        <v>6784411.9282181198</v>
      </c>
      <c r="G199" s="18">
        <v>6580288.7793321097</v>
      </c>
      <c r="H199" s="19">
        <v>3.10203937442897E-2</v>
      </c>
      <c r="I199" s="20">
        <v>204123.14888601299</v>
      </c>
      <c r="J199" s="10">
        <v>11829.218921796801</v>
      </c>
      <c r="K199" s="20">
        <v>11473.312258002399</v>
      </c>
      <c r="L199" s="21" t="s">
        <v>80</v>
      </c>
      <c r="M199" s="21" t="s">
        <v>6439</v>
      </c>
    </row>
    <row r="200" spans="1:13" x14ac:dyDescent="0.2">
      <c r="A200" s="4" t="s">
        <v>1498</v>
      </c>
      <c r="B200" s="9">
        <v>1432</v>
      </c>
      <c r="C200" s="9" t="s">
        <v>1499</v>
      </c>
      <c r="D200" s="9" t="s">
        <v>1500</v>
      </c>
      <c r="E200" s="10">
        <v>302.22000000000003</v>
      </c>
      <c r="F200" s="10">
        <v>4976736.5461206399</v>
      </c>
      <c r="G200" s="18">
        <v>3771531.5370920799</v>
      </c>
      <c r="H200" s="19">
        <v>0.319553209929618</v>
      </c>
      <c r="I200" s="20">
        <v>1205205.00902856</v>
      </c>
      <c r="J200" s="10">
        <v>16467.2640663114</v>
      </c>
      <c r="K200" s="20">
        <v>12479.4240523198</v>
      </c>
      <c r="L200" s="21" t="s">
        <v>80</v>
      </c>
      <c r="M200" s="21" t="s">
        <v>6438</v>
      </c>
    </row>
    <row r="201" spans="1:13" x14ac:dyDescent="0.2">
      <c r="A201" s="4" t="s">
        <v>1504</v>
      </c>
      <c r="B201" s="9">
        <v>1434</v>
      </c>
      <c r="C201" s="9" t="s">
        <v>1505</v>
      </c>
      <c r="D201" s="9" t="s">
        <v>1506</v>
      </c>
      <c r="E201" s="10">
        <v>348.96</v>
      </c>
      <c r="F201" s="10">
        <v>3040920.07952064</v>
      </c>
      <c r="G201" s="18">
        <v>2954169.4888715199</v>
      </c>
      <c r="H201" s="19">
        <v>2.9365475127922001E-2</v>
      </c>
      <c r="I201" s="20">
        <v>86750.590649122794</v>
      </c>
      <c r="J201" s="10">
        <v>8714.2368165997195</v>
      </c>
      <c r="K201" s="20">
        <v>8465.6392963993494</v>
      </c>
      <c r="L201" s="21" t="s">
        <v>25</v>
      </c>
      <c r="M201" s="21" t="s">
        <v>6442</v>
      </c>
    </row>
    <row r="202" spans="1:13" x14ac:dyDescent="0.2">
      <c r="A202" s="4" t="s">
        <v>1507</v>
      </c>
      <c r="B202" s="9">
        <v>1435</v>
      </c>
      <c r="C202" s="9" t="s">
        <v>1508</v>
      </c>
      <c r="D202" s="9" t="s">
        <v>1509</v>
      </c>
      <c r="E202" s="10">
        <v>2776.33</v>
      </c>
      <c r="F202" s="10">
        <v>28546264.729306702</v>
      </c>
      <c r="G202" s="18">
        <v>27222210.2566639</v>
      </c>
      <c r="H202" s="19">
        <v>4.8638757108958403E-2</v>
      </c>
      <c r="I202" s="20">
        <v>1324054.4726428699</v>
      </c>
      <c r="J202" s="10">
        <v>10282.0142883975</v>
      </c>
      <c r="K202" s="20">
        <v>9805.1061137054494</v>
      </c>
      <c r="L202" s="21" t="s">
        <v>25</v>
      </c>
      <c r="M202" s="21" t="s">
        <v>6440</v>
      </c>
    </row>
    <row r="203" spans="1:13" x14ac:dyDescent="0.2">
      <c r="A203" s="4" t="s">
        <v>1510</v>
      </c>
      <c r="B203" s="9">
        <v>1436</v>
      </c>
      <c r="C203" s="9" t="s">
        <v>1511</v>
      </c>
      <c r="D203" s="9" t="s">
        <v>1512</v>
      </c>
      <c r="E203" s="10">
        <v>952.57</v>
      </c>
      <c r="F203" s="10">
        <v>11714205.4337958</v>
      </c>
      <c r="G203" s="18">
        <v>10966812.721091</v>
      </c>
      <c r="H203" s="19">
        <v>6.8150403559585904E-2</v>
      </c>
      <c r="I203" s="20">
        <v>747392.71270475397</v>
      </c>
      <c r="J203" s="10">
        <v>12297.4746567662</v>
      </c>
      <c r="K203" s="20">
        <v>11512.868052837101</v>
      </c>
      <c r="L203" s="21" t="s">
        <v>25</v>
      </c>
      <c r="M203" s="21" t="s">
        <v>6440</v>
      </c>
    </row>
    <row r="204" spans="1:13" x14ac:dyDescent="0.2">
      <c r="A204" s="4" t="s">
        <v>1513</v>
      </c>
      <c r="B204" s="9">
        <v>1437</v>
      </c>
      <c r="C204" s="9" t="s">
        <v>1514</v>
      </c>
      <c r="D204" s="9" t="s">
        <v>1515</v>
      </c>
      <c r="E204" s="10">
        <v>548.44000000000005</v>
      </c>
      <c r="F204" s="10">
        <v>8998992.2080390193</v>
      </c>
      <c r="G204" s="18">
        <v>9046909.0044785198</v>
      </c>
      <c r="H204" s="19">
        <v>-5.2964826346519897E-3</v>
      </c>
      <c r="I204" s="20">
        <v>-47916.7964394968</v>
      </c>
      <c r="J204" s="10">
        <v>16408.344044998601</v>
      </c>
      <c r="K204" s="20">
        <v>16495.7133040597</v>
      </c>
      <c r="L204" s="21" t="s">
        <v>80</v>
      </c>
      <c r="M204" s="21" t="s">
        <v>6439</v>
      </c>
    </row>
    <row r="205" spans="1:13" x14ac:dyDescent="0.2">
      <c r="A205" s="4" t="s">
        <v>1519</v>
      </c>
      <c r="B205" s="9">
        <v>1439</v>
      </c>
      <c r="C205" s="9" t="s">
        <v>1520</v>
      </c>
      <c r="D205" s="9" t="s">
        <v>1521</v>
      </c>
      <c r="E205" s="10">
        <v>647.53</v>
      </c>
      <c r="F205" s="10">
        <v>5767597.8996742601</v>
      </c>
      <c r="G205" s="18">
        <v>5112331.8105431804</v>
      </c>
      <c r="H205" s="19">
        <v>0.128173622803537</v>
      </c>
      <c r="I205" s="20">
        <v>655266.08913108194</v>
      </c>
      <c r="J205" s="10">
        <v>8907.0744207592907</v>
      </c>
      <c r="K205" s="20">
        <v>7895.1273462900199</v>
      </c>
      <c r="L205" s="21" t="s">
        <v>80</v>
      </c>
      <c r="M205" s="21" t="s">
        <v>6439</v>
      </c>
    </row>
    <row r="206" spans="1:13" x14ac:dyDescent="0.2">
      <c r="A206" s="4" t="s">
        <v>1528</v>
      </c>
      <c r="B206" s="9">
        <v>1442</v>
      </c>
      <c r="C206" s="9" t="s">
        <v>1529</v>
      </c>
      <c r="D206" s="9" t="s">
        <v>1530</v>
      </c>
      <c r="E206" s="10">
        <v>316.33</v>
      </c>
      <c r="F206" s="10">
        <v>2181082.0467566601</v>
      </c>
      <c r="G206" s="18">
        <v>1934247.2162824599</v>
      </c>
      <c r="H206" s="19">
        <v>0.12761286582002099</v>
      </c>
      <c r="I206" s="20">
        <v>246834.83047420299</v>
      </c>
      <c r="J206" s="10">
        <v>6894.95794504682</v>
      </c>
      <c r="K206" s="20">
        <v>6114.6499424096901</v>
      </c>
      <c r="L206" s="21" t="s">
        <v>80</v>
      </c>
      <c r="M206" s="21" t="s">
        <v>6440</v>
      </c>
    </row>
    <row r="207" spans="1:13" x14ac:dyDescent="0.2">
      <c r="A207" s="4" t="s">
        <v>1531</v>
      </c>
      <c r="B207" s="9">
        <v>1443</v>
      </c>
      <c r="C207" s="9" t="s">
        <v>1532</v>
      </c>
      <c r="D207" s="9" t="s">
        <v>1533</v>
      </c>
      <c r="E207" s="10">
        <v>2555.8000000000002</v>
      </c>
      <c r="F207" s="10">
        <v>20361826.877202801</v>
      </c>
      <c r="G207" s="18">
        <v>17480111.761633601</v>
      </c>
      <c r="H207" s="19">
        <v>0.16485679009754201</v>
      </c>
      <c r="I207" s="20">
        <v>2881715.1155692101</v>
      </c>
      <c r="J207" s="10">
        <v>7966.9093345343099</v>
      </c>
      <c r="K207" s="20">
        <v>6839.3895303363297</v>
      </c>
      <c r="L207" s="21" t="s">
        <v>25</v>
      </c>
      <c r="M207" s="21" t="s">
        <v>6440</v>
      </c>
    </row>
    <row r="208" spans="1:13" x14ac:dyDescent="0.2">
      <c r="A208" s="4" t="s">
        <v>1534</v>
      </c>
      <c r="B208" s="9">
        <v>1444</v>
      </c>
      <c r="C208" s="9" t="s">
        <v>1535</v>
      </c>
      <c r="D208" s="9" t="s">
        <v>1536</v>
      </c>
      <c r="E208" s="10">
        <v>1058.49</v>
      </c>
      <c r="F208" s="10">
        <v>11023146.480505301</v>
      </c>
      <c r="G208" s="18">
        <v>8498032.1984731797</v>
      </c>
      <c r="H208" s="19">
        <v>0.29714105843065203</v>
      </c>
      <c r="I208" s="20">
        <v>2525114.28203208</v>
      </c>
      <c r="J208" s="10">
        <v>10414.029873220599</v>
      </c>
      <c r="K208" s="20">
        <v>8028.4482597598299</v>
      </c>
      <c r="L208" s="21" t="s">
        <v>80</v>
      </c>
      <c r="M208" s="21" t="s">
        <v>6439</v>
      </c>
    </row>
    <row r="209" spans="1:13" x14ac:dyDescent="0.2">
      <c r="A209" s="4" t="s">
        <v>1543</v>
      </c>
      <c r="B209" s="9">
        <v>1447</v>
      </c>
      <c r="C209" s="9" t="s">
        <v>1544</v>
      </c>
      <c r="D209" s="9" t="s">
        <v>1545</v>
      </c>
      <c r="E209" s="10">
        <v>756.31</v>
      </c>
      <c r="F209" s="10">
        <v>7284208.7565455604</v>
      </c>
      <c r="G209" s="18">
        <v>6576972.3170866296</v>
      </c>
      <c r="H209" s="19">
        <v>0.10753222080950001</v>
      </c>
      <c r="I209" s="20">
        <v>707236.43945892795</v>
      </c>
      <c r="J209" s="10">
        <v>9631.2474468743803</v>
      </c>
      <c r="K209" s="20">
        <v>8696.1329574997508</v>
      </c>
      <c r="L209" s="21" t="s">
        <v>80</v>
      </c>
      <c r="M209" s="21" t="s">
        <v>6439</v>
      </c>
    </row>
    <row r="210" spans="1:13" x14ac:dyDescent="0.2">
      <c r="A210" s="4" t="s">
        <v>1546</v>
      </c>
      <c r="B210" s="9">
        <v>1448</v>
      </c>
      <c r="C210" s="9" t="s">
        <v>1547</v>
      </c>
      <c r="D210" s="9" t="s">
        <v>1548</v>
      </c>
      <c r="E210" s="10">
        <v>291.44</v>
      </c>
      <c r="F210" s="10">
        <v>4364802.3309619203</v>
      </c>
      <c r="G210" s="18">
        <v>3080712.2993292701</v>
      </c>
      <c r="H210" s="19">
        <v>0.41681595256792398</v>
      </c>
      <c r="I210" s="20">
        <v>1284090.0316326499</v>
      </c>
      <c r="J210" s="10">
        <v>14976.6755797486</v>
      </c>
      <c r="K210" s="20">
        <v>10570.6570797738</v>
      </c>
      <c r="L210" s="21" t="s">
        <v>80</v>
      </c>
      <c r="M210" s="21" t="s">
        <v>6438</v>
      </c>
    </row>
    <row r="211" spans="1:13" x14ac:dyDescent="0.2">
      <c r="A211" s="4" t="s">
        <v>1567</v>
      </c>
      <c r="B211" s="9">
        <v>1455</v>
      </c>
      <c r="C211" s="9" t="s">
        <v>1568</v>
      </c>
      <c r="D211" s="9" t="s">
        <v>1569</v>
      </c>
      <c r="E211" s="10">
        <v>471.46</v>
      </c>
      <c r="F211" s="10">
        <v>1144610.7158107201</v>
      </c>
      <c r="G211" s="18">
        <v>1364173.0390579</v>
      </c>
      <c r="H211" s="19">
        <v>-0.16094902696421201</v>
      </c>
      <c r="I211" s="20">
        <v>-219562.32324718099</v>
      </c>
      <c r="J211" s="10">
        <v>2427.8002710955798</v>
      </c>
      <c r="K211" s="20">
        <v>2893.5074853813699</v>
      </c>
      <c r="L211" s="21" t="s">
        <v>80</v>
      </c>
      <c r="M211" s="21" t="s">
        <v>6439</v>
      </c>
    </row>
    <row r="212" spans="1:13" x14ac:dyDescent="0.2">
      <c r="A212" s="4" t="s">
        <v>1582</v>
      </c>
      <c r="B212" s="9">
        <v>1462</v>
      </c>
      <c r="C212" s="9" t="s">
        <v>1583</v>
      </c>
      <c r="D212" s="9" t="s">
        <v>1584</v>
      </c>
      <c r="E212" s="10">
        <v>6158.21</v>
      </c>
      <c r="F212" s="10">
        <v>22147885.372450199</v>
      </c>
      <c r="G212" s="18">
        <v>19274452.109916601</v>
      </c>
      <c r="H212" s="19">
        <v>0.149079893225878</v>
      </c>
      <c r="I212" s="20">
        <v>2873433.26253366</v>
      </c>
      <c r="J212" s="10">
        <v>3596.48101842098</v>
      </c>
      <c r="K212" s="20">
        <v>3129.87899242094</v>
      </c>
      <c r="L212" s="21" t="s">
        <v>12</v>
      </c>
      <c r="M212" s="21" t="s">
        <v>6439</v>
      </c>
    </row>
    <row r="213" spans="1:13" x14ac:dyDescent="0.2">
      <c r="A213" s="4" t="s">
        <v>1585</v>
      </c>
      <c r="B213" s="9">
        <v>1463</v>
      </c>
      <c r="C213" s="9" t="s">
        <v>1586</v>
      </c>
      <c r="D213" s="9" t="s">
        <v>1587</v>
      </c>
      <c r="E213" s="10">
        <v>4342.54</v>
      </c>
      <c r="F213" s="10">
        <v>20645182.319091201</v>
      </c>
      <c r="G213" s="18">
        <v>18554313.330449399</v>
      </c>
      <c r="H213" s="19">
        <v>0.112689106376707</v>
      </c>
      <c r="I213" s="20">
        <v>2090868.9886417701</v>
      </c>
      <c r="J213" s="10">
        <v>4754.1720557763902</v>
      </c>
      <c r="K213" s="20">
        <v>4272.6867986131301</v>
      </c>
      <c r="L213" s="21" t="s">
        <v>12</v>
      </c>
      <c r="M213" s="21" t="s">
        <v>6443</v>
      </c>
    </row>
    <row r="214" spans="1:13" x14ac:dyDescent="0.2">
      <c r="A214" s="4" t="s">
        <v>1588</v>
      </c>
      <c r="B214" s="9">
        <v>1464</v>
      </c>
      <c r="C214" s="9" t="s">
        <v>1589</v>
      </c>
      <c r="D214" s="9" t="s">
        <v>1590</v>
      </c>
      <c r="E214" s="10">
        <v>2502.48</v>
      </c>
      <c r="F214" s="10">
        <v>16317207.2204019</v>
      </c>
      <c r="G214" s="18">
        <v>15069918.4590896</v>
      </c>
      <c r="H214" s="19">
        <v>8.2766788997448798E-2</v>
      </c>
      <c r="I214" s="20">
        <v>1247288.76131223</v>
      </c>
      <c r="J214" s="10">
        <v>6520.4146368410002</v>
      </c>
      <c r="K214" s="20">
        <v>6021.9935660183601</v>
      </c>
      <c r="L214" s="21" t="s">
        <v>12</v>
      </c>
      <c r="M214" s="21" t="s">
        <v>6439</v>
      </c>
    </row>
    <row r="215" spans="1:13" x14ac:dyDescent="0.2">
      <c r="A215" s="4" t="s">
        <v>1591</v>
      </c>
      <c r="B215" s="9">
        <v>1465</v>
      </c>
      <c r="C215" s="9" t="s">
        <v>1592</v>
      </c>
      <c r="D215" s="9" t="s">
        <v>1593</v>
      </c>
      <c r="E215" s="10">
        <v>984.87</v>
      </c>
      <c r="F215" s="10">
        <v>8864992.1510188393</v>
      </c>
      <c r="G215" s="18">
        <v>10828409.6027922</v>
      </c>
      <c r="H215" s="19">
        <v>-0.18132094405323501</v>
      </c>
      <c r="I215" s="20">
        <v>-1963417.45177341</v>
      </c>
      <c r="J215" s="10">
        <v>9001.1800044867196</v>
      </c>
      <c r="K215" s="20">
        <v>10994.7603265327</v>
      </c>
      <c r="L215" s="21" t="s">
        <v>25</v>
      </c>
      <c r="M215" s="21" t="s">
        <v>6441</v>
      </c>
    </row>
    <row r="216" spans="1:13" x14ac:dyDescent="0.2">
      <c r="A216" s="4" t="s">
        <v>1594</v>
      </c>
      <c r="B216" s="9">
        <v>1466</v>
      </c>
      <c r="C216" s="9" t="s">
        <v>1595</v>
      </c>
      <c r="D216" s="9" t="s">
        <v>1596</v>
      </c>
      <c r="E216" s="10">
        <v>2193.91</v>
      </c>
      <c r="F216" s="10">
        <v>5203292.9090984398</v>
      </c>
      <c r="G216" s="18">
        <v>5387819.62004996</v>
      </c>
      <c r="H216" s="19">
        <v>-3.4248865768413399E-2</v>
      </c>
      <c r="I216" s="20">
        <v>-184526.71095151501</v>
      </c>
      <c r="J216" s="10">
        <v>2371.6984329796801</v>
      </c>
      <c r="K216" s="20">
        <v>2455.8070385977298</v>
      </c>
      <c r="L216" s="21" t="s">
        <v>12</v>
      </c>
      <c r="M216" s="21" t="s">
        <v>6439</v>
      </c>
    </row>
    <row r="217" spans="1:13" x14ac:dyDescent="0.2">
      <c r="A217" s="4" t="s">
        <v>1597</v>
      </c>
      <c r="B217" s="9">
        <v>1467</v>
      </c>
      <c r="C217" s="9" t="s">
        <v>1598</v>
      </c>
      <c r="D217" s="9" t="s">
        <v>1599</v>
      </c>
      <c r="E217" s="10">
        <v>1385.15</v>
      </c>
      <c r="F217" s="10">
        <v>4372593.4097194597</v>
      </c>
      <c r="G217" s="18">
        <v>5209724.1679896899</v>
      </c>
      <c r="H217" s="19">
        <v>-0.160686195905312</v>
      </c>
      <c r="I217" s="20">
        <v>-837130.758270227</v>
      </c>
      <c r="J217" s="10">
        <v>3156.7652670970401</v>
      </c>
      <c r="K217" s="20">
        <v>3761.1263530951101</v>
      </c>
      <c r="L217" s="21" t="s">
        <v>25</v>
      </c>
      <c r="M217" s="21" t="s">
        <v>6439</v>
      </c>
    </row>
    <row r="218" spans="1:13" x14ac:dyDescent="0.2">
      <c r="A218" s="4" t="s">
        <v>1600</v>
      </c>
      <c r="B218" s="9">
        <v>1468</v>
      </c>
      <c r="C218" s="9" t="s">
        <v>1601</v>
      </c>
      <c r="D218" s="9" t="s">
        <v>1602</v>
      </c>
      <c r="E218" s="10">
        <v>648.17999999999995</v>
      </c>
      <c r="F218" s="10">
        <v>3092590.4421783998</v>
      </c>
      <c r="G218" s="18">
        <v>3815588.8013541601</v>
      </c>
      <c r="H218" s="19">
        <v>-0.18948539709498199</v>
      </c>
      <c r="I218" s="20">
        <v>-722998.35917575995</v>
      </c>
      <c r="J218" s="10">
        <v>4771.1907836995897</v>
      </c>
      <c r="K218" s="20">
        <v>5886.6191510909903</v>
      </c>
      <c r="L218" s="21" t="s">
        <v>25</v>
      </c>
      <c r="M218" s="21" t="s">
        <v>6450</v>
      </c>
    </row>
    <row r="219" spans="1:13" x14ac:dyDescent="0.2">
      <c r="A219" s="4" t="s">
        <v>1603</v>
      </c>
      <c r="B219" s="9">
        <v>1469</v>
      </c>
      <c r="C219" s="9" t="s">
        <v>1604</v>
      </c>
      <c r="D219" s="9" t="s">
        <v>1605</v>
      </c>
      <c r="E219" s="10">
        <v>357.6</v>
      </c>
      <c r="F219" s="10">
        <v>2532921.1141271801</v>
      </c>
      <c r="G219" s="18">
        <v>3554834.61270699</v>
      </c>
      <c r="H219" s="19">
        <v>-0.28747146067693602</v>
      </c>
      <c r="I219" s="20">
        <v>-1021913.49857981</v>
      </c>
      <c r="J219" s="10">
        <v>7083.1127352549802</v>
      </c>
      <c r="K219" s="20">
        <v>9940.8126753551205</v>
      </c>
      <c r="L219" s="21" t="s">
        <v>25</v>
      </c>
      <c r="M219" s="21" t="s">
        <v>6450</v>
      </c>
    </row>
    <row r="220" spans="1:13" x14ac:dyDescent="0.2">
      <c r="A220" s="4" t="s">
        <v>1612</v>
      </c>
      <c r="B220" s="9">
        <v>1473</v>
      </c>
      <c r="C220" s="9" t="s">
        <v>1613</v>
      </c>
      <c r="D220" s="9" t="s">
        <v>1614</v>
      </c>
      <c r="E220" s="10">
        <v>683.02</v>
      </c>
      <c r="F220" s="10">
        <v>3296763.9918256602</v>
      </c>
      <c r="G220" s="18">
        <v>3647702.8101431802</v>
      </c>
      <c r="H220" s="19">
        <v>-9.6208171713348195E-2</v>
      </c>
      <c r="I220" s="20">
        <v>-350938.81831751799</v>
      </c>
      <c r="J220" s="10">
        <v>4826.7459105526304</v>
      </c>
      <c r="K220" s="20">
        <v>5340.5505111756302</v>
      </c>
      <c r="L220" s="21" t="s">
        <v>25</v>
      </c>
      <c r="M220" s="21" t="s">
        <v>6439</v>
      </c>
    </row>
    <row r="221" spans="1:13" x14ac:dyDescent="0.2">
      <c r="A221" s="4" t="s">
        <v>1615</v>
      </c>
      <c r="B221" s="9">
        <v>1474</v>
      </c>
      <c r="C221" s="9" t="s">
        <v>1616</v>
      </c>
      <c r="D221" s="9" t="s">
        <v>1617</v>
      </c>
      <c r="E221" s="10">
        <v>730.15</v>
      </c>
      <c r="F221" s="10">
        <v>4573515.58834079</v>
      </c>
      <c r="G221" s="18">
        <v>6098480.1904074103</v>
      </c>
      <c r="H221" s="19">
        <v>-0.25005649841501698</v>
      </c>
      <c r="I221" s="20">
        <v>-1524964.60206662</v>
      </c>
      <c r="J221" s="10">
        <v>6263.8027642823899</v>
      </c>
      <c r="K221" s="20">
        <v>8352.3662129800905</v>
      </c>
      <c r="L221" s="21" t="s">
        <v>25</v>
      </c>
      <c r="M221" s="21" t="s">
        <v>6443</v>
      </c>
    </row>
    <row r="222" spans="1:13" x14ac:dyDescent="0.2">
      <c r="A222" s="4" t="s">
        <v>1618</v>
      </c>
      <c r="B222" s="9">
        <v>1475</v>
      </c>
      <c r="C222" s="9" t="s">
        <v>1619</v>
      </c>
      <c r="D222" s="9" t="s">
        <v>1620</v>
      </c>
      <c r="E222" s="10">
        <v>598.87</v>
      </c>
      <c r="F222" s="10">
        <v>536959.83200136002</v>
      </c>
      <c r="G222" s="18">
        <v>644624.80960896495</v>
      </c>
      <c r="H222" s="19">
        <v>-0.16701959962247701</v>
      </c>
      <c r="I222" s="20">
        <v>-107664.977607605</v>
      </c>
      <c r="J222" s="10">
        <v>896.62169085337302</v>
      </c>
      <c r="K222" s="20">
        <v>1076.40190627175</v>
      </c>
      <c r="L222" s="21" t="s">
        <v>25</v>
      </c>
      <c r="M222" s="21" t="s">
        <v>6439</v>
      </c>
    </row>
    <row r="223" spans="1:13" x14ac:dyDescent="0.2">
      <c r="A223" s="4" t="s">
        <v>1621</v>
      </c>
      <c r="B223" s="9">
        <v>1476</v>
      </c>
      <c r="C223" s="9" t="s">
        <v>1622</v>
      </c>
      <c r="D223" s="9" t="s">
        <v>1623</v>
      </c>
      <c r="E223" s="10">
        <v>283.12</v>
      </c>
      <c r="F223" s="10">
        <v>627261.84686814004</v>
      </c>
      <c r="G223" s="18">
        <v>618087.14217480901</v>
      </c>
      <c r="H223" s="19">
        <v>1.48437074116257E-2</v>
      </c>
      <c r="I223" s="20">
        <v>9174.7046933307993</v>
      </c>
      <c r="J223" s="10">
        <v>2215.5335082938</v>
      </c>
      <c r="K223" s="20">
        <v>2183.1277980178302</v>
      </c>
      <c r="L223" s="21" t="s">
        <v>25</v>
      </c>
      <c r="M223" s="21" t="s">
        <v>6443</v>
      </c>
    </row>
    <row r="224" spans="1:13" x14ac:dyDescent="0.2">
      <c r="A224" s="4" t="s">
        <v>1624</v>
      </c>
      <c r="B224" s="9">
        <v>1477</v>
      </c>
      <c r="C224" s="9" t="s">
        <v>1625</v>
      </c>
      <c r="D224" s="9" t="s">
        <v>1626</v>
      </c>
      <c r="E224" s="10">
        <v>644.03</v>
      </c>
      <c r="F224" s="10">
        <v>2014851.56816556</v>
      </c>
      <c r="G224" s="18">
        <v>2524256.1614345298</v>
      </c>
      <c r="H224" s="19">
        <v>-0.20180384267319301</v>
      </c>
      <c r="I224" s="20">
        <v>-509404.59326897201</v>
      </c>
      <c r="J224" s="10">
        <v>3128.5057655164501</v>
      </c>
      <c r="K224" s="20">
        <v>3919.4698405889999</v>
      </c>
      <c r="L224" s="21" t="s">
        <v>25</v>
      </c>
      <c r="M224" s="21" t="s">
        <v>6443</v>
      </c>
    </row>
    <row r="225" spans="1:13" x14ac:dyDescent="0.2">
      <c r="A225" s="4" t="s">
        <v>1627</v>
      </c>
      <c r="B225" s="9">
        <v>1478</v>
      </c>
      <c r="C225" s="9" t="s">
        <v>1628</v>
      </c>
      <c r="D225" s="9" t="s">
        <v>1629</v>
      </c>
      <c r="E225" s="10">
        <v>472.43</v>
      </c>
      <c r="F225" s="10">
        <v>2376788.7517895</v>
      </c>
      <c r="G225" s="18">
        <v>2699766.49260893</v>
      </c>
      <c r="H225" s="19">
        <v>-0.119631731745554</v>
      </c>
      <c r="I225" s="20">
        <v>-322977.74081942497</v>
      </c>
      <c r="J225" s="10">
        <v>5030.9860757985298</v>
      </c>
      <c r="K225" s="20">
        <v>5714.6381318056101</v>
      </c>
      <c r="L225" s="21" t="s">
        <v>25</v>
      </c>
      <c r="M225" s="21" t="s">
        <v>6443</v>
      </c>
    </row>
    <row r="226" spans="1:13" x14ac:dyDescent="0.2">
      <c r="A226" s="4" t="s">
        <v>1630</v>
      </c>
      <c r="B226" s="9">
        <v>1479</v>
      </c>
      <c r="C226" s="9" t="s">
        <v>1631</v>
      </c>
      <c r="D226" s="9" t="s">
        <v>1632</v>
      </c>
      <c r="E226" s="10">
        <v>1194.58</v>
      </c>
      <c r="F226" s="10">
        <v>1863997.0419421401</v>
      </c>
      <c r="G226" s="18">
        <v>2076856.06488339</v>
      </c>
      <c r="H226" s="19">
        <v>-0.102490984589828</v>
      </c>
      <c r="I226" s="20">
        <v>-212859.02294125399</v>
      </c>
      <c r="J226" s="10">
        <v>1560.3785781966401</v>
      </c>
      <c r="K226" s="20">
        <v>1738.56591009677</v>
      </c>
      <c r="L226" s="21" t="s">
        <v>25</v>
      </c>
      <c r="M226" s="21" t="s">
        <v>6440</v>
      </c>
    </row>
    <row r="227" spans="1:13" x14ac:dyDescent="0.2">
      <c r="A227" s="4" t="s">
        <v>1633</v>
      </c>
      <c r="B227" s="9">
        <v>1480</v>
      </c>
      <c r="C227" s="9" t="s">
        <v>1634</v>
      </c>
      <c r="D227" s="9" t="s">
        <v>1635</v>
      </c>
      <c r="E227" s="10">
        <v>1037.3399999999999</v>
      </c>
      <c r="F227" s="10">
        <v>2527124.6997071002</v>
      </c>
      <c r="G227" s="18">
        <v>2805210.2589591201</v>
      </c>
      <c r="H227" s="19">
        <v>-9.9131806025549801E-2</v>
      </c>
      <c r="I227" s="20">
        <v>-278085.55925201799</v>
      </c>
      <c r="J227" s="10">
        <v>2436.1585398298498</v>
      </c>
      <c r="K227" s="20">
        <v>2704.23415558941</v>
      </c>
      <c r="L227" s="21" t="s">
        <v>25</v>
      </c>
      <c r="M227" s="21" t="s">
        <v>6441</v>
      </c>
    </row>
    <row r="228" spans="1:13" x14ac:dyDescent="0.2">
      <c r="A228" s="4" t="s">
        <v>1636</v>
      </c>
      <c r="B228" s="9">
        <v>1481</v>
      </c>
      <c r="C228" s="9" t="s">
        <v>1637</v>
      </c>
      <c r="D228" s="9" t="s">
        <v>1638</v>
      </c>
      <c r="E228" s="10">
        <v>420.44</v>
      </c>
      <c r="F228" s="10">
        <v>1557128.77843028</v>
      </c>
      <c r="G228" s="18">
        <v>1511743.01060405</v>
      </c>
      <c r="H228" s="19">
        <v>3.0022144972967599E-2</v>
      </c>
      <c r="I228" s="20">
        <v>45385.767826225398</v>
      </c>
      <c r="J228" s="10">
        <v>3703.56954245619</v>
      </c>
      <c r="K228" s="20">
        <v>3595.6212791457901</v>
      </c>
      <c r="L228" s="21" t="s">
        <v>80</v>
      </c>
      <c r="M228" s="21" t="s">
        <v>6439</v>
      </c>
    </row>
    <row r="229" spans="1:13" x14ac:dyDescent="0.2">
      <c r="A229" s="4" t="s">
        <v>1642</v>
      </c>
      <c r="B229" s="9">
        <v>1484</v>
      </c>
      <c r="C229" s="9" t="s">
        <v>1643</v>
      </c>
      <c r="D229" s="9" t="s">
        <v>1644</v>
      </c>
      <c r="E229" s="10">
        <v>11830.48</v>
      </c>
      <c r="F229" s="10">
        <v>15521561.6486334</v>
      </c>
      <c r="G229" s="18">
        <v>16907570.8842187</v>
      </c>
      <c r="H229" s="19">
        <v>-8.1975657241157698E-2</v>
      </c>
      <c r="I229" s="20">
        <v>-1386009.23558529</v>
      </c>
      <c r="J229" s="10">
        <v>1311.99762381859</v>
      </c>
      <c r="K229" s="20">
        <v>1429.1534142502001</v>
      </c>
      <c r="L229" s="21" t="s">
        <v>25</v>
      </c>
      <c r="M229" s="21" t="s">
        <v>6440</v>
      </c>
    </row>
    <row r="230" spans="1:13" x14ac:dyDescent="0.2">
      <c r="A230" s="4" t="s">
        <v>1645</v>
      </c>
      <c r="B230" s="9">
        <v>1485</v>
      </c>
      <c r="C230" s="9" t="s">
        <v>1646</v>
      </c>
      <c r="D230" s="9" t="s">
        <v>1647</v>
      </c>
      <c r="E230" s="10">
        <v>2957.57</v>
      </c>
      <c r="F230" s="10">
        <v>5562628.5582050001</v>
      </c>
      <c r="G230" s="18">
        <v>6837782.9162312802</v>
      </c>
      <c r="H230" s="19">
        <v>-0.18648652255387699</v>
      </c>
      <c r="I230" s="20">
        <v>-1275154.3580262801</v>
      </c>
      <c r="J230" s="10">
        <v>1880.8104485117899</v>
      </c>
      <c r="K230" s="20">
        <v>2311.9597900409099</v>
      </c>
      <c r="L230" s="21" t="s">
        <v>25</v>
      </c>
      <c r="M230" s="21" t="s">
        <v>6439</v>
      </c>
    </row>
    <row r="231" spans="1:13" x14ac:dyDescent="0.2">
      <c r="A231" s="4" t="s">
        <v>1648</v>
      </c>
      <c r="B231" s="9">
        <v>1486</v>
      </c>
      <c r="C231" s="9" t="s">
        <v>1649</v>
      </c>
      <c r="D231" s="9" t="s">
        <v>1650</v>
      </c>
      <c r="E231" s="10">
        <v>580.69000000000005</v>
      </c>
      <c r="F231" s="10">
        <v>1636404.88171945</v>
      </c>
      <c r="G231" s="18">
        <v>2136926.0377001199</v>
      </c>
      <c r="H231" s="19">
        <v>-0.23422483845971501</v>
      </c>
      <c r="I231" s="20">
        <v>-500521.15598066902</v>
      </c>
      <c r="J231" s="10">
        <v>2818.0352369068701</v>
      </c>
      <c r="K231" s="20">
        <v>3679.9773333450198</v>
      </c>
      <c r="L231" s="21" t="s">
        <v>80</v>
      </c>
      <c r="M231" s="21" t="s">
        <v>6450</v>
      </c>
    </row>
    <row r="232" spans="1:13" x14ac:dyDescent="0.2">
      <c r="A232" s="4" t="s">
        <v>1654</v>
      </c>
      <c r="B232" s="9">
        <v>1488</v>
      </c>
      <c r="C232" s="9" t="s">
        <v>1655</v>
      </c>
      <c r="D232" s="9" t="s">
        <v>1656</v>
      </c>
      <c r="E232" s="10">
        <v>1562.49</v>
      </c>
      <c r="F232" s="10">
        <v>1221788.15631855</v>
      </c>
      <c r="G232" s="18">
        <v>1428817.40144741</v>
      </c>
      <c r="H232" s="19">
        <v>-0.144895523332191</v>
      </c>
      <c r="I232" s="20">
        <v>-207029.24512886399</v>
      </c>
      <c r="J232" s="10">
        <v>781.94942452018904</v>
      </c>
      <c r="K232" s="20">
        <v>914.44898939987797</v>
      </c>
      <c r="L232" s="21" t="s">
        <v>25</v>
      </c>
      <c r="M232" s="21" t="s">
        <v>6450</v>
      </c>
    </row>
    <row r="233" spans="1:13" x14ac:dyDescent="0.2">
      <c r="A233" s="4" t="s">
        <v>1657</v>
      </c>
      <c r="B233" s="9">
        <v>1489</v>
      </c>
      <c r="C233" s="9" t="s">
        <v>1658</v>
      </c>
      <c r="D233" s="9" t="s">
        <v>1659</v>
      </c>
      <c r="E233" s="10">
        <v>4949.6400000000003</v>
      </c>
      <c r="F233" s="10">
        <v>3017268.3276343201</v>
      </c>
      <c r="G233" s="18">
        <v>3717003.7391723599</v>
      </c>
      <c r="H233" s="19">
        <v>-0.18825254442543099</v>
      </c>
      <c r="I233" s="20">
        <v>-699735.41153803898</v>
      </c>
      <c r="J233" s="10">
        <v>609.59349116992803</v>
      </c>
      <c r="K233" s="20">
        <v>750.96446189467497</v>
      </c>
      <c r="L233" s="21" t="s">
        <v>12</v>
      </c>
      <c r="M233" s="21" t="s">
        <v>6439</v>
      </c>
    </row>
    <row r="234" spans="1:13" x14ac:dyDescent="0.2">
      <c r="A234" s="4" t="s">
        <v>1660</v>
      </c>
      <c r="B234" s="9">
        <v>1493</v>
      </c>
      <c r="C234" s="9" t="s">
        <v>1661</v>
      </c>
      <c r="D234" s="9" t="s">
        <v>1662</v>
      </c>
      <c r="E234" s="10">
        <v>53100.32</v>
      </c>
      <c r="F234" s="10">
        <v>32258777.7405168</v>
      </c>
      <c r="G234" s="18">
        <v>33155277.743122801</v>
      </c>
      <c r="H234" s="19">
        <v>-2.7039435758969901E-2</v>
      </c>
      <c r="I234" s="20">
        <v>-896500.00260597502</v>
      </c>
      <c r="J234" s="10">
        <v>607.506277561356</v>
      </c>
      <c r="K234" s="20">
        <v>624.38941503785202</v>
      </c>
      <c r="L234" s="21" t="s">
        <v>12</v>
      </c>
      <c r="M234" s="21" t="s">
        <v>6443</v>
      </c>
    </row>
    <row r="235" spans="1:13" x14ac:dyDescent="0.2">
      <c r="A235" s="4" t="s">
        <v>1663</v>
      </c>
      <c r="B235" s="9">
        <v>1494</v>
      </c>
      <c r="C235" s="9" t="s">
        <v>1664</v>
      </c>
      <c r="D235" s="9" t="s">
        <v>1665</v>
      </c>
      <c r="E235" s="10">
        <v>959.96</v>
      </c>
      <c r="F235" s="10">
        <v>893952.56340828002</v>
      </c>
      <c r="G235" s="18">
        <v>1649153.6186043001</v>
      </c>
      <c r="H235" s="19">
        <v>-0.45793250954702103</v>
      </c>
      <c r="I235" s="20">
        <v>-755201.05519601703</v>
      </c>
      <c r="J235" s="10">
        <v>931.23938852481297</v>
      </c>
      <c r="K235" s="20">
        <v>1717.93993354337</v>
      </c>
      <c r="L235" s="21" t="s">
        <v>25</v>
      </c>
      <c r="M235" s="21" t="s">
        <v>6441</v>
      </c>
    </row>
    <row r="236" spans="1:13" x14ac:dyDescent="0.2">
      <c r="A236" s="4" t="s">
        <v>1666</v>
      </c>
      <c r="B236" s="9">
        <v>1495</v>
      </c>
      <c r="C236" s="9" t="s">
        <v>1667</v>
      </c>
      <c r="D236" s="9" t="s">
        <v>1668</v>
      </c>
      <c r="E236" s="10">
        <v>537.67999999999995</v>
      </c>
      <c r="F236" s="10">
        <v>1349827.50128498</v>
      </c>
      <c r="G236" s="18">
        <v>1678970.2851638</v>
      </c>
      <c r="H236" s="19">
        <v>-0.19603848072076599</v>
      </c>
      <c r="I236" s="20">
        <v>-329142.78387882398</v>
      </c>
      <c r="J236" s="10">
        <v>2510.4662648508001</v>
      </c>
      <c r="K236" s="20">
        <v>3122.61993223442</v>
      </c>
      <c r="L236" s="21" t="s">
        <v>25</v>
      </c>
      <c r="M236" s="21" t="s">
        <v>6450</v>
      </c>
    </row>
    <row r="237" spans="1:13" x14ac:dyDescent="0.2">
      <c r="A237" s="4" t="s">
        <v>1675</v>
      </c>
      <c r="B237" s="9">
        <v>1498</v>
      </c>
      <c r="C237" s="9" t="s">
        <v>1676</v>
      </c>
      <c r="D237" s="9" t="s">
        <v>1677</v>
      </c>
      <c r="E237" s="10">
        <v>1161.01</v>
      </c>
      <c r="F237" s="10">
        <v>1068656.6638016</v>
      </c>
      <c r="G237" s="18">
        <v>793345.203320776</v>
      </c>
      <c r="H237" s="19">
        <v>0.34702606044434098</v>
      </c>
      <c r="I237" s="20">
        <v>275311.460480824</v>
      </c>
      <c r="J237" s="10">
        <v>920.45431460676605</v>
      </c>
      <c r="K237" s="20">
        <v>683.32331618226999</v>
      </c>
      <c r="L237" s="21" t="s">
        <v>25</v>
      </c>
      <c r="M237" s="21" t="s">
        <v>6443</v>
      </c>
    </row>
    <row r="238" spans="1:13" x14ac:dyDescent="0.2">
      <c r="A238" s="4" t="s">
        <v>1678</v>
      </c>
      <c r="B238" s="9">
        <v>1499</v>
      </c>
      <c r="C238" s="9" t="s">
        <v>1679</v>
      </c>
      <c r="D238" s="9" t="s">
        <v>1680</v>
      </c>
      <c r="E238" s="10">
        <v>2545.79</v>
      </c>
      <c r="F238" s="10">
        <v>36123497.485398397</v>
      </c>
      <c r="G238" s="18">
        <v>35343541.760800503</v>
      </c>
      <c r="H238" s="19">
        <v>2.20678428290089E-2</v>
      </c>
      <c r="I238" s="20">
        <v>779955.72459785605</v>
      </c>
      <c r="J238" s="10">
        <v>14189.504038195801</v>
      </c>
      <c r="K238" s="20">
        <v>13883.133235970199</v>
      </c>
      <c r="L238" s="21" t="s">
        <v>80</v>
      </c>
      <c r="M238" s="21" t="s">
        <v>6439</v>
      </c>
    </row>
    <row r="239" spans="1:13" x14ac:dyDescent="0.2">
      <c r="A239" s="4" t="s">
        <v>1681</v>
      </c>
      <c r="B239" s="9">
        <v>1500</v>
      </c>
      <c r="C239" s="9" t="s">
        <v>1682</v>
      </c>
      <c r="D239" s="9" t="s">
        <v>1683</v>
      </c>
      <c r="E239" s="10">
        <v>961.33</v>
      </c>
      <c r="F239" s="10">
        <v>15051838.4105126</v>
      </c>
      <c r="G239" s="18">
        <v>13587076.754189201</v>
      </c>
      <c r="H239" s="19">
        <v>0.107805503922817</v>
      </c>
      <c r="I239" s="20">
        <v>1464761.65632336</v>
      </c>
      <c r="J239" s="10">
        <v>15657.3064509716</v>
      </c>
      <c r="K239" s="20">
        <v>14133.6239940387</v>
      </c>
      <c r="L239" s="21" t="s">
        <v>80</v>
      </c>
      <c r="M239" s="21" t="s">
        <v>6439</v>
      </c>
    </row>
    <row r="240" spans="1:13" x14ac:dyDescent="0.2">
      <c r="A240" s="4" t="s">
        <v>1690</v>
      </c>
      <c r="B240" s="9">
        <v>1503</v>
      </c>
      <c r="C240" s="9" t="s">
        <v>1691</v>
      </c>
      <c r="D240" s="9" t="s">
        <v>1692</v>
      </c>
      <c r="E240" s="10">
        <v>481.77</v>
      </c>
      <c r="F240" s="10">
        <v>6270234.9868984604</v>
      </c>
      <c r="G240" s="18">
        <v>5780861.1555156903</v>
      </c>
      <c r="H240" s="19">
        <v>8.4654140311923906E-2</v>
      </c>
      <c r="I240" s="20">
        <v>489373.83138277498</v>
      </c>
      <c r="J240" s="10">
        <v>13014.9967555025</v>
      </c>
      <c r="K240" s="20">
        <v>11999.213640358899</v>
      </c>
      <c r="L240" s="21" t="s">
        <v>80</v>
      </c>
      <c r="M240" s="21" t="s">
        <v>6439</v>
      </c>
    </row>
    <row r="241" spans="1:13" x14ac:dyDescent="0.2">
      <c r="A241" s="4" t="s">
        <v>1696</v>
      </c>
      <c r="B241" s="9">
        <v>1513</v>
      </c>
      <c r="C241" s="9" t="s">
        <v>1697</v>
      </c>
      <c r="D241" s="9" t="s">
        <v>1698</v>
      </c>
      <c r="E241" s="10">
        <v>4967.9399999999996</v>
      </c>
      <c r="F241" s="10">
        <v>5537176.6037048399</v>
      </c>
      <c r="G241" s="18">
        <v>6076030.0210585203</v>
      </c>
      <c r="H241" s="19">
        <v>-8.8685114373381904E-2</v>
      </c>
      <c r="I241" s="20">
        <v>-538853.41735367698</v>
      </c>
      <c r="J241" s="10">
        <v>1114.5820206574199</v>
      </c>
      <c r="K241" s="20">
        <v>1223.04818920086</v>
      </c>
      <c r="L241" s="21" t="s">
        <v>25</v>
      </c>
      <c r="M241" s="21" t="s">
        <v>6440</v>
      </c>
    </row>
    <row r="242" spans="1:13" x14ac:dyDescent="0.2">
      <c r="A242" s="4" t="s">
        <v>1705</v>
      </c>
      <c r="B242" s="9">
        <v>1517</v>
      </c>
      <c r="C242" s="9" t="s">
        <v>1706</v>
      </c>
      <c r="D242" s="9" t="s">
        <v>1707</v>
      </c>
      <c r="E242" s="10">
        <v>2676.08</v>
      </c>
      <c r="F242" s="10">
        <v>2167825.3362186402</v>
      </c>
      <c r="G242" s="18">
        <v>2007471.2332236301</v>
      </c>
      <c r="H242" s="19">
        <v>7.9878655465218898E-2</v>
      </c>
      <c r="I242" s="20">
        <v>160354.10299500899</v>
      </c>
      <c r="J242" s="10">
        <v>810.07493655594806</v>
      </c>
      <c r="K242" s="20">
        <v>750.15367000374897</v>
      </c>
      <c r="L242" s="21" t="s">
        <v>25</v>
      </c>
      <c r="M242" s="21" t="s">
        <v>6441</v>
      </c>
    </row>
    <row r="243" spans="1:13" x14ac:dyDescent="0.2">
      <c r="A243" s="4" t="s">
        <v>1715</v>
      </c>
      <c r="B243" s="9">
        <v>1532</v>
      </c>
      <c r="C243" s="9" t="s">
        <v>1716</v>
      </c>
      <c r="D243" s="9" t="s">
        <v>1717</v>
      </c>
      <c r="E243" s="10">
        <v>321.26</v>
      </c>
      <c r="F243" s="10">
        <v>286160.36665859999</v>
      </c>
      <c r="G243" s="18">
        <v>104554.233164534</v>
      </c>
      <c r="H243" s="19">
        <v>1.7369562952872399</v>
      </c>
      <c r="I243" s="20">
        <v>181606.13349406599</v>
      </c>
      <c r="J243" s="10">
        <v>890.74384193052401</v>
      </c>
      <c r="K243" s="20">
        <v>325.45051722758399</v>
      </c>
      <c r="L243" s="21" t="s">
        <v>80</v>
      </c>
      <c r="M243" s="21" t="s">
        <v>6439</v>
      </c>
    </row>
    <row r="244" spans="1:13" x14ac:dyDescent="0.2">
      <c r="A244" s="4" t="s">
        <v>1718</v>
      </c>
      <c r="B244" s="9">
        <v>1693</v>
      </c>
      <c r="C244" s="9" t="s">
        <v>1719</v>
      </c>
      <c r="D244" s="9" t="s">
        <v>1720</v>
      </c>
      <c r="E244" s="10">
        <v>10282.35</v>
      </c>
      <c r="F244" s="10">
        <v>19577529.874357101</v>
      </c>
      <c r="G244" s="18">
        <v>18721885.869960502</v>
      </c>
      <c r="H244" s="19">
        <v>4.5702874717844101E-2</v>
      </c>
      <c r="I244" s="20">
        <v>855644.00439658004</v>
      </c>
      <c r="J244" s="10">
        <v>1903.99372462104</v>
      </c>
      <c r="K244" s="20">
        <v>1820.7788948985899</v>
      </c>
      <c r="L244" s="21" t="s">
        <v>80</v>
      </c>
      <c r="M244" s="21" t="s">
        <v>6443</v>
      </c>
    </row>
    <row r="245" spans="1:13" x14ac:dyDescent="0.2">
      <c r="A245" s="4" t="s">
        <v>1721</v>
      </c>
      <c r="B245" s="9">
        <v>1694</v>
      </c>
      <c r="C245" s="9" t="s">
        <v>1722</v>
      </c>
      <c r="D245" s="9" t="s">
        <v>1723</v>
      </c>
      <c r="E245" s="10">
        <v>5487.9</v>
      </c>
      <c r="F245" s="10">
        <v>15011060.5718947</v>
      </c>
      <c r="G245" s="18">
        <v>14251551.553300001</v>
      </c>
      <c r="H245" s="19">
        <v>5.3293075898027203E-2</v>
      </c>
      <c r="I245" s="20">
        <v>759509.01859466697</v>
      </c>
      <c r="J245" s="10">
        <v>2735.3014034320399</v>
      </c>
      <c r="K245" s="20">
        <v>2596.9043811476199</v>
      </c>
      <c r="L245" s="21" t="s">
        <v>25</v>
      </c>
      <c r="M245" s="21" t="s">
        <v>6443</v>
      </c>
    </row>
    <row r="246" spans="1:13" x14ac:dyDescent="0.2">
      <c r="A246" s="4" t="s">
        <v>1724</v>
      </c>
      <c r="B246" s="9">
        <v>1695</v>
      </c>
      <c r="C246" s="9" t="s">
        <v>1725</v>
      </c>
      <c r="D246" s="9" t="s">
        <v>1726</v>
      </c>
      <c r="E246" s="10">
        <v>1085.71</v>
      </c>
      <c r="F246" s="10">
        <v>4675962.9875019202</v>
      </c>
      <c r="G246" s="18">
        <v>4187280.8274259302</v>
      </c>
      <c r="H246" s="19">
        <v>0.11670632570789399</v>
      </c>
      <c r="I246" s="20">
        <v>488682.16007599101</v>
      </c>
      <c r="J246" s="10">
        <v>4306.8250154294601</v>
      </c>
      <c r="K246" s="20">
        <v>3856.72124916039</v>
      </c>
      <c r="L246" s="21" t="s">
        <v>80</v>
      </c>
      <c r="M246" s="21" t="s">
        <v>6439</v>
      </c>
    </row>
    <row r="247" spans="1:13" x14ac:dyDescent="0.2">
      <c r="A247" s="4" t="s">
        <v>1730</v>
      </c>
      <c r="B247" s="9">
        <v>1697</v>
      </c>
      <c r="C247" s="9" t="s">
        <v>1731</v>
      </c>
      <c r="D247" s="9" t="s">
        <v>1732</v>
      </c>
      <c r="E247" s="10">
        <v>48556.04</v>
      </c>
      <c r="F247" s="10">
        <v>81525732.365251705</v>
      </c>
      <c r="G247" s="18">
        <v>89103551.861414999</v>
      </c>
      <c r="H247" s="19">
        <v>-8.5045088976355293E-2</v>
      </c>
      <c r="I247" s="20">
        <v>-7577819.4961633198</v>
      </c>
      <c r="J247" s="10">
        <v>1679.0029080883</v>
      </c>
      <c r="K247" s="20">
        <v>1835.06628344105</v>
      </c>
      <c r="L247" s="21" t="s">
        <v>80</v>
      </c>
      <c r="M247" s="21" t="s">
        <v>6443</v>
      </c>
    </row>
    <row r="248" spans="1:13" x14ac:dyDescent="0.2">
      <c r="A248" s="4" t="s">
        <v>1733</v>
      </c>
      <c r="B248" s="9">
        <v>1698</v>
      </c>
      <c r="C248" s="9" t="s">
        <v>1734</v>
      </c>
      <c r="D248" s="9" t="s">
        <v>1735</v>
      </c>
      <c r="E248" s="10">
        <v>8201.75</v>
      </c>
      <c r="F248" s="10">
        <v>21965486.708120201</v>
      </c>
      <c r="G248" s="18">
        <v>23513050.592330702</v>
      </c>
      <c r="H248" s="19">
        <v>-6.5817231079118702E-2</v>
      </c>
      <c r="I248" s="20">
        <v>-1547563.8842104401</v>
      </c>
      <c r="J248" s="10">
        <v>2678.1463356137701</v>
      </c>
      <c r="K248" s="20">
        <v>2866.8333699918498</v>
      </c>
      <c r="L248" s="21" t="s">
        <v>25</v>
      </c>
      <c r="M248" s="21" t="s">
        <v>6443</v>
      </c>
    </row>
    <row r="249" spans="1:13" x14ac:dyDescent="0.2">
      <c r="A249" s="4" t="s">
        <v>1736</v>
      </c>
      <c r="B249" s="9">
        <v>1699</v>
      </c>
      <c r="C249" s="9" t="s">
        <v>1737</v>
      </c>
      <c r="D249" s="9" t="s">
        <v>1738</v>
      </c>
      <c r="E249" s="10">
        <v>2184.36</v>
      </c>
      <c r="F249" s="10">
        <v>9180818.2898936495</v>
      </c>
      <c r="G249" s="18">
        <v>9449394.7705062497</v>
      </c>
      <c r="H249" s="19">
        <v>-2.8422611938162801E-2</v>
      </c>
      <c r="I249" s="20">
        <v>-268576.48061260401</v>
      </c>
      <c r="J249" s="10">
        <v>4202.9785794894897</v>
      </c>
      <c r="K249" s="20">
        <v>4325.9328913302998</v>
      </c>
      <c r="L249" s="21" t="s">
        <v>25</v>
      </c>
      <c r="M249" s="21" t="s">
        <v>6439</v>
      </c>
    </row>
    <row r="250" spans="1:13" x14ac:dyDescent="0.2">
      <c r="A250" s="4" t="s">
        <v>1739</v>
      </c>
      <c r="B250" s="9">
        <v>1700</v>
      </c>
      <c r="C250" s="9" t="s">
        <v>1740</v>
      </c>
      <c r="D250" s="9" t="s">
        <v>1741</v>
      </c>
      <c r="E250" s="10">
        <v>529.51</v>
      </c>
      <c r="F250" s="10">
        <v>2990978.3770428398</v>
      </c>
      <c r="G250" s="18">
        <v>3136410.28987263</v>
      </c>
      <c r="H250" s="19">
        <v>-4.6368905656056003E-2</v>
      </c>
      <c r="I250" s="20">
        <v>-145431.912829787</v>
      </c>
      <c r="J250" s="10">
        <v>5648.5776983302303</v>
      </c>
      <c r="K250" s="20">
        <v>5923.2314590331198</v>
      </c>
      <c r="L250" s="21" t="s">
        <v>80</v>
      </c>
      <c r="M250" s="21" t="s">
        <v>6443</v>
      </c>
    </row>
    <row r="251" spans="1:13" x14ac:dyDescent="0.2">
      <c r="A251" s="4" t="s">
        <v>1742</v>
      </c>
      <c r="B251" s="9">
        <v>1701</v>
      </c>
      <c r="C251" s="9" t="s">
        <v>1743</v>
      </c>
      <c r="D251" s="9" t="s">
        <v>1744</v>
      </c>
      <c r="E251" s="10">
        <v>28638.25</v>
      </c>
      <c r="F251" s="10">
        <v>47761372.794009998</v>
      </c>
      <c r="G251" s="18">
        <v>37182607.393165201</v>
      </c>
      <c r="H251" s="19">
        <v>0.28450843398328501</v>
      </c>
      <c r="I251" s="20">
        <v>10578765.400844701</v>
      </c>
      <c r="J251" s="10">
        <v>1667.7476030836399</v>
      </c>
      <c r="K251" s="20">
        <v>1298.3547316321799</v>
      </c>
      <c r="L251" s="21" t="s">
        <v>80</v>
      </c>
      <c r="M251" s="21" t="s">
        <v>6439</v>
      </c>
    </row>
    <row r="252" spans="1:13" x14ac:dyDescent="0.2">
      <c r="A252" s="4" t="s">
        <v>1745</v>
      </c>
      <c r="B252" s="9">
        <v>1702</v>
      </c>
      <c r="C252" s="9" t="s">
        <v>1746</v>
      </c>
      <c r="D252" s="9" t="s">
        <v>1747</v>
      </c>
      <c r="E252" s="10">
        <v>55954.34</v>
      </c>
      <c r="F252" s="10">
        <v>50186836.8017959</v>
      </c>
      <c r="G252" s="18">
        <v>66638028.307359703</v>
      </c>
      <c r="H252" s="19">
        <v>-0.24687392354534701</v>
      </c>
      <c r="I252" s="20">
        <v>-16451191.505563799</v>
      </c>
      <c r="J252" s="10">
        <v>896.924828383212</v>
      </c>
      <c r="K252" s="20">
        <v>1190.93582923791</v>
      </c>
      <c r="L252" s="21" t="s">
        <v>80</v>
      </c>
      <c r="M252" s="21" t="s">
        <v>6443</v>
      </c>
    </row>
    <row r="253" spans="1:13" x14ac:dyDescent="0.2">
      <c r="A253" s="4" t="s">
        <v>1748</v>
      </c>
      <c r="B253" s="9">
        <v>1703</v>
      </c>
      <c r="C253" s="9" t="s">
        <v>1749</v>
      </c>
      <c r="D253" s="9" t="s">
        <v>1750</v>
      </c>
      <c r="E253" s="10">
        <v>6300.81</v>
      </c>
      <c r="F253" s="10">
        <v>10556081.2194588</v>
      </c>
      <c r="G253" s="18">
        <v>12986040.7785831</v>
      </c>
      <c r="H253" s="19">
        <v>-0.187120893931879</v>
      </c>
      <c r="I253" s="20">
        <v>-2429959.5591242998</v>
      </c>
      <c r="J253" s="10">
        <v>1675.35304499879</v>
      </c>
      <c r="K253" s="20">
        <v>2061.0113268902101</v>
      </c>
      <c r="L253" s="21" t="s">
        <v>25</v>
      </c>
      <c r="M253" s="21" t="s">
        <v>6441</v>
      </c>
    </row>
    <row r="254" spans="1:13" x14ac:dyDescent="0.2">
      <c r="A254" s="4" t="s">
        <v>1751</v>
      </c>
      <c r="B254" s="9">
        <v>1704</v>
      </c>
      <c r="C254" s="9" t="s">
        <v>1752</v>
      </c>
      <c r="D254" s="9" t="s">
        <v>1753</v>
      </c>
      <c r="E254" s="10">
        <v>1578.23</v>
      </c>
      <c r="F254" s="10">
        <v>3482303.29031356</v>
      </c>
      <c r="G254" s="18">
        <v>4803879.1075101197</v>
      </c>
      <c r="H254" s="19">
        <v>-0.27510596907621698</v>
      </c>
      <c r="I254" s="20">
        <v>-1321575.8171965601</v>
      </c>
      <c r="J254" s="10">
        <v>2206.4612194126098</v>
      </c>
      <c r="K254" s="20">
        <v>3043.8396859203799</v>
      </c>
      <c r="L254" s="21" t="s">
        <v>25</v>
      </c>
      <c r="M254" s="21" t="s">
        <v>6438</v>
      </c>
    </row>
    <row r="255" spans="1:13" x14ac:dyDescent="0.2">
      <c r="A255" s="4" t="s">
        <v>1757</v>
      </c>
      <c r="B255" s="9">
        <v>1706</v>
      </c>
      <c r="C255" s="9" t="s">
        <v>1758</v>
      </c>
      <c r="D255" s="9" t="s">
        <v>1759</v>
      </c>
      <c r="E255" s="10">
        <v>37243.300000000003</v>
      </c>
      <c r="F255" s="10">
        <v>33400691.778392401</v>
      </c>
      <c r="G255" s="18">
        <v>36300824.520980202</v>
      </c>
      <c r="H255" s="19">
        <v>-7.9891649318094199E-2</v>
      </c>
      <c r="I255" s="20">
        <v>-2900132.7425878299</v>
      </c>
      <c r="J255" s="10">
        <v>896.82417450635103</v>
      </c>
      <c r="K255" s="20">
        <v>974.69409319206898</v>
      </c>
      <c r="L255" s="21" t="s">
        <v>80</v>
      </c>
      <c r="M255" s="21" t="s">
        <v>6443</v>
      </c>
    </row>
    <row r="256" spans="1:13" x14ac:dyDescent="0.2">
      <c r="A256" s="4" t="s">
        <v>1766</v>
      </c>
      <c r="B256" s="9">
        <v>1721</v>
      </c>
      <c r="C256" s="9" t="s">
        <v>1767</v>
      </c>
      <c r="D256" s="9" t="s">
        <v>1768</v>
      </c>
      <c r="E256" s="10">
        <v>41206.35</v>
      </c>
      <c r="F256" s="10">
        <v>22625412.205313999</v>
      </c>
      <c r="G256" s="18">
        <v>20095788.9200298</v>
      </c>
      <c r="H256" s="19">
        <v>0.12587827705349999</v>
      </c>
      <c r="I256" s="20">
        <v>2529623.2852841699</v>
      </c>
      <c r="J256" s="10">
        <v>549.07586343643595</v>
      </c>
      <c r="K256" s="20">
        <v>487.686701686265</v>
      </c>
      <c r="L256" s="21" t="s">
        <v>12</v>
      </c>
      <c r="M256" s="21" t="s">
        <v>6439</v>
      </c>
    </row>
    <row r="257" spans="1:13" x14ac:dyDescent="0.2">
      <c r="A257" s="4" t="s">
        <v>1778</v>
      </c>
      <c r="B257" s="9">
        <v>1727</v>
      </c>
      <c r="C257" s="9" t="s">
        <v>1779</v>
      </c>
      <c r="D257" s="9" t="s">
        <v>1780</v>
      </c>
      <c r="E257" s="10">
        <v>20445.169999999998</v>
      </c>
      <c r="F257" s="10">
        <v>8031147.3926266804</v>
      </c>
      <c r="G257" s="18">
        <v>9021926.2687791493</v>
      </c>
      <c r="H257" s="19">
        <v>-0.109818995038911</v>
      </c>
      <c r="I257" s="20">
        <v>-990778.87615247595</v>
      </c>
      <c r="J257" s="10">
        <v>392.81392097139201</v>
      </c>
      <c r="K257" s="20">
        <v>441.27421140441299</v>
      </c>
      <c r="L257" s="21" t="s">
        <v>80</v>
      </c>
      <c r="M257" s="21" t="s">
        <v>6438</v>
      </c>
    </row>
    <row r="258" spans="1:13" x14ac:dyDescent="0.2">
      <c r="A258" s="4" t="s">
        <v>1781</v>
      </c>
      <c r="B258" s="9">
        <v>1729</v>
      </c>
      <c r="C258" s="9" t="s">
        <v>1782</v>
      </c>
      <c r="D258" s="9" t="s">
        <v>1783</v>
      </c>
      <c r="E258" s="10">
        <v>2371.96</v>
      </c>
      <c r="F258" s="10">
        <v>2757096.8723836802</v>
      </c>
      <c r="G258" s="18">
        <v>2816628.0060211099</v>
      </c>
      <c r="H258" s="19">
        <v>-2.11356038178151E-2</v>
      </c>
      <c r="I258" s="20">
        <v>-59531.133637424602</v>
      </c>
      <c r="J258" s="10">
        <v>1162.3707281672901</v>
      </c>
      <c r="K258" s="20">
        <v>1187.4685939143601</v>
      </c>
      <c r="L258" s="21" t="s">
        <v>80</v>
      </c>
      <c r="M258" s="21" t="s">
        <v>6441</v>
      </c>
    </row>
    <row r="259" spans="1:13" x14ac:dyDescent="0.2">
      <c r="A259" s="4" t="s">
        <v>1784</v>
      </c>
      <c r="B259" s="9">
        <v>1730</v>
      </c>
      <c r="C259" s="9" t="s">
        <v>1785</v>
      </c>
      <c r="D259" s="9" t="s">
        <v>1786</v>
      </c>
      <c r="E259" s="10">
        <v>1744.91</v>
      </c>
      <c r="F259" s="10">
        <v>2526884.73330994</v>
      </c>
      <c r="G259" s="18">
        <v>3694893.1452479502</v>
      </c>
      <c r="H259" s="19">
        <v>-0.31611425987790798</v>
      </c>
      <c r="I259" s="20">
        <v>-1168008.41193801</v>
      </c>
      <c r="J259" s="10">
        <v>1448.14616989412</v>
      </c>
      <c r="K259" s="20">
        <v>2117.52648861429</v>
      </c>
      <c r="L259" s="21" t="s">
        <v>25</v>
      </c>
      <c r="M259" s="21" t="s">
        <v>6443</v>
      </c>
    </row>
    <row r="260" spans="1:13" x14ac:dyDescent="0.2">
      <c r="A260" s="4" t="s">
        <v>1787</v>
      </c>
      <c r="B260" s="9">
        <v>1731</v>
      </c>
      <c r="C260" s="9" t="s">
        <v>1788</v>
      </c>
      <c r="D260" s="9" t="s">
        <v>1789</v>
      </c>
      <c r="E260" s="10">
        <v>523.30999999999995</v>
      </c>
      <c r="F260" s="10">
        <v>1029513.6693303999</v>
      </c>
      <c r="G260" s="18">
        <v>1186138.7859119</v>
      </c>
      <c r="H260" s="19">
        <v>-0.132046197664031</v>
      </c>
      <c r="I260" s="20">
        <v>-156625.116581496</v>
      </c>
      <c r="J260" s="10">
        <v>1967.3112864848799</v>
      </c>
      <c r="K260" s="20">
        <v>2266.60829319504</v>
      </c>
      <c r="L260" s="21" t="s">
        <v>80</v>
      </c>
      <c r="M260" s="21" t="s">
        <v>6443</v>
      </c>
    </row>
    <row r="261" spans="1:13" x14ac:dyDescent="0.2">
      <c r="A261" s="4" t="s">
        <v>1793</v>
      </c>
      <c r="B261" s="9">
        <v>1733</v>
      </c>
      <c r="C261" s="9" t="s">
        <v>1794</v>
      </c>
      <c r="D261" s="9" t="s">
        <v>1795</v>
      </c>
      <c r="E261" s="10">
        <v>1268.58</v>
      </c>
      <c r="F261" s="10">
        <v>375103.75897600001</v>
      </c>
      <c r="G261" s="18">
        <v>637901.55641046399</v>
      </c>
      <c r="H261" s="19">
        <v>-0.41197234086283402</v>
      </c>
      <c r="I261" s="20">
        <v>-262797.79743446398</v>
      </c>
      <c r="J261" s="10">
        <v>295.68790220246302</v>
      </c>
      <c r="K261" s="20">
        <v>502.84692838485898</v>
      </c>
      <c r="L261" s="21" t="s">
        <v>80</v>
      </c>
      <c r="M261" s="21" t="s">
        <v>6439</v>
      </c>
    </row>
    <row r="262" spans="1:13" x14ac:dyDescent="0.2">
      <c r="A262" s="4" t="s">
        <v>1796</v>
      </c>
      <c r="B262" s="9">
        <v>1734</v>
      </c>
      <c r="C262" s="9" t="s">
        <v>1797</v>
      </c>
      <c r="D262" s="9" t="s">
        <v>1798</v>
      </c>
      <c r="E262" s="10">
        <v>1078.9000000000001</v>
      </c>
      <c r="F262" s="10">
        <v>710074.77964046004</v>
      </c>
      <c r="G262" s="18">
        <v>920683.84484168398</v>
      </c>
      <c r="H262" s="19">
        <v>-0.22875286275653001</v>
      </c>
      <c r="I262" s="20">
        <v>-210609.065201224</v>
      </c>
      <c r="J262" s="10">
        <v>658.146982705033</v>
      </c>
      <c r="K262" s="20">
        <v>853.35419857418105</v>
      </c>
      <c r="L262" s="21" t="s">
        <v>25</v>
      </c>
      <c r="M262" s="21" t="s">
        <v>6443</v>
      </c>
    </row>
    <row r="263" spans="1:13" x14ac:dyDescent="0.2">
      <c r="A263" s="4" t="s">
        <v>1799</v>
      </c>
      <c r="B263" s="9">
        <v>1735</v>
      </c>
      <c r="C263" s="9" t="s">
        <v>1800</v>
      </c>
      <c r="D263" s="9" t="s">
        <v>1801</v>
      </c>
      <c r="E263" s="10">
        <v>793.51</v>
      </c>
      <c r="F263" s="10">
        <v>977651.22806626</v>
      </c>
      <c r="G263" s="18">
        <v>1187414.1789803701</v>
      </c>
      <c r="H263" s="19">
        <v>-0.176655251914066</v>
      </c>
      <c r="I263" s="20">
        <v>-209762.95091411201</v>
      </c>
      <c r="J263" s="10">
        <v>1232.05911465043</v>
      </c>
      <c r="K263" s="20">
        <v>1496.4073281752901</v>
      </c>
      <c r="L263" s="21" t="s">
        <v>25</v>
      </c>
      <c r="M263" s="21" t="s">
        <v>6443</v>
      </c>
    </row>
    <row r="264" spans="1:13" x14ac:dyDescent="0.2">
      <c r="A264" s="4" t="s">
        <v>1802</v>
      </c>
      <c r="B264" s="9">
        <v>1736</v>
      </c>
      <c r="C264" s="9" t="s">
        <v>1803</v>
      </c>
      <c r="D264" s="9" t="s">
        <v>1804</v>
      </c>
      <c r="E264" s="10">
        <v>654.85</v>
      </c>
      <c r="F264" s="10">
        <v>1005319.199623</v>
      </c>
      <c r="G264" s="18">
        <v>1447473.3802153899</v>
      </c>
      <c r="H264" s="19">
        <v>-0.30546619138971298</v>
      </c>
      <c r="I264" s="20">
        <v>-442154.18059238902</v>
      </c>
      <c r="J264" s="10">
        <v>1535.19004294571</v>
      </c>
      <c r="K264" s="20">
        <v>2210.3892192340099</v>
      </c>
      <c r="L264" s="21" t="s">
        <v>25</v>
      </c>
      <c r="M264" s="21" t="s">
        <v>6440</v>
      </c>
    </row>
    <row r="265" spans="1:13" x14ac:dyDescent="0.2">
      <c r="A265" s="4" t="s">
        <v>1808</v>
      </c>
      <c r="B265" s="9">
        <v>1738</v>
      </c>
      <c r="C265" s="9" t="s">
        <v>1809</v>
      </c>
      <c r="D265" s="9" t="s">
        <v>1810</v>
      </c>
      <c r="E265" s="10">
        <v>927.99</v>
      </c>
      <c r="F265" s="10">
        <v>390819.91718645999</v>
      </c>
      <c r="G265" s="18">
        <v>454981.33437971497</v>
      </c>
      <c r="H265" s="19">
        <v>-0.141019888828466</v>
      </c>
      <c r="I265" s="20">
        <v>-64161.4171932545</v>
      </c>
      <c r="J265" s="10">
        <v>421.14669035922799</v>
      </c>
      <c r="K265" s="20">
        <v>490.28689358690798</v>
      </c>
      <c r="L265" s="21" t="s">
        <v>80</v>
      </c>
      <c r="M265" s="21" t="s">
        <v>6439</v>
      </c>
    </row>
    <row r="266" spans="1:13" x14ac:dyDescent="0.2">
      <c r="A266" s="4" t="s">
        <v>1829</v>
      </c>
      <c r="B266" s="9">
        <v>1745</v>
      </c>
      <c r="C266" s="9" t="s">
        <v>1830</v>
      </c>
      <c r="D266" s="9" t="s">
        <v>1831</v>
      </c>
      <c r="E266" s="10">
        <v>1101.5899999999999</v>
      </c>
      <c r="F266" s="10">
        <v>2327003.8495642799</v>
      </c>
      <c r="G266" s="18">
        <v>2693274.2978572901</v>
      </c>
      <c r="H266" s="19">
        <v>-0.13599448395746599</v>
      </c>
      <c r="I266" s="20">
        <v>-366270.44829300698</v>
      </c>
      <c r="J266" s="10">
        <v>2112.4046601405998</v>
      </c>
      <c r="K266" s="20">
        <v>2444.89719211076</v>
      </c>
      <c r="L266" s="21" t="s">
        <v>25</v>
      </c>
      <c r="M266" s="21" t="s">
        <v>6439</v>
      </c>
    </row>
    <row r="267" spans="1:13" x14ac:dyDescent="0.2">
      <c r="A267" s="4" t="s">
        <v>1835</v>
      </c>
      <c r="B267" s="9">
        <v>1747</v>
      </c>
      <c r="C267" s="9" t="s">
        <v>1836</v>
      </c>
      <c r="D267" s="9" t="s">
        <v>1837</v>
      </c>
      <c r="E267" s="10">
        <v>671.49</v>
      </c>
      <c r="F267" s="10">
        <v>270837.00903883</v>
      </c>
      <c r="G267" s="18">
        <v>296373.66879813297</v>
      </c>
      <c r="H267" s="19">
        <v>-8.6163726564712606E-2</v>
      </c>
      <c r="I267" s="20">
        <v>-25536.659759302998</v>
      </c>
      <c r="J267" s="10">
        <v>403.33736770291398</v>
      </c>
      <c r="K267" s="20">
        <v>441.36721142255698</v>
      </c>
      <c r="L267" s="21" t="s">
        <v>25</v>
      </c>
      <c r="M267" s="21" t="s">
        <v>6438</v>
      </c>
    </row>
    <row r="268" spans="1:13" x14ac:dyDescent="0.2">
      <c r="A268" s="4" t="s">
        <v>1838</v>
      </c>
      <c r="B268" s="9">
        <v>1748</v>
      </c>
      <c r="C268" s="9" t="s">
        <v>1839</v>
      </c>
      <c r="D268" s="9" t="s">
        <v>1840</v>
      </c>
      <c r="E268" s="10">
        <v>7216.05</v>
      </c>
      <c r="F268" s="10">
        <v>3457282.0236085001</v>
      </c>
      <c r="G268" s="18">
        <v>5320166.6151243299</v>
      </c>
      <c r="H268" s="19">
        <v>-0.35015531021527901</v>
      </c>
      <c r="I268" s="20">
        <v>-1862884.59151583</v>
      </c>
      <c r="J268" s="10">
        <v>479.11004269766698</v>
      </c>
      <c r="K268" s="20">
        <v>737.26853543480604</v>
      </c>
      <c r="L268" s="21" t="s">
        <v>25</v>
      </c>
      <c r="M268" s="21" t="s">
        <v>6439</v>
      </c>
    </row>
    <row r="269" spans="1:13" x14ac:dyDescent="0.2">
      <c r="A269" s="4" t="s">
        <v>1841</v>
      </c>
      <c r="B269" s="9">
        <v>1749</v>
      </c>
      <c r="C269" s="9" t="s">
        <v>1842</v>
      </c>
      <c r="D269" s="9" t="s">
        <v>1843</v>
      </c>
      <c r="E269" s="10">
        <v>3417.87</v>
      </c>
      <c r="F269" s="10">
        <v>4072723.0964640402</v>
      </c>
      <c r="G269" s="18">
        <v>4700437.4810552699</v>
      </c>
      <c r="H269" s="19">
        <v>-0.133543821638131</v>
      </c>
      <c r="I269" s="20">
        <v>-627714.38459123299</v>
      </c>
      <c r="J269" s="10">
        <v>1191.5968414433701</v>
      </c>
      <c r="K269" s="20">
        <v>1375.2534417796101</v>
      </c>
      <c r="L269" s="21" t="s">
        <v>25</v>
      </c>
      <c r="M269" s="21" t="s">
        <v>6439</v>
      </c>
    </row>
    <row r="270" spans="1:13" x14ac:dyDescent="0.2">
      <c r="A270" s="4" t="s">
        <v>1844</v>
      </c>
      <c r="B270" s="9">
        <v>1750</v>
      </c>
      <c r="C270" s="9" t="s">
        <v>1845</v>
      </c>
      <c r="D270" s="9" t="s">
        <v>1846</v>
      </c>
      <c r="E270" s="10">
        <v>1654.02</v>
      </c>
      <c r="F270" s="10">
        <v>2850136.2301967298</v>
      </c>
      <c r="G270" s="18">
        <v>3303820.7438727599</v>
      </c>
      <c r="H270" s="19">
        <v>-0.13732116505334999</v>
      </c>
      <c r="I270" s="20">
        <v>-453684.51367603499</v>
      </c>
      <c r="J270" s="10">
        <v>1723.1570538425999</v>
      </c>
      <c r="K270" s="20">
        <v>1997.44909001872</v>
      </c>
      <c r="L270" s="21" t="s">
        <v>25</v>
      </c>
      <c r="M270" s="21" t="s">
        <v>6443</v>
      </c>
    </row>
    <row r="271" spans="1:13" x14ac:dyDescent="0.2">
      <c r="A271" s="4" t="s">
        <v>1847</v>
      </c>
      <c r="B271" s="9">
        <v>1751</v>
      </c>
      <c r="C271" s="9" t="s">
        <v>1848</v>
      </c>
      <c r="D271" s="9" t="s">
        <v>1849</v>
      </c>
      <c r="E271" s="10">
        <v>1009.82</v>
      </c>
      <c r="F271" s="10">
        <v>2457224.16832161</v>
      </c>
      <c r="G271" s="18">
        <v>3393761.3994205301</v>
      </c>
      <c r="H271" s="19">
        <v>-0.275958478182594</v>
      </c>
      <c r="I271" s="20">
        <v>-936537.23109892104</v>
      </c>
      <c r="J271" s="10">
        <v>2433.32887873246</v>
      </c>
      <c r="K271" s="20">
        <v>3360.7587485101599</v>
      </c>
      <c r="L271" s="21" t="s">
        <v>25</v>
      </c>
      <c r="M271" s="21" t="s">
        <v>6443</v>
      </c>
    </row>
    <row r="272" spans="1:13" x14ac:dyDescent="0.2">
      <c r="A272" s="4" t="s">
        <v>1850</v>
      </c>
      <c r="B272" s="9">
        <v>1752</v>
      </c>
      <c r="C272" s="9" t="s">
        <v>1851</v>
      </c>
      <c r="D272" s="9" t="s">
        <v>1852</v>
      </c>
      <c r="E272" s="10">
        <v>11110.33</v>
      </c>
      <c r="F272" s="10">
        <v>5176621.6726358999</v>
      </c>
      <c r="G272" s="18">
        <v>4586253.2924171202</v>
      </c>
      <c r="H272" s="19">
        <v>0.12872563780873</v>
      </c>
      <c r="I272" s="20">
        <v>590368.380218782</v>
      </c>
      <c r="J272" s="10">
        <v>465.92870532521499</v>
      </c>
      <c r="K272" s="20">
        <v>412.79181558217601</v>
      </c>
      <c r="L272" s="21" t="s">
        <v>25</v>
      </c>
      <c r="M272" s="21" t="s">
        <v>6441</v>
      </c>
    </row>
    <row r="273" spans="1:13" x14ac:dyDescent="0.2">
      <c r="A273" s="4" t="s">
        <v>1853</v>
      </c>
      <c r="B273" s="9">
        <v>1753</v>
      </c>
      <c r="C273" s="9" t="s">
        <v>1854</v>
      </c>
      <c r="D273" s="9" t="s">
        <v>1855</v>
      </c>
      <c r="E273" s="10">
        <v>4421.1899999999996</v>
      </c>
      <c r="F273" s="10">
        <v>5738156.8029172802</v>
      </c>
      <c r="G273" s="18">
        <v>6624725.2819776796</v>
      </c>
      <c r="H273" s="19">
        <v>-0.133827206612216</v>
      </c>
      <c r="I273" s="20">
        <v>-886568.47906039795</v>
      </c>
      <c r="J273" s="10">
        <v>1297.87609284317</v>
      </c>
      <c r="K273" s="20">
        <v>1498.40320863335</v>
      </c>
      <c r="L273" s="21" t="s">
        <v>25</v>
      </c>
      <c r="M273" s="21" t="s">
        <v>6439</v>
      </c>
    </row>
    <row r="274" spans="1:13" x14ac:dyDescent="0.2">
      <c r="A274" s="4" t="s">
        <v>1856</v>
      </c>
      <c r="B274" s="9">
        <v>1754</v>
      </c>
      <c r="C274" s="9" t="s">
        <v>1857</v>
      </c>
      <c r="D274" s="9" t="s">
        <v>1858</v>
      </c>
      <c r="E274" s="10">
        <v>11531.99</v>
      </c>
      <c r="F274" s="10">
        <v>20807533.697833601</v>
      </c>
      <c r="G274" s="18">
        <v>22910639.4924042</v>
      </c>
      <c r="H274" s="19">
        <v>-9.1796031938257694E-2</v>
      </c>
      <c r="I274" s="20">
        <v>-2103105.79457065</v>
      </c>
      <c r="J274" s="10">
        <v>1804.3315765825</v>
      </c>
      <c r="K274" s="20">
        <v>1986.7030315153099</v>
      </c>
      <c r="L274" s="21" t="s">
        <v>12</v>
      </c>
      <c r="M274" s="21" t="s">
        <v>6439</v>
      </c>
    </row>
    <row r="275" spans="1:13" x14ac:dyDescent="0.2">
      <c r="A275" s="4" t="s">
        <v>1859</v>
      </c>
      <c r="B275" s="9">
        <v>1755</v>
      </c>
      <c r="C275" s="9" t="s">
        <v>1860</v>
      </c>
      <c r="D275" s="9" t="s">
        <v>1861</v>
      </c>
      <c r="E275" s="10">
        <v>8866.06</v>
      </c>
      <c r="F275" s="10">
        <v>19050634.2342632</v>
      </c>
      <c r="G275" s="18">
        <v>23557643.090807501</v>
      </c>
      <c r="H275" s="19">
        <v>-0.19131832667517701</v>
      </c>
      <c r="I275" s="20">
        <v>-4507008.8565443298</v>
      </c>
      <c r="J275" s="10">
        <v>2148.7147881091701</v>
      </c>
      <c r="K275" s="20">
        <v>2657.05883907931</v>
      </c>
      <c r="L275" s="21" t="s">
        <v>12</v>
      </c>
      <c r="M275" s="21" t="s">
        <v>6443</v>
      </c>
    </row>
    <row r="276" spans="1:13" x14ac:dyDescent="0.2">
      <c r="A276" s="4" t="s">
        <v>1862</v>
      </c>
      <c r="B276" s="9">
        <v>1756</v>
      </c>
      <c r="C276" s="9" t="s">
        <v>1863</v>
      </c>
      <c r="D276" s="9" t="s">
        <v>1864</v>
      </c>
      <c r="E276" s="10">
        <v>1969.27</v>
      </c>
      <c r="F276" s="10">
        <v>5124980.50083768</v>
      </c>
      <c r="G276" s="18">
        <v>5955992.1501469798</v>
      </c>
      <c r="H276" s="19">
        <v>-0.13952530969819901</v>
      </c>
      <c r="I276" s="20">
        <v>-831011.64930930198</v>
      </c>
      <c r="J276" s="10">
        <v>2602.4773143538901</v>
      </c>
      <c r="K276" s="20">
        <v>3024.4670106927902</v>
      </c>
      <c r="L276" s="21" t="s">
        <v>25</v>
      </c>
      <c r="M276" s="21" t="s">
        <v>6441</v>
      </c>
    </row>
    <row r="277" spans="1:13" x14ac:dyDescent="0.2">
      <c r="A277" s="4" t="s">
        <v>1865</v>
      </c>
      <c r="B277" s="9">
        <v>1757</v>
      </c>
      <c r="C277" s="9" t="s">
        <v>1866</v>
      </c>
      <c r="D277" s="9" t="s">
        <v>1867</v>
      </c>
      <c r="E277" s="10">
        <v>4057.28</v>
      </c>
      <c r="F277" s="10">
        <v>1569077.0382399999</v>
      </c>
      <c r="G277" s="18">
        <v>1715971.4150050599</v>
      </c>
      <c r="H277" s="19">
        <v>-8.5604209650907301E-2</v>
      </c>
      <c r="I277" s="20">
        <v>-146894.37676505701</v>
      </c>
      <c r="J277" s="10">
        <v>386.73126780503202</v>
      </c>
      <c r="K277" s="20">
        <v>422.93640443968798</v>
      </c>
      <c r="L277" s="21" t="s">
        <v>25</v>
      </c>
      <c r="M277" s="21" t="s">
        <v>6439</v>
      </c>
    </row>
    <row r="278" spans="1:13" x14ac:dyDescent="0.2">
      <c r="A278" s="4" t="s">
        <v>1892</v>
      </c>
      <c r="B278" s="9">
        <v>1767</v>
      </c>
      <c r="C278" s="9" t="s">
        <v>1893</v>
      </c>
      <c r="D278" s="9" t="s">
        <v>1894</v>
      </c>
      <c r="E278" s="10">
        <v>4052.63</v>
      </c>
      <c r="F278" s="10">
        <v>3446898.48741495</v>
      </c>
      <c r="G278" s="18">
        <v>4075625.4901866498</v>
      </c>
      <c r="H278" s="19">
        <v>-0.15426515617923101</v>
      </c>
      <c r="I278" s="20">
        <v>-628727.00277169805</v>
      </c>
      <c r="J278" s="10">
        <v>850.53372437527003</v>
      </c>
      <c r="K278" s="20">
        <v>1005.67421407497</v>
      </c>
      <c r="L278" s="21" t="s">
        <v>12</v>
      </c>
      <c r="M278" s="21" t="s">
        <v>6439</v>
      </c>
    </row>
    <row r="279" spans="1:13" x14ac:dyDescent="0.2">
      <c r="A279" s="4" t="s">
        <v>1895</v>
      </c>
      <c r="B279" s="9">
        <v>1768</v>
      </c>
      <c r="C279" s="9" t="s">
        <v>1896</v>
      </c>
      <c r="D279" s="9" t="s">
        <v>1897</v>
      </c>
      <c r="E279" s="10">
        <v>1294.9100000000001</v>
      </c>
      <c r="F279" s="10">
        <v>2127001.3482944402</v>
      </c>
      <c r="G279" s="18">
        <v>2572498.6940578399</v>
      </c>
      <c r="H279" s="19">
        <v>-0.17317689870647801</v>
      </c>
      <c r="I279" s="20">
        <v>-445497.345763402</v>
      </c>
      <c r="J279" s="10">
        <v>1642.5862401977299</v>
      </c>
      <c r="K279" s="20">
        <v>1986.6235445381101</v>
      </c>
      <c r="L279" s="21" t="s">
        <v>12</v>
      </c>
      <c r="M279" s="21" t="s">
        <v>6441</v>
      </c>
    </row>
    <row r="280" spans="1:13" x14ac:dyDescent="0.2">
      <c r="A280" s="4" t="s">
        <v>1898</v>
      </c>
      <c r="B280" s="9">
        <v>1769</v>
      </c>
      <c r="C280" s="9" t="s">
        <v>1899</v>
      </c>
      <c r="D280" s="9" t="s">
        <v>1900</v>
      </c>
      <c r="E280" s="10">
        <v>1067.21</v>
      </c>
      <c r="F280" s="10">
        <v>2420402.0186986998</v>
      </c>
      <c r="G280" s="18">
        <v>3132396.2922576098</v>
      </c>
      <c r="H280" s="19">
        <v>-0.22730019037462099</v>
      </c>
      <c r="I280" s="20">
        <v>-711994.27355891198</v>
      </c>
      <c r="J280" s="10">
        <v>2267.97164447363</v>
      </c>
      <c r="K280" s="20">
        <v>2935.12644395912</v>
      </c>
      <c r="L280" s="21" t="s">
        <v>25</v>
      </c>
      <c r="M280" s="21" t="s">
        <v>6443</v>
      </c>
    </row>
    <row r="281" spans="1:13" x14ac:dyDescent="0.2">
      <c r="A281" s="4" t="s">
        <v>1901</v>
      </c>
      <c r="B281" s="9">
        <v>1770</v>
      </c>
      <c r="C281" s="9" t="s">
        <v>1902</v>
      </c>
      <c r="D281" s="9" t="s">
        <v>1903</v>
      </c>
      <c r="E281" s="10">
        <v>368.86</v>
      </c>
      <c r="F281" s="10">
        <v>1276285.4130414</v>
      </c>
      <c r="G281" s="18">
        <v>1604773.7425667101</v>
      </c>
      <c r="H281" s="19">
        <v>-0.20469448172794699</v>
      </c>
      <c r="I281" s="20">
        <v>-328488.32952531101</v>
      </c>
      <c r="J281" s="10">
        <v>3460.0808248153799</v>
      </c>
      <c r="K281" s="20">
        <v>4350.6309780586398</v>
      </c>
      <c r="L281" s="21" t="s">
        <v>25</v>
      </c>
      <c r="M281" s="21" t="s">
        <v>6438</v>
      </c>
    </row>
    <row r="282" spans="1:13" x14ac:dyDescent="0.2">
      <c r="A282" s="4" t="s">
        <v>1904</v>
      </c>
      <c r="B282" s="9">
        <v>1771</v>
      </c>
      <c r="C282" s="9" t="s">
        <v>1905</v>
      </c>
      <c r="D282" s="9" t="s">
        <v>1906</v>
      </c>
      <c r="E282" s="10">
        <v>3953.92</v>
      </c>
      <c r="F282" s="10">
        <v>1936082.85095844</v>
      </c>
      <c r="G282" s="18">
        <v>2014809.5343454799</v>
      </c>
      <c r="H282" s="19">
        <v>-3.9074007763525903E-2</v>
      </c>
      <c r="I282" s="20">
        <v>-78726.683387041296</v>
      </c>
      <c r="J282" s="10">
        <v>489.66161453910001</v>
      </c>
      <c r="K282" s="20">
        <v>509.57266063690702</v>
      </c>
      <c r="L282" s="21" t="s">
        <v>25</v>
      </c>
      <c r="M282" s="21" t="s">
        <v>6440</v>
      </c>
    </row>
    <row r="283" spans="1:13" x14ac:dyDescent="0.2">
      <c r="A283" s="4" t="s">
        <v>1907</v>
      </c>
      <c r="B283" s="9">
        <v>1772</v>
      </c>
      <c r="C283" s="9" t="s">
        <v>1908</v>
      </c>
      <c r="D283" s="9" t="s">
        <v>1909</v>
      </c>
      <c r="E283" s="10">
        <v>1802.09</v>
      </c>
      <c r="F283" s="10">
        <v>1019978.9201439</v>
      </c>
      <c r="G283" s="18">
        <v>1364188.1545653299</v>
      </c>
      <c r="H283" s="19">
        <v>-0.25231800559880102</v>
      </c>
      <c r="I283" s="20">
        <v>-344209.23442143301</v>
      </c>
      <c r="J283" s="10">
        <v>565.99776933665896</v>
      </c>
      <c r="K283" s="20">
        <v>757.00334309903099</v>
      </c>
      <c r="L283" s="21" t="s">
        <v>25</v>
      </c>
      <c r="M283" s="21" t="s">
        <v>6438</v>
      </c>
    </row>
    <row r="284" spans="1:13" x14ac:dyDescent="0.2">
      <c r="A284" s="4" t="s">
        <v>1910</v>
      </c>
      <c r="B284" s="9">
        <v>1773</v>
      </c>
      <c r="C284" s="9" t="s">
        <v>1911</v>
      </c>
      <c r="D284" s="9" t="s">
        <v>1912</v>
      </c>
      <c r="E284" s="10">
        <v>858.76</v>
      </c>
      <c r="F284" s="10">
        <v>993952.19004005997</v>
      </c>
      <c r="G284" s="18">
        <v>1119152.1916724399</v>
      </c>
      <c r="H284" s="19">
        <v>-0.111870398471258</v>
      </c>
      <c r="I284" s="20">
        <v>-125200.001632377</v>
      </c>
      <c r="J284" s="10">
        <v>1157.42720904567</v>
      </c>
      <c r="K284" s="20">
        <v>1303.2188174489199</v>
      </c>
      <c r="L284" s="21" t="s">
        <v>25</v>
      </c>
      <c r="M284" s="21" t="s">
        <v>6442</v>
      </c>
    </row>
    <row r="285" spans="1:13" x14ac:dyDescent="0.2">
      <c r="A285" s="4" t="s">
        <v>1925</v>
      </c>
      <c r="B285" s="9">
        <v>1780</v>
      </c>
      <c r="C285" s="9" t="s">
        <v>1926</v>
      </c>
      <c r="D285" s="9" t="s">
        <v>1927</v>
      </c>
      <c r="E285" s="10">
        <v>1226.69</v>
      </c>
      <c r="F285" s="10">
        <v>1058219.4289780201</v>
      </c>
      <c r="G285" s="18">
        <v>1334364.6363679101</v>
      </c>
      <c r="H285" s="19">
        <v>-0.20694883532101799</v>
      </c>
      <c r="I285" s="20">
        <v>-276145.20738989301</v>
      </c>
      <c r="J285" s="10">
        <v>862.66247297851896</v>
      </c>
      <c r="K285" s="20">
        <v>1087.7765665065399</v>
      </c>
      <c r="L285" s="21" t="s">
        <v>25</v>
      </c>
      <c r="M285" s="21" t="s">
        <v>6443</v>
      </c>
    </row>
    <row r="286" spans="1:13" x14ac:dyDescent="0.2">
      <c r="A286" s="4" t="s">
        <v>1928</v>
      </c>
      <c r="B286" s="9">
        <v>1781</v>
      </c>
      <c r="C286" s="9" t="s">
        <v>1929</v>
      </c>
      <c r="D286" s="9" t="s">
        <v>1930</v>
      </c>
      <c r="E286" s="10">
        <v>945.3</v>
      </c>
      <c r="F286" s="10">
        <v>1161364.98996606</v>
      </c>
      <c r="G286" s="18">
        <v>1437948.10755766</v>
      </c>
      <c r="H286" s="19">
        <v>-0.19234568767671001</v>
      </c>
      <c r="I286" s="20">
        <v>-276583.11759160302</v>
      </c>
      <c r="J286" s="10">
        <v>1228.5676398667699</v>
      </c>
      <c r="K286" s="20">
        <v>1521.15530261046</v>
      </c>
      <c r="L286" s="21" t="s">
        <v>25</v>
      </c>
      <c r="M286" s="21" t="s">
        <v>6443</v>
      </c>
    </row>
    <row r="287" spans="1:13" x14ac:dyDescent="0.2">
      <c r="A287" s="4" t="s">
        <v>1937</v>
      </c>
      <c r="B287" s="9">
        <v>1784</v>
      </c>
      <c r="C287" s="9" t="s">
        <v>1938</v>
      </c>
      <c r="D287" s="9" t="s">
        <v>1939</v>
      </c>
      <c r="E287" s="10">
        <v>2348.6</v>
      </c>
      <c r="F287" s="10">
        <v>730664.57933963998</v>
      </c>
      <c r="G287" s="18">
        <v>877557.76275063597</v>
      </c>
      <c r="H287" s="19">
        <v>-0.16738862060837001</v>
      </c>
      <c r="I287" s="20">
        <v>-146893.18341099599</v>
      </c>
      <c r="J287" s="10">
        <v>311.10643759671302</v>
      </c>
      <c r="K287" s="20">
        <v>373.65143606856702</v>
      </c>
      <c r="L287" s="21" t="s">
        <v>80</v>
      </c>
      <c r="M287" s="21" t="s">
        <v>6439</v>
      </c>
    </row>
    <row r="288" spans="1:13" x14ac:dyDescent="0.2">
      <c r="A288" s="4" t="s">
        <v>1940</v>
      </c>
      <c r="B288" s="9">
        <v>1785</v>
      </c>
      <c r="C288" s="9" t="s">
        <v>1941</v>
      </c>
      <c r="D288" s="9" t="s">
        <v>1942</v>
      </c>
      <c r="E288" s="10">
        <v>1181.6199999999999</v>
      </c>
      <c r="F288" s="10">
        <v>645166.25262306002</v>
      </c>
      <c r="G288" s="18">
        <v>757766.79316069302</v>
      </c>
      <c r="H288" s="19">
        <v>-0.14859524269725399</v>
      </c>
      <c r="I288" s="20">
        <v>-112600.540537633</v>
      </c>
      <c r="J288" s="10">
        <v>546.00146631155599</v>
      </c>
      <c r="K288" s="20">
        <v>641.294826729992</v>
      </c>
      <c r="L288" s="21" t="s">
        <v>80</v>
      </c>
      <c r="M288" s="21" t="s">
        <v>6439</v>
      </c>
    </row>
    <row r="289" spans="1:13" x14ac:dyDescent="0.2">
      <c r="A289" s="4" t="s">
        <v>1955</v>
      </c>
      <c r="B289" s="9">
        <v>1790</v>
      </c>
      <c r="C289" s="9" t="s">
        <v>1956</v>
      </c>
      <c r="D289" s="9" t="s">
        <v>1957</v>
      </c>
      <c r="E289" s="10">
        <v>2388.42</v>
      </c>
      <c r="F289" s="10">
        <v>2120958.2479627999</v>
      </c>
      <c r="G289" s="18">
        <v>2384612.6754159299</v>
      </c>
      <c r="H289" s="19">
        <v>-0.110564885514223</v>
      </c>
      <c r="I289" s="20">
        <v>-263654.42745312798</v>
      </c>
      <c r="J289" s="10">
        <v>888.01728672628803</v>
      </c>
      <c r="K289" s="20">
        <v>998.40592333673703</v>
      </c>
      <c r="L289" s="21" t="s">
        <v>12</v>
      </c>
      <c r="M289" s="21" t="s">
        <v>6439</v>
      </c>
    </row>
    <row r="290" spans="1:13" x14ac:dyDescent="0.2">
      <c r="A290" s="4" t="s">
        <v>1958</v>
      </c>
      <c r="B290" s="9">
        <v>1791</v>
      </c>
      <c r="C290" s="9" t="s">
        <v>1959</v>
      </c>
      <c r="D290" s="9" t="s">
        <v>1960</v>
      </c>
      <c r="E290" s="10">
        <v>1579.49</v>
      </c>
      <c r="F290" s="10">
        <v>2544886.8648460801</v>
      </c>
      <c r="G290" s="18">
        <v>2963228.3082927801</v>
      </c>
      <c r="H290" s="19">
        <v>-0.14117759413810299</v>
      </c>
      <c r="I290" s="20">
        <v>-418341.44344669598</v>
      </c>
      <c r="J290" s="10">
        <v>1611.2079625993699</v>
      </c>
      <c r="K290" s="20">
        <v>1876.0665203912499</v>
      </c>
      <c r="L290" s="21" t="s">
        <v>25</v>
      </c>
      <c r="M290" s="21" t="s">
        <v>6439</v>
      </c>
    </row>
    <row r="291" spans="1:13" x14ac:dyDescent="0.2">
      <c r="A291" s="4" t="s">
        <v>1961</v>
      </c>
      <c r="B291" s="9">
        <v>1792</v>
      </c>
      <c r="C291" s="9" t="s">
        <v>1962</v>
      </c>
      <c r="D291" s="9" t="s">
        <v>1963</v>
      </c>
      <c r="E291" s="10">
        <v>583.84</v>
      </c>
      <c r="F291" s="10">
        <v>1243243.41652164</v>
      </c>
      <c r="G291" s="18">
        <v>1490032.5421245701</v>
      </c>
      <c r="H291" s="19">
        <v>-0.16562666829480699</v>
      </c>
      <c r="I291" s="20">
        <v>-246789.125602935</v>
      </c>
      <c r="J291" s="10">
        <v>2129.4248707208098</v>
      </c>
      <c r="K291" s="20">
        <v>2552.1247981032002</v>
      </c>
      <c r="L291" s="21" t="s">
        <v>25</v>
      </c>
      <c r="M291" s="21" t="s">
        <v>6442</v>
      </c>
    </row>
    <row r="292" spans="1:13" x14ac:dyDescent="0.2">
      <c r="A292" s="4" t="s">
        <v>1967</v>
      </c>
      <c r="B292" s="9">
        <v>1794</v>
      </c>
      <c r="C292" s="9" t="s">
        <v>1968</v>
      </c>
      <c r="D292" s="9" t="s">
        <v>1969</v>
      </c>
      <c r="E292" s="10">
        <v>4795.3500000000004</v>
      </c>
      <c r="F292" s="10">
        <v>1555668.9114067401</v>
      </c>
      <c r="G292" s="18">
        <v>1609360.3650951399</v>
      </c>
      <c r="H292" s="19">
        <v>-3.3361983340022501E-2</v>
      </c>
      <c r="I292" s="20">
        <v>-53691.453688396403</v>
      </c>
      <c r="J292" s="10">
        <v>324.41196396649701</v>
      </c>
      <c r="K292" s="20">
        <v>335.60853015841099</v>
      </c>
      <c r="L292" s="21" t="s">
        <v>25</v>
      </c>
      <c r="M292" s="21" t="s">
        <v>6439</v>
      </c>
    </row>
    <row r="293" spans="1:13" x14ac:dyDescent="0.2">
      <c r="A293" s="4" t="s">
        <v>1976</v>
      </c>
      <c r="B293" s="9">
        <v>1798</v>
      </c>
      <c r="C293" s="9" t="s">
        <v>1977</v>
      </c>
      <c r="D293" s="9" t="s">
        <v>1978</v>
      </c>
      <c r="E293" s="10">
        <v>299.58999999999997</v>
      </c>
      <c r="F293" s="10">
        <v>1141553.9461161499</v>
      </c>
      <c r="G293" s="18">
        <v>1368919.6734267301</v>
      </c>
      <c r="H293" s="19">
        <v>-0.16609135782338</v>
      </c>
      <c r="I293" s="20">
        <v>-227365.72731058401</v>
      </c>
      <c r="J293" s="10">
        <v>3810.3873497651798</v>
      </c>
      <c r="K293" s="20">
        <v>4569.3103021687402</v>
      </c>
      <c r="L293" s="21" t="s">
        <v>80</v>
      </c>
      <c r="M293" s="21" t="s">
        <v>6439</v>
      </c>
    </row>
    <row r="294" spans="1:13" x14ac:dyDescent="0.2">
      <c r="A294" s="4" t="s">
        <v>1982</v>
      </c>
      <c r="B294" s="9">
        <v>1803</v>
      </c>
      <c r="C294" s="9" t="s">
        <v>1983</v>
      </c>
      <c r="D294" s="9" t="s">
        <v>1984</v>
      </c>
      <c r="E294" s="10">
        <v>4007.87</v>
      </c>
      <c r="F294" s="10">
        <v>2914569.7561298399</v>
      </c>
      <c r="G294" s="18">
        <v>2102891.7940676901</v>
      </c>
      <c r="H294" s="19">
        <v>0.385981801037938</v>
      </c>
      <c r="I294" s="20">
        <v>811677.96206214803</v>
      </c>
      <c r="J294" s="10">
        <v>727.21165011086703</v>
      </c>
      <c r="K294" s="20">
        <v>524.69061972261898</v>
      </c>
      <c r="L294" s="21" t="s">
        <v>25</v>
      </c>
      <c r="M294" s="21" t="s">
        <v>6441</v>
      </c>
    </row>
    <row r="295" spans="1:13" x14ac:dyDescent="0.2">
      <c r="A295" s="4" t="s">
        <v>1988</v>
      </c>
      <c r="B295" s="9">
        <v>1805</v>
      </c>
      <c r="C295" s="9" t="s">
        <v>1989</v>
      </c>
      <c r="D295" s="9" t="s">
        <v>1990</v>
      </c>
      <c r="E295" s="10">
        <v>810.76</v>
      </c>
      <c r="F295" s="10">
        <v>292008.42523816001</v>
      </c>
      <c r="G295" s="18">
        <v>196468.447206602</v>
      </c>
      <c r="H295" s="19">
        <v>0.486286624595198</v>
      </c>
      <c r="I295" s="20">
        <v>95539.978031558203</v>
      </c>
      <c r="J295" s="10">
        <v>360.16629488154302</v>
      </c>
      <c r="K295" s="20">
        <v>242.32627066777101</v>
      </c>
      <c r="L295" s="21" t="s">
        <v>25</v>
      </c>
      <c r="M295" s="21" t="s">
        <v>6450</v>
      </c>
    </row>
    <row r="296" spans="1:13" x14ac:dyDescent="0.2">
      <c r="A296" s="4" t="s">
        <v>1991</v>
      </c>
      <c r="B296" s="9">
        <v>1806</v>
      </c>
      <c r="C296" s="9" t="s">
        <v>1992</v>
      </c>
      <c r="D296" s="9" t="s">
        <v>1993</v>
      </c>
      <c r="E296" s="10">
        <v>1240.8599999999999</v>
      </c>
      <c r="F296" s="10">
        <v>313164.37456303998</v>
      </c>
      <c r="G296" s="18">
        <v>474257.30816789001</v>
      </c>
      <c r="H296" s="19">
        <v>-0.33967411957692401</v>
      </c>
      <c r="I296" s="20">
        <v>-161092.93360485</v>
      </c>
      <c r="J296" s="10">
        <v>252.37687939254999</v>
      </c>
      <c r="K296" s="20">
        <v>382.200496565197</v>
      </c>
      <c r="L296" s="21" t="s">
        <v>80</v>
      </c>
      <c r="M296" s="21" t="s">
        <v>6450</v>
      </c>
    </row>
    <row r="297" spans="1:13" x14ac:dyDescent="0.2">
      <c r="A297" s="4" t="s">
        <v>1994</v>
      </c>
      <c r="B297" s="9">
        <v>1807</v>
      </c>
      <c r="C297" s="9" t="s">
        <v>1995</v>
      </c>
      <c r="D297" s="9" t="s">
        <v>1996</v>
      </c>
      <c r="E297" s="10">
        <v>1067.98</v>
      </c>
      <c r="F297" s="10">
        <v>866648.03549140005</v>
      </c>
      <c r="G297" s="18">
        <v>965615.88245196303</v>
      </c>
      <c r="H297" s="19">
        <v>-0.10249194193995299</v>
      </c>
      <c r="I297" s="20">
        <v>-98967.846960562703</v>
      </c>
      <c r="J297" s="10">
        <v>811.48339434390198</v>
      </c>
      <c r="K297" s="20">
        <v>904.15165307586506</v>
      </c>
      <c r="L297" s="21" t="s">
        <v>80</v>
      </c>
      <c r="M297" s="21" t="s">
        <v>6439</v>
      </c>
    </row>
    <row r="298" spans="1:13" x14ac:dyDescent="0.2">
      <c r="A298" s="4" t="s">
        <v>1997</v>
      </c>
      <c r="B298" s="9">
        <v>1813</v>
      </c>
      <c r="C298" s="9" t="s">
        <v>1998</v>
      </c>
      <c r="D298" s="9" t="s">
        <v>1999</v>
      </c>
      <c r="E298" s="10">
        <v>3496.86</v>
      </c>
      <c r="F298" s="10">
        <v>1263058.74780976</v>
      </c>
      <c r="G298" s="18">
        <v>1375339.0653908399</v>
      </c>
      <c r="H298" s="19">
        <v>-8.1638281356585393E-2</v>
      </c>
      <c r="I298" s="20">
        <v>-112280.31758108101</v>
      </c>
      <c r="J298" s="10">
        <v>361.19797412814899</v>
      </c>
      <c r="K298" s="20">
        <v>393.30687113319999</v>
      </c>
      <c r="L298" s="21" t="s">
        <v>25</v>
      </c>
      <c r="M298" s="21" t="s">
        <v>6440</v>
      </c>
    </row>
    <row r="299" spans="1:13" x14ac:dyDescent="0.2">
      <c r="A299" s="4" t="s">
        <v>2003</v>
      </c>
      <c r="B299" s="9">
        <v>1815</v>
      </c>
      <c r="C299" s="9" t="s">
        <v>2004</v>
      </c>
      <c r="D299" s="9" t="s">
        <v>2005</v>
      </c>
      <c r="E299" s="10">
        <v>22844.46</v>
      </c>
      <c r="F299" s="10">
        <v>8029369.4482709998</v>
      </c>
      <c r="G299" s="18">
        <v>9166785.2484165207</v>
      </c>
      <c r="H299" s="19">
        <v>-0.12408011852813899</v>
      </c>
      <c r="I299" s="20">
        <v>-1137415.8001455099</v>
      </c>
      <c r="J299" s="10">
        <v>351.47994079400399</v>
      </c>
      <c r="K299" s="20">
        <v>401.26950903704898</v>
      </c>
      <c r="L299" s="21" t="s">
        <v>25</v>
      </c>
      <c r="M299" s="21" t="s">
        <v>6443</v>
      </c>
    </row>
    <row r="300" spans="1:13" x14ac:dyDescent="0.2">
      <c r="A300" s="4" t="s">
        <v>2009</v>
      </c>
      <c r="B300" s="9">
        <v>1817</v>
      </c>
      <c r="C300" s="9" t="s">
        <v>2010</v>
      </c>
      <c r="D300" s="9" t="s">
        <v>2011</v>
      </c>
      <c r="E300" s="10">
        <v>9883.5</v>
      </c>
      <c r="F300" s="10">
        <v>56435146.388469301</v>
      </c>
      <c r="G300" s="18">
        <v>67581408.604088202</v>
      </c>
      <c r="H300" s="19">
        <v>-0.16493089513592499</v>
      </c>
      <c r="I300" s="20">
        <v>-11146262.215619</v>
      </c>
      <c r="J300" s="10">
        <v>5710.03656482716</v>
      </c>
      <c r="K300" s="20">
        <v>6837.8012449120497</v>
      </c>
      <c r="L300" s="21" t="s">
        <v>80</v>
      </c>
      <c r="M300" s="21" t="s">
        <v>6450</v>
      </c>
    </row>
    <row r="301" spans="1:13" x14ac:dyDescent="0.2">
      <c r="A301" s="4" t="s">
        <v>2012</v>
      </c>
      <c r="B301" s="9">
        <v>1818</v>
      </c>
      <c r="C301" s="9" t="s">
        <v>2013</v>
      </c>
      <c r="D301" s="9" t="s">
        <v>2014</v>
      </c>
      <c r="E301" s="10">
        <v>1817.24</v>
      </c>
      <c r="F301" s="10">
        <v>13657172.5357232</v>
      </c>
      <c r="G301" s="18">
        <v>19345382.008498501</v>
      </c>
      <c r="H301" s="19">
        <v>-0.29403448690113199</v>
      </c>
      <c r="I301" s="20">
        <v>-5688209.4727752404</v>
      </c>
      <c r="J301" s="10">
        <v>7515.3378396487196</v>
      </c>
      <c r="K301" s="20">
        <v>10645.474460444701</v>
      </c>
      <c r="L301" s="21" t="s">
        <v>80</v>
      </c>
      <c r="M301" s="21" t="s">
        <v>6439</v>
      </c>
    </row>
    <row r="302" spans="1:13" x14ac:dyDescent="0.2">
      <c r="A302" s="4" t="s">
        <v>2018</v>
      </c>
      <c r="B302" s="9">
        <v>1821</v>
      </c>
      <c r="C302" s="9" t="s">
        <v>2019</v>
      </c>
      <c r="D302" s="9" t="s">
        <v>2020</v>
      </c>
      <c r="E302" s="10">
        <v>6055.89</v>
      </c>
      <c r="F302" s="10">
        <v>12601894.4954291</v>
      </c>
      <c r="G302" s="18">
        <v>14432835.8604897</v>
      </c>
      <c r="H302" s="19">
        <v>-0.12685943239144201</v>
      </c>
      <c r="I302" s="20">
        <v>-1830941.36506057</v>
      </c>
      <c r="J302" s="10">
        <v>2080.9318688795702</v>
      </c>
      <c r="K302" s="20">
        <v>2383.2724604458899</v>
      </c>
      <c r="L302" s="21" t="s">
        <v>80</v>
      </c>
      <c r="M302" s="21" t="s">
        <v>6440</v>
      </c>
    </row>
    <row r="303" spans="1:13" x14ac:dyDescent="0.2">
      <c r="A303" s="4" t="s">
        <v>2021</v>
      </c>
      <c r="B303" s="9">
        <v>1822</v>
      </c>
      <c r="C303" s="9" t="s">
        <v>2022</v>
      </c>
      <c r="D303" s="9" t="s">
        <v>2023</v>
      </c>
      <c r="E303" s="10">
        <v>641.71</v>
      </c>
      <c r="F303" s="10">
        <v>2073582.4745004601</v>
      </c>
      <c r="G303" s="18">
        <v>1890062.3206528099</v>
      </c>
      <c r="H303" s="19">
        <v>9.7097408822089698E-2</v>
      </c>
      <c r="I303" s="20">
        <v>183520.15384765301</v>
      </c>
      <c r="J303" s="10">
        <v>3231.3388828294101</v>
      </c>
      <c r="K303" s="20">
        <v>2945.3527616100801</v>
      </c>
      <c r="L303" s="21" t="s">
        <v>80</v>
      </c>
      <c r="M303" s="21" t="s">
        <v>6439</v>
      </c>
    </row>
    <row r="304" spans="1:13" x14ac:dyDescent="0.2">
      <c r="A304" s="4" t="s">
        <v>2030</v>
      </c>
      <c r="B304" s="9">
        <v>1825</v>
      </c>
      <c r="C304" s="9" t="s">
        <v>2031</v>
      </c>
      <c r="D304" s="9" t="s">
        <v>2032</v>
      </c>
      <c r="E304" s="10">
        <v>3129.67</v>
      </c>
      <c r="F304" s="10">
        <v>6487291.8628467796</v>
      </c>
      <c r="G304" s="18">
        <v>6929550.1368544996</v>
      </c>
      <c r="H304" s="19">
        <v>-6.3822075787515406E-2</v>
      </c>
      <c r="I304" s="20">
        <v>-442258.27400771499</v>
      </c>
      <c r="J304" s="10">
        <v>2072.8357503656198</v>
      </c>
      <c r="K304" s="20">
        <v>2214.1472221846102</v>
      </c>
      <c r="L304" s="21" t="s">
        <v>80</v>
      </c>
      <c r="M304" s="21" t="s">
        <v>6442</v>
      </c>
    </row>
    <row r="305" spans="1:13" x14ac:dyDescent="0.2">
      <c r="A305" s="4" t="s">
        <v>2033</v>
      </c>
      <c r="B305" s="9">
        <v>1826</v>
      </c>
      <c r="C305" s="9" t="s">
        <v>1565</v>
      </c>
      <c r="D305" s="9" t="s">
        <v>1566</v>
      </c>
      <c r="E305" s="10">
        <v>2.0699999999999998</v>
      </c>
      <c r="F305" s="10">
        <v>9411.6537523799998</v>
      </c>
      <c r="G305" s="18">
        <v>5774.1663157569701</v>
      </c>
      <c r="H305" s="19">
        <v>0.62995889583173104</v>
      </c>
      <c r="I305" s="20">
        <v>3637.4874366230301</v>
      </c>
      <c r="J305" s="10">
        <v>4546.692634</v>
      </c>
      <c r="K305" s="20">
        <v>2789.4523264526401</v>
      </c>
      <c r="L305" s="21" t="s">
        <v>12</v>
      </c>
      <c r="M305" s="21" t="s">
        <v>6440</v>
      </c>
    </row>
    <row r="306" spans="1:13" x14ac:dyDescent="0.2">
      <c r="A306" s="4" t="s">
        <v>2034</v>
      </c>
      <c r="B306" s="9">
        <v>1826</v>
      </c>
      <c r="C306" s="9" t="s">
        <v>2035</v>
      </c>
      <c r="D306" s="9" t="s">
        <v>2036</v>
      </c>
      <c r="E306" s="10">
        <v>1135.05</v>
      </c>
      <c r="F306" s="10">
        <v>5163018.3422366995</v>
      </c>
      <c r="G306" s="18">
        <v>3166167.8631400699</v>
      </c>
      <c r="H306" s="19">
        <v>0.63068370516408401</v>
      </c>
      <c r="I306" s="20">
        <v>1996850.4790966299</v>
      </c>
      <c r="J306" s="10">
        <v>4548.7144550783696</v>
      </c>
      <c r="K306" s="20">
        <v>2789.4523264526401</v>
      </c>
      <c r="L306" s="21" t="s">
        <v>12</v>
      </c>
      <c r="M306" s="21" t="s">
        <v>6440</v>
      </c>
    </row>
    <row r="307" spans="1:13" x14ac:dyDescent="0.2">
      <c r="A307" s="4" t="s">
        <v>2037</v>
      </c>
      <c r="B307" s="9">
        <v>1827</v>
      </c>
      <c r="C307" s="9" t="s">
        <v>1568</v>
      </c>
      <c r="D307" s="9" t="s">
        <v>1569</v>
      </c>
      <c r="E307" s="10">
        <v>42.77</v>
      </c>
      <c r="F307" s="10">
        <v>208693.93416144</v>
      </c>
      <c r="G307" s="18">
        <v>153147.68953728399</v>
      </c>
      <c r="H307" s="19">
        <v>0.36269724206732801</v>
      </c>
      <c r="I307" s="20">
        <v>55546.244624156301</v>
      </c>
      <c r="J307" s="10">
        <v>4879.446672</v>
      </c>
      <c r="K307" s="20">
        <v>3580.7269005677699</v>
      </c>
      <c r="L307" s="21" t="s">
        <v>12</v>
      </c>
      <c r="M307" s="21" t="s">
        <v>6439</v>
      </c>
    </row>
    <row r="308" spans="1:13" x14ac:dyDescent="0.2">
      <c r="A308" s="4" t="s">
        <v>2038</v>
      </c>
      <c r="B308" s="9">
        <v>1827</v>
      </c>
      <c r="C308" s="9" t="s">
        <v>2039</v>
      </c>
      <c r="D308" s="9" t="s">
        <v>2040</v>
      </c>
      <c r="E308" s="10">
        <v>2846.69</v>
      </c>
      <c r="F308" s="10">
        <v>13896262.6679777</v>
      </c>
      <c r="G308" s="18">
        <v>10193219.4605773</v>
      </c>
      <c r="H308" s="19">
        <v>0.36328494856037202</v>
      </c>
      <c r="I308" s="20">
        <v>3703043.2074004002</v>
      </c>
      <c r="J308" s="10">
        <v>4881.5510884492796</v>
      </c>
      <c r="K308" s="20">
        <v>3580.7269005677699</v>
      </c>
      <c r="L308" s="21" t="s">
        <v>12</v>
      </c>
      <c r="M308" s="21" t="s">
        <v>6439</v>
      </c>
    </row>
    <row r="309" spans="1:13" x14ac:dyDescent="0.2">
      <c r="A309" s="4" t="s">
        <v>2041</v>
      </c>
      <c r="B309" s="9">
        <v>1828</v>
      </c>
      <c r="C309" s="9" t="s">
        <v>1571</v>
      </c>
      <c r="D309" s="9" t="s">
        <v>1572</v>
      </c>
      <c r="E309" s="10">
        <v>28.7</v>
      </c>
      <c r="F309" s="10">
        <v>152839.14336039999</v>
      </c>
      <c r="G309" s="18">
        <v>128617.752527891</v>
      </c>
      <c r="H309" s="19">
        <v>0.188320743882195</v>
      </c>
      <c r="I309" s="20">
        <v>24221.390832508499</v>
      </c>
      <c r="J309" s="10">
        <v>5325.4056920000003</v>
      </c>
      <c r="K309" s="20">
        <v>4481.4547919125898</v>
      </c>
      <c r="L309" s="21" t="s">
        <v>12</v>
      </c>
      <c r="M309" s="21" t="s">
        <v>6440</v>
      </c>
    </row>
    <row r="310" spans="1:13" x14ac:dyDescent="0.2">
      <c r="A310" s="4" t="s">
        <v>2042</v>
      </c>
      <c r="B310" s="9">
        <v>1828</v>
      </c>
      <c r="C310" s="9" t="s">
        <v>2043</v>
      </c>
      <c r="D310" s="9" t="s">
        <v>2044</v>
      </c>
      <c r="E310" s="10">
        <v>584.9</v>
      </c>
      <c r="F310" s="10">
        <v>3136636.3756483998</v>
      </c>
      <c r="G310" s="18">
        <v>2621202.9077896802</v>
      </c>
      <c r="H310" s="19">
        <v>0.196640048859614</v>
      </c>
      <c r="I310" s="20">
        <v>515433.46785872302</v>
      </c>
      <c r="J310" s="10">
        <v>5362.6882811564401</v>
      </c>
      <c r="K310" s="20">
        <v>4481.4547919125898</v>
      </c>
      <c r="L310" s="21" t="s">
        <v>12</v>
      </c>
      <c r="M310" s="21" t="s">
        <v>6440</v>
      </c>
    </row>
    <row r="311" spans="1:13" x14ac:dyDescent="0.2">
      <c r="A311" s="4" t="s">
        <v>2045</v>
      </c>
      <c r="B311" s="9">
        <v>1829</v>
      </c>
      <c r="C311" s="9" t="s">
        <v>1574</v>
      </c>
      <c r="D311" s="9" t="s">
        <v>1575</v>
      </c>
      <c r="E311" s="10">
        <v>7.07</v>
      </c>
      <c r="F311" s="10">
        <v>41560.622792779999</v>
      </c>
      <c r="G311" s="18">
        <v>33901.861823982901</v>
      </c>
      <c r="H311" s="19">
        <v>0.22590974526889199</v>
      </c>
      <c r="I311" s="20">
        <v>7658.7609687971499</v>
      </c>
      <c r="J311" s="10">
        <v>5878.4473539999999</v>
      </c>
      <c r="K311" s="20">
        <v>4795.17140367508</v>
      </c>
      <c r="L311" s="21" t="s">
        <v>80</v>
      </c>
      <c r="M311" s="21" t="s">
        <v>6438</v>
      </c>
    </row>
    <row r="312" spans="1:13" x14ac:dyDescent="0.2">
      <c r="A312" s="4" t="s">
        <v>2046</v>
      </c>
      <c r="B312" s="9">
        <v>1829</v>
      </c>
      <c r="C312" s="9" t="s">
        <v>2047</v>
      </c>
      <c r="D312" s="9" t="s">
        <v>2048</v>
      </c>
      <c r="E312" s="10">
        <v>121.38</v>
      </c>
      <c r="F312" s="10">
        <v>713921.54639051994</v>
      </c>
      <c r="G312" s="18">
        <v>582037.90497808205</v>
      </c>
      <c r="H312" s="19">
        <v>0.226589437362167</v>
      </c>
      <c r="I312" s="20">
        <v>131883.64141243801</v>
      </c>
      <c r="J312" s="10">
        <v>5881.7065940889797</v>
      </c>
      <c r="K312" s="20">
        <v>4795.17140367508</v>
      </c>
      <c r="L312" s="21" t="s">
        <v>80</v>
      </c>
      <c r="M312" s="21" t="s">
        <v>6438</v>
      </c>
    </row>
    <row r="313" spans="1:13" x14ac:dyDescent="0.2">
      <c r="A313" s="4" t="s">
        <v>2049</v>
      </c>
      <c r="B313" s="9">
        <v>1830</v>
      </c>
      <c r="C313" s="9" t="s">
        <v>2050</v>
      </c>
      <c r="D313" s="9" t="s">
        <v>2051</v>
      </c>
      <c r="E313" s="10">
        <v>1191</v>
      </c>
      <c r="F313" s="10">
        <v>2235378.1323418799</v>
      </c>
      <c r="G313" s="18">
        <v>1941393.0306800101</v>
      </c>
      <c r="H313" s="19">
        <v>0.15142997683415799</v>
      </c>
      <c r="I313" s="20">
        <v>293985.10166186898</v>
      </c>
      <c r="J313" s="10">
        <v>1876.89179877572</v>
      </c>
      <c r="K313" s="20">
        <v>1630.0529224853201</v>
      </c>
      <c r="L313" s="21" t="s">
        <v>25</v>
      </c>
      <c r="M313" s="21" t="s">
        <v>6438</v>
      </c>
    </row>
    <row r="314" spans="1:13" x14ac:dyDescent="0.2">
      <c r="A314" s="4" t="s">
        <v>2052</v>
      </c>
      <c r="B314" s="9">
        <v>1831</v>
      </c>
      <c r="C314" s="9" t="s">
        <v>2053</v>
      </c>
      <c r="D314" s="9" t="s">
        <v>2054</v>
      </c>
      <c r="E314" s="10">
        <v>443.12</v>
      </c>
      <c r="F314" s="10">
        <v>1376314.8558096399</v>
      </c>
      <c r="G314" s="18">
        <v>1315805.05209708</v>
      </c>
      <c r="H314" s="19">
        <v>4.5986906355254903E-2</v>
      </c>
      <c r="I314" s="20">
        <v>60509.8037125599</v>
      </c>
      <c r="J314" s="10">
        <v>3105.96419888437</v>
      </c>
      <c r="K314" s="20">
        <v>2969.4102096431702</v>
      </c>
      <c r="L314" s="21" t="s">
        <v>80</v>
      </c>
      <c r="M314" s="21" t="s">
        <v>6439</v>
      </c>
    </row>
    <row r="315" spans="1:13" x14ac:dyDescent="0.2">
      <c r="A315" s="4" t="s">
        <v>2061</v>
      </c>
      <c r="B315" s="9">
        <v>1834</v>
      </c>
      <c r="C315" s="9" t="s">
        <v>2062</v>
      </c>
      <c r="D315" s="9" t="s">
        <v>2063</v>
      </c>
      <c r="E315" s="10">
        <v>519.92999999999995</v>
      </c>
      <c r="F315" s="10">
        <v>704920.89105828002</v>
      </c>
      <c r="G315" s="18">
        <v>780807.75758582505</v>
      </c>
      <c r="H315" s="19">
        <v>-9.7190205643164801E-2</v>
      </c>
      <c r="I315" s="20">
        <v>-75886.866527544698</v>
      </c>
      <c r="J315" s="10">
        <v>1355.79960967492</v>
      </c>
      <c r="K315" s="20">
        <v>1501.7555393722701</v>
      </c>
      <c r="L315" s="21" t="s">
        <v>80</v>
      </c>
      <c r="M315" s="21" t="s">
        <v>6439</v>
      </c>
    </row>
    <row r="316" spans="1:13" x14ac:dyDescent="0.2">
      <c r="A316" s="4" t="s">
        <v>2073</v>
      </c>
      <c r="B316" s="9">
        <v>1839</v>
      </c>
      <c r="C316" s="9" t="s">
        <v>2074</v>
      </c>
      <c r="D316" s="9" t="s">
        <v>2075</v>
      </c>
      <c r="E316" s="10">
        <v>1955.01</v>
      </c>
      <c r="F316" s="10">
        <v>2372539.04916684</v>
      </c>
      <c r="G316" s="18">
        <v>2816795.1781093101</v>
      </c>
      <c r="H316" s="19">
        <v>-0.15771687355722699</v>
      </c>
      <c r="I316" s="20">
        <v>-444256.12894247298</v>
      </c>
      <c r="J316" s="10">
        <v>1213.5687536978501</v>
      </c>
      <c r="K316" s="20">
        <v>1440.80857801715</v>
      </c>
      <c r="L316" s="21" t="s">
        <v>80</v>
      </c>
      <c r="M316" s="21" t="s">
        <v>6450</v>
      </c>
    </row>
    <row r="317" spans="1:13" x14ac:dyDescent="0.2">
      <c r="A317" s="4" t="s">
        <v>2085</v>
      </c>
      <c r="B317" s="9">
        <v>1844</v>
      </c>
      <c r="C317" s="9" t="s">
        <v>2086</v>
      </c>
      <c r="D317" s="9" t="s">
        <v>2087</v>
      </c>
      <c r="E317" s="10">
        <v>6932.03</v>
      </c>
      <c r="F317" s="10">
        <v>11191153.7594335</v>
      </c>
      <c r="G317" s="18">
        <v>11178683.4883202</v>
      </c>
      <c r="H317" s="19">
        <v>1.1155402267528599E-3</v>
      </c>
      <c r="I317" s="20">
        <v>12470.2711133584</v>
      </c>
      <c r="J317" s="10">
        <v>1614.4121937489499</v>
      </c>
      <c r="K317" s="20">
        <v>1612.61325878857</v>
      </c>
      <c r="L317" s="21" t="s">
        <v>80</v>
      </c>
      <c r="M317" s="21" t="s">
        <v>6440</v>
      </c>
    </row>
    <row r="318" spans="1:13" x14ac:dyDescent="0.2">
      <c r="A318" s="4" t="s">
        <v>2088</v>
      </c>
      <c r="B318" s="9">
        <v>1845</v>
      </c>
      <c r="C318" s="9" t="s">
        <v>2089</v>
      </c>
      <c r="D318" s="9" t="s">
        <v>2090</v>
      </c>
      <c r="E318" s="10">
        <v>693.82</v>
      </c>
      <c r="F318" s="10">
        <v>1950543.7272620001</v>
      </c>
      <c r="G318" s="18">
        <v>1979914.75776186</v>
      </c>
      <c r="H318" s="19">
        <v>-1.4834492436967901E-2</v>
      </c>
      <c r="I318" s="20">
        <v>-29371.030499859498</v>
      </c>
      <c r="J318" s="10">
        <v>2811.3108980167799</v>
      </c>
      <c r="K318" s="20">
        <v>2853.6432471849498</v>
      </c>
      <c r="L318" s="21" t="s">
        <v>80</v>
      </c>
      <c r="M318" s="21" t="s">
        <v>6439</v>
      </c>
    </row>
    <row r="319" spans="1:13" x14ac:dyDescent="0.2">
      <c r="A319" s="4" t="s">
        <v>2091</v>
      </c>
      <c r="B319" s="9">
        <v>1846</v>
      </c>
      <c r="C319" s="9" t="s">
        <v>2092</v>
      </c>
      <c r="D319" s="9" t="s">
        <v>2093</v>
      </c>
      <c r="E319" s="10">
        <v>566.66999999999996</v>
      </c>
      <c r="F319" s="10">
        <v>2894264.32021217</v>
      </c>
      <c r="G319" s="18">
        <v>2384976.2752739498</v>
      </c>
      <c r="H319" s="19">
        <v>0.21354008851921399</v>
      </c>
      <c r="I319" s="20">
        <v>509288.04493822402</v>
      </c>
      <c r="J319" s="10">
        <v>5107.4952268730804</v>
      </c>
      <c r="K319" s="20">
        <v>4208.7569048545802</v>
      </c>
      <c r="L319" s="21" t="s">
        <v>25</v>
      </c>
      <c r="M319" s="21" t="s">
        <v>6443</v>
      </c>
    </row>
    <row r="320" spans="1:13" x14ac:dyDescent="0.2">
      <c r="A320" s="4" t="s">
        <v>2097</v>
      </c>
      <c r="B320" s="9">
        <v>1848</v>
      </c>
      <c r="C320" s="9" t="s">
        <v>2098</v>
      </c>
      <c r="D320" s="9" t="s">
        <v>2099</v>
      </c>
      <c r="E320" s="10">
        <v>2007.2</v>
      </c>
      <c r="F320" s="10">
        <v>3213541.84108062</v>
      </c>
      <c r="G320" s="18">
        <v>3028579.2375650802</v>
      </c>
      <c r="H320" s="19">
        <v>6.1072400292964298E-2</v>
      </c>
      <c r="I320" s="20">
        <v>184962.603515536</v>
      </c>
      <c r="J320" s="10">
        <v>1601.0072942808999</v>
      </c>
      <c r="K320" s="20">
        <v>1508.8577309511199</v>
      </c>
      <c r="L320" s="21" t="s">
        <v>80</v>
      </c>
      <c r="M320" s="21" t="s">
        <v>6439</v>
      </c>
    </row>
    <row r="321" spans="1:13" x14ac:dyDescent="0.2">
      <c r="A321" s="4" t="s">
        <v>2100</v>
      </c>
      <c r="B321" s="9">
        <v>1849</v>
      </c>
      <c r="C321" s="9" t="s">
        <v>2101</v>
      </c>
      <c r="D321" s="9" t="s">
        <v>2102</v>
      </c>
      <c r="E321" s="10">
        <v>2569.4</v>
      </c>
      <c r="F321" s="10">
        <v>2618119.8772885902</v>
      </c>
      <c r="G321" s="18">
        <v>2975490.2925253101</v>
      </c>
      <c r="H321" s="19">
        <v>-0.120104715560478</v>
      </c>
      <c r="I321" s="20">
        <v>-357370.41523671598</v>
      </c>
      <c r="J321" s="10">
        <v>1018.96157752339</v>
      </c>
      <c r="K321" s="20">
        <v>1158.04868550063</v>
      </c>
      <c r="L321" s="21" t="s">
        <v>80</v>
      </c>
      <c r="M321" s="21" t="s">
        <v>6439</v>
      </c>
    </row>
    <row r="322" spans="1:13" x14ac:dyDescent="0.2">
      <c r="A322" s="4" t="s">
        <v>2106</v>
      </c>
      <c r="B322" s="9">
        <v>1853</v>
      </c>
      <c r="C322" s="9" t="s">
        <v>2107</v>
      </c>
      <c r="D322" s="9" t="s">
        <v>2108</v>
      </c>
      <c r="E322" s="10">
        <v>36331.68</v>
      </c>
      <c r="F322" s="10">
        <v>36787165.731863797</v>
      </c>
      <c r="G322" s="18">
        <v>26734760.673839599</v>
      </c>
      <c r="H322" s="19">
        <v>0.37600505127620598</v>
      </c>
      <c r="I322" s="20">
        <v>10052405.0580242</v>
      </c>
      <c r="J322" s="10">
        <v>1012.53687503203</v>
      </c>
      <c r="K322" s="20">
        <v>735.85258578297498</v>
      </c>
      <c r="L322" s="21" t="s">
        <v>25</v>
      </c>
      <c r="M322" s="21" t="s">
        <v>6443</v>
      </c>
    </row>
    <row r="323" spans="1:13" x14ac:dyDescent="0.2">
      <c r="A323" s="4" t="s">
        <v>2109</v>
      </c>
      <c r="B323" s="9">
        <v>1935</v>
      </c>
      <c r="C323" s="9" t="s">
        <v>2110</v>
      </c>
      <c r="D323" s="9" t="s">
        <v>2111</v>
      </c>
      <c r="E323" s="10">
        <v>2749.37</v>
      </c>
      <c r="F323" s="10">
        <v>11006647.704747999</v>
      </c>
      <c r="G323" s="18">
        <v>10577136.1571918</v>
      </c>
      <c r="H323" s="19">
        <v>4.06075464258999E-2</v>
      </c>
      <c r="I323" s="20">
        <v>429511.54755623097</v>
      </c>
      <c r="J323" s="10">
        <v>4003.3344747153101</v>
      </c>
      <c r="K323" s="20">
        <v>3847.11266842651</v>
      </c>
      <c r="L323" s="21" t="s">
        <v>12</v>
      </c>
      <c r="M323" s="21" t="s">
        <v>6439</v>
      </c>
    </row>
    <row r="324" spans="1:13" x14ac:dyDescent="0.2">
      <c r="A324" s="4" t="s">
        <v>2112</v>
      </c>
      <c r="B324" s="9">
        <v>1936</v>
      </c>
      <c r="C324" s="9" t="s">
        <v>2113</v>
      </c>
      <c r="D324" s="9" t="s">
        <v>2114</v>
      </c>
      <c r="E324" s="10">
        <v>2664.94</v>
      </c>
      <c r="F324" s="10">
        <v>12994676.8208049</v>
      </c>
      <c r="G324" s="18">
        <v>12941509.6698064</v>
      </c>
      <c r="H324" s="19">
        <v>4.1082649826076302E-3</v>
      </c>
      <c r="I324" s="20">
        <v>53167.150998543897</v>
      </c>
      <c r="J324" s="10">
        <v>4876.1611221284202</v>
      </c>
      <c r="K324" s="20">
        <v>4856.2105224907</v>
      </c>
      <c r="L324" s="21" t="s">
        <v>12</v>
      </c>
      <c r="M324" s="21" t="s">
        <v>6439</v>
      </c>
    </row>
    <row r="325" spans="1:13" x14ac:dyDescent="0.2">
      <c r="A325" s="4" t="s">
        <v>2115</v>
      </c>
      <c r="B325" s="9">
        <v>1937</v>
      </c>
      <c r="C325" s="9" t="s">
        <v>2116</v>
      </c>
      <c r="D325" s="9" t="s">
        <v>2117</v>
      </c>
      <c r="E325" s="10">
        <v>1878.7</v>
      </c>
      <c r="F325" s="10">
        <v>11900104.0633954</v>
      </c>
      <c r="G325" s="18">
        <v>11864704.479203399</v>
      </c>
      <c r="H325" s="19">
        <v>2.9836043749782398E-3</v>
      </c>
      <c r="I325" s="20">
        <v>35399.584191974303</v>
      </c>
      <c r="J325" s="10">
        <v>6334.2226344788196</v>
      </c>
      <c r="K325" s="20">
        <v>6315.3800389649105</v>
      </c>
      <c r="L325" s="21" t="s">
        <v>12</v>
      </c>
      <c r="M325" s="21" t="s">
        <v>6439</v>
      </c>
    </row>
    <row r="326" spans="1:13" x14ac:dyDescent="0.2">
      <c r="A326" s="4" t="s">
        <v>2118</v>
      </c>
      <c r="B326" s="9">
        <v>1938</v>
      </c>
      <c r="C326" s="9" t="s">
        <v>2119</v>
      </c>
      <c r="D326" s="9" t="s">
        <v>2120</v>
      </c>
      <c r="E326" s="10">
        <v>1092.1500000000001</v>
      </c>
      <c r="F326" s="10">
        <v>9060454.5328018498</v>
      </c>
      <c r="G326" s="18">
        <v>9085002.6133239195</v>
      </c>
      <c r="H326" s="19">
        <v>-2.7020444095491301E-3</v>
      </c>
      <c r="I326" s="20">
        <v>-24548.080522071599</v>
      </c>
      <c r="J326" s="10">
        <v>8295.9799778435699</v>
      </c>
      <c r="K326" s="20">
        <v>8318.4568175835902</v>
      </c>
      <c r="L326" s="21" t="s">
        <v>25</v>
      </c>
      <c r="M326" s="21" t="s">
        <v>6443</v>
      </c>
    </row>
    <row r="327" spans="1:13" x14ac:dyDescent="0.2">
      <c r="A327" s="4" t="s">
        <v>2121</v>
      </c>
      <c r="B327" s="9">
        <v>1939</v>
      </c>
      <c r="C327" s="9" t="s">
        <v>2122</v>
      </c>
      <c r="D327" s="9" t="s">
        <v>2123</v>
      </c>
      <c r="E327" s="10">
        <v>8642.0300000000007</v>
      </c>
      <c r="F327" s="10">
        <v>28960844.240898799</v>
      </c>
      <c r="G327" s="18">
        <v>26729351.047501002</v>
      </c>
      <c r="H327" s="19">
        <v>8.3484750132249097E-2</v>
      </c>
      <c r="I327" s="20">
        <v>2231493.1933978</v>
      </c>
      <c r="J327" s="10">
        <v>3351.1621969489602</v>
      </c>
      <c r="K327" s="20">
        <v>3092.9481901244299</v>
      </c>
      <c r="L327" s="21" t="s">
        <v>12</v>
      </c>
      <c r="M327" s="21" t="s">
        <v>6439</v>
      </c>
    </row>
    <row r="328" spans="1:13" x14ac:dyDescent="0.2">
      <c r="A328" s="4" t="s">
        <v>2124</v>
      </c>
      <c r="B328" s="9">
        <v>1940</v>
      </c>
      <c r="C328" s="9" t="s">
        <v>2125</v>
      </c>
      <c r="D328" s="9" t="s">
        <v>2126</v>
      </c>
      <c r="E328" s="10">
        <v>6442.33</v>
      </c>
      <c r="F328" s="10">
        <v>27917629.611352898</v>
      </c>
      <c r="G328" s="18">
        <v>26567280.7222232</v>
      </c>
      <c r="H328" s="19">
        <v>5.0827516118358E-2</v>
      </c>
      <c r="I328" s="20">
        <v>1350348.88912974</v>
      </c>
      <c r="J328" s="10">
        <v>4333.4677999035903</v>
      </c>
      <c r="K328" s="20">
        <v>4123.86213097174</v>
      </c>
      <c r="L328" s="21" t="s">
        <v>12</v>
      </c>
      <c r="M328" s="21" t="s">
        <v>6439</v>
      </c>
    </row>
    <row r="329" spans="1:13" x14ac:dyDescent="0.2">
      <c r="A329" s="4" t="s">
        <v>2127</v>
      </c>
      <c r="B329" s="9">
        <v>1941</v>
      </c>
      <c r="C329" s="9" t="s">
        <v>2128</v>
      </c>
      <c r="D329" s="9" t="s">
        <v>2129</v>
      </c>
      <c r="E329" s="10">
        <v>7240.01</v>
      </c>
      <c r="F329" s="10">
        <v>41795014.250586003</v>
      </c>
      <c r="G329" s="18">
        <v>39567454.895122796</v>
      </c>
      <c r="H329" s="19">
        <v>5.6297766974588999E-2</v>
      </c>
      <c r="I329" s="20">
        <v>2227559.3554631802</v>
      </c>
      <c r="J329" s="10">
        <v>5772.7840501029696</v>
      </c>
      <c r="K329" s="20">
        <v>5465.1105309416498</v>
      </c>
      <c r="L329" s="21" t="s">
        <v>12</v>
      </c>
      <c r="M329" s="21" t="s">
        <v>6439</v>
      </c>
    </row>
    <row r="330" spans="1:13" x14ac:dyDescent="0.2">
      <c r="A330" s="4" t="s">
        <v>2130</v>
      </c>
      <c r="B330" s="9">
        <v>1942</v>
      </c>
      <c r="C330" s="9" t="s">
        <v>2131</v>
      </c>
      <c r="D330" s="9" t="s">
        <v>2132</v>
      </c>
      <c r="E330" s="10">
        <v>3004.66</v>
      </c>
      <c r="F330" s="10">
        <v>24055612.314373601</v>
      </c>
      <c r="G330" s="18">
        <v>26066525.981529001</v>
      </c>
      <c r="H330" s="19">
        <v>-7.7145441958026195E-2</v>
      </c>
      <c r="I330" s="20">
        <v>-2010913.66715543</v>
      </c>
      <c r="J330" s="10">
        <v>8006.1012941143399</v>
      </c>
      <c r="K330" s="20">
        <v>8675.3662582551897</v>
      </c>
      <c r="L330" s="21" t="s">
        <v>12</v>
      </c>
      <c r="M330" s="21" t="s">
        <v>6440</v>
      </c>
    </row>
    <row r="331" spans="1:13" x14ac:dyDescent="0.2">
      <c r="A331" s="4" t="s">
        <v>2145</v>
      </c>
      <c r="B331" s="9">
        <v>1947</v>
      </c>
      <c r="C331" s="9" t="s">
        <v>2146</v>
      </c>
      <c r="D331" s="9" t="s">
        <v>2147</v>
      </c>
      <c r="E331" s="10">
        <v>2022.06</v>
      </c>
      <c r="F331" s="10">
        <v>3600927.4113094802</v>
      </c>
      <c r="G331" s="18">
        <v>3886965.2342618401</v>
      </c>
      <c r="H331" s="19">
        <v>-7.3588984133706806E-2</v>
      </c>
      <c r="I331" s="20">
        <v>-286037.82295236498</v>
      </c>
      <c r="J331" s="10">
        <v>1780.8212472970499</v>
      </c>
      <c r="K331" s="20">
        <v>1922.27987016302</v>
      </c>
      <c r="L331" s="21" t="s">
        <v>12</v>
      </c>
      <c r="M331" s="21" t="s">
        <v>6439</v>
      </c>
    </row>
    <row r="332" spans="1:13" x14ac:dyDescent="0.2">
      <c r="A332" s="4" t="s">
        <v>2148</v>
      </c>
      <c r="B332" s="9">
        <v>1948</v>
      </c>
      <c r="C332" s="9" t="s">
        <v>2149</v>
      </c>
      <c r="D332" s="9" t="s">
        <v>2150</v>
      </c>
      <c r="E332" s="10">
        <v>852.01</v>
      </c>
      <c r="F332" s="10">
        <v>2433130.0645244401</v>
      </c>
      <c r="G332" s="18">
        <v>2410275.0599875101</v>
      </c>
      <c r="H332" s="19">
        <v>9.4823221284325906E-3</v>
      </c>
      <c r="I332" s="20">
        <v>22855.004536928602</v>
      </c>
      <c r="J332" s="10">
        <v>2855.7529424824102</v>
      </c>
      <c r="K332" s="20">
        <v>2828.9281346316502</v>
      </c>
      <c r="L332" s="21" t="s">
        <v>25</v>
      </c>
      <c r="M332" s="21" t="s">
        <v>6439</v>
      </c>
    </row>
    <row r="333" spans="1:13" x14ac:dyDescent="0.2">
      <c r="A333" s="4" t="s">
        <v>2151</v>
      </c>
      <c r="B333" s="9">
        <v>1949</v>
      </c>
      <c r="C333" s="9" t="s">
        <v>2152</v>
      </c>
      <c r="D333" s="9" t="s">
        <v>2153</v>
      </c>
      <c r="E333" s="10">
        <v>538.36</v>
      </c>
      <c r="F333" s="10">
        <v>2494740.1868619602</v>
      </c>
      <c r="G333" s="18">
        <v>2313000.0053050299</v>
      </c>
      <c r="H333" s="19">
        <v>7.8573359766576506E-2</v>
      </c>
      <c r="I333" s="20">
        <v>181740.18155692599</v>
      </c>
      <c r="J333" s="10">
        <v>4633.9627514339099</v>
      </c>
      <c r="K333" s="20">
        <v>4296.3816132421298</v>
      </c>
      <c r="L333" s="21" t="s">
        <v>25</v>
      </c>
      <c r="M333" s="21" t="s">
        <v>6441</v>
      </c>
    </row>
    <row r="334" spans="1:13" x14ac:dyDescent="0.2">
      <c r="A334" s="4" t="s">
        <v>2157</v>
      </c>
      <c r="B334" s="9">
        <v>1951</v>
      </c>
      <c r="C334" s="9" t="s">
        <v>2158</v>
      </c>
      <c r="D334" s="9" t="s">
        <v>2159</v>
      </c>
      <c r="E334" s="10">
        <v>5286.88</v>
      </c>
      <c r="F334" s="10">
        <v>6491937.5977197001</v>
      </c>
      <c r="G334" s="18">
        <v>6945113.0861796699</v>
      </c>
      <c r="H334" s="19">
        <v>-6.52509876853931E-2</v>
      </c>
      <c r="I334" s="20">
        <v>-453175.48845997202</v>
      </c>
      <c r="J334" s="10">
        <v>1227.93360123924</v>
      </c>
      <c r="K334" s="20">
        <v>1313.65060038807</v>
      </c>
      <c r="L334" s="21" t="s">
        <v>12</v>
      </c>
      <c r="M334" s="21" t="s">
        <v>6439</v>
      </c>
    </row>
    <row r="335" spans="1:13" x14ac:dyDescent="0.2">
      <c r="A335" s="4" t="s">
        <v>2160</v>
      </c>
      <c r="B335" s="9">
        <v>1952</v>
      </c>
      <c r="C335" s="9" t="s">
        <v>2161</v>
      </c>
      <c r="D335" s="9" t="s">
        <v>2162</v>
      </c>
      <c r="E335" s="10">
        <v>1112.74</v>
      </c>
      <c r="F335" s="10">
        <v>2157394.7512576799</v>
      </c>
      <c r="G335" s="18">
        <v>2343687.0487835002</v>
      </c>
      <c r="H335" s="19">
        <v>-7.9486848563042597E-2</v>
      </c>
      <c r="I335" s="20">
        <v>-186292.29752581799</v>
      </c>
      <c r="J335" s="10">
        <v>1938.8129763086399</v>
      </c>
      <c r="K335" s="20">
        <v>2106.2306098311401</v>
      </c>
      <c r="L335" s="21" t="s">
        <v>25</v>
      </c>
      <c r="M335" s="21" t="s">
        <v>6439</v>
      </c>
    </row>
    <row r="336" spans="1:13" x14ac:dyDescent="0.2">
      <c r="A336" s="4" t="s">
        <v>2163</v>
      </c>
      <c r="B336" s="9">
        <v>1953</v>
      </c>
      <c r="C336" s="9" t="s">
        <v>2164</v>
      </c>
      <c r="D336" s="9" t="s">
        <v>2165</v>
      </c>
      <c r="E336" s="10">
        <v>447.92</v>
      </c>
      <c r="F336" s="10">
        <v>1307626.8587710799</v>
      </c>
      <c r="G336" s="18">
        <v>1423637.0312139001</v>
      </c>
      <c r="H336" s="19">
        <v>-8.1488588663570893E-2</v>
      </c>
      <c r="I336" s="20">
        <v>-116010.17244281599</v>
      </c>
      <c r="J336" s="10">
        <v>2919.3312617679098</v>
      </c>
      <c r="K336" s="20">
        <v>3178.3287891005002</v>
      </c>
      <c r="L336" s="21" t="s">
        <v>25</v>
      </c>
      <c r="M336" s="21" t="s">
        <v>6443</v>
      </c>
    </row>
    <row r="337" spans="1:13" x14ac:dyDescent="0.2">
      <c r="A337" s="4" t="s">
        <v>2169</v>
      </c>
      <c r="B337" s="9">
        <v>1955</v>
      </c>
      <c r="C337" s="9" t="s">
        <v>2170</v>
      </c>
      <c r="D337" s="9" t="s">
        <v>2171</v>
      </c>
      <c r="E337" s="10">
        <v>11441.22</v>
      </c>
      <c r="F337" s="10">
        <v>11133171.6366535</v>
      </c>
      <c r="G337" s="18">
        <v>10771291.9887107</v>
      </c>
      <c r="H337" s="19">
        <v>3.3596679796826297E-2</v>
      </c>
      <c r="I337" s="20">
        <v>361879.64794283401</v>
      </c>
      <c r="J337" s="10">
        <v>973.075566823602</v>
      </c>
      <c r="K337" s="20">
        <v>941.44610353709595</v>
      </c>
      <c r="L337" s="21" t="s">
        <v>12</v>
      </c>
      <c r="M337" s="21" t="s">
        <v>6439</v>
      </c>
    </row>
    <row r="338" spans="1:13" x14ac:dyDescent="0.2">
      <c r="A338" s="4" t="s">
        <v>2172</v>
      </c>
      <c r="B338" s="9">
        <v>1956</v>
      </c>
      <c r="C338" s="9" t="s">
        <v>2173</v>
      </c>
      <c r="D338" s="9" t="s">
        <v>2174</v>
      </c>
      <c r="E338" s="10">
        <v>595.63</v>
      </c>
      <c r="F338" s="10">
        <v>885210.27174468001</v>
      </c>
      <c r="G338" s="18">
        <v>986444.257324095</v>
      </c>
      <c r="H338" s="19">
        <v>-0.102625145645867</v>
      </c>
      <c r="I338" s="20">
        <v>-101233.98557941501</v>
      </c>
      <c r="J338" s="10">
        <v>1486.17475906969</v>
      </c>
      <c r="K338" s="20">
        <v>1656.13595239342</v>
      </c>
      <c r="L338" s="21" t="s">
        <v>25</v>
      </c>
      <c r="M338" s="21" t="s">
        <v>6439</v>
      </c>
    </row>
    <row r="339" spans="1:13" x14ac:dyDescent="0.2">
      <c r="A339" s="4" t="s">
        <v>2184</v>
      </c>
      <c r="B339" s="9">
        <v>1963</v>
      </c>
      <c r="C339" s="9" t="s">
        <v>2185</v>
      </c>
      <c r="D339" s="9" t="s">
        <v>2186</v>
      </c>
      <c r="E339" s="10">
        <v>2531.0500000000002</v>
      </c>
      <c r="F339" s="10">
        <v>1201697.8323264001</v>
      </c>
      <c r="G339" s="18">
        <v>1410325.51308899</v>
      </c>
      <c r="H339" s="19">
        <v>-0.14792874327689101</v>
      </c>
      <c r="I339" s="20">
        <v>-208627.68076259099</v>
      </c>
      <c r="J339" s="10">
        <v>474.78233631354601</v>
      </c>
      <c r="K339" s="20">
        <v>557.20966124295899</v>
      </c>
      <c r="L339" s="21" t="s">
        <v>25</v>
      </c>
      <c r="M339" s="21" t="s">
        <v>6441</v>
      </c>
    </row>
    <row r="340" spans="1:13" x14ac:dyDescent="0.2">
      <c r="A340" s="4" t="s">
        <v>2187</v>
      </c>
      <c r="B340" s="9">
        <v>1969</v>
      </c>
      <c r="C340" s="9" t="s">
        <v>2188</v>
      </c>
      <c r="D340" s="9" t="s">
        <v>2189</v>
      </c>
      <c r="E340" s="10">
        <v>15225.04</v>
      </c>
      <c r="F340" s="10">
        <v>12272575.0101698</v>
      </c>
      <c r="G340" s="18">
        <v>14610898.457483299</v>
      </c>
      <c r="H340" s="19">
        <v>-0.16003967545992201</v>
      </c>
      <c r="I340" s="20">
        <v>-2338323.4473135001</v>
      </c>
      <c r="J340" s="10">
        <v>806.07834266246698</v>
      </c>
      <c r="K340" s="20">
        <v>959.66240203528298</v>
      </c>
      <c r="L340" s="21" t="s">
        <v>12</v>
      </c>
      <c r="M340" s="21" t="s">
        <v>6439</v>
      </c>
    </row>
    <row r="341" spans="1:13" x14ac:dyDescent="0.2">
      <c r="A341" s="4" t="s">
        <v>2190</v>
      </c>
      <c r="B341" s="9">
        <v>1970</v>
      </c>
      <c r="C341" s="9" t="s">
        <v>2191</v>
      </c>
      <c r="D341" s="9" t="s">
        <v>2192</v>
      </c>
      <c r="E341" s="10">
        <v>1436.36</v>
      </c>
      <c r="F341" s="10">
        <v>2258007.58208672</v>
      </c>
      <c r="G341" s="18">
        <v>2384827.5779738599</v>
      </c>
      <c r="H341" s="19">
        <v>-5.3177846926311598E-2</v>
      </c>
      <c r="I341" s="20">
        <v>-126819.99588714</v>
      </c>
      <c r="J341" s="10">
        <v>1572.0345749580299</v>
      </c>
      <c r="K341" s="20">
        <v>1660.32720068358</v>
      </c>
      <c r="L341" s="21" t="s">
        <v>12</v>
      </c>
      <c r="M341" s="21" t="s">
        <v>6439</v>
      </c>
    </row>
    <row r="342" spans="1:13" x14ac:dyDescent="0.2">
      <c r="A342" s="4" t="s">
        <v>2193</v>
      </c>
      <c r="B342" s="9">
        <v>1971</v>
      </c>
      <c r="C342" s="9" t="s">
        <v>2194</v>
      </c>
      <c r="D342" s="9" t="s">
        <v>2195</v>
      </c>
      <c r="E342" s="10">
        <v>456.77</v>
      </c>
      <c r="F342" s="10">
        <v>1035719.56191572</v>
      </c>
      <c r="G342" s="18">
        <v>1146462.41125967</v>
      </c>
      <c r="H342" s="19">
        <v>-9.6595272776775598E-2</v>
      </c>
      <c r="I342" s="20">
        <v>-110742.849343947</v>
      </c>
      <c r="J342" s="10">
        <v>2267.4859599267002</v>
      </c>
      <c r="K342" s="20">
        <v>2509.9336892958499</v>
      </c>
      <c r="L342" s="21" t="s">
        <v>25</v>
      </c>
      <c r="M342" s="21" t="s">
        <v>6439</v>
      </c>
    </row>
    <row r="343" spans="1:13" x14ac:dyDescent="0.2">
      <c r="A343" s="4" t="s">
        <v>2199</v>
      </c>
      <c r="B343" s="9">
        <v>1973</v>
      </c>
      <c r="C343" s="9" t="s">
        <v>2200</v>
      </c>
      <c r="D343" s="9" t="s">
        <v>2201</v>
      </c>
      <c r="E343" s="10">
        <v>52325.65</v>
      </c>
      <c r="F343" s="10">
        <v>41981728.482204497</v>
      </c>
      <c r="G343" s="18">
        <v>39460393.514820203</v>
      </c>
      <c r="H343" s="19">
        <v>6.3895332580435393E-2</v>
      </c>
      <c r="I343" s="20">
        <v>2521334.96738429</v>
      </c>
      <c r="J343" s="10">
        <v>802.31642573392696</v>
      </c>
      <c r="K343" s="20">
        <v>754.13097620039503</v>
      </c>
      <c r="L343" s="21" t="s">
        <v>25</v>
      </c>
      <c r="M343" s="21" t="s">
        <v>6439</v>
      </c>
    </row>
    <row r="344" spans="1:13" x14ac:dyDescent="0.2">
      <c r="A344" s="4" t="s">
        <v>2202</v>
      </c>
      <c r="B344" s="9">
        <v>1974</v>
      </c>
      <c r="C344" s="9" t="s">
        <v>2203</v>
      </c>
      <c r="D344" s="9" t="s">
        <v>2204</v>
      </c>
      <c r="E344" s="10">
        <v>668.1</v>
      </c>
      <c r="F344" s="10">
        <v>905402.89265099994</v>
      </c>
      <c r="G344" s="18">
        <v>900001.09677693399</v>
      </c>
      <c r="H344" s="19">
        <v>6.0019881013606601E-3</v>
      </c>
      <c r="I344" s="20">
        <v>5401.79587406677</v>
      </c>
      <c r="J344" s="10">
        <v>1355.1906790166099</v>
      </c>
      <c r="K344" s="20">
        <v>1347.1053686228599</v>
      </c>
      <c r="L344" s="21" t="s">
        <v>25</v>
      </c>
      <c r="M344" s="21" t="s">
        <v>6439</v>
      </c>
    </row>
    <row r="345" spans="1:13" x14ac:dyDescent="0.2">
      <c r="A345" s="4" t="s">
        <v>2205</v>
      </c>
      <c r="B345" s="9">
        <v>1975</v>
      </c>
      <c r="C345" s="9" t="s">
        <v>2206</v>
      </c>
      <c r="D345" s="9" t="s">
        <v>2207</v>
      </c>
      <c r="E345" s="10">
        <v>349.58</v>
      </c>
      <c r="F345" s="10">
        <v>844203.58201149001</v>
      </c>
      <c r="G345" s="18">
        <v>803671.58057733101</v>
      </c>
      <c r="H345" s="19">
        <v>5.0433538293144203E-2</v>
      </c>
      <c r="I345" s="20">
        <v>40532.001434158701</v>
      </c>
      <c r="J345" s="10">
        <v>2414.90812406742</v>
      </c>
      <c r="K345" s="20">
        <v>2298.9632718614698</v>
      </c>
      <c r="L345" s="21" t="s">
        <v>25</v>
      </c>
      <c r="M345" s="21" t="s">
        <v>6443</v>
      </c>
    </row>
    <row r="346" spans="1:13" x14ac:dyDescent="0.2">
      <c r="A346" s="4" t="s">
        <v>2208</v>
      </c>
      <c r="B346" s="9">
        <v>1976</v>
      </c>
      <c r="C346" s="9" t="s">
        <v>2209</v>
      </c>
      <c r="D346" s="9" t="s">
        <v>2210</v>
      </c>
      <c r="E346" s="10">
        <v>280.94</v>
      </c>
      <c r="F346" s="10">
        <v>986365.12196260004</v>
      </c>
      <c r="G346" s="18">
        <v>1034590.59418992</v>
      </c>
      <c r="H346" s="19">
        <v>-4.6613097488171197E-2</v>
      </c>
      <c r="I346" s="20">
        <v>-48225.472227319697</v>
      </c>
      <c r="J346" s="10">
        <v>3510.9458317170902</v>
      </c>
      <c r="K346" s="20">
        <v>3682.6033821809601</v>
      </c>
      <c r="L346" s="21" t="s">
        <v>25</v>
      </c>
      <c r="M346" s="21" t="s">
        <v>6443</v>
      </c>
    </row>
    <row r="347" spans="1:13" x14ac:dyDescent="0.2">
      <c r="A347" s="4" t="s">
        <v>2214</v>
      </c>
      <c r="B347" s="9">
        <v>1978</v>
      </c>
      <c r="C347" s="9" t="s">
        <v>2215</v>
      </c>
      <c r="D347" s="9" t="s">
        <v>2216</v>
      </c>
      <c r="E347" s="10">
        <v>8782.09</v>
      </c>
      <c r="F347" s="10">
        <v>4961395.6052428102</v>
      </c>
      <c r="G347" s="18">
        <v>6226350.6442283103</v>
      </c>
      <c r="H347" s="19">
        <v>-0.203161548596381</v>
      </c>
      <c r="I347" s="20">
        <v>-1264955.0389855001</v>
      </c>
      <c r="J347" s="10">
        <v>564.94474609606698</v>
      </c>
      <c r="K347" s="20">
        <v>708.98278703911103</v>
      </c>
      <c r="L347" s="21" t="s">
        <v>12</v>
      </c>
      <c r="M347" s="21" t="s">
        <v>6439</v>
      </c>
    </row>
    <row r="348" spans="1:13" x14ac:dyDescent="0.2">
      <c r="A348" s="4" t="s">
        <v>2217</v>
      </c>
      <c r="B348" s="9">
        <v>1979</v>
      </c>
      <c r="C348" s="9" t="s">
        <v>2218</v>
      </c>
      <c r="D348" s="9" t="s">
        <v>2219</v>
      </c>
      <c r="E348" s="10">
        <v>545.97</v>
      </c>
      <c r="F348" s="10">
        <v>886903.59175423998</v>
      </c>
      <c r="G348" s="18">
        <v>982265.46943893202</v>
      </c>
      <c r="H348" s="19">
        <v>-9.7083609932010498E-2</v>
      </c>
      <c r="I348" s="20">
        <v>-95361.877684692503</v>
      </c>
      <c r="J348" s="10">
        <v>1624.4548084221501</v>
      </c>
      <c r="K348" s="20">
        <v>1799.1198590379199</v>
      </c>
      <c r="L348" s="21" t="s">
        <v>25</v>
      </c>
      <c r="M348" s="21" t="s">
        <v>6439</v>
      </c>
    </row>
    <row r="349" spans="1:13" x14ac:dyDescent="0.2">
      <c r="A349" s="4" t="s">
        <v>2226</v>
      </c>
      <c r="B349" s="9">
        <v>1982</v>
      </c>
      <c r="C349" s="9" t="s">
        <v>2227</v>
      </c>
      <c r="D349" s="9" t="s">
        <v>2228</v>
      </c>
      <c r="E349" s="10">
        <v>14999.16</v>
      </c>
      <c r="F349" s="10">
        <v>8355934.1385069303</v>
      </c>
      <c r="G349" s="18">
        <v>6946123.3797528101</v>
      </c>
      <c r="H349" s="19">
        <v>0.202963679404769</v>
      </c>
      <c r="I349" s="20">
        <v>1409810.75875412</v>
      </c>
      <c r="J349" s="10">
        <v>557.09347313495698</v>
      </c>
      <c r="K349" s="20">
        <v>463.100825629756</v>
      </c>
      <c r="L349" s="21" t="s">
        <v>12</v>
      </c>
      <c r="M349" s="21" t="s">
        <v>6439</v>
      </c>
    </row>
    <row r="350" spans="1:13" x14ac:dyDescent="0.2">
      <c r="A350" s="4" t="s">
        <v>2229</v>
      </c>
      <c r="B350" s="9">
        <v>1983</v>
      </c>
      <c r="C350" s="9" t="s">
        <v>2230</v>
      </c>
      <c r="D350" s="9" t="s">
        <v>2231</v>
      </c>
      <c r="E350" s="10">
        <v>2685.19</v>
      </c>
      <c r="F350" s="10">
        <v>3270430.65701319</v>
      </c>
      <c r="G350" s="18">
        <v>3132725.4863497298</v>
      </c>
      <c r="H350" s="19">
        <v>4.3956986101555198E-2</v>
      </c>
      <c r="I350" s="20">
        <v>137705.17066346199</v>
      </c>
      <c r="J350" s="10">
        <v>1217.9513021473999</v>
      </c>
      <c r="K350" s="20">
        <v>1166.66808916677</v>
      </c>
      <c r="L350" s="21" t="s">
        <v>12</v>
      </c>
      <c r="M350" s="21" t="s">
        <v>6439</v>
      </c>
    </row>
    <row r="351" spans="1:13" x14ac:dyDescent="0.2">
      <c r="A351" s="4" t="s">
        <v>2232</v>
      </c>
      <c r="B351" s="9">
        <v>1984</v>
      </c>
      <c r="C351" s="9" t="s">
        <v>2233</v>
      </c>
      <c r="D351" s="9" t="s">
        <v>2234</v>
      </c>
      <c r="E351" s="10">
        <v>654.72</v>
      </c>
      <c r="F351" s="10">
        <v>1538240.48490814</v>
      </c>
      <c r="G351" s="18">
        <v>1569993.7209989999</v>
      </c>
      <c r="H351" s="19">
        <v>-2.0225072028091401E-2</v>
      </c>
      <c r="I351" s="20">
        <v>-31753.236090855899</v>
      </c>
      <c r="J351" s="10">
        <v>2349.4631062257799</v>
      </c>
      <c r="K351" s="20">
        <v>2397.9620616431398</v>
      </c>
      <c r="L351" s="21" t="s">
        <v>25</v>
      </c>
      <c r="M351" s="21" t="s">
        <v>6443</v>
      </c>
    </row>
    <row r="352" spans="1:13" x14ac:dyDescent="0.2">
      <c r="A352" s="4" t="s">
        <v>2235</v>
      </c>
      <c r="B352" s="9">
        <v>1985</v>
      </c>
      <c r="C352" s="9" t="s">
        <v>2236</v>
      </c>
      <c r="D352" s="9" t="s">
        <v>2237</v>
      </c>
      <c r="E352" s="10">
        <v>488.35</v>
      </c>
      <c r="F352" s="10">
        <v>1707190.3214503201</v>
      </c>
      <c r="G352" s="18">
        <v>1756972.19569617</v>
      </c>
      <c r="H352" s="19">
        <v>-2.8333899857832998E-2</v>
      </c>
      <c r="I352" s="20">
        <v>-49781.874245852203</v>
      </c>
      <c r="J352" s="10">
        <v>3495.83356496431</v>
      </c>
      <c r="K352" s="20">
        <v>3597.77249041911</v>
      </c>
      <c r="L352" s="21" t="s">
        <v>25</v>
      </c>
      <c r="M352" s="21" t="s">
        <v>6443</v>
      </c>
    </row>
    <row r="353" spans="1:13" x14ac:dyDescent="0.2">
      <c r="A353" s="4" t="s">
        <v>2238</v>
      </c>
      <c r="B353" s="9">
        <v>1986</v>
      </c>
      <c r="C353" s="9" t="s">
        <v>2239</v>
      </c>
      <c r="D353" s="9" t="s">
        <v>2240</v>
      </c>
      <c r="E353" s="10">
        <v>265.45</v>
      </c>
      <c r="F353" s="10">
        <v>1452693.9708076599</v>
      </c>
      <c r="G353" s="18">
        <v>1601435.6735350899</v>
      </c>
      <c r="H353" s="19">
        <v>-9.2880223155694094E-2</v>
      </c>
      <c r="I353" s="20">
        <v>-148741.702727428</v>
      </c>
      <c r="J353" s="10">
        <v>5472.5709956965902</v>
      </c>
      <c r="K353" s="20">
        <v>6032.9089227164704</v>
      </c>
      <c r="L353" s="21" t="s">
        <v>25</v>
      </c>
      <c r="M353" s="21" t="s">
        <v>6450</v>
      </c>
    </row>
    <row r="354" spans="1:13" x14ac:dyDescent="0.2">
      <c r="A354" s="4" t="s">
        <v>2244</v>
      </c>
      <c r="B354" s="9">
        <v>1988</v>
      </c>
      <c r="C354" s="9" t="s">
        <v>2245</v>
      </c>
      <c r="D354" s="9" t="s">
        <v>2246</v>
      </c>
      <c r="E354" s="10">
        <v>402.82</v>
      </c>
      <c r="F354" s="10">
        <v>2555104.0871047401</v>
      </c>
      <c r="G354" s="18">
        <v>2120099.18835935</v>
      </c>
      <c r="H354" s="19">
        <v>0.20518139016034601</v>
      </c>
      <c r="I354" s="20">
        <v>435004.89874539297</v>
      </c>
      <c r="J354" s="10">
        <v>6343.0417732603601</v>
      </c>
      <c r="K354" s="20">
        <v>5263.1428140592498</v>
      </c>
      <c r="L354" s="21" t="s">
        <v>25</v>
      </c>
      <c r="M354" s="21" t="s">
        <v>6441</v>
      </c>
    </row>
    <row r="355" spans="1:13" x14ac:dyDescent="0.2">
      <c r="A355" s="4" t="s">
        <v>2247</v>
      </c>
      <c r="B355" s="9">
        <v>1989</v>
      </c>
      <c r="C355" s="9" t="s">
        <v>2248</v>
      </c>
      <c r="D355" s="9" t="s">
        <v>2249</v>
      </c>
      <c r="E355" s="10">
        <v>479.14</v>
      </c>
      <c r="F355" s="10">
        <v>3892962.0712083299</v>
      </c>
      <c r="G355" s="18">
        <v>3289417.4902316802</v>
      </c>
      <c r="H355" s="19">
        <v>0.18348068701189399</v>
      </c>
      <c r="I355" s="20">
        <v>603544.58097664895</v>
      </c>
      <c r="J355" s="10">
        <v>8124.8947514470301</v>
      </c>
      <c r="K355" s="20">
        <v>6865.2533502351698</v>
      </c>
      <c r="L355" s="21" t="s">
        <v>25</v>
      </c>
      <c r="M355" s="21" t="s">
        <v>6439</v>
      </c>
    </row>
    <row r="356" spans="1:13" x14ac:dyDescent="0.2">
      <c r="A356" s="4" t="s">
        <v>2250</v>
      </c>
      <c r="B356" s="9">
        <v>1990</v>
      </c>
      <c r="C356" s="9" t="s">
        <v>2251</v>
      </c>
      <c r="D356" s="9" t="s">
        <v>2252</v>
      </c>
      <c r="E356" s="10">
        <v>338</v>
      </c>
      <c r="F356" s="10">
        <v>3744727.9561156398</v>
      </c>
      <c r="G356" s="18">
        <v>3678228.5651310198</v>
      </c>
      <c r="H356" s="19">
        <v>1.80791894269485E-2</v>
      </c>
      <c r="I356" s="20">
        <v>66499.390984617203</v>
      </c>
      <c r="J356" s="10">
        <v>11079.0767932415</v>
      </c>
      <c r="K356" s="20">
        <v>10882.333032932</v>
      </c>
      <c r="L356" s="21" t="s">
        <v>25</v>
      </c>
      <c r="M356" s="21" t="s">
        <v>6438</v>
      </c>
    </row>
    <row r="357" spans="1:13" x14ac:dyDescent="0.2">
      <c r="A357" s="4" t="s">
        <v>2253</v>
      </c>
      <c r="B357" s="9">
        <v>1991</v>
      </c>
      <c r="C357" s="9" t="s">
        <v>2254</v>
      </c>
      <c r="D357" s="9" t="s">
        <v>2255</v>
      </c>
      <c r="E357" s="10">
        <v>9283.83</v>
      </c>
      <c r="F357" s="10">
        <v>7133734.7735258797</v>
      </c>
      <c r="G357" s="18">
        <v>8235547.5075993203</v>
      </c>
      <c r="H357" s="19">
        <v>-0.13378742980436301</v>
      </c>
      <c r="I357" s="20">
        <v>-1101812.7340734501</v>
      </c>
      <c r="J357" s="10">
        <v>768.40428718814098</v>
      </c>
      <c r="K357" s="20">
        <v>887.08512624631499</v>
      </c>
      <c r="L357" s="21" t="s">
        <v>12</v>
      </c>
      <c r="M357" s="21" t="s">
        <v>6439</v>
      </c>
    </row>
    <row r="358" spans="1:13" x14ac:dyDescent="0.2">
      <c r="A358" s="4" t="s">
        <v>2256</v>
      </c>
      <c r="B358" s="9">
        <v>1992</v>
      </c>
      <c r="C358" s="9" t="s">
        <v>2257</v>
      </c>
      <c r="D358" s="9" t="s">
        <v>2258</v>
      </c>
      <c r="E358" s="10">
        <v>602.91</v>
      </c>
      <c r="F358" s="10">
        <v>960087.78980155999</v>
      </c>
      <c r="G358" s="18">
        <v>1036246.40731405</v>
      </c>
      <c r="H358" s="19">
        <v>-7.3494698727009894E-2</v>
      </c>
      <c r="I358" s="20">
        <v>-76158.617512492696</v>
      </c>
      <c r="J358" s="10">
        <v>1592.4230644732399</v>
      </c>
      <c r="K358" s="20">
        <v>1718.7414494933801</v>
      </c>
      <c r="L358" s="21" t="s">
        <v>25</v>
      </c>
      <c r="M358" s="21" t="s">
        <v>6440</v>
      </c>
    </row>
    <row r="359" spans="1:13" x14ac:dyDescent="0.2">
      <c r="A359" s="4" t="s">
        <v>2259</v>
      </c>
      <c r="B359" s="9">
        <v>1995</v>
      </c>
      <c r="C359" s="9" t="s">
        <v>2260</v>
      </c>
      <c r="D359" s="9" t="s">
        <v>2261</v>
      </c>
      <c r="E359" s="10">
        <v>12192.57</v>
      </c>
      <c r="F359" s="10">
        <v>9192781.8564643208</v>
      </c>
      <c r="G359" s="18">
        <v>7627092.8150911201</v>
      </c>
      <c r="H359" s="19">
        <v>0.20527992504238199</v>
      </c>
      <c r="I359" s="20">
        <v>1565689.04137319</v>
      </c>
      <c r="J359" s="10">
        <v>753.96588713161498</v>
      </c>
      <c r="K359" s="20">
        <v>625.55251395654295</v>
      </c>
      <c r="L359" s="21" t="s">
        <v>25</v>
      </c>
      <c r="M359" s="21" t="s">
        <v>6440</v>
      </c>
    </row>
    <row r="360" spans="1:13" x14ac:dyDescent="0.2">
      <c r="A360" s="4" t="s">
        <v>2286</v>
      </c>
      <c r="B360" s="9">
        <v>2004</v>
      </c>
      <c r="C360" s="9" t="s">
        <v>2287</v>
      </c>
      <c r="D360" s="9" t="s">
        <v>2288</v>
      </c>
      <c r="E360" s="10">
        <v>3212.41</v>
      </c>
      <c r="F360" s="10">
        <v>6102744.3820297997</v>
      </c>
      <c r="G360" s="18">
        <v>6294316.4446798395</v>
      </c>
      <c r="H360" s="19">
        <v>-3.0435721548756501E-2</v>
      </c>
      <c r="I360" s="20">
        <v>-191572.062650034</v>
      </c>
      <c r="J360" s="10">
        <v>1899.74018946206</v>
      </c>
      <c r="K360" s="20">
        <v>1959.3751870651099</v>
      </c>
      <c r="L360" s="21" t="s">
        <v>25</v>
      </c>
      <c r="M360" s="21" t="s">
        <v>6439</v>
      </c>
    </row>
    <row r="361" spans="1:13" x14ac:dyDescent="0.2">
      <c r="A361" s="4" t="s">
        <v>2289</v>
      </c>
      <c r="B361" s="9">
        <v>2005</v>
      </c>
      <c r="C361" s="9" t="s">
        <v>2290</v>
      </c>
      <c r="D361" s="9" t="s">
        <v>2291</v>
      </c>
      <c r="E361" s="10">
        <v>1140.56</v>
      </c>
      <c r="F361" s="10">
        <v>3142890.75538859</v>
      </c>
      <c r="G361" s="18">
        <v>3811841.97225687</v>
      </c>
      <c r="H361" s="19">
        <v>-0.175492903886625</v>
      </c>
      <c r="I361" s="20">
        <v>-668951.21686827706</v>
      </c>
      <c r="J361" s="10">
        <v>2755.5681028517502</v>
      </c>
      <c r="K361" s="20">
        <v>3342.0793051280698</v>
      </c>
      <c r="L361" s="21" t="s">
        <v>80</v>
      </c>
      <c r="M361" s="21" t="s">
        <v>6440</v>
      </c>
    </row>
    <row r="362" spans="1:13" x14ac:dyDescent="0.2">
      <c r="A362" s="4" t="s">
        <v>2292</v>
      </c>
      <c r="B362" s="9">
        <v>2006</v>
      </c>
      <c r="C362" s="9" t="s">
        <v>2293</v>
      </c>
      <c r="D362" s="9" t="s">
        <v>2294</v>
      </c>
      <c r="E362" s="10">
        <v>433.42</v>
      </c>
      <c r="F362" s="10">
        <v>1963954.14715526</v>
      </c>
      <c r="G362" s="18">
        <v>2055799.2045176099</v>
      </c>
      <c r="H362" s="19">
        <v>-4.4676083715044397E-2</v>
      </c>
      <c r="I362" s="20">
        <v>-91845.057362350402</v>
      </c>
      <c r="J362" s="10">
        <v>4531.2956189268098</v>
      </c>
      <c r="K362" s="20">
        <v>4743.2033697512998</v>
      </c>
      <c r="L362" s="21" t="s">
        <v>25</v>
      </c>
      <c r="M362" s="21" t="s">
        <v>6441</v>
      </c>
    </row>
    <row r="363" spans="1:13" x14ac:dyDescent="0.2">
      <c r="A363" s="4" t="s">
        <v>2310</v>
      </c>
      <c r="B363" s="9">
        <v>2013</v>
      </c>
      <c r="C363" s="9" t="s">
        <v>2260</v>
      </c>
      <c r="D363" s="9" t="s">
        <v>2261</v>
      </c>
      <c r="E363" s="10">
        <v>1450.97</v>
      </c>
      <c r="F363" s="10">
        <v>1600868.2826732399</v>
      </c>
      <c r="G363" s="18">
        <v>1189456.38783461</v>
      </c>
      <c r="H363" s="19">
        <v>0.34588228626658701</v>
      </c>
      <c r="I363" s="20">
        <v>411411.89483863098</v>
      </c>
      <c r="J363" s="10">
        <v>1103.30901581235</v>
      </c>
      <c r="K363" s="20">
        <v>819.76635480720404</v>
      </c>
      <c r="L363" s="21" t="s">
        <v>80</v>
      </c>
      <c r="M363" s="21" t="s">
        <v>6443</v>
      </c>
    </row>
    <row r="364" spans="1:13" x14ac:dyDescent="0.2">
      <c r="A364" s="4" t="s">
        <v>2311</v>
      </c>
      <c r="B364" s="9">
        <v>2014</v>
      </c>
      <c r="C364" s="9" t="s">
        <v>2254</v>
      </c>
      <c r="D364" s="9" t="s">
        <v>2255</v>
      </c>
      <c r="E364" s="10">
        <v>1947.31</v>
      </c>
      <c r="F364" s="10">
        <v>2222177.0528083802</v>
      </c>
      <c r="G364" s="18">
        <v>1998339.86482718</v>
      </c>
      <c r="H364" s="19">
        <v>0.112011571165128</v>
      </c>
      <c r="I364" s="20">
        <v>223837.18798120201</v>
      </c>
      <c r="J364" s="10">
        <v>1141.1521806021501</v>
      </c>
      <c r="K364" s="20">
        <v>1026.2053113408599</v>
      </c>
      <c r="L364" s="21" t="s">
        <v>80</v>
      </c>
      <c r="M364" s="21" t="s">
        <v>6441</v>
      </c>
    </row>
    <row r="365" spans="1:13" x14ac:dyDescent="0.2">
      <c r="A365" s="4" t="s">
        <v>2312</v>
      </c>
      <c r="B365" s="9">
        <v>2015</v>
      </c>
      <c r="C365" s="9" t="s">
        <v>2313</v>
      </c>
      <c r="D365" s="9" t="s">
        <v>2314</v>
      </c>
      <c r="E365" s="10">
        <v>7659.12</v>
      </c>
      <c r="F365" s="10">
        <v>11097029.9055339</v>
      </c>
      <c r="G365" s="18">
        <v>12884015.0867889</v>
      </c>
      <c r="H365" s="19">
        <v>-0.13869784917337699</v>
      </c>
      <c r="I365" s="20">
        <v>-1786985.1812549599</v>
      </c>
      <c r="J365" s="10">
        <v>1448.8648703158999</v>
      </c>
      <c r="K365" s="20">
        <v>1682.1795567622501</v>
      </c>
      <c r="L365" s="21" t="s">
        <v>12</v>
      </c>
      <c r="M365" s="21" t="s">
        <v>6439</v>
      </c>
    </row>
    <row r="366" spans="1:13" x14ac:dyDescent="0.2">
      <c r="A366" s="4" t="s">
        <v>2315</v>
      </c>
      <c r="B366" s="9">
        <v>2016</v>
      </c>
      <c r="C366" s="9" t="s">
        <v>2316</v>
      </c>
      <c r="D366" s="9" t="s">
        <v>2317</v>
      </c>
      <c r="E366" s="10">
        <v>3634.41</v>
      </c>
      <c r="F366" s="10">
        <v>8403327.5696056709</v>
      </c>
      <c r="G366" s="18">
        <v>9441599.4181530904</v>
      </c>
      <c r="H366" s="19">
        <v>-0.109967792803322</v>
      </c>
      <c r="I366" s="20">
        <v>-1038271.84854742</v>
      </c>
      <c r="J366" s="10">
        <v>2312.15728814461</v>
      </c>
      <c r="K366" s="20">
        <v>2597.8355271290502</v>
      </c>
      <c r="L366" s="21" t="s">
        <v>12</v>
      </c>
      <c r="M366" s="21" t="s">
        <v>6439</v>
      </c>
    </row>
    <row r="367" spans="1:13" x14ac:dyDescent="0.2">
      <c r="A367" s="4" t="s">
        <v>2318</v>
      </c>
      <c r="B367" s="9">
        <v>2017</v>
      </c>
      <c r="C367" s="9" t="s">
        <v>2319</v>
      </c>
      <c r="D367" s="9" t="s">
        <v>2320</v>
      </c>
      <c r="E367" s="10">
        <v>419.51</v>
      </c>
      <c r="F367" s="10">
        <v>1369472.1555346299</v>
      </c>
      <c r="G367" s="18">
        <v>1536758.65872302</v>
      </c>
      <c r="H367" s="19">
        <v>-0.108856717506573</v>
      </c>
      <c r="I367" s="20">
        <v>-167286.50318839101</v>
      </c>
      <c r="J367" s="10">
        <v>3264.4565219771398</v>
      </c>
      <c r="K367" s="20">
        <v>3663.22294754123</v>
      </c>
      <c r="L367" s="21" t="s">
        <v>25</v>
      </c>
      <c r="M367" s="21" t="s">
        <v>6441</v>
      </c>
    </row>
    <row r="368" spans="1:13" x14ac:dyDescent="0.2">
      <c r="A368" s="4" t="s">
        <v>2324</v>
      </c>
      <c r="B368" s="9">
        <v>2019</v>
      </c>
      <c r="C368" s="9" t="s">
        <v>2325</v>
      </c>
      <c r="D368" s="9" t="s">
        <v>2326</v>
      </c>
      <c r="E368" s="10">
        <v>4277.8999999999996</v>
      </c>
      <c r="F368" s="10">
        <v>6173558.5310128098</v>
      </c>
      <c r="G368" s="18">
        <v>4617272.2083865097</v>
      </c>
      <c r="H368" s="19">
        <v>0.33705752062864403</v>
      </c>
      <c r="I368" s="20">
        <v>1556286.3226262999</v>
      </c>
      <c r="J368" s="10">
        <v>1443.12829449328</v>
      </c>
      <c r="K368" s="20">
        <v>1079.3314963852599</v>
      </c>
      <c r="L368" s="21" t="s">
        <v>25</v>
      </c>
      <c r="M368" s="21" t="s">
        <v>6439</v>
      </c>
    </row>
    <row r="369" spans="1:13" x14ac:dyDescent="0.2">
      <c r="A369" s="4" t="s">
        <v>2327</v>
      </c>
      <c r="B369" s="9">
        <v>2020</v>
      </c>
      <c r="C369" s="9" t="s">
        <v>2328</v>
      </c>
      <c r="D369" s="9" t="s">
        <v>2329</v>
      </c>
      <c r="E369" s="10">
        <v>9459.7800000000007</v>
      </c>
      <c r="F369" s="10">
        <v>8495447.0769674797</v>
      </c>
      <c r="G369" s="18">
        <v>10667112.257822899</v>
      </c>
      <c r="H369" s="19">
        <v>-0.203585106106181</v>
      </c>
      <c r="I369" s="20">
        <v>-2171665.18085542</v>
      </c>
      <c r="J369" s="10">
        <v>898.05968817112898</v>
      </c>
      <c r="K369" s="20">
        <v>1127.6279424915699</v>
      </c>
      <c r="L369" s="21" t="s">
        <v>12</v>
      </c>
      <c r="M369" s="21" t="s">
        <v>6439</v>
      </c>
    </row>
    <row r="370" spans="1:13" x14ac:dyDescent="0.2">
      <c r="A370" s="4" t="s">
        <v>2330</v>
      </c>
      <c r="B370" s="9">
        <v>2021</v>
      </c>
      <c r="C370" s="9" t="s">
        <v>2331</v>
      </c>
      <c r="D370" s="9" t="s">
        <v>2332</v>
      </c>
      <c r="E370" s="10">
        <v>1011.67</v>
      </c>
      <c r="F370" s="10">
        <v>1922299.2909113001</v>
      </c>
      <c r="G370" s="18">
        <v>2096560.2386214901</v>
      </c>
      <c r="H370" s="19">
        <v>-8.3117548687637294E-2</v>
      </c>
      <c r="I370" s="20">
        <v>-174260.94771018601</v>
      </c>
      <c r="J370" s="10">
        <v>1900.12483409738</v>
      </c>
      <c r="K370" s="20">
        <v>2072.3756151921898</v>
      </c>
      <c r="L370" s="21" t="s">
        <v>12</v>
      </c>
      <c r="M370" s="21" t="s">
        <v>6439</v>
      </c>
    </row>
    <row r="371" spans="1:13" x14ac:dyDescent="0.2">
      <c r="A371" s="4" t="s">
        <v>2339</v>
      </c>
      <c r="B371" s="9">
        <v>2024</v>
      </c>
      <c r="C371" s="9" t="s">
        <v>2340</v>
      </c>
      <c r="D371" s="9" t="s">
        <v>2341</v>
      </c>
      <c r="E371" s="10">
        <v>19345.080000000002</v>
      </c>
      <c r="F371" s="10">
        <v>17231977.452862501</v>
      </c>
      <c r="G371" s="18">
        <v>15293180.961064</v>
      </c>
      <c r="H371" s="19">
        <v>0.12677522725550799</v>
      </c>
      <c r="I371" s="20">
        <v>1938796.4917984901</v>
      </c>
      <c r="J371" s="10">
        <v>890.76796027012801</v>
      </c>
      <c r="K371" s="20">
        <v>790.54627642087598</v>
      </c>
      <c r="L371" s="21" t="s">
        <v>12</v>
      </c>
      <c r="M371" s="21" t="s">
        <v>6439</v>
      </c>
    </row>
    <row r="372" spans="1:13" x14ac:dyDescent="0.2">
      <c r="A372" s="4" t="s">
        <v>2342</v>
      </c>
      <c r="B372" s="9">
        <v>2119</v>
      </c>
      <c r="C372" s="9" t="s">
        <v>2343</v>
      </c>
      <c r="D372" s="9" t="s">
        <v>2344</v>
      </c>
      <c r="E372" s="10">
        <v>404687.24</v>
      </c>
      <c r="F372" s="10">
        <v>186738662.45988899</v>
      </c>
      <c r="G372" s="18">
        <v>160673523.70988801</v>
      </c>
      <c r="H372" s="19">
        <v>0.16222423052764101</v>
      </c>
      <c r="I372" s="20">
        <v>26065138.7500012</v>
      </c>
      <c r="J372" s="10">
        <v>461.43946238554298</v>
      </c>
      <c r="K372" s="20">
        <v>397.03135614033198</v>
      </c>
      <c r="L372" s="21" t="s">
        <v>25</v>
      </c>
      <c r="M372" s="21" t="s">
        <v>6439</v>
      </c>
    </row>
    <row r="373" spans="1:13" x14ac:dyDescent="0.2">
      <c r="A373" s="4" t="s">
        <v>2345</v>
      </c>
      <c r="B373" s="9">
        <v>2120</v>
      </c>
      <c r="C373" s="9" t="s">
        <v>2346</v>
      </c>
      <c r="D373" s="9" t="s">
        <v>2347</v>
      </c>
      <c r="E373" s="10">
        <v>4921.8100000000004</v>
      </c>
      <c r="F373" s="10">
        <v>1692217.59594528</v>
      </c>
      <c r="G373" s="18">
        <v>1591819.1683656401</v>
      </c>
      <c r="H373" s="19">
        <v>6.3071503079539501E-2</v>
      </c>
      <c r="I373" s="20">
        <v>100398.427579643</v>
      </c>
      <c r="J373" s="10">
        <v>343.820179150613</v>
      </c>
      <c r="K373" s="20">
        <v>323.42149907567301</v>
      </c>
      <c r="L373" s="21" t="s">
        <v>12</v>
      </c>
      <c r="M373" s="21" t="s">
        <v>6439</v>
      </c>
    </row>
    <row r="374" spans="1:13" x14ac:dyDescent="0.2">
      <c r="A374" s="4" t="s">
        <v>2348</v>
      </c>
      <c r="B374" s="9">
        <v>2121</v>
      </c>
      <c r="C374" s="9" t="s">
        <v>2349</v>
      </c>
      <c r="D374" s="9" t="s">
        <v>2350</v>
      </c>
      <c r="E374" s="10">
        <v>782974.53</v>
      </c>
      <c r="F374" s="10">
        <v>279513907.74684101</v>
      </c>
      <c r="G374" s="18">
        <v>258382894.43409801</v>
      </c>
      <c r="H374" s="19">
        <v>8.1781781100577003E-2</v>
      </c>
      <c r="I374" s="20">
        <v>21131013.3127429</v>
      </c>
      <c r="J374" s="10">
        <v>356.989783239617</v>
      </c>
      <c r="K374" s="20">
        <v>330.00165973993802</v>
      </c>
      <c r="L374" s="21" t="s">
        <v>12</v>
      </c>
      <c r="M374" s="21" t="s">
        <v>6443</v>
      </c>
    </row>
    <row r="375" spans="1:13" x14ac:dyDescent="0.2">
      <c r="A375" s="4" t="s">
        <v>2351</v>
      </c>
      <c r="B375" s="9">
        <v>2122</v>
      </c>
      <c r="C375" s="9" t="s">
        <v>2352</v>
      </c>
      <c r="D375" s="9" t="s">
        <v>2353</v>
      </c>
      <c r="E375" s="10">
        <v>13737.83</v>
      </c>
      <c r="F375" s="10">
        <v>3381561.1479644598</v>
      </c>
      <c r="G375" s="18">
        <v>3514951.1576261302</v>
      </c>
      <c r="H375" s="19">
        <v>-3.7949320966314502E-2</v>
      </c>
      <c r="I375" s="20">
        <v>-133390.00966167299</v>
      </c>
      <c r="J375" s="10">
        <v>246.14958461157701</v>
      </c>
      <c r="K375" s="20">
        <v>255.85927017776001</v>
      </c>
      <c r="L375" s="21" t="s">
        <v>12</v>
      </c>
      <c r="M375" s="21" t="s">
        <v>6443</v>
      </c>
    </row>
    <row r="376" spans="1:13" x14ac:dyDescent="0.2">
      <c r="A376" s="4" t="s">
        <v>2354</v>
      </c>
      <c r="B376" s="9">
        <v>2123</v>
      </c>
      <c r="C376" s="9" t="s">
        <v>2355</v>
      </c>
      <c r="D376" s="9" t="s">
        <v>2356</v>
      </c>
      <c r="E376" s="10">
        <v>4481.16</v>
      </c>
      <c r="F376" s="10">
        <v>1869890.0241453601</v>
      </c>
      <c r="G376" s="18">
        <v>1938946.49273375</v>
      </c>
      <c r="H376" s="19">
        <v>-3.5615458625175699E-2</v>
      </c>
      <c r="I376" s="20">
        <v>-69056.468588388307</v>
      </c>
      <c r="J376" s="10">
        <v>417.27812087614802</v>
      </c>
      <c r="K376" s="20">
        <v>432.68852099316899</v>
      </c>
      <c r="L376" s="21" t="s">
        <v>12</v>
      </c>
      <c r="M376" s="21" t="s">
        <v>6439</v>
      </c>
    </row>
    <row r="377" spans="1:13" x14ac:dyDescent="0.2">
      <c r="A377" s="4" t="s">
        <v>2357</v>
      </c>
      <c r="B377" s="9">
        <v>2124</v>
      </c>
      <c r="C377" s="9" t="s">
        <v>2358</v>
      </c>
      <c r="D377" s="9" t="s">
        <v>2359</v>
      </c>
      <c r="E377" s="10">
        <v>246.59</v>
      </c>
      <c r="F377" s="10">
        <v>148329.38153154001</v>
      </c>
      <c r="G377" s="18">
        <v>303117.08569303498</v>
      </c>
      <c r="H377" s="19">
        <v>-0.51065318145163097</v>
      </c>
      <c r="I377" s="20">
        <v>-154787.704161495</v>
      </c>
      <c r="J377" s="10">
        <v>601.52229016399701</v>
      </c>
      <c r="K377" s="20">
        <v>1229.23510966801</v>
      </c>
      <c r="L377" s="21" t="s">
        <v>25</v>
      </c>
      <c r="M377" s="21" t="s">
        <v>6442</v>
      </c>
    </row>
    <row r="378" spans="1:13" x14ac:dyDescent="0.2">
      <c r="A378" s="4" t="s">
        <v>2369</v>
      </c>
      <c r="B378" s="9">
        <v>2128</v>
      </c>
      <c r="C378" s="9" t="s">
        <v>2370</v>
      </c>
      <c r="D378" s="9" t="s">
        <v>2371</v>
      </c>
      <c r="E378" s="10">
        <v>590.99</v>
      </c>
      <c r="F378" s="10">
        <v>264852.50481656002</v>
      </c>
      <c r="G378" s="18">
        <v>324466.03748870897</v>
      </c>
      <c r="H378" s="19">
        <v>-0.18372811260477101</v>
      </c>
      <c r="I378" s="20">
        <v>-59613.532672149398</v>
      </c>
      <c r="J378" s="10">
        <v>448.150569073182</v>
      </c>
      <c r="K378" s="20">
        <v>549.02119746308597</v>
      </c>
      <c r="L378" s="21" t="s">
        <v>80</v>
      </c>
      <c r="M378" s="21" t="s">
        <v>6439</v>
      </c>
    </row>
    <row r="379" spans="1:13" x14ac:dyDescent="0.2">
      <c r="A379" s="4" t="s">
        <v>2372</v>
      </c>
      <c r="B379" s="9">
        <v>2129</v>
      </c>
      <c r="C379" s="9" t="s">
        <v>2373</v>
      </c>
      <c r="D379" s="9" t="s">
        <v>2374</v>
      </c>
      <c r="E379" s="10">
        <v>14082.62</v>
      </c>
      <c r="F379" s="10">
        <v>11714536.702547699</v>
      </c>
      <c r="G379" s="18">
        <v>13308404.272404401</v>
      </c>
      <c r="H379" s="19">
        <v>-0.119763988020835</v>
      </c>
      <c r="I379" s="20">
        <v>-1593867.56985666</v>
      </c>
      <c r="J379" s="10">
        <v>831.84355628055698</v>
      </c>
      <c r="K379" s="20">
        <v>945.023317564796</v>
      </c>
      <c r="L379" s="21" t="s">
        <v>12</v>
      </c>
      <c r="M379" s="21" t="s">
        <v>6439</v>
      </c>
    </row>
    <row r="380" spans="1:13" x14ac:dyDescent="0.2">
      <c r="A380" s="4" t="s">
        <v>2375</v>
      </c>
      <c r="B380" s="9">
        <v>2130</v>
      </c>
      <c r="C380" s="9" t="s">
        <v>2376</v>
      </c>
      <c r="D380" s="9" t="s">
        <v>2377</v>
      </c>
      <c r="E380" s="10">
        <v>5091.1899999999996</v>
      </c>
      <c r="F380" s="10">
        <v>7535796.7840735102</v>
      </c>
      <c r="G380" s="18">
        <v>9151138.7313002106</v>
      </c>
      <c r="H380" s="19">
        <v>-0.17651813557384299</v>
      </c>
      <c r="I380" s="20">
        <v>-1615341.9472266999</v>
      </c>
      <c r="J380" s="10">
        <v>1480.16412352977</v>
      </c>
      <c r="K380" s="20">
        <v>1797.4459274354699</v>
      </c>
      <c r="L380" s="21" t="s">
        <v>12</v>
      </c>
      <c r="M380" s="21" t="s">
        <v>6439</v>
      </c>
    </row>
    <row r="381" spans="1:13" x14ac:dyDescent="0.2">
      <c r="A381" s="4" t="s">
        <v>2378</v>
      </c>
      <c r="B381" s="9">
        <v>2131</v>
      </c>
      <c r="C381" s="9" t="s">
        <v>2379</v>
      </c>
      <c r="D381" s="9" t="s">
        <v>2380</v>
      </c>
      <c r="E381" s="10">
        <v>2154.4899999999998</v>
      </c>
      <c r="F381" s="10">
        <v>5080924.2292147595</v>
      </c>
      <c r="G381" s="18">
        <v>6202102.4124111403</v>
      </c>
      <c r="H381" s="19">
        <v>-0.180773890633081</v>
      </c>
      <c r="I381" s="20">
        <v>-1121178.18319638</v>
      </c>
      <c r="J381" s="10">
        <v>2358.2955730659</v>
      </c>
      <c r="K381" s="20">
        <v>2878.68702681894</v>
      </c>
      <c r="L381" s="21" t="s">
        <v>12</v>
      </c>
      <c r="M381" s="21" t="s">
        <v>6439</v>
      </c>
    </row>
    <row r="382" spans="1:13" x14ac:dyDescent="0.2">
      <c r="A382" s="4" t="s">
        <v>2381</v>
      </c>
      <c r="B382" s="9">
        <v>2132</v>
      </c>
      <c r="C382" s="9" t="s">
        <v>2382</v>
      </c>
      <c r="D382" s="9" t="s">
        <v>2383</v>
      </c>
      <c r="E382" s="10">
        <v>541.16999999999996</v>
      </c>
      <c r="F382" s="10">
        <v>2136858.48125264</v>
      </c>
      <c r="G382" s="18">
        <v>2451252.27657435</v>
      </c>
      <c r="H382" s="19">
        <v>-0.12825844093088601</v>
      </c>
      <c r="I382" s="20">
        <v>-314393.79532171198</v>
      </c>
      <c r="J382" s="10">
        <v>3948.59005719578</v>
      </c>
      <c r="K382" s="20">
        <v>4529.5420599337604</v>
      </c>
      <c r="L382" s="21" t="s">
        <v>25</v>
      </c>
      <c r="M382" s="21" t="s">
        <v>6439</v>
      </c>
    </row>
    <row r="383" spans="1:13" x14ac:dyDescent="0.2">
      <c r="A383" s="4" t="s">
        <v>2384</v>
      </c>
      <c r="B383" s="9">
        <v>2133</v>
      </c>
      <c r="C383" s="9" t="s">
        <v>2385</v>
      </c>
      <c r="D383" s="9" t="s">
        <v>2386</v>
      </c>
      <c r="E383" s="10">
        <v>18187.47</v>
      </c>
      <c r="F383" s="10">
        <v>7766845.0454724003</v>
      </c>
      <c r="G383" s="18">
        <v>8058595.63752684</v>
      </c>
      <c r="H383" s="19">
        <v>-3.6203651998101001E-2</v>
      </c>
      <c r="I383" s="20">
        <v>-291750.59205443697</v>
      </c>
      <c r="J383" s="10">
        <v>427.043730957214</v>
      </c>
      <c r="K383" s="20">
        <v>443.08502708330701</v>
      </c>
      <c r="L383" s="21" t="s">
        <v>12</v>
      </c>
      <c r="M383" s="21" t="s">
        <v>6439</v>
      </c>
    </row>
    <row r="384" spans="1:13" x14ac:dyDescent="0.2">
      <c r="A384" s="4" t="s">
        <v>2387</v>
      </c>
      <c r="B384" s="9">
        <v>2134</v>
      </c>
      <c r="C384" s="9" t="s">
        <v>2388</v>
      </c>
      <c r="D384" s="9" t="s">
        <v>2389</v>
      </c>
      <c r="E384" s="10">
        <v>2478.66</v>
      </c>
      <c r="F384" s="10">
        <v>2385071.0589549299</v>
      </c>
      <c r="G384" s="18">
        <v>2704898.9720856599</v>
      </c>
      <c r="H384" s="19">
        <v>-0.118240243510509</v>
      </c>
      <c r="I384" s="20">
        <v>-319827.91313073301</v>
      </c>
      <c r="J384" s="10">
        <v>962.24212233825097</v>
      </c>
      <c r="K384" s="20">
        <v>1091.2747097567501</v>
      </c>
      <c r="L384" s="21" t="s">
        <v>12</v>
      </c>
      <c r="M384" s="21" t="s">
        <v>6439</v>
      </c>
    </row>
    <row r="385" spans="1:13" x14ac:dyDescent="0.2">
      <c r="A385" s="4" t="s">
        <v>2390</v>
      </c>
      <c r="B385" s="9">
        <v>2135</v>
      </c>
      <c r="C385" s="9" t="s">
        <v>2391</v>
      </c>
      <c r="D385" s="9" t="s">
        <v>2392</v>
      </c>
      <c r="E385" s="10">
        <v>2617.11</v>
      </c>
      <c r="F385" s="10">
        <v>5430745.3371825004</v>
      </c>
      <c r="G385" s="18">
        <v>6231090.11639034</v>
      </c>
      <c r="H385" s="19">
        <v>-0.128443781787492</v>
      </c>
      <c r="I385" s="20">
        <v>-800344.77920784196</v>
      </c>
      <c r="J385" s="10">
        <v>2075.0925017223199</v>
      </c>
      <c r="K385" s="20">
        <v>2380.9049357460499</v>
      </c>
      <c r="L385" s="21" t="s">
        <v>12</v>
      </c>
      <c r="M385" s="21" t="s">
        <v>6439</v>
      </c>
    </row>
    <row r="386" spans="1:13" x14ac:dyDescent="0.2">
      <c r="A386" s="4" t="s">
        <v>2393</v>
      </c>
      <c r="B386" s="9">
        <v>2136</v>
      </c>
      <c r="C386" s="9" t="s">
        <v>2394</v>
      </c>
      <c r="D386" s="9" t="s">
        <v>2395</v>
      </c>
      <c r="E386" s="10">
        <v>792.35</v>
      </c>
      <c r="F386" s="10">
        <v>2074331.3035973001</v>
      </c>
      <c r="G386" s="18">
        <v>2554230.1667560898</v>
      </c>
      <c r="H386" s="19">
        <v>-0.18788395400100999</v>
      </c>
      <c r="I386" s="20">
        <v>-479898.86315879301</v>
      </c>
      <c r="J386" s="10">
        <v>2617.9482597302999</v>
      </c>
      <c r="K386" s="20">
        <v>3223.6135126599302</v>
      </c>
      <c r="L386" s="21" t="s">
        <v>25</v>
      </c>
      <c r="M386" s="21" t="s">
        <v>6441</v>
      </c>
    </row>
    <row r="387" spans="1:13" x14ac:dyDescent="0.2">
      <c r="A387" s="4" t="s">
        <v>2399</v>
      </c>
      <c r="B387" s="9">
        <v>2138</v>
      </c>
      <c r="C387" s="9" t="s">
        <v>2400</v>
      </c>
      <c r="D387" s="9" t="s">
        <v>2401</v>
      </c>
      <c r="E387" s="10">
        <v>2548.81</v>
      </c>
      <c r="F387" s="10">
        <v>1740760.1655780401</v>
      </c>
      <c r="G387" s="18">
        <v>2376901.6246524099</v>
      </c>
      <c r="H387" s="19">
        <v>-0.26763474452477498</v>
      </c>
      <c r="I387" s="20">
        <v>-636141.45907436998</v>
      </c>
      <c r="J387" s="10">
        <v>682.96976454817695</v>
      </c>
      <c r="K387" s="20">
        <v>932.55347579945499</v>
      </c>
      <c r="L387" s="21" t="s">
        <v>12</v>
      </c>
      <c r="M387" s="21" t="s">
        <v>6439</v>
      </c>
    </row>
    <row r="388" spans="1:13" x14ac:dyDescent="0.2">
      <c r="A388" s="4" t="s">
        <v>2402</v>
      </c>
      <c r="B388" s="9">
        <v>2139</v>
      </c>
      <c r="C388" s="9" t="s">
        <v>2403</v>
      </c>
      <c r="D388" s="9" t="s">
        <v>2404</v>
      </c>
      <c r="E388" s="10">
        <v>1561.57</v>
      </c>
      <c r="F388" s="10">
        <v>3621441.1391546</v>
      </c>
      <c r="G388" s="18">
        <v>3438855.5084228399</v>
      </c>
      <c r="H388" s="19">
        <v>5.3094882958750103E-2</v>
      </c>
      <c r="I388" s="20">
        <v>182585.63073176399</v>
      </c>
      <c r="J388" s="10">
        <v>2319.1026589615599</v>
      </c>
      <c r="K388" s="20">
        <v>2202.1782618920902</v>
      </c>
      <c r="L388" s="21" t="s">
        <v>12</v>
      </c>
      <c r="M388" s="21" t="s">
        <v>6439</v>
      </c>
    </row>
    <row r="389" spans="1:13" x14ac:dyDescent="0.2">
      <c r="A389" s="4" t="s">
        <v>2405</v>
      </c>
      <c r="B389" s="9">
        <v>2140</v>
      </c>
      <c r="C389" s="9" t="s">
        <v>2406</v>
      </c>
      <c r="D389" s="9" t="s">
        <v>2407</v>
      </c>
      <c r="E389" s="10">
        <v>1479.71</v>
      </c>
      <c r="F389" s="10">
        <v>4681390.3974449802</v>
      </c>
      <c r="G389" s="18">
        <v>5242466.2255822001</v>
      </c>
      <c r="H389" s="19">
        <v>-0.1070251679256</v>
      </c>
      <c r="I389" s="20">
        <v>-561075.82813722303</v>
      </c>
      <c r="J389" s="10">
        <v>3163.7215383047901</v>
      </c>
      <c r="K389" s="20">
        <v>3542.9011262897502</v>
      </c>
      <c r="L389" s="21" t="s">
        <v>12</v>
      </c>
      <c r="M389" s="21" t="s">
        <v>6439</v>
      </c>
    </row>
    <row r="390" spans="1:13" x14ac:dyDescent="0.2">
      <c r="A390" s="4" t="s">
        <v>2408</v>
      </c>
      <c r="B390" s="9">
        <v>2141</v>
      </c>
      <c r="C390" s="9" t="s">
        <v>2409</v>
      </c>
      <c r="D390" s="9" t="s">
        <v>2410</v>
      </c>
      <c r="E390" s="10">
        <v>418.36</v>
      </c>
      <c r="F390" s="10">
        <v>1917720.3491865899</v>
      </c>
      <c r="G390" s="18">
        <v>2323142.1648582001</v>
      </c>
      <c r="H390" s="19">
        <v>-0.17451442352704799</v>
      </c>
      <c r="I390" s="20">
        <v>-405421.81567160599</v>
      </c>
      <c r="J390" s="10">
        <v>4583.8998689802802</v>
      </c>
      <c r="K390" s="20">
        <v>5552.9739096906897</v>
      </c>
      <c r="L390" s="21" t="s">
        <v>25</v>
      </c>
      <c r="M390" s="21" t="s">
        <v>6443</v>
      </c>
    </row>
    <row r="391" spans="1:13" x14ac:dyDescent="0.2">
      <c r="A391" s="4" t="s">
        <v>2411</v>
      </c>
      <c r="B391" s="9">
        <v>2142</v>
      </c>
      <c r="C391" s="9" t="s">
        <v>2412</v>
      </c>
      <c r="D391" s="9" t="s">
        <v>2413</v>
      </c>
      <c r="E391" s="10">
        <v>1593.4</v>
      </c>
      <c r="F391" s="10">
        <v>1072218.2549271199</v>
      </c>
      <c r="G391" s="18">
        <v>709007.39207942795</v>
      </c>
      <c r="H391" s="19">
        <v>0.512280784241812</v>
      </c>
      <c r="I391" s="20">
        <v>363210.86284769198</v>
      </c>
      <c r="J391" s="10">
        <v>672.91217203911197</v>
      </c>
      <c r="K391" s="20">
        <v>444.96510109164598</v>
      </c>
      <c r="L391" s="21" t="s">
        <v>12</v>
      </c>
      <c r="M391" s="21" t="s">
        <v>6439</v>
      </c>
    </row>
    <row r="392" spans="1:13" x14ac:dyDescent="0.2">
      <c r="A392" s="4" t="s">
        <v>2414</v>
      </c>
      <c r="B392" s="9">
        <v>2143</v>
      </c>
      <c r="C392" s="9" t="s">
        <v>2415</v>
      </c>
      <c r="D392" s="9" t="s">
        <v>2416</v>
      </c>
      <c r="E392" s="10">
        <v>3683.72</v>
      </c>
      <c r="F392" s="10">
        <v>3471885.8919706601</v>
      </c>
      <c r="G392" s="18">
        <v>3833525.8893310199</v>
      </c>
      <c r="H392" s="19">
        <v>-9.4336130184180106E-2</v>
      </c>
      <c r="I392" s="20">
        <v>-361639.99736035499</v>
      </c>
      <c r="J392" s="10">
        <v>942.49451423307403</v>
      </c>
      <c r="K392" s="20">
        <v>1040.6670130550101</v>
      </c>
      <c r="L392" s="21" t="s">
        <v>12</v>
      </c>
      <c r="M392" s="21" t="s">
        <v>6439</v>
      </c>
    </row>
    <row r="393" spans="1:13" x14ac:dyDescent="0.2">
      <c r="A393" s="4" t="s">
        <v>2417</v>
      </c>
      <c r="B393" s="9">
        <v>2144</v>
      </c>
      <c r="C393" s="9" t="s">
        <v>2418</v>
      </c>
      <c r="D393" s="9" t="s">
        <v>2419</v>
      </c>
      <c r="E393" s="10">
        <v>2669.86</v>
      </c>
      <c r="F393" s="10">
        <v>4332786.5267899996</v>
      </c>
      <c r="G393" s="18">
        <v>4778945.5635222597</v>
      </c>
      <c r="H393" s="19">
        <v>-9.3359305060470604E-2</v>
      </c>
      <c r="I393" s="20">
        <v>-446159.03673225699</v>
      </c>
      <c r="J393" s="10">
        <v>1622.8515827758799</v>
      </c>
      <c r="K393" s="20">
        <v>1789.96110789414</v>
      </c>
      <c r="L393" s="21" t="s">
        <v>12</v>
      </c>
      <c r="M393" s="21" t="s">
        <v>6439</v>
      </c>
    </row>
    <row r="394" spans="1:13" x14ac:dyDescent="0.2">
      <c r="A394" s="4" t="s">
        <v>2420</v>
      </c>
      <c r="B394" s="9">
        <v>2145</v>
      </c>
      <c r="C394" s="9" t="s">
        <v>2421</v>
      </c>
      <c r="D394" s="9" t="s">
        <v>2422</v>
      </c>
      <c r="E394" s="10">
        <v>1290.8900000000001</v>
      </c>
      <c r="F394" s="10">
        <v>3067408.4626592798</v>
      </c>
      <c r="G394" s="18">
        <v>4030498.7485178099</v>
      </c>
      <c r="H394" s="19">
        <v>-0.238950647537778</v>
      </c>
      <c r="I394" s="20">
        <v>-963090.28585853404</v>
      </c>
      <c r="J394" s="10">
        <v>2376.1966260946201</v>
      </c>
      <c r="K394" s="20">
        <v>3122.2635147207102</v>
      </c>
      <c r="L394" s="21" t="s">
        <v>12</v>
      </c>
      <c r="M394" s="21" t="s">
        <v>6439</v>
      </c>
    </row>
    <row r="395" spans="1:13" x14ac:dyDescent="0.2">
      <c r="A395" s="4" t="s">
        <v>2423</v>
      </c>
      <c r="B395" s="9">
        <v>2146</v>
      </c>
      <c r="C395" s="9" t="s">
        <v>2424</v>
      </c>
      <c r="D395" s="9" t="s">
        <v>2425</v>
      </c>
      <c r="E395" s="10">
        <v>409.41</v>
      </c>
      <c r="F395" s="10">
        <v>1368678.2204576801</v>
      </c>
      <c r="G395" s="18">
        <v>1907144.2767169999</v>
      </c>
      <c r="H395" s="19">
        <v>-0.28234154218591601</v>
      </c>
      <c r="I395" s="20">
        <v>-538466.05625932105</v>
      </c>
      <c r="J395" s="10">
        <v>3343.0502930013399</v>
      </c>
      <c r="K395" s="20">
        <v>4658.2747776483202</v>
      </c>
      <c r="L395" s="21" t="s">
        <v>25</v>
      </c>
      <c r="M395" s="21" t="s">
        <v>6443</v>
      </c>
    </row>
    <row r="396" spans="1:13" x14ac:dyDescent="0.2">
      <c r="A396" s="4" t="s">
        <v>2426</v>
      </c>
      <c r="B396" s="9">
        <v>2147</v>
      </c>
      <c r="C396" s="9" t="s">
        <v>2427</v>
      </c>
      <c r="D396" s="9" t="s">
        <v>2428</v>
      </c>
      <c r="E396" s="10">
        <v>1867.51</v>
      </c>
      <c r="F396" s="10">
        <v>636886.65553470002</v>
      </c>
      <c r="G396" s="18">
        <v>670256.14729024901</v>
      </c>
      <c r="H396" s="19">
        <v>-4.9786177852239002E-2</v>
      </c>
      <c r="I396" s="20">
        <v>-33369.491755548901</v>
      </c>
      <c r="J396" s="10">
        <v>341.03520491708201</v>
      </c>
      <c r="K396" s="20">
        <v>358.90364565129403</v>
      </c>
      <c r="L396" s="21" t="s">
        <v>12</v>
      </c>
      <c r="M396" s="21" t="s">
        <v>6439</v>
      </c>
    </row>
    <row r="397" spans="1:13" x14ac:dyDescent="0.2">
      <c r="A397" s="4" t="s">
        <v>2429</v>
      </c>
      <c r="B397" s="9">
        <v>2148</v>
      </c>
      <c r="C397" s="9" t="s">
        <v>2430</v>
      </c>
      <c r="D397" s="9" t="s">
        <v>2431</v>
      </c>
      <c r="E397" s="10">
        <v>1609.01</v>
      </c>
      <c r="F397" s="10">
        <v>1335130.4868543199</v>
      </c>
      <c r="G397" s="18">
        <v>1364481.3299446099</v>
      </c>
      <c r="H397" s="19">
        <v>-2.15106227151378E-2</v>
      </c>
      <c r="I397" s="20">
        <v>-29350.843090287901</v>
      </c>
      <c r="J397" s="10">
        <v>829.78383406835303</v>
      </c>
      <c r="K397" s="20">
        <v>848.02538824781004</v>
      </c>
      <c r="L397" s="21" t="s">
        <v>12</v>
      </c>
      <c r="M397" s="21" t="s">
        <v>6440</v>
      </c>
    </row>
    <row r="398" spans="1:13" x14ac:dyDescent="0.2">
      <c r="A398" s="4" t="s">
        <v>2432</v>
      </c>
      <c r="B398" s="9">
        <v>2149</v>
      </c>
      <c r="C398" s="9" t="s">
        <v>2433</v>
      </c>
      <c r="D398" s="9" t="s">
        <v>2434</v>
      </c>
      <c r="E398" s="10">
        <v>537.74</v>
      </c>
      <c r="F398" s="10">
        <v>904816.84720615996</v>
      </c>
      <c r="G398" s="18">
        <v>1028846.61762822</v>
      </c>
      <c r="H398" s="19">
        <v>-0.120552245880911</v>
      </c>
      <c r="I398" s="20">
        <v>-124029.770422061</v>
      </c>
      <c r="J398" s="10">
        <v>1682.6288674938801</v>
      </c>
      <c r="K398" s="20">
        <v>1913.2789408045201</v>
      </c>
      <c r="L398" s="21" t="s">
        <v>25</v>
      </c>
      <c r="M398" s="21" t="s">
        <v>6440</v>
      </c>
    </row>
    <row r="399" spans="1:13" x14ac:dyDescent="0.2">
      <c r="A399" s="4" t="s">
        <v>2435</v>
      </c>
      <c r="B399" s="9">
        <v>2150</v>
      </c>
      <c r="C399" s="9" t="s">
        <v>2436</v>
      </c>
      <c r="D399" s="9" t="s">
        <v>2437</v>
      </c>
      <c r="E399" s="10">
        <v>314.94</v>
      </c>
      <c r="F399" s="10">
        <v>702180.67422556004</v>
      </c>
      <c r="G399" s="18">
        <v>815843.91489045997</v>
      </c>
      <c r="H399" s="19">
        <v>-0.139319836295109</v>
      </c>
      <c r="I399" s="20">
        <v>-113663.240664899</v>
      </c>
      <c r="J399" s="10">
        <v>2229.5696774800299</v>
      </c>
      <c r="K399" s="20">
        <v>2590.4741058311402</v>
      </c>
      <c r="L399" s="21" t="s">
        <v>25</v>
      </c>
      <c r="M399" s="21" t="s">
        <v>6440</v>
      </c>
    </row>
    <row r="400" spans="1:13" x14ac:dyDescent="0.2">
      <c r="A400" s="4" t="s">
        <v>2459</v>
      </c>
      <c r="B400" s="9">
        <v>2158</v>
      </c>
      <c r="C400" s="9" t="s">
        <v>2460</v>
      </c>
      <c r="D400" s="9" t="s">
        <v>2461</v>
      </c>
      <c r="E400" s="10">
        <v>4312.2</v>
      </c>
      <c r="F400" s="10">
        <v>3289226.6099686399</v>
      </c>
      <c r="G400" s="18">
        <v>4100174.8410822302</v>
      </c>
      <c r="H400" s="19">
        <v>-0.19778381716511001</v>
      </c>
      <c r="I400" s="20">
        <v>-810948.23111359205</v>
      </c>
      <c r="J400" s="10">
        <v>762.77227632499398</v>
      </c>
      <c r="K400" s="20">
        <v>950.83132532865704</v>
      </c>
      <c r="L400" s="21" t="s">
        <v>12</v>
      </c>
      <c r="M400" s="21" t="s">
        <v>6440</v>
      </c>
    </row>
    <row r="401" spans="1:13" x14ac:dyDescent="0.2">
      <c r="A401" s="4" t="s">
        <v>2462</v>
      </c>
      <c r="B401" s="9">
        <v>2159</v>
      </c>
      <c r="C401" s="9" t="s">
        <v>2463</v>
      </c>
      <c r="D401" s="9" t="s">
        <v>2464</v>
      </c>
      <c r="E401" s="10">
        <v>2184.0700000000002</v>
      </c>
      <c r="F401" s="10">
        <v>3959661.22594612</v>
      </c>
      <c r="G401" s="18">
        <v>4200889.3846333399</v>
      </c>
      <c r="H401" s="19">
        <v>-5.7423116059571198E-2</v>
      </c>
      <c r="I401" s="20">
        <v>-241228.158687221</v>
      </c>
      <c r="J401" s="10">
        <v>1812.97358873393</v>
      </c>
      <c r="K401" s="20">
        <v>1923.42250231602</v>
      </c>
      <c r="L401" s="21" t="s">
        <v>12</v>
      </c>
      <c r="M401" s="21" t="s">
        <v>6439</v>
      </c>
    </row>
    <row r="402" spans="1:13" x14ac:dyDescent="0.2">
      <c r="A402" s="4" t="s">
        <v>2465</v>
      </c>
      <c r="B402" s="9">
        <v>2160</v>
      </c>
      <c r="C402" s="9" t="s">
        <v>2466</v>
      </c>
      <c r="D402" s="9" t="s">
        <v>2467</v>
      </c>
      <c r="E402" s="10">
        <v>1273.33</v>
      </c>
      <c r="F402" s="10">
        <v>3206093.8216575598</v>
      </c>
      <c r="G402" s="18">
        <v>3676637.98361695</v>
      </c>
      <c r="H402" s="19">
        <v>-0.12798218482649901</v>
      </c>
      <c r="I402" s="20">
        <v>-470544.16195939103</v>
      </c>
      <c r="J402" s="10">
        <v>2517.8813203628001</v>
      </c>
      <c r="K402" s="20">
        <v>2887.4195877085699</v>
      </c>
      <c r="L402" s="21" t="s">
        <v>12</v>
      </c>
      <c r="M402" s="21" t="s">
        <v>6439</v>
      </c>
    </row>
    <row r="403" spans="1:13" x14ac:dyDescent="0.2">
      <c r="A403" s="4" t="s">
        <v>2468</v>
      </c>
      <c r="B403" s="9">
        <v>2161</v>
      </c>
      <c r="C403" s="9" t="s">
        <v>2469</v>
      </c>
      <c r="D403" s="9" t="s">
        <v>2470</v>
      </c>
      <c r="E403" s="10">
        <v>461.72</v>
      </c>
      <c r="F403" s="10">
        <v>1865458.06950972</v>
      </c>
      <c r="G403" s="18">
        <v>1833126.5621891399</v>
      </c>
      <c r="H403" s="19">
        <v>1.76373568456543E-2</v>
      </c>
      <c r="I403" s="20">
        <v>32331.507320577501</v>
      </c>
      <c r="J403" s="10">
        <v>4040.2366575190999</v>
      </c>
      <c r="K403" s="20">
        <v>3970.2126011200298</v>
      </c>
      <c r="L403" s="21" t="s">
        <v>25</v>
      </c>
      <c r="M403" s="21" t="s">
        <v>6450</v>
      </c>
    </row>
    <row r="404" spans="1:13" x14ac:dyDescent="0.2">
      <c r="A404" s="4" t="s">
        <v>2471</v>
      </c>
      <c r="B404" s="9">
        <v>2162</v>
      </c>
      <c r="C404" s="9" t="s">
        <v>2472</v>
      </c>
      <c r="D404" s="9" t="s">
        <v>2473</v>
      </c>
      <c r="E404" s="10">
        <v>4440.9799999999996</v>
      </c>
      <c r="F404" s="10">
        <v>1738275.0053292001</v>
      </c>
      <c r="G404" s="18">
        <v>1782906.6042233901</v>
      </c>
      <c r="H404" s="19">
        <v>-2.50330548938811E-2</v>
      </c>
      <c r="I404" s="20">
        <v>-44631.598894187198</v>
      </c>
      <c r="J404" s="10">
        <v>391.41698573945399</v>
      </c>
      <c r="K404" s="20">
        <v>401.46692942174599</v>
      </c>
      <c r="L404" s="21" t="s">
        <v>12</v>
      </c>
      <c r="M404" s="21" t="s">
        <v>6439</v>
      </c>
    </row>
    <row r="405" spans="1:13" x14ac:dyDescent="0.2">
      <c r="A405" s="4" t="s">
        <v>2477</v>
      </c>
      <c r="B405" s="9">
        <v>2167</v>
      </c>
      <c r="C405" s="9" t="s">
        <v>2478</v>
      </c>
      <c r="D405" s="9" t="s">
        <v>2479</v>
      </c>
      <c r="E405" s="10">
        <v>676.28</v>
      </c>
      <c r="F405" s="10">
        <v>489603.30981693999</v>
      </c>
      <c r="G405" s="18">
        <v>745681.81610714097</v>
      </c>
      <c r="H405" s="19">
        <v>-0.343415248647296</v>
      </c>
      <c r="I405" s="20">
        <v>-256078.50629020101</v>
      </c>
      <c r="J405" s="10">
        <v>723.96538388971999</v>
      </c>
      <c r="K405" s="20">
        <v>1102.6229019151001</v>
      </c>
      <c r="L405" s="21" t="s">
        <v>25</v>
      </c>
      <c r="M405" s="21" t="s">
        <v>6443</v>
      </c>
    </row>
    <row r="406" spans="1:13" x14ac:dyDescent="0.2">
      <c r="A406" s="4" t="s">
        <v>2480</v>
      </c>
      <c r="B406" s="9">
        <v>2168</v>
      </c>
      <c r="C406" s="9" t="s">
        <v>2481</v>
      </c>
      <c r="D406" s="9" t="s">
        <v>2482</v>
      </c>
      <c r="E406" s="10">
        <v>511.53</v>
      </c>
      <c r="F406" s="10">
        <v>884793.58348432998</v>
      </c>
      <c r="G406" s="18">
        <v>1093179.4636885801</v>
      </c>
      <c r="H406" s="19">
        <v>-0.190623668963851</v>
      </c>
      <c r="I406" s="20">
        <v>-208385.88020425299</v>
      </c>
      <c r="J406" s="10">
        <v>1729.7002785453999</v>
      </c>
      <c r="K406" s="20">
        <v>2137.0779107551498</v>
      </c>
      <c r="L406" s="21" t="s">
        <v>25</v>
      </c>
      <c r="M406" s="21" t="s">
        <v>6439</v>
      </c>
    </row>
    <row r="407" spans="1:13" x14ac:dyDescent="0.2">
      <c r="A407" s="4" t="s">
        <v>2489</v>
      </c>
      <c r="B407" s="9">
        <v>2171</v>
      </c>
      <c r="C407" s="9" t="s">
        <v>2490</v>
      </c>
      <c r="D407" s="9" t="s">
        <v>2491</v>
      </c>
      <c r="E407" s="10">
        <v>479.58</v>
      </c>
      <c r="F407" s="10">
        <v>347104.12948233</v>
      </c>
      <c r="G407" s="18">
        <v>222044.00482032201</v>
      </c>
      <c r="H407" s="19">
        <v>0.56322225300884199</v>
      </c>
      <c r="I407" s="20">
        <v>125060.12466200801</v>
      </c>
      <c r="J407" s="10">
        <v>723.76689912492202</v>
      </c>
      <c r="K407" s="20">
        <v>462.99679890804902</v>
      </c>
      <c r="L407" s="21" t="s">
        <v>25</v>
      </c>
      <c r="M407" s="21" t="s">
        <v>6439</v>
      </c>
    </row>
    <row r="408" spans="1:13" x14ac:dyDescent="0.2">
      <c r="A408" s="4" t="s">
        <v>2492</v>
      </c>
      <c r="B408" s="9">
        <v>2172</v>
      </c>
      <c r="C408" s="9" t="s">
        <v>2493</v>
      </c>
      <c r="D408" s="9" t="s">
        <v>2494</v>
      </c>
      <c r="E408" s="10">
        <v>4011.6</v>
      </c>
      <c r="F408" s="10">
        <v>2830753.77434457</v>
      </c>
      <c r="G408" s="18">
        <v>3351880.9975518999</v>
      </c>
      <c r="H408" s="19">
        <v>-0.15547306828254001</v>
      </c>
      <c r="I408" s="20">
        <v>-521127.22320733499</v>
      </c>
      <c r="J408" s="10">
        <v>705.64208154964797</v>
      </c>
      <c r="K408" s="20">
        <v>835.54716261638896</v>
      </c>
      <c r="L408" s="21" t="s">
        <v>12</v>
      </c>
      <c r="M408" s="21" t="s">
        <v>6439</v>
      </c>
    </row>
    <row r="409" spans="1:13" x14ac:dyDescent="0.2">
      <c r="A409" s="4" t="s">
        <v>2495</v>
      </c>
      <c r="B409" s="9">
        <v>2173</v>
      </c>
      <c r="C409" s="9" t="s">
        <v>2496</v>
      </c>
      <c r="D409" s="9" t="s">
        <v>2497</v>
      </c>
      <c r="E409" s="10">
        <v>1659.86</v>
      </c>
      <c r="F409" s="10">
        <v>1854724.4097557</v>
      </c>
      <c r="G409" s="18">
        <v>2300785.57105922</v>
      </c>
      <c r="H409" s="19">
        <v>-0.193873417372905</v>
      </c>
      <c r="I409" s="20">
        <v>-446061.161303523</v>
      </c>
      <c r="J409" s="10">
        <v>1117.39809969256</v>
      </c>
      <c r="K409" s="20">
        <v>1386.13230697723</v>
      </c>
      <c r="L409" s="21" t="s">
        <v>12</v>
      </c>
      <c r="M409" s="21" t="s">
        <v>6439</v>
      </c>
    </row>
    <row r="410" spans="1:13" x14ac:dyDescent="0.2">
      <c r="A410" s="4" t="s">
        <v>2498</v>
      </c>
      <c r="B410" s="9">
        <v>2174</v>
      </c>
      <c r="C410" s="9" t="s">
        <v>2499</v>
      </c>
      <c r="D410" s="9" t="s">
        <v>2500</v>
      </c>
      <c r="E410" s="10">
        <v>889.74</v>
      </c>
      <c r="F410" s="10">
        <v>1567952.8568081099</v>
      </c>
      <c r="G410" s="18">
        <v>2033918.30598004</v>
      </c>
      <c r="H410" s="19">
        <v>-0.22909742628399299</v>
      </c>
      <c r="I410" s="20">
        <v>-465965.44917192601</v>
      </c>
      <c r="J410" s="10">
        <v>1762.2596003418</v>
      </c>
      <c r="K410" s="20">
        <v>2285.9692786432402</v>
      </c>
      <c r="L410" s="21" t="s">
        <v>25</v>
      </c>
      <c r="M410" s="21" t="s">
        <v>6439</v>
      </c>
    </row>
    <row r="411" spans="1:13" x14ac:dyDescent="0.2">
      <c r="A411" s="4" t="s">
        <v>2504</v>
      </c>
      <c r="B411" s="9">
        <v>2176</v>
      </c>
      <c r="C411" s="9" t="s">
        <v>2505</v>
      </c>
      <c r="D411" s="9" t="s">
        <v>2506</v>
      </c>
      <c r="E411" s="10">
        <v>583.59</v>
      </c>
      <c r="F411" s="10">
        <v>617570.94011089997</v>
      </c>
      <c r="G411" s="18">
        <v>661961.82092947303</v>
      </c>
      <c r="H411" s="19">
        <v>-6.7059578687247004E-2</v>
      </c>
      <c r="I411" s="20">
        <v>-44390.8808185733</v>
      </c>
      <c r="J411" s="10">
        <v>1058.2274201252601</v>
      </c>
      <c r="K411" s="20">
        <v>1134.2926042760701</v>
      </c>
      <c r="L411" s="21" t="s">
        <v>25</v>
      </c>
      <c r="M411" s="21" t="s">
        <v>6440</v>
      </c>
    </row>
    <row r="412" spans="1:13" x14ac:dyDescent="0.2">
      <c r="A412" s="4" t="s">
        <v>2507</v>
      </c>
      <c r="B412" s="9">
        <v>2177</v>
      </c>
      <c r="C412" s="9" t="s">
        <v>2508</v>
      </c>
      <c r="D412" s="9" t="s">
        <v>2509</v>
      </c>
      <c r="E412" s="10">
        <v>436.49</v>
      </c>
      <c r="F412" s="10">
        <v>1202907.5760154801</v>
      </c>
      <c r="G412" s="18">
        <v>1022515.10227362</v>
      </c>
      <c r="H412" s="19">
        <v>0.17642035148502799</v>
      </c>
      <c r="I412" s="20">
        <v>180392.473741861</v>
      </c>
      <c r="J412" s="10">
        <v>2755.8651424213199</v>
      </c>
      <c r="K412" s="20">
        <v>2342.5854023542802</v>
      </c>
      <c r="L412" s="21" t="s">
        <v>25</v>
      </c>
      <c r="M412" s="21" t="s">
        <v>6439</v>
      </c>
    </row>
    <row r="413" spans="1:13" x14ac:dyDescent="0.2">
      <c r="A413" s="4" t="s">
        <v>2510</v>
      </c>
      <c r="B413" s="9">
        <v>2178</v>
      </c>
      <c r="C413" s="9" t="s">
        <v>2511</v>
      </c>
      <c r="D413" s="9" t="s">
        <v>2512</v>
      </c>
      <c r="E413" s="10">
        <v>580.54999999999995</v>
      </c>
      <c r="F413" s="10">
        <v>1935014.85231996</v>
      </c>
      <c r="G413" s="18">
        <v>2214551.6957865702</v>
      </c>
      <c r="H413" s="19">
        <v>-0.12622728292975199</v>
      </c>
      <c r="I413" s="20">
        <v>-279536.84346661298</v>
      </c>
      <c r="J413" s="10">
        <v>3333.0718324346899</v>
      </c>
      <c r="K413" s="20">
        <v>3814.5753092525601</v>
      </c>
      <c r="L413" s="21" t="s">
        <v>25</v>
      </c>
      <c r="M413" s="21" t="s">
        <v>6439</v>
      </c>
    </row>
    <row r="414" spans="1:13" x14ac:dyDescent="0.2">
      <c r="A414" s="4" t="s">
        <v>2513</v>
      </c>
      <c r="B414" s="9">
        <v>2179</v>
      </c>
      <c r="C414" s="9" t="s">
        <v>2514</v>
      </c>
      <c r="D414" s="9" t="s">
        <v>2515</v>
      </c>
      <c r="E414" s="10">
        <v>250.59</v>
      </c>
      <c r="F414" s="10">
        <v>1346337.7441584601</v>
      </c>
      <c r="G414" s="18">
        <v>1397499.0492586901</v>
      </c>
      <c r="H414" s="19">
        <v>-3.6609187768226699E-2</v>
      </c>
      <c r="I414" s="20">
        <v>-51161.305100229802</v>
      </c>
      <c r="J414" s="10">
        <v>5372.6714719600204</v>
      </c>
      <c r="K414" s="20">
        <v>5576.8348667492301</v>
      </c>
      <c r="L414" s="21" t="s">
        <v>25</v>
      </c>
      <c r="M414" s="21" t="s">
        <v>6438</v>
      </c>
    </row>
    <row r="415" spans="1:13" x14ac:dyDescent="0.2">
      <c r="A415" s="4" t="s">
        <v>2516</v>
      </c>
      <c r="B415" s="9">
        <v>2180</v>
      </c>
      <c r="C415" s="9" t="s">
        <v>2517</v>
      </c>
      <c r="D415" s="9" t="s">
        <v>2518</v>
      </c>
      <c r="E415" s="10">
        <v>402.21</v>
      </c>
      <c r="F415" s="10">
        <v>194560.13038515</v>
      </c>
      <c r="G415" s="18">
        <v>191173.50637952701</v>
      </c>
      <c r="H415" s="19">
        <v>1.77149233163101E-2</v>
      </c>
      <c r="I415" s="20">
        <v>3386.6240056234201</v>
      </c>
      <c r="J415" s="10">
        <v>483.72773025322601</v>
      </c>
      <c r="K415" s="20">
        <v>475.30769095628301</v>
      </c>
      <c r="L415" s="21" t="s">
        <v>25</v>
      </c>
      <c r="M415" s="21" t="s">
        <v>6443</v>
      </c>
    </row>
    <row r="416" spans="1:13" x14ac:dyDescent="0.2">
      <c r="A416" s="4" t="s">
        <v>2522</v>
      </c>
      <c r="B416" s="9">
        <v>2186</v>
      </c>
      <c r="C416" s="9" t="s">
        <v>2523</v>
      </c>
      <c r="D416" s="9" t="s">
        <v>2524</v>
      </c>
      <c r="E416" s="10">
        <v>7091.17</v>
      </c>
      <c r="F416" s="10">
        <v>3848117.5254917</v>
      </c>
      <c r="G416" s="18">
        <v>3778424.65969725</v>
      </c>
      <c r="H416" s="19">
        <v>1.8444953140877698E-2</v>
      </c>
      <c r="I416" s="20">
        <v>69692.865794452402</v>
      </c>
      <c r="J416" s="10">
        <v>542.66327354889199</v>
      </c>
      <c r="K416" s="20">
        <v>532.83515409971096</v>
      </c>
      <c r="L416" s="21" t="s">
        <v>12</v>
      </c>
      <c r="M416" s="21" t="s">
        <v>6439</v>
      </c>
    </row>
    <row r="417" spans="1:13" x14ac:dyDescent="0.2">
      <c r="A417" s="4" t="s">
        <v>2528</v>
      </c>
      <c r="B417" s="9">
        <v>2188</v>
      </c>
      <c r="C417" s="9" t="s">
        <v>2529</v>
      </c>
      <c r="D417" s="9" t="s">
        <v>2530</v>
      </c>
      <c r="E417" s="10">
        <v>1301.24</v>
      </c>
      <c r="F417" s="10">
        <v>1327845.3596713201</v>
      </c>
      <c r="G417" s="18">
        <v>1406386.27482605</v>
      </c>
      <c r="H417" s="19">
        <v>-5.5845905609708701E-2</v>
      </c>
      <c r="I417" s="20">
        <v>-78540.915154725095</v>
      </c>
      <c r="J417" s="10">
        <v>1020.4461587956999</v>
      </c>
      <c r="K417" s="20">
        <v>1080.8046746380701</v>
      </c>
      <c r="L417" s="21" t="s">
        <v>12</v>
      </c>
      <c r="M417" s="21" t="s">
        <v>6443</v>
      </c>
    </row>
    <row r="418" spans="1:13" x14ac:dyDescent="0.2">
      <c r="A418" s="4" t="s">
        <v>2531</v>
      </c>
      <c r="B418" s="9">
        <v>2189</v>
      </c>
      <c r="C418" s="9" t="s">
        <v>2532</v>
      </c>
      <c r="D418" s="9" t="s">
        <v>2533</v>
      </c>
      <c r="E418" s="10">
        <v>3921.01</v>
      </c>
      <c r="F418" s="10">
        <v>3799928.5789932702</v>
      </c>
      <c r="G418" s="18">
        <v>4637191.86457875</v>
      </c>
      <c r="H418" s="19">
        <v>-0.18055394515394799</v>
      </c>
      <c r="I418" s="20">
        <v>-837263.285585484</v>
      </c>
      <c r="J418" s="10">
        <v>969.119838764316</v>
      </c>
      <c r="K418" s="20">
        <v>1182.65239430115</v>
      </c>
      <c r="L418" s="21" t="s">
        <v>12</v>
      </c>
      <c r="M418" s="21" t="s">
        <v>6439</v>
      </c>
    </row>
    <row r="419" spans="1:13" x14ac:dyDescent="0.2">
      <c r="A419" s="4" t="s">
        <v>2534</v>
      </c>
      <c r="B419" s="9">
        <v>2190</v>
      </c>
      <c r="C419" s="9" t="s">
        <v>2535</v>
      </c>
      <c r="D419" s="9" t="s">
        <v>2536</v>
      </c>
      <c r="E419" s="10">
        <v>2240.85</v>
      </c>
      <c r="F419" s="10">
        <v>2375094.2354864399</v>
      </c>
      <c r="G419" s="18">
        <v>2440860.9846131401</v>
      </c>
      <c r="H419" s="19">
        <v>-2.6944078151638601E-2</v>
      </c>
      <c r="I419" s="20">
        <v>-65766.749126702096</v>
      </c>
      <c r="J419" s="10">
        <v>1059.90772942698</v>
      </c>
      <c r="K419" s="20">
        <v>1089.2567483826001</v>
      </c>
      <c r="L419" s="21" t="s">
        <v>12</v>
      </c>
      <c r="M419" s="21" t="s">
        <v>6439</v>
      </c>
    </row>
    <row r="420" spans="1:13" x14ac:dyDescent="0.2">
      <c r="A420" s="4" t="s">
        <v>2537</v>
      </c>
      <c r="B420" s="9">
        <v>2191</v>
      </c>
      <c r="C420" s="9" t="s">
        <v>2538</v>
      </c>
      <c r="D420" s="9" t="s">
        <v>2539</v>
      </c>
      <c r="E420" s="10">
        <v>1044</v>
      </c>
      <c r="F420" s="10">
        <v>1933301.6952965199</v>
      </c>
      <c r="G420" s="18">
        <v>2010837.9384714901</v>
      </c>
      <c r="H420" s="19">
        <v>-3.8559170628097203E-2</v>
      </c>
      <c r="I420" s="20">
        <v>-77536.243174973599</v>
      </c>
      <c r="J420" s="10">
        <v>1851.8215472188899</v>
      </c>
      <c r="K420" s="20">
        <v>1926.0899793788301</v>
      </c>
      <c r="L420" s="21" t="s">
        <v>25</v>
      </c>
      <c r="M420" s="21" t="s">
        <v>6439</v>
      </c>
    </row>
    <row r="421" spans="1:13" x14ac:dyDescent="0.2">
      <c r="A421" s="4" t="s">
        <v>2540</v>
      </c>
      <c r="B421" s="9">
        <v>2192</v>
      </c>
      <c r="C421" s="9" t="s">
        <v>2541</v>
      </c>
      <c r="D421" s="9" t="s">
        <v>2542</v>
      </c>
      <c r="E421" s="10">
        <v>399.13</v>
      </c>
      <c r="F421" s="10">
        <v>989119.25473002996</v>
      </c>
      <c r="G421" s="18">
        <v>1132446.1467281</v>
      </c>
      <c r="H421" s="19">
        <v>-0.126563980470217</v>
      </c>
      <c r="I421" s="20">
        <v>-143326.891998067</v>
      </c>
      <c r="J421" s="10">
        <v>2478.1881961517001</v>
      </c>
      <c r="K421" s="20">
        <v>2837.2864648813602</v>
      </c>
      <c r="L421" s="21" t="s">
        <v>25</v>
      </c>
      <c r="M421" s="21" t="s">
        <v>6439</v>
      </c>
    </row>
    <row r="422" spans="1:13" x14ac:dyDescent="0.2">
      <c r="A422" s="4" t="s">
        <v>2546</v>
      </c>
      <c r="B422" s="9">
        <v>2194</v>
      </c>
      <c r="C422" s="9" t="s">
        <v>2547</v>
      </c>
      <c r="D422" s="9" t="s">
        <v>2548</v>
      </c>
      <c r="E422" s="10">
        <v>4496.72</v>
      </c>
      <c r="F422" s="10">
        <v>2871729.47614783</v>
      </c>
      <c r="G422" s="18">
        <v>3611795.3416572399</v>
      </c>
      <c r="H422" s="19">
        <v>-0.204902491836604</v>
      </c>
      <c r="I422" s="20">
        <v>-740065.86550940899</v>
      </c>
      <c r="J422" s="10">
        <v>638.62759436830197</v>
      </c>
      <c r="K422" s="20">
        <v>803.20663542698605</v>
      </c>
      <c r="L422" s="21" t="s">
        <v>12</v>
      </c>
      <c r="M422" s="21" t="s">
        <v>6443</v>
      </c>
    </row>
    <row r="423" spans="1:13" x14ac:dyDescent="0.2">
      <c r="A423" s="4" t="s">
        <v>2549</v>
      </c>
      <c r="B423" s="9">
        <v>2195</v>
      </c>
      <c r="C423" s="9" t="s">
        <v>2550</v>
      </c>
      <c r="D423" s="9" t="s">
        <v>2551</v>
      </c>
      <c r="E423" s="10">
        <v>530.16</v>
      </c>
      <c r="F423" s="10">
        <v>823037.07995742001</v>
      </c>
      <c r="G423" s="18">
        <v>846070.23130088102</v>
      </c>
      <c r="H423" s="19">
        <v>-2.7223687220440301E-2</v>
      </c>
      <c r="I423" s="20">
        <v>-23033.151343460799</v>
      </c>
      <c r="J423" s="10">
        <v>1552.4314922993401</v>
      </c>
      <c r="K423" s="20">
        <v>1595.8771527480001</v>
      </c>
      <c r="L423" s="21" t="s">
        <v>25</v>
      </c>
      <c r="M423" s="21" t="s">
        <v>6439</v>
      </c>
    </row>
    <row r="424" spans="1:13" x14ac:dyDescent="0.2">
      <c r="A424" s="4" t="s">
        <v>2558</v>
      </c>
      <c r="B424" s="9">
        <v>2198</v>
      </c>
      <c r="C424" s="9" t="s">
        <v>2559</v>
      </c>
      <c r="D424" s="9" t="s">
        <v>2560</v>
      </c>
      <c r="E424" s="10">
        <v>662.12</v>
      </c>
      <c r="F424" s="10">
        <v>418887.32407019997</v>
      </c>
      <c r="G424" s="18">
        <v>296307.15721007698</v>
      </c>
      <c r="H424" s="19">
        <v>0.41369289899810202</v>
      </c>
      <c r="I424" s="20">
        <v>122580.166860123</v>
      </c>
      <c r="J424" s="10">
        <v>632.64562929710598</v>
      </c>
      <c r="K424" s="20">
        <v>447.51277292647399</v>
      </c>
      <c r="L424" s="21" t="s">
        <v>25</v>
      </c>
      <c r="M424" s="21" t="s">
        <v>6439</v>
      </c>
    </row>
    <row r="425" spans="1:13" x14ac:dyDescent="0.2">
      <c r="A425" s="4" t="s">
        <v>2561</v>
      </c>
      <c r="B425" s="9">
        <v>2199</v>
      </c>
      <c r="C425" s="9" t="s">
        <v>2562</v>
      </c>
      <c r="D425" s="9" t="s">
        <v>2563</v>
      </c>
      <c r="E425" s="10">
        <v>2654.03</v>
      </c>
      <c r="F425" s="10">
        <v>1162649.8317539601</v>
      </c>
      <c r="G425" s="18">
        <v>1187134.90316717</v>
      </c>
      <c r="H425" s="19">
        <v>-2.06253487686077E-2</v>
      </c>
      <c r="I425" s="20">
        <v>-24485.071413210098</v>
      </c>
      <c r="J425" s="10">
        <v>438.06958917343098</v>
      </c>
      <c r="K425" s="20">
        <v>447.29520885866799</v>
      </c>
      <c r="L425" s="21" t="s">
        <v>12</v>
      </c>
      <c r="M425" s="21" t="s">
        <v>6439</v>
      </c>
    </row>
    <row r="426" spans="1:13" x14ac:dyDescent="0.2">
      <c r="A426" s="4" t="s">
        <v>2564</v>
      </c>
      <c r="B426" s="9">
        <v>2200</v>
      </c>
      <c r="C426" s="9" t="s">
        <v>2565</v>
      </c>
      <c r="D426" s="9" t="s">
        <v>2566</v>
      </c>
      <c r="E426" s="10">
        <v>23170.01</v>
      </c>
      <c r="F426" s="10">
        <v>8409620.2322934903</v>
      </c>
      <c r="G426" s="18">
        <v>9044761.9856540691</v>
      </c>
      <c r="H426" s="19">
        <v>-7.0222052760258197E-2</v>
      </c>
      <c r="I426" s="20">
        <v>-635141.75336057704</v>
      </c>
      <c r="J426" s="10">
        <v>362.95280978702601</v>
      </c>
      <c r="K426" s="20">
        <v>390.36504454050998</v>
      </c>
      <c r="L426" s="21" t="s">
        <v>12</v>
      </c>
      <c r="M426" s="21" t="s">
        <v>6439</v>
      </c>
    </row>
    <row r="427" spans="1:13" x14ac:dyDescent="0.2">
      <c r="A427" s="4" t="s">
        <v>2567</v>
      </c>
      <c r="B427" s="9">
        <v>2201</v>
      </c>
      <c r="C427" s="9" t="s">
        <v>2568</v>
      </c>
      <c r="D427" s="9" t="s">
        <v>2569</v>
      </c>
      <c r="E427" s="10">
        <v>6230.27</v>
      </c>
      <c r="F427" s="10">
        <v>2327705.8715095199</v>
      </c>
      <c r="G427" s="18">
        <v>2535045.6977234101</v>
      </c>
      <c r="H427" s="19">
        <v>-8.1789384073073498E-2</v>
      </c>
      <c r="I427" s="20">
        <v>-207339.82621389299</v>
      </c>
      <c r="J427" s="10">
        <v>373.61235893621301</v>
      </c>
      <c r="K427" s="20">
        <v>406.89178763093901</v>
      </c>
      <c r="L427" s="21" t="s">
        <v>12</v>
      </c>
      <c r="M427" s="21" t="s">
        <v>6439</v>
      </c>
    </row>
    <row r="428" spans="1:13" x14ac:dyDescent="0.2">
      <c r="A428" s="4" t="s">
        <v>2585</v>
      </c>
      <c r="B428" s="9">
        <v>2331</v>
      </c>
      <c r="C428" s="9" t="s">
        <v>2586</v>
      </c>
      <c r="D428" s="9" t="s">
        <v>2587</v>
      </c>
      <c r="E428" s="10">
        <v>379.7</v>
      </c>
      <c r="F428" s="10">
        <v>1398059.4276057601</v>
      </c>
      <c r="G428" s="18">
        <v>1253083.2386145</v>
      </c>
      <c r="H428" s="19">
        <v>0.11569557753526399</v>
      </c>
      <c r="I428" s="20">
        <v>144976.18899126301</v>
      </c>
      <c r="J428" s="10">
        <v>3682.0106073367401</v>
      </c>
      <c r="K428" s="20">
        <v>3300.1928854740499</v>
      </c>
      <c r="L428" s="21" t="s">
        <v>25</v>
      </c>
      <c r="M428" s="21" t="s">
        <v>6450</v>
      </c>
    </row>
    <row r="429" spans="1:13" x14ac:dyDescent="0.2">
      <c r="A429" s="4" t="s">
        <v>2588</v>
      </c>
      <c r="B429" s="9">
        <v>2332</v>
      </c>
      <c r="C429" s="9" t="s">
        <v>2589</v>
      </c>
      <c r="D429" s="9" t="s">
        <v>2590</v>
      </c>
      <c r="E429" s="10">
        <v>643.82000000000005</v>
      </c>
      <c r="F429" s="10">
        <v>3813710.9123027199</v>
      </c>
      <c r="G429" s="18">
        <v>3146180.2348095002</v>
      </c>
      <c r="H429" s="19">
        <v>0.21217178536296999</v>
      </c>
      <c r="I429" s="20">
        <v>667530.67749321903</v>
      </c>
      <c r="J429" s="10">
        <v>5923.5670098827604</v>
      </c>
      <c r="K429" s="20">
        <v>4886.7388941155896</v>
      </c>
      <c r="L429" s="21" t="s">
        <v>25</v>
      </c>
      <c r="M429" s="21" t="s">
        <v>6443</v>
      </c>
    </row>
    <row r="430" spans="1:13" x14ac:dyDescent="0.2">
      <c r="A430" s="4" t="s">
        <v>2591</v>
      </c>
      <c r="B430" s="9">
        <v>2333</v>
      </c>
      <c r="C430" s="9" t="s">
        <v>2592</v>
      </c>
      <c r="D430" s="9" t="s">
        <v>2593</v>
      </c>
      <c r="E430" s="10">
        <v>511.82</v>
      </c>
      <c r="F430" s="10">
        <v>4121083.6739676599</v>
      </c>
      <c r="G430" s="18">
        <v>3471098.7066973499</v>
      </c>
      <c r="H430" s="19">
        <v>0.187256261545139</v>
      </c>
      <c r="I430" s="20">
        <v>649984.96727031295</v>
      </c>
      <c r="J430" s="10">
        <v>8051.8222694847</v>
      </c>
      <c r="K430" s="20">
        <v>6781.8739140661701</v>
      </c>
      <c r="L430" s="21" t="s">
        <v>25</v>
      </c>
      <c r="M430" s="21" t="s">
        <v>6439</v>
      </c>
    </row>
    <row r="431" spans="1:13" x14ac:dyDescent="0.2">
      <c r="A431" s="4" t="s">
        <v>2594</v>
      </c>
      <c r="B431" s="9">
        <v>2334</v>
      </c>
      <c r="C431" s="9" t="s">
        <v>2595</v>
      </c>
      <c r="D431" s="9" t="s">
        <v>2596</v>
      </c>
      <c r="E431" s="10">
        <v>354.78</v>
      </c>
      <c r="F431" s="10">
        <v>5003857.8182151802</v>
      </c>
      <c r="G431" s="18">
        <v>3712699.6307315398</v>
      </c>
      <c r="H431" s="19">
        <v>0.34776801678115599</v>
      </c>
      <c r="I431" s="20">
        <v>1291158.1874836399</v>
      </c>
      <c r="J431" s="10">
        <v>14104.114713950001</v>
      </c>
      <c r="K431" s="20">
        <v>10464.794043439701</v>
      </c>
      <c r="L431" s="21" t="s">
        <v>25</v>
      </c>
      <c r="M431" s="21" t="s">
        <v>6443</v>
      </c>
    </row>
    <row r="432" spans="1:13" x14ac:dyDescent="0.2">
      <c r="A432" s="4" t="s">
        <v>2597</v>
      </c>
      <c r="B432" s="9">
        <v>2335</v>
      </c>
      <c r="C432" s="9" t="s">
        <v>2598</v>
      </c>
      <c r="D432" s="9" t="s">
        <v>2599</v>
      </c>
      <c r="E432" s="10">
        <v>1130.31</v>
      </c>
      <c r="F432" s="10">
        <v>2756615.9706897601</v>
      </c>
      <c r="G432" s="18">
        <v>2342055.9333677301</v>
      </c>
      <c r="H432" s="19">
        <v>0.17700689014967799</v>
      </c>
      <c r="I432" s="20">
        <v>414560.03732202499</v>
      </c>
      <c r="J432" s="10">
        <v>2438.8141047055801</v>
      </c>
      <c r="K432" s="20">
        <v>2072.04743244573</v>
      </c>
      <c r="L432" s="21" t="s">
        <v>80</v>
      </c>
      <c r="M432" s="21" t="s">
        <v>6440</v>
      </c>
    </row>
    <row r="433" spans="1:13" x14ac:dyDescent="0.2">
      <c r="A433" s="4" t="s">
        <v>2600</v>
      </c>
      <c r="B433" s="9">
        <v>2336</v>
      </c>
      <c r="C433" s="9" t="s">
        <v>2601</v>
      </c>
      <c r="D433" s="9" t="s">
        <v>2602</v>
      </c>
      <c r="E433" s="10">
        <v>353.28</v>
      </c>
      <c r="F433" s="10">
        <v>1296300.9404984801</v>
      </c>
      <c r="G433" s="18">
        <v>1241913.2882577199</v>
      </c>
      <c r="H433" s="19">
        <v>4.3793437718234497E-2</v>
      </c>
      <c r="I433" s="20">
        <v>54387.652240762298</v>
      </c>
      <c r="J433" s="10">
        <v>3669.33010784216</v>
      </c>
      <c r="K433" s="20">
        <v>3515.3795523599301</v>
      </c>
      <c r="L433" s="21" t="s">
        <v>25</v>
      </c>
      <c r="M433" s="21" t="s">
        <v>6443</v>
      </c>
    </row>
    <row r="434" spans="1:13" x14ac:dyDescent="0.2">
      <c r="A434" s="4" t="s">
        <v>2618</v>
      </c>
      <c r="B434" s="9">
        <v>2343</v>
      </c>
      <c r="C434" s="9" t="s">
        <v>2619</v>
      </c>
      <c r="D434" s="9" t="s">
        <v>2620</v>
      </c>
      <c r="E434" s="10">
        <v>1948.96</v>
      </c>
      <c r="F434" s="10">
        <v>4442110.4305118499</v>
      </c>
      <c r="G434" s="18">
        <v>3684517.1235116599</v>
      </c>
      <c r="H434" s="19">
        <v>0.205615357889325</v>
      </c>
      <c r="I434" s="20">
        <v>757593.30700019398</v>
      </c>
      <c r="J434" s="10">
        <v>2279.2209334782901</v>
      </c>
      <c r="K434" s="20">
        <v>1890.5042296977099</v>
      </c>
      <c r="L434" s="21" t="s">
        <v>12</v>
      </c>
      <c r="M434" s="21" t="s">
        <v>6439</v>
      </c>
    </row>
    <row r="435" spans="1:13" x14ac:dyDescent="0.2">
      <c r="A435" s="4" t="s">
        <v>2621</v>
      </c>
      <c r="B435" s="9">
        <v>2344</v>
      </c>
      <c r="C435" s="9" t="s">
        <v>2622</v>
      </c>
      <c r="D435" s="9" t="s">
        <v>2623</v>
      </c>
      <c r="E435" s="10">
        <v>711.41</v>
      </c>
      <c r="F435" s="10">
        <v>2333148.7003914798</v>
      </c>
      <c r="G435" s="18">
        <v>2264357.9662179998</v>
      </c>
      <c r="H435" s="19">
        <v>3.03797964808461E-2</v>
      </c>
      <c r="I435" s="20">
        <v>68790.734173485107</v>
      </c>
      <c r="J435" s="10">
        <v>3279.6118980496199</v>
      </c>
      <c r="K435" s="20">
        <v>3182.91557079321</v>
      </c>
      <c r="L435" s="21" t="s">
        <v>25</v>
      </c>
      <c r="M435" s="21" t="s">
        <v>6439</v>
      </c>
    </row>
    <row r="436" spans="1:13" x14ac:dyDescent="0.2">
      <c r="A436" s="4" t="s">
        <v>2624</v>
      </c>
      <c r="B436" s="9">
        <v>2345</v>
      </c>
      <c r="C436" s="9" t="s">
        <v>2625</v>
      </c>
      <c r="D436" s="9" t="s">
        <v>2626</v>
      </c>
      <c r="E436" s="10">
        <v>420.22</v>
      </c>
      <c r="F436" s="10">
        <v>2128365.3933575298</v>
      </c>
      <c r="G436" s="18">
        <v>2030843.6910141299</v>
      </c>
      <c r="H436" s="19">
        <v>4.8020289683002197E-2</v>
      </c>
      <c r="I436" s="20">
        <v>97521.702343395897</v>
      </c>
      <c r="J436" s="10">
        <v>5064.8836165759103</v>
      </c>
      <c r="K436" s="20">
        <v>4832.8106492173902</v>
      </c>
      <c r="L436" s="21" t="s">
        <v>25</v>
      </c>
      <c r="M436" s="21" t="s">
        <v>6438</v>
      </c>
    </row>
    <row r="437" spans="1:13" x14ac:dyDescent="0.2">
      <c r="A437" s="4" t="s">
        <v>2630</v>
      </c>
      <c r="B437" s="9">
        <v>2347</v>
      </c>
      <c r="C437" s="9" t="s">
        <v>2631</v>
      </c>
      <c r="D437" s="9" t="s">
        <v>2632</v>
      </c>
      <c r="E437" s="10">
        <v>6065.13</v>
      </c>
      <c r="F437" s="10">
        <v>9363074.3429489397</v>
      </c>
      <c r="G437" s="18">
        <v>8800912.6028810907</v>
      </c>
      <c r="H437" s="19">
        <v>6.3875391727424E-2</v>
      </c>
      <c r="I437" s="20">
        <v>562161.74006785301</v>
      </c>
      <c r="J437" s="10">
        <v>1543.75493071854</v>
      </c>
      <c r="K437" s="20">
        <v>1451.0674301921099</v>
      </c>
      <c r="L437" s="21" t="s">
        <v>12</v>
      </c>
      <c r="M437" s="21" t="s">
        <v>6439</v>
      </c>
    </row>
    <row r="438" spans="1:13" x14ac:dyDescent="0.2">
      <c r="A438" s="4" t="s">
        <v>2633</v>
      </c>
      <c r="B438" s="9">
        <v>2348</v>
      </c>
      <c r="C438" s="9" t="s">
        <v>2634</v>
      </c>
      <c r="D438" s="9" t="s">
        <v>2635</v>
      </c>
      <c r="E438" s="10">
        <v>1607.37</v>
      </c>
      <c r="F438" s="10">
        <v>3735171.85054672</v>
      </c>
      <c r="G438" s="18">
        <v>3961619.4873615201</v>
      </c>
      <c r="H438" s="19">
        <v>-5.7160370282210098E-2</v>
      </c>
      <c r="I438" s="20">
        <v>-226447.63681480399</v>
      </c>
      <c r="J438" s="10">
        <v>2323.7785018674699</v>
      </c>
      <c r="K438" s="20">
        <v>2464.6593425045398</v>
      </c>
      <c r="L438" s="21" t="s">
        <v>12</v>
      </c>
      <c r="M438" s="21" t="s">
        <v>6439</v>
      </c>
    </row>
    <row r="439" spans="1:13" x14ac:dyDescent="0.2">
      <c r="A439" s="4" t="s">
        <v>2636</v>
      </c>
      <c r="B439" s="9">
        <v>2349</v>
      </c>
      <c r="C439" s="9" t="s">
        <v>2637</v>
      </c>
      <c r="D439" s="9" t="s">
        <v>2638</v>
      </c>
      <c r="E439" s="10">
        <v>857.48</v>
      </c>
      <c r="F439" s="10">
        <v>3208407.27503125</v>
      </c>
      <c r="G439" s="18">
        <v>2954848.3165872199</v>
      </c>
      <c r="H439" s="19">
        <v>8.5811158908111598E-2</v>
      </c>
      <c r="I439" s="20">
        <v>253558.958444032</v>
      </c>
      <c r="J439" s="10">
        <v>3741.6700972981898</v>
      </c>
      <c r="K439" s="20">
        <v>3445.9676220870701</v>
      </c>
      <c r="L439" s="21" t="s">
        <v>25</v>
      </c>
      <c r="M439" s="21" t="s">
        <v>6439</v>
      </c>
    </row>
    <row r="440" spans="1:13" x14ac:dyDescent="0.2">
      <c r="A440" s="4" t="s">
        <v>2642</v>
      </c>
      <c r="B440" s="9">
        <v>2351</v>
      </c>
      <c r="C440" s="9" t="s">
        <v>2643</v>
      </c>
      <c r="D440" s="9" t="s">
        <v>2644</v>
      </c>
      <c r="E440" s="10">
        <v>15629.2</v>
      </c>
      <c r="F440" s="10">
        <v>17165408.302182902</v>
      </c>
      <c r="G440" s="18">
        <v>18690376.4300084</v>
      </c>
      <c r="H440" s="19">
        <v>-8.1591086917708E-2</v>
      </c>
      <c r="I440" s="20">
        <v>-1524968.12782549</v>
      </c>
      <c r="J440" s="10">
        <v>1098.2909107429</v>
      </c>
      <c r="K440" s="20">
        <v>1195.8626436419299</v>
      </c>
      <c r="L440" s="21" t="s">
        <v>12</v>
      </c>
      <c r="M440" s="21" t="s">
        <v>6439</v>
      </c>
    </row>
    <row r="441" spans="1:13" x14ac:dyDescent="0.2">
      <c r="A441" s="4" t="s">
        <v>2645</v>
      </c>
      <c r="B441" s="9">
        <v>2352</v>
      </c>
      <c r="C441" s="9" t="s">
        <v>2646</v>
      </c>
      <c r="D441" s="9" t="s">
        <v>2647</v>
      </c>
      <c r="E441" s="10">
        <v>1362.73</v>
      </c>
      <c r="F441" s="10">
        <v>2681130.5608422901</v>
      </c>
      <c r="G441" s="18">
        <v>2931553.4992808201</v>
      </c>
      <c r="H441" s="19">
        <v>-8.5423287857433194E-2</v>
      </c>
      <c r="I441" s="20">
        <v>-250422.93843853101</v>
      </c>
      <c r="J441" s="10">
        <v>1967.4701230928299</v>
      </c>
      <c r="K441" s="20">
        <v>2151.2357541705401</v>
      </c>
      <c r="L441" s="21" t="s">
        <v>12</v>
      </c>
      <c r="M441" s="21" t="s">
        <v>6439</v>
      </c>
    </row>
    <row r="442" spans="1:13" x14ac:dyDescent="0.2">
      <c r="A442" s="4" t="s">
        <v>2648</v>
      </c>
      <c r="B442" s="9">
        <v>2353</v>
      </c>
      <c r="C442" s="9" t="s">
        <v>2649</v>
      </c>
      <c r="D442" s="9" t="s">
        <v>2650</v>
      </c>
      <c r="E442" s="10">
        <v>370.62</v>
      </c>
      <c r="F442" s="10">
        <v>1072876.2740963399</v>
      </c>
      <c r="G442" s="18">
        <v>1134225.4990455899</v>
      </c>
      <c r="H442" s="19">
        <v>-5.4089089868700403E-2</v>
      </c>
      <c r="I442" s="20">
        <v>-61349.224949248397</v>
      </c>
      <c r="J442" s="10">
        <v>2894.81483486142</v>
      </c>
      <c r="K442" s="20">
        <v>3060.34617410174</v>
      </c>
      <c r="L442" s="21" t="s">
        <v>25</v>
      </c>
      <c r="M442" s="21" t="s">
        <v>6440</v>
      </c>
    </row>
    <row r="443" spans="1:13" x14ac:dyDescent="0.2">
      <c r="A443" s="4" t="s">
        <v>2654</v>
      </c>
      <c r="B443" s="9">
        <v>2355</v>
      </c>
      <c r="C443" s="9" t="s">
        <v>2655</v>
      </c>
      <c r="D443" s="9" t="s">
        <v>2656</v>
      </c>
      <c r="E443" s="10">
        <v>24514.23</v>
      </c>
      <c r="F443" s="10">
        <v>26707522.545768701</v>
      </c>
      <c r="G443" s="18">
        <v>22825235.625245001</v>
      </c>
      <c r="H443" s="19">
        <v>0.170087484933996</v>
      </c>
      <c r="I443" s="20">
        <v>3882286.9205237702</v>
      </c>
      <c r="J443" s="10">
        <v>1089.4701789845601</v>
      </c>
      <c r="K443" s="20">
        <v>931.101471481869</v>
      </c>
      <c r="L443" s="21" t="s">
        <v>25</v>
      </c>
      <c r="M443" s="21" t="s">
        <v>6439</v>
      </c>
    </row>
    <row r="444" spans="1:13" x14ac:dyDescent="0.2">
      <c r="A444" s="4" t="s">
        <v>2657</v>
      </c>
      <c r="B444" s="9">
        <v>2511</v>
      </c>
      <c r="C444" s="9" t="s">
        <v>2658</v>
      </c>
      <c r="D444" s="9" t="s">
        <v>2659</v>
      </c>
      <c r="E444" s="10">
        <v>4150.29</v>
      </c>
      <c r="F444" s="10">
        <v>3589696.5675621498</v>
      </c>
      <c r="G444" s="18">
        <v>3267209.4472540901</v>
      </c>
      <c r="H444" s="19">
        <v>9.8704146616341901E-2</v>
      </c>
      <c r="I444" s="20">
        <v>322487.12030806497</v>
      </c>
      <c r="J444" s="10">
        <v>864.92668405392203</v>
      </c>
      <c r="K444" s="20">
        <v>787.22437402063099</v>
      </c>
      <c r="L444" s="21" t="s">
        <v>12</v>
      </c>
      <c r="M444" s="21" t="s">
        <v>6439</v>
      </c>
    </row>
    <row r="445" spans="1:13" x14ac:dyDescent="0.2">
      <c r="A445" s="4" t="s">
        <v>2660</v>
      </c>
      <c r="B445" s="9">
        <v>2512</v>
      </c>
      <c r="C445" s="9" t="s">
        <v>2661</v>
      </c>
      <c r="D445" s="9" t="s">
        <v>2662</v>
      </c>
      <c r="E445" s="10">
        <v>14795.31</v>
      </c>
      <c r="F445" s="10">
        <v>6649602.6153720804</v>
      </c>
      <c r="G445" s="18">
        <v>7150840.32249723</v>
      </c>
      <c r="H445" s="19">
        <v>-7.0094937730354398E-2</v>
      </c>
      <c r="I445" s="20">
        <v>-501237.70712515101</v>
      </c>
      <c r="J445" s="10">
        <v>449.43989787115498</v>
      </c>
      <c r="K445" s="20">
        <v>483.31804622527198</v>
      </c>
      <c r="L445" s="21" t="s">
        <v>25</v>
      </c>
      <c r="M445" s="21" t="s">
        <v>6439</v>
      </c>
    </row>
    <row r="446" spans="1:13" x14ac:dyDescent="0.2">
      <c r="A446" s="4" t="s">
        <v>2666</v>
      </c>
      <c r="B446" s="9">
        <v>2514</v>
      </c>
      <c r="C446" s="9" t="s">
        <v>2667</v>
      </c>
      <c r="D446" s="9" t="s">
        <v>2668</v>
      </c>
      <c r="E446" s="10">
        <v>11926.11</v>
      </c>
      <c r="F446" s="10">
        <v>11293175.8058527</v>
      </c>
      <c r="G446" s="18">
        <v>13916987.622487601</v>
      </c>
      <c r="H446" s="19">
        <v>-0.18853302796614299</v>
      </c>
      <c r="I446" s="20">
        <v>-2623811.81663492</v>
      </c>
      <c r="J446" s="10">
        <v>946.92869727452398</v>
      </c>
      <c r="K446" s="20">
        <v>1166.9343669048501</v>
      </c>
      <c r="L446" s="21" t="s">
        <v>12</v>
      </c>
      <c r="M446" s="21" t="s">
        <v>6439</v>
      </c>
    </row>
    <row r="447" spans="1:13" x14ac:dyDescent="0.2">
      <c r="A447" s="4" t="s">
        <v>2669</v>
      </c>
      <c r="B447" s="9">
        <v>2515</v>
      </c>
      <c r="C447" s="9" t="s">
        <v>2670</v>
      </c>
      <c r="D447" s="9" t="s">
        <v>2671</v>
      </c>
      <c r="E447" s="10">
        <v>3571.42</v>
      </c>
      <c r="F447" s="10">
        <v>6017264.2097381996</v>
      </c>
      <c r="G447" s="18">
        <v>7215786.5494291</v>
      </c>
      <c r="H447" s="19">
        <v>-0.16609725516142501</v>
      </c>
      <c r="I447" s="20">
        <v>-1198522.33969091</v>
      </c>
      <c r="J447" s="10">
        <v>1684.83802233795</v>
      </c>
      <c r="K447" s="20">
        <v>2020.4250828603499</v>
      </c>
      <c r="L447" s="21" t="s">
        <v>12</v>
      </c>
      <c r="M447" s="21" t="s">
        <v>6439</v>
      </c>
    </row>
    <row r="448" spans="1:13" x14ac:dyDescent="0.2">
      <c r="A448" s="4" t="s">
        <v>2672</v>
      </c>
      <c r="B448" s="9">
        <v>2516</v>
      </c>
      <c r="C448" s="9" t="s">
        <v>2673</v>
      </c>
      <c r="D448" s="9" t="s">
        <v>2674</v>
      </c>
      <c r="E448" s="10">
        <v>1235.54</v>
      </c>
      <c r="F448" s="10">
        <v>3170783.5769452699</v>
      </c>
      <c r="G448" s="18">
        <v>3837647.6874668598</v>
      </c>
      <c r="H448" s="19">
        <v>-0.17376897642257699</v>
      </c>
      <c r="I448" s="20">
        <v>-666864.11052158801</v>
      </c>
      <c r="J448" s="10">
        <v>2566.3139816964799</v>
      </c>
      <c r="K448" s="20">
        <v>3106.0489239254598</v>
      </c>
      <c r="L448" s="21" t="s">
        <v>25</v>
      </c>
      <c r="M448" s="21" t="s">
        <v>6440</v>
      </c>
    </row>
    <row r="449" spans="1:13" x14ac:dyDescent="0.2">
      <c r="A449" s="4" t="s">
        <v>2675</v>
      </c>
      <c r="B449" s="9">
        <v>2517</v>
      </c>
      <c r="C449" s="9" t="s">
        <v>2676</v>
      </c>
      <c r="D449" s="9" t="s">
        <v>2677</v>
      </c>
      <c r="E449" s="10">
        <v>746.62</v>
      </c>
      <c r="F449" s="10">
        <v>3038292.7925329101</v>
      </c>
      <c r="G449" s="18">
        <v>3400011.34244848</v>
      </c>
      <c r="H449" s="19">
        <v>-0.10638745388863401</v>
      </c>
      <c r="I449" s="20">
        <v>-361718.54991557001</v>
      </c>
      <c r="J449" s="10">
        <v>4069.39647013596</v>
      </c>
      <c r="K449" s="20">
        <v>4553.8712363029099</v>
      </c>
      <c r="L449" s="21" t="s">
        <v>25</v>
      </c>
      <c r="M449" s="21" t="s">
        <v>6438</v>
      </c>
    </row>
    <row r="450" spans="1:13" x14ac:dyDescent="0.2">
      <c r="A450" s="4" t="s">
        <v>2678</v>
      </c>
      <c r="B450" s="9">
        <v>2518</v>
      </c>
      <c r="C450" s="9" t="s">
        <v>2679</v>
      </c>
      <c r="D450" s="9" t="s">
        <v>2680</v>
      </c>
      <c r="E450" s="10">
        <v>4154.3100000000004</v>
      </c>
      <c r="F450" s="10">
        <v>1691293.0471346001</v>
      </c>
      <c r="G450" s="18">
        <v>1729124.88811486</v>
      </c>
      <c r="H450" s="19">
        <v>-2.18791836496601E-2</v>
      </c>
      <c r="I450" s="20">
        <v>-37831.840980263201</v>
      </c>
      <c r="J450" s="10">
        <v>407.11767950263697</v>
      </c>
      <c r="K450" s="20">
        <v>416.22432801472797</v>
      </c>
      <c r="L450" s="21" t="s">
        <v>12</v>
      </c>
      <c r="M450" s="21" t="s">
        <v>6439</v>
      </c>
    </row>
    <row r="451" spans="1:13" x14ac:dyDescent="0.2">
      <c r="A451" s="4" t="s">
        <v>2681</v>
      </c>
      <c r="B451" s="9">
        <v>2519</v>
      </c>
      <c r="C451" s="9" t="s">
        <v>2682</v>
      </c>
      <c r="D451" s="9" t="s">
        <v>2683</v>
      </c>
      <c r="E451" s="10">
        <v>997.84</v>
      </c>
      <c r="F451" s="10">
        <v>616619.07059128</v>
      </c>
      <c r="G451" s="18">
        <v>713016.73178776097</v>
      </c>
      <c r="H451" s="19">
        <v>-0.13519691319834901</v>
      </c>
      <c r="I451" s="20">
        <v>-96397.661196480505</v>
      </c>
      <c r="J451" s="10">
        <v>617.95385090924401</v>
      </c>
      <c r="K451" s="20">
        <v>714.56018178040597</v>
      </c>
      <c r="L451" s="21" t="s">
        <v>25</v>
      </c>
      <c r="M451" s="21" t="s">
        <v>6441</v>
      </c>
    </row>
    <row r="452" spans="1:13" x14ac:dyDescent="0.2">
      <c r="A452" s="4" t="s">
        <v>2684</v>
      </c>
      <c r="B452" s="9">
        <v>2520</v>
      </c>
      <c r="C452" s="9" t="s">
        <v>2685</v>
      </c>
      <c r="D452" s="9" t="s">
        <v>2686</v>
      </c>
      <c r="E452" s="10">
        <v>585.54999999999995</v>
      </c>
      <c r="F452" s="10">
        <v>1032281.2682111</v>
      </c>
      <c r="G452" s="18">
        <v>1163438.26343395</v>
      </c>
      <c r="H452" s="19">
        <v>-0.112732234571465</v>
      </c>
      <c r="I452" s="20">
        <v>-131156.99522285501</v>
      </c>
      <c r="J452" s="10">
        <v>1762.92591275058</v>
      </c>
      <c r="K452" s="20">
        <v>1986.9153162564301</v>
      </c>
      <c r="L452" s="21" t="s">
        <v>25</v>
      </c>
      <c r="M452" s="21" t="s">
        <v>6439</v>
      </c>
    </row>
    <row r="453" spans="1:13" x14ac:dyDescent="0.2">
      <c r="A453" s="4" t="s">
        <v>2693</v>
      </c>
      <c r="B453" s="9">
        <v>2523</v>
      </c>
      <c r="C453" s="9" t="s">
        <v>2694</v>
      </c>
      <c r="D453" s="9" t="s">
        <v>2695</v>
      </c>
      <c r="E453" s="10">
        <v>742.06</v>
      </c>
      <c r="F453" s="10">
        <v>210189.0791041</v>
      </c>
      <c r="G453" s="18">
        <v>208302.185992849</v>
      </c>
      <c r="H453" s="19">
        <v>9.0584412365002399E-3</v>
      </c>
      <c r="I453" s="20">
        <v>1886.8931112507701</v>
      </c>
      <c r="J453" s="10">
        <v>283.25078713864099</v>
      </c>
      <c r="K453" s="20">
        <v>280.70801012431502</v>
      </c>
      <c r="L453" s="21" t="s">
        <v>25</v>
      </c>
      <c r="M453" s="21" t="s">
        <v>6441</v>
      </c>
    </row>
    <row r="454" spans="1:13" x14ac:dyDescent="0.2">
      <c r="A454" s="4" t="s">
        <v>2696</v>
      </c>
      <c r="B454" s="9">
        <v>2524</v>
      </c>
      <c r="C454" s="9" t="s">
        <v>2697</v>
      </c>
      <c r="D454" s="9" t="s">
        <v>2698</v>
      </c>
      <c r="E454" s="10">
        <v>2813.27</v>
      </c>
      <c r="F454" s="10">
        <v>3706599.5713232202</v>
      </c>
      <c r="G454" s="18">
        <v>3097574.08367249</v>
      </c>
      <c r="H454" s="19">
        <v>0.19661369549188201</v>
      </c>
      <c r="I454" s="20">
        <v>609025.48765072704</v>
      </c>
      <c r="J454" s="10">
        <v>1317.54135625916</v>
      </c>
      <c r="K454" s="20">
        <v>1101.0582289195499</v>
      </c>
      <c r="L454" s="21" t="s">
        <v>12</v>
      </c>
      <c r="M454" s="21" t="s">
        <v>6439</v>
      </c>
    </row>
    <row r="455" spans="1:13" x14ac:dyDescent="0.2">
      <c r="A455" s="4" t="s">
        <v>2699</v>
      </c>
      <c r="B455" s="9">
        <v>2525</v>
      </c>
      <c r="C455" s="9" t="s">
        <v>2700</v>
      </c>
      <c r="D455" s="9" t="s">
        <v>2701</v>
      </c>
      <c r="E455" s="10">
        <v>1647.46</v>
      </c>
      <c r="F455" s="10">
        <v>3614758.1564537999</v>
      </c>
      <c r="G455" s="18">
        <v>3945669.0962307402</v>
      </c>
      <c r="H455" s="19">
        <v>-8.3866875732954899E-2</v>
      </c>
      <c r="I455" s="20">
        <v>-330910.939776944</v>
      </c>
      <c r="J455" s="10">
        <v>2194.1401651352999</v>
      </c>
      <c r="K455" s="20">
        <v>2395.00145450011</v>
      </c>
      <c r="L455" s="21" t="s">
        <v>12</v>
      </c>
      <c r="M455" s="21" t="s">
        <v>6443</v>
      </c>
    </row>
    <row r="456" spans="1:13" x14ac:dyDescent="0.2">
      <c r="A456" s="4" t="s">
        <v>2702</v>
      </c>
      <c r="B456" s="9">
        <v>2526</v>
      </c>
      <c r="C456" s="9" t="s">
        <v>2703</v>
      </c>
      <c r="D456" s="9" t="s">
        <v>2704</v>
      </c>
      <c r="E456" s="10">
        <v>1702.92</v>
      </c>
      <c r="F456" s="10">
        <v>5512292.3427228602</v>
      </c>
      <c r="G456" s="18">
        <v>6410643.4736213796</v>
      </c>
      <c r="H456" s="19">
        <v>-0.14013431484609401</v>
      </c>
      <c r="I456" s="20">
        <v>-898351.13089851604</v>
      </c>
      <c r="J456" s="10">
        <v>3236.9649441681699</v>
      </c>
      <c r="K456" s="20">
        <v>3764.5006656926798</v>
      </c>
      <c r="L456" s="21" t="s">
        <v>12</v>
      </c>
      <c r="M456" s="21" t="s">
        <v>6443</v>
      </c>
    </row>
    <row r="457" spans="1:13" x14ac:dyDescent="0.2">
      <c r="A457" s="4" t="s">
        <v>2705</v>
      </c>
      <c r="B457" s="9">
        <v>2527</v>
      </c>
      <c r="C457" s="9" t="s">
        <v>2706</v>
      </c>
      <c r="D457" s="9" t="s">
        <v>2707</v>
      </c>
      <c r="E457" s="10">
        <v>463.97</v>
      </c>
      <c r="F457" s="10">
        <v>2211400.6562997098</v>
      </c>
      <c r="G457" s="18">
        <v>2690426.0907179201</v>
      </c>
      <c r="H457" s="19">
        <v>-0.17804816719213001</v>
      </c>
      <c r="I457" s="20">
        <v>-479025.43441821501</v>
      </c>
      <c r="J457" s="10">
        <v>4766.2578535243902</v>
      </c>
      <c r="K457" s="20">
        <v>5798.7070084658999</v>
      </c>
      <c r="L457" s="21" t="s">
        <v>25</v>
      </c>
      <c r="M457" s="21" t="s">
        <v>6443</v>
      </c>
    </row>
    <row r="458" spans="1:13" x14ac:dyDescent="0.2">
      <c r="A458" s="4" t="s">
        <v>2708</v>
      </c>
      <c r="B458" s="9">
        <v>2528</v>
      </c>
      <c r="C458" s="9" t="s">
        <v>2709</v>
      </c>
      <c r="D458" s="9" t="s">
        <v>2710</v>
      </c>
      <c r="E458" s="10">
        <v>3376.25</v>
      </c>
      <c r="F458" s="10">
        <v>1272437.0398412701</v>
      </c>
      <c r="G458" s="18">
        <v>1179065.71631769</v>
      </c>
      <c r="H458" s="19">
        <v>7.9190940955507202E-2</v>
      </c>
      <c r="I458" s="20">
        <v>93371.323523577099</v>
      </c>
      <c r="J458" s="10">
        <v>376.87879743539997</v>
      </c>
      <c r="K458" s="20">
        <v>349.22346281160799</v>
      </c>
      <c r="L458" s="21" t="s">
        <v>12</v>
      </c>
      <c r="M458" s="21" t="s">
        <v>6439</v>
      </c>
    </row>
    <row r="459" spans="1:13" x14ac:dyDescent="0.2">
      <c r="A459" s="4" t="s">
        <v>2714</v>
      </c>
      <c r="B459" s="9">
        <v>2530</v>
      </c>
      <c r="C459" s="9" t="s">
        <v>2715</v>
      </c>
      <c r="D459" s="9" t="s">
        <v>2716</v>
      </c>
      <c r="E459" s="10">
        <v>456.15</v>
      </c>
      <c r="F459" s="10">
        <v>923014.27578326</v>
      </c>
      <c r="G459" s="18">
        <v>1061042.9605892799</v>
      </c>
      <c r="H459" s="19">
        <v>-0.13008774378877699</v>
      </c>
      <c r="I459" s="20">
        <v>-138028.68480602399</v>
      </c>
      <c r="J459" s="10">
        <v>2023.48849234519</v>
      </c>
      <c r="K459" s="20">
        <v>2326.0834387576101</v>
      </c>
      <c r="L459" s="21" t="s">
        <v>25</v>
      </c>
      <c r="M459" s="21" t="s">
        <v>6438</v>
      </c>
    </row>
    <row r="460" spans="1:13" x14ac:dyDescent="0.2">
      <c r="A460" s="4" t="s">
        <v>2726</v>
      </c>
      <c r="B460" s="9">
        <v>2534</v>
      </c>
      <c r="C460" s="9" t="s">
        <v>2727</v>
      </c>
      <c r="D460" s="9" t="s">
        <v>2728</v>
      </c>
      <c r="E460" s="10">
        <v>341.11</v>
      </c>
      <c r="F460" s="10">
        <v>136662.78901544001</v>
      </c>
      <c r="G460" s="18">
        <v>168600.48979360901</v>
      </c>
      <c r="H460" s="19">
        <v>-0.18942827993717601</v>
      </c>
      <c r="I460" s="20">
        <v>-31937.700778168699</v>
      </c>
      <c r="J460" s="10">
        <v>400.641403111724</v>
      </c>
      <c r="K460" s="20">
        <v>494.27014685470601</v>
      </c>
      <c r="L460" s="21" t="s">
        <v>25</v>
      </c>
      <c r="M460" s="21" t="s">
        <v>6439</v>
      </c>
    </row>
    <row r="461" spans="1:13" x14ac:dyDescent="0.2">
      <c r="A461" s="4" t="s">
        <v>2738</v>
      </c>
      <c r="B461" s="9">
        <v>2538</v>
      </c>
      <c r="C461" s="9" t="s">
        <v>2739</v>
      </c>
      <c r="D461" s="9" t="s">
        <v>2740</v>
      </c>
      <c r="E461" s="10">
        <v>591.72</v>
      </c>
      <c r="F461" s="10">
        <v>236013.35390633001</v>
      </c>
      <c r="G461" s="18">
        <v>172681.091582202</v>
      </c>
      <c r="H461" s="19">
        <v>0.36675852430536499</v>
      </c>
      <c r="I461" s="20">
        <v>63332.262324128002</v>
      </c>
      <c r="J461" s="10">
        <v>398.85985585467802</v>
      </c>
      <c r="K461" s="20">
        <v>291.82906033631099</v>
      </c>
      <c r="L461" s="21" t="s">
        <v>25</v>
      </c>
      <c r="M461" s="21" t="s">
        <v>6439</v>
      </c>
    </row>
    <row r="462" spans="1:13" x14ac:dyDescent="0.2">
      <c r="A462" s="4" t="s">
        <v>2747</v>
      </c>
      <c r="B462" s="9">
        <v>2544</v>
      </c>
      <c r="C462" s="9" t="s">
        <v>2748</v>
      </c>
      <c r="D462" s="9" t="s">
        <v>2749</v>
      </c>
      <c r="E462" s="10">
        <v>1574.55</v>
      </c>
      <c r="F462" s="10">
        <v>2027745.79562355</v>
      </c>
      <c r="G462" s="18">
        <v>2195302.4065310899</v>
      </c>
      <c r="H462" s="19">
        <v>-7.6325070481885596E-2</v>
      </c>
      <c r="I462" s="20">
        <v>-167556.610907539</v>
      </c>
      <c r="J462" s="10">
        <v>1287.8255981858599</v>
      </c>
      <c r="K462" s="20">
        <v>1394.24115241249</v>
      </c>
      <c r="L462" s="21" t="s">
        <v>12</v>
      </c>
      <c r="M462" s="21" t="s">
        <v>6439</v>
      </c>
    </row>
    <row r="463" spans="1:13" x14ac:dyDescent="0.2">
      <c r="A463" s="4" t="s">
        <v>2750</v>
      </c>
      <c r="B463" s="9">
        <v>2545</v>
      </c>
      <c r="C463" s="9" t="s">
        <v>2751</v>
      </c>
      <c r="D463" s="9" t="s">
        <v>2752</v>
      </c>
      <c r="E463" s="10">
        <v>1767.69</v>
      </c>
      <c r="F463" s="10">
        <v>3448528.5849132999</v>
      </c>
      <c r="G463" s="18">
        <v>3570090.2308930601</v>
      </c>
      <c r="H463" s="19">
        <v>-3.4050020620725298E-2</v>
      </c>
      <c r="I463" s="20">
        <v>-121561.645979758</v>
      </c>
      <c r="J463" s="10">
        <v>1950.8672815444399</v>
      </c>
      <c r="K463" s="20">
        <v>2019.6359264877101</v>
      </c>
      <c r="L463" s="21" t="s">
        <v>12</v>
      </c>
      <c r="M463" s="21" t="s">
        <v>6439</v>
      </c>
    </row>
    <row r="464" spans="1:13" x14ac:dyDescent="0.2">
      <c r="A464" s="4" t="s">
        <v>2753</v>
      </c>
      <c r="B464" s="9">
        <v>2546</v>
      </c>
      <c r="C464" s="9" t="s">
        <v>2754</v>
      </c>
      <c r="D464" s="9" t="s">
        <v>2755</v>
      </c>
      <c r="E464" s="10">
        <v>572.29</v>
      </c>
      <c r="F464" s="10">
        <v>1452811.4273467001</v>
      </c>
      <c r="G464" s="18">
        <v>1596553.3460522001</v>
      </c>
      <c r="H464" s="19">
        <v>-9.0032643795417297E-2</v>
      </c>
      <c r="I464" s="20">
        <v>-143741.918705499</v>
      </c>
      <c r="J464" s="10">
        <v>2538.5930688055</v>
      </c>
      <c r="K464" s="20">
        <v>2789.7627881881499</v>
      </c>
      <c r="L464" s="21" t="s">
        <v>25</v>
      </c>
      <c r="M464" s="21" t="s">
        <v>6443</v>
      </c>
    </row>
    <row r="465" spans="1:13" x14ac:dyDescent="0.2">
      <c r="A465" s="4" t="s">
        <v>2759</v>
      </c>
      <c r="B465" s="9">
        <v>2548</v>
      </c>
      <c r="C465" s="9" t="s">
        <v>2760</v>
      </c>
      <c r="D465" s="9" t="s">
        <v>2761</v>
      </c>
      <c r="E465" s="10">
        <v>1624.83</v>
      </c>
      <c r="F465" s="10">
        <v>818739.54995998996</v>
      </c>
      <c r="G465" s="18">
        <v>841656.58903381904</v>
      </c>
      <c r="H465" s="19">
        <v>-2.7228491254535001E-2</v>
      </c>
      <c r="I465" s="20">
        <v>-22917.039073829099</v>
      </c>
      <c r="J465" s="10">
        <v>503.89243795350302</v>
      </c>
      <c r="K465" s="20">
        <v>517.99670675320999</v>
      </c>
      <c r="L465" s="21" t="s">
        <v>25</v>
      </c>
      <c r="M465" s="21" t="s">
        <v>6439</v>
      </c>
    </row>
    <row r="466" spans="1:13" x14ac:dyDescent="0.2">
      <c r="A466" s="4" t="s">
        <v>2762</v>
      </c>
      <c r="B466" s="9">
        <v>2549</v>
      </c>
      <c r="C466" s="9" t="s">
        <v>2763</v>
      </c>
      <c r="D466" s="9" t="s">
        <v>2764</v>
      </c>
      <c r="E466" s="10">
        <v>1075.2</v>
      </c>
      <c r="F466" s="10">
        <v>903929.05284993001</v>
      </c>
      <c r="G466" s="18">
        <v>985399.59219743195</v>
      </c>
      <c r="H466" s="19">
        <v>-8.2677667001894495E-2</v>
      </c>
      <c r="I466" s="20">
        <v>-81470.539347501894</v>
      </c>
      <c r="J466" s="10">
        <v>840.70782445120005</v>
      </c>
      <c r="K466" s="20">
        <v>916.48027548124196</v>
      </c>
      <c r="L466" s="21" t="s">
        <v>25</v>
      </c>
      <c r="M466" s="21" t="s">
        <v>6438</v>
      </c>
    </row>
    <row r="467" spans="1:13" x14ac:dyDescent="0.2">
      <c r="A467" s="4" t="s">
        <v>2774</v>
      </c>
      <c r="B467" s="9">
        <v>2553</v>
      </c>
      <c r="C467" s="9" t="s">
        <v>2775</v>
      </c>
      <c r="D467" s="9" t="s">
        <v>2776</v>
      </c>
      <c r="E467" s="10">
        <v>959.37</v>
      </c>
      <c r="F467" s="10">
        <v>472907.836518</v>
      </c>
      <c r="G467" s="18">
        <v>492190.29520290199</v>
      </c>
      <c r="H467" s="19">
        <v>-3.9176836424524103E-2</v>
      </c>
      <c r="I467" s="20">
        <v>-19282.4586849023</v>
      </c>
      <c r="J467" s="10">
        <v>492.93581883736198</v>
      </c>
      <c r="K467" s="20">
        <v>513.034903324997</v>
      </c>
      <c r="L467" s="21" t="s">
        <v>25</v>
      </c>
      <c r="M467" s="21" t="s">
        <v>6440</v>
      </c>
    </row>
    <row r="468" spans="1:13" x14ac:dyDescent="0.2">
      <c r="A468" s="4" t="s">
        <v>2786</v>
      </c>
      <c r="B468" s="9">
        <v>2558</v>
      </c>
      <c r="C468" s="9" t="s">
        <v>2787</v>
      </c>
      <c r="D468" s="9" t="s">
        <v>2788</v>
      </c>
      <c r="E468" s="10">
        <v>773.63</v>
      </c>
      <c r="F468" s="10">
        <v>317642.09803960001</v>
      </c>
      <c r="G468" s="18">
        <v>460748.78135889902</v>
      </c>
      <c r="H468" s="19">
        <v>-0.31059590195166797</v>
      </c>
      <c r="I468" s="20">
        <v>-143106.68331929899</v>
      </c>
      <c r="J468" s="10">
        <v>410.58658278453498</v>
      </c>
      <c r="K468" s="20">
        <v>595.56736600041199</v>
      </c>
      <c r="L468" s="21" t="s">
        <v>25</v>
      </c>
      <c r="M468" s="21" t="s">
        <v>6440</v>
      </c>
    </row>
    <row r="469" spans="1:13" x14ac:dyDescent="0.2">
      <c r="A469" s="4" t="s">
        <v>2789</v>
      </c>
      <c r="B469" s="9">
        <v>2559</v>
      </c>
      <c r="C469" s="9" t="s">
        <v>2790</v>
      </c>
      <c r="D469" s="9" t="s">
        <v>2791</v>
      </c>
      <c r="E469" s="10">
        <v>2845.87</v>
      </c>
      <c r="F469" s="10">
        <v>770547.99714984</v>
      </c>
      <c r="G469" s="18">
        <v>767981.08355450002</v>
      </c>
      <c r="H469" s="19">
        <v>3.3424177369834099E-3</v>
      </c>
      <c r="I469" s="20">
        <v>2566.9135953402101</v>
      </c>
      <c r="J469" s="10">
        <v>270.76008290956401</v>
      </c>
      <c r="K469" s="20">
        <v>269.85810439496498</v>
      </c>
      <c r="L469" s="21" t="s">
        <v>25</v>
      </c>
      <c r="M469" s="21" t="s">
        <v>6440</v>
      </c>
    </row>
    <row r="470" spans="1:13" x14ac:dyDescent="0.2">
      <c r="A470" s="4" t="s">
        <v>2792</v>
      </c>
      <c r="B470" s="9">
        <v>2560</v>
      </c>
      <c r="C470" s="9" t="s">
        <v>2793</v>
      </c>
      <c r="D470" s="9" t="s">
        <v>2794</v>
      </c>
      <c r="E470" s="10">
        <v>2438.1799999999998</v>
      </c>
      <c r="F470" s="10">
        <v>2192098.0662417598</v>
      </c>
      <c r="G470" s="18">
        <v>2463930.61076375</v>
      </c>
      <c r="H470" s="19">
        <v>-0.110324756441794</v>
      </c>
      <c r="I470" s="20">
        <v>-271832.54452199198</v>
      </c>
      <c r="J470" s="10">
        <v>899.07146570054704</v>
      </c>
      <c r="K470" s="20">
        <v>1010.56140677216</v>
      </c>
      <c r="L470" s="21" t="s">
        <v>12</v>
      </c>
      <c r="M470" s="21" t="s">
        <v>6439</v>
      </c>
    </row>
    <row r="471" spans="1:13" x14ac:dyDescent="0.2">
      <c r="A471" s="4" t="s">
        <v>2813</v>
      </c>
      <c r="B471" s="9">
        <v>2570</v>
      </c>
      <c r="C471" s="9" t="s">
        <v>2814</v>
      </c>
      <c r="D471" s="9" t="s">
        <v>2815</v>
      </c>
      <c r="E471" s="10">
        <v>434.16</v>
      </c>
      <c r="F471" s="10">
        <v>570493.77962296002</v>
      </c>
      <c r="G471" s="18">
        <v>316034.20651783299</v>
      </c>
      <c r="H471" s="19">
        <v>0.80516465577838903</v>
      </c>
      <c r="I471" s="20">
        <v>254459.573105127</v>
      </c>
      <c r="J471" s="10">
        <v>1314.01736600092</v>
      </c>
      <c r="K471" s="20">
        <v>727.92105794599399</v>
      </c>
      <c r="L471" s="21" t="s">
        <v>80</v>
      </c>
      <c r="M471" s="21" t="s">
        <v>6439</v>
      </c>
    </row>
    <row r="472" spans="1:13" x14ac:dyDescent="0.2">
      <c r="A472" s="4" t="s">
        <v>2825</v>
      </c>
      <c r="B472" s="9">
        <v>2743</v>
      </c>
      <c r="C472" s="9" t="s">
        <v>2826</v>
      </c>
      <c r="D472" s="9" t="s">
        <v>2827</v>
      </c>
      <c r="E472" s="10">
        <v>249.5</v>
      </c>
      <c r="F472" s="10">
        <v>1088361.1575539999</v>
      </c>
      <c r="G472" s="18">
        <v>990773.31920086103</v>
      </c>
      <c r="H472" s="19">
        <v>9.8496635367463198E-2</v>
      </c>
      <c r="I472" s="20">
        <v>97587.838353138504</v>
      </c>
      <c r="J472" s="10">
        <v>4362.1689681523003</v>
      </c>
      <c r="K472" s="20">
        <v>3971.0353474984399</v>
      </c>
      <c r="L472" s="21" t="s">
        <v>25</v>
      </c>
      <c r="M472" s="21" t="s">
        <v>6438</v>
      </c>
    </row>
    <row r="473" spans="1:13" x14ac:dyDescent="0.2">
      <c r="A473" s="4" t="s">
        <v>2834</v>
      </c>
      <c r="B473" s="9">
        <v>2747</v>
      </c>
      <c r="C473" s="9" t="s">
        <v>2835</v>
      </c>
      <c r="D473" s="9" t="s">
        <v>2836</v>
      </c>
      <c r="E473" s="10">
        <v>392.55</v>
      </c>
      <c r="F473" s="10">
        <v>701967.31770034996</v>
      </c>
      <c r="G473" s="18">
        <v>777364.27263998101</v>
      </c>
      <c r="H473" s="19">
        <v>-9.6990507016199004E-2</v>
      </c>
      <c r="I473" s="20">
        <v>-75396.954939630494</v>
      </c>
      <c r="J473" s="10">
        <v>1788.22396561037</v>
      </c>
      <c r="K473" s="20">
        <v>1980.29365084698</v>
      </c>
      <c r="L473" s="21" t="s">
        <v>80</v>
      </c>
      <c r="M473" s="21" t="s">
        <v>6439</v>
      </c>
    </row>
    <row r="474" spans="1:13" x14ac:dyDescent="0.2">
      <c r="A474" s="4" t="s">
        <v>2858</v>
      </c>
      <c r="B474" s="9">
        <v>2759</v>
      </c>
      <c r="C474" s="9" t="s">
        <v>2859</v>
      </c>
      <c r="D474" s="9" t="s">
        <v>2860</v>
      </c>
      <c r="E474" s="10">
        <v>592.98</v>
      </c>
      <c r="F474" s="10">
        <v>506868.33180097002</v>
      </c>
      <c r="G474" s="18">
        <v>602685.06963015394</v>
      </c>
      <c r="H474" s="19">
        <v>-0.158983095247378</v>
      </c>
      <c r="I474" s="20">
        <v>-95816.737829183505</v>
      </c>
      <c r="J474" s="10">
        <v>854.78149651079298</v>
      </c>
      <c r="K474" s="20">
        <v>1016.36660533265</v>
      </c>
      <c r="L474" s="21" t="s">
        <v>25</v>
      </c>
      <c r="M474" s="21" t="s">
        <v>6439</v>
      </c>
    </row>
    <row r="475" spans="1:13" x14ac:dyDescent="0.2">
      <c r="A475" s="4" t="s">
        <v>2864</v>
      </c>
      <c r="B475" s="9">
        <v>2763</v>
      </c>
      <c r="C475" s="9" t="s">
        <v>2865</v>
      </c>
      <c r="D475" s="9" t="s">
        <v>2866</v>
      </c>
      <c r="E475" s="10">
        <v>630.57000000000005</v>
      </c>
      <c r="F475" s="10">
        <v>525842.09693956003</v>
      </c>
      <c r="G475" s="18">
        <v>411034.49569862097</v>
      </c>
      <c r="H475" s="19">
        <v>0.27931378617214397</v>
      </c>
      <c r="I475" s="20">
        <v>114807.60124094</v>
      </c>
      <c r="J475" s="10">
        <v>833.915500165818</v>
      </c>
      <c r="K475" s="20">
        <v>651.84594208195801</v>
      </c>
      <c r="L475" s="21" t="s">
        <v>25</v>
      </c>
      <c r="M475" s="21" t="s">
        <v>6439</v>
      </c>
    </row>
    <row r="476" spans="1:13" x14ac:dyDescent="0.2">
      <c r="A476" s="4" t="s">
        <v>2867</v>
      </c>
      <c r="B476" s="9">
        <v>2764</v>
      </c>
      <c r="C476" s="9" t="s">
        <v>2868</v>
      </c>
      <c r="D476" s="9" t="s">
        <v>2869</v>
      </c>
      <c r="E476" s="10">
        <v>4511.51</v>
      </c>
      <c r="F476" s="10">
        <v>2416612.4338946398</v>
      </c>
      <c r="G476" s="18">
        <v>3903795.7088717199</v>
      </c>
      <c r="H476" s="19">
        <v>-0.38095827391718301</v>
      </c>
      <c r="I476" s="20">
        <v>-1487183.2749770801</v>
      </c>
      <c r="J476" s="10">
        <v>535.65489911241195</v>
      </c>
      <c r="K476" s="20">
        <v>865.29692029314299</v>
      </c>
      <c r="L476" s="21" t="s">
        <v>12</v>
      </c>
      <c r="M476" s="21" t="s">
        <v>6439</v>
      </c>
    </row>
    <row r="477" spans="1:13" x14ac:dyDescent="0.2">
      <c r="A477" s="4" t="s">
        <v>2876</v>
      </c>
      <c r="B477" s="9">
        <v>2768</v>
      </c>
      <c r="C477" s="9" t="s">
        <v>2877</v>
      </c>
      <c r="D477" s="9" t="s">
        <v>2878</v>
      </c>
      <c r="E477" s="10">
        <v>45759.99</v>
      </c>
      <c r="F477" s="10">
        <v>24007144.791963499</v>
      </c>
      <c r="G477" s="18">
        <v>24507247.616273701</v>
      </c>
      <c r="H477" s="19">
        <v>-2.0406323555409799E-2</v>
      </c>
      <c r="I477" s="20">
        <v>-500102.824310228</v>
      </c>
      <c r="J477" s="10">
        <v>524.63177531208999</v>
      </c>
      <c r="K477" s="20">
        <v>535.56059816170705</v>
      </c>
      <c r="L477" s="21" t="s">
        <v>12</v>
      </c>
      <c r="M477" s="21" t="s">
        <v>6439</v>
      </c>
    </row>
    <row r="478" spans="1:13" x14ac:dyDescent="0.2">
      <c r="A478" s="4" t="s">
        <v>2879</v>
      </c>
      <c r="B478" s="9">
        <v>2769</v>
      </c>
      <c r="C478" s="9" t="s">
        <v>2880</v>
      </c>
      <c r="D478" s="9" t="s">
        <v>2881</v>
      </c>
      <c r="E478" s="10">
        <v>258.07</v>
      </c>
      <c r="F478" s="10">
        <v>159147.73908609999</v>
      </c>
      <c r="G478" s="18">
        <v>250518.34838582401</v>
      </c>
      <c r="H478" s="19">
        <v>-0.36472621621712198</v>
      </c>
      <c r="I478" s="20">
        <v>-91370.609299724398</v>
      </c>
      <c r="J478" s="10">
        <v>616.68438441546903</v>
      </c>
      <c r="K478" s="20">
        <v>970.737971813169</v>
      </c>
      <c r="L478" s="21" t="s">
        <v>80</v>
      </c>
      <c r="M478" s="21" t="s">
        <v>6443</v>
      </c>
    </row>
    <row r="479" spans="1:13" x14ac:dyDescent="0.2">
      <c r="A479" s="4" t="s">
        <v>2882</v>
      </c>
      <c r="B479" s="9">
        <v>2773</v>
      </c>
      <c r="C479" s="9" t="s">
        <v>2883</v>
      </c>
      <c r="D479" s="9" t="s">
        <v>2884</v>
      </c>
      <c r="E479" s="10">
        <v>1463.65</v>
      </c>
      <c r="F479" s="10">
        <v>880891.18907621002</v>
      </c>
      <c r="G479" s="18">
        <v>1009058.44330533</v>
      </c>
      <c r="H479" s="19">
        <v>-0.127016680827016</v>
      </c>
      <c r="I479" s="20">
        <v>-128167.254229118</v>
      </c>
      <c r="J479" s="10">
        <v>601.84551571496604</v>
      </c>
      <c r="K479" s="20">
        <v>689.41238909939398</v>
      </c>
      <c r="L479" s="21" t="s">
        <v>25</v>
      </c>
      <c r="M479" s="21" t="s">
        <v>6438</v>
      </c>
    </row>
    <row r="480" spans="1:13" x14ac:dyDescent="0.2">
      <c r="A480" s="4" t="s">
        <v>2885</v>
      </c>
      <c r="B480" s="9">
        <v>2774</v>
      </c>
      <c r="C480" s="9" t="s">
        <v>2886</v>
      </c>
      <c r="D480" s="9" t="s">
        <v>2887</v>
      </c>
      <c r="E480" s="10">
        <v>2651.05</v>
      </c>
      <c r="F480" s="10">
        <v>2602167.7705153599</v>
      </c>
      <c r="G480" s="18">
        <v>3039580.3536890699</v>
      </c>
      <c r="H480" s="19">
        <v>-0.143905583098941</v>
      </c>
      <c r="I480" s="20">
        <v>-437412.58317370899</v>
      </c>
      <c r="J480" s="10">
        <v>981.561181613082</v>
      </c>
      <c r="K480" s="20">
        <v>1146.5571579898799</v>
      </c>
      <c r="L480" s="21" t="s">
        <v>12</v>
      </c>
      <c r="M480" s="21" t="s">
        <v>6439</v>
      </c>
    </row>
    <row r="481" spans="1:13" x14ac:dyDescent="0.2">
      <c r="A481" s="4" t="s">
        <v>2897</v>
      </c>
      <c r="B481" s="9">
        <v>2778</v>
      </c>
      <c r="C481" s="9" t="s">
        <v>2898</v>
      </c>
      <c r="D481" s="9" t="s">
        <v>2899</v>
      </c>
      <c r="E481" s="10">
        <v>2359.65</v>
      </c>
      <c r="F481" s="10">
        <v>2295467.0030565001</v>
      </c>
      <c r="G481" s="18">
        <v>1669345.36201831</v>
      </c>
      <c r="H481" s="19">
        <v>0.375070165397758</v>
      </c>
      <c r="I481" s="20">
        <v>626121.64103818894</v>
      </c>
      <c r="J481" s="10">
        <v>972.799780923654</v>
      </c>
      <c r="K481" s="20">
        <v>707.45464879041901</v>
      </c>
      <c r="L481" s="21" t="s">
        <v>25</v>
      </c>
      <c r="M481" s="21" t="s">
        <v>6440</v>
      </c>
    </row>
    <row r="482" spans="1:13" x14ac:dyDescent="0.2">
      <c r="A482" s="4" t="s">
        <v>2900</v>
      </c>
      <c r="B482" s="9">
        <v>2779</v>
      </c>
      <c r="C482" s="9" t="s">
        <v>2901</v>
      </c>
      <c r="D482" s="9" t="s">
        <v>2902</v>
      </c>
      <c r="E482" s="10">
        <v>6379.77</v>
      </c>
      <c r="F482" s="10">
        <v>21192933.851623598</v>
      </c>
      <c r="G482" s="18">
        <v>18537918.755166501</v>
      </c>
      <c r="H482" s="19">
        <v>0.14322077529426799</v>
      </c>
      <c r="I482" s="20">
        <v>2655015.0964571</v>
      </c>
      <c r="J482" s="10">
        <v>3321.8962206511601</v>
      </c>
      <c r="K482" s="20">
        <v>2905.7346511185401</v>
      </c>
      <c r="L482" s="21" t="s">
        <v>12</v>
      </c>
      <c r="M482" s="21" t="s">
        <v>6443</v>
      </c>
    </row>
    <row r="483" spans="1:13" x14ac:dyDescent="0.2">
      <c r="A483" s="4" t="s">
        <v>2903</v>
      </c>
      <c r="B483" s="9">
        <v>2780</v>
      </c>
      <c r="C483" s="9" t="s">
        <v>2904</v>
      </c>
      <c r="D483" s="9" t="s">
        <v>2905</v>
      </c>
      <c r="E483" s="10">
        <v>5247.01</v>
      </c>
      <c r="F483" s="10">
        <v>21555407.8091181</v>
      </c>
      <c r="G483" s="18">
        <v>20099914.3246607</v>
      </c>
      <c r="H483" s="19">
        <v>7.2412919823826402E-2</v>
      </c>
      <c r="I483" s="20">
        <v>1455493.48445743</v>
      </c>
      <c r="J483" s="10">
        <v>4108.1316424245597</v>
      </c>
      <c r="K483" s="20">
        <v>3830.7368052778002</v>
      </c>
      <c r="L483" s="21" t="s">
        <v>12</v>
      </c>
      <c r="M483" s="21" t="s">
        <v>6439</v>
      </c>
    </row>
    <row r="484" spans="1:13" x14ac:dyDescent="0.2">
      <c r="A484" s="4" t="s">
        <v>2906</v>
      </c>
      <c r="B484" s="9">
        <v>2781</v>
      </c>
      <c r="C484" s="9" t="s">
        <v>2907</v>
      </c>
      <c r="D484" s="9" t="s">
        <v>2908</v>
      </c>
      <c r="E484" s="10">
        <v>1163.93</v>
      </c>
      <c r="F484" s="10">
        <v>6104716.6587102301</v>
      </c>
      <c r="G484" s="18">
        <v>6304529.1692082798</v>
      </c>
      <c r="H484" s="19">
        <v>-3.1693486561049797E-2</v>
      </c>
      <c r="I484" s="20">
        <v>-199812.510498049</v>
      </c>
      <c r="J484" s="10">
        <v>5244.91735646493</v>
      </c>
      <c r="K484" s="20">
        <v>5416.5879126822701</v>
      </c>
      <c r="L484" s="21" t="s">
        <v>12</v>
      </c>
      <c r="M484" s="21" t="s">
        <v>6439</v>
      </c>
    </row>
    <row r="485" spans="1:13" x14ac:dyDescent="0.2">
      <c r="A485" s="4" t="s">
        <v>2912</v>
      </c>
      <c r="B485" s="9">
        <v>2783</v>
      </c>
      <c r="C485" s="9" t="s">
        <v>2913</v>
      </c>
      <c r="D485" s="9" t="s">
        <v>2914</v>
      </c>
      <c r="E485" s="10">
        <v>52328.4</v>
      </c>
      <c r="F485" s="10">
        <v>162484229.018172</v>
      </c>
      <c r="G485" s="18">
        <v>144981546.253335</v>
      </c>
      <c r="H485" s="19">
        <v>0.120723521145606</v>
      </c>
      <c r="I485" s="20">
        <v>17502682.764837202</v>
      </c>
      <c r="J485" s="10">
        <v>3105.0868938888302</v>
      </c>
      <c r="K485" s="20">
        <v>2770.6091960261601</v>
      </c>
      <c r="L485" s="21" t="s">
        <v>12</v>
      </c>
      <c r="M485" s="21" t="s">
        <v>6439</v>
      </c>
    </row>
    <row r="486" spans="1:13" x14ac:dyDescent="0.2">
      <c r="A486" s="4" t="s">
        <v>2915</v>
      </c>
      <c r="B486" s="9">
        <v>2784</v>
      </c>
      <c r="C486" s="9" t="s">
        <v>2916</v>
      </c>
      <c r="D486" s="9" t="s">
        <v>2917</v>
      </c>
      <c r="E486" s="10">
        <v>19476.18</v>
      </c>
      <c r="F486" s="10">
        <v>67745855.339134797</v>
      </c>
      <c r="G486" s="18">
        <v>62792410.666282304</v>
      </c>
      <c r="H486" s="19">
        <v>7.8886040849399E-2</v>
      </c>
      <c r="I486" s="20">
        <v>4953444.6728525804</v>
      </c>
      <c r="J486" s="10">
        <v>3478.3954214396699</v>
      </c>
      <c r="K486" s="20">
        <v>3224.0619395734798</v>
      </c>
      <c r="L486" s="21" t="s">
        <v>12</v>
      </c>
      <c r="M486" s="21" t="s">
        <v>6439</v>
      </c>
    </row>
    <row r="487" spans="1:13" x14ac:dyDescent="0.2">
      <c r="A487" s="4" t="s">
        <v>2918</v>
      </c>
      <c r="B487" s="9">
        <v>2785</v>
      </c>
      <c r="C487" s="9" t="s">
        <v>2919</v>
      </c>
      <c r="D487" s="9" t="s">
        <v>2920</v>
      </c>
      <c r="E487" s="10">
        <v>1910.63</v>
      </c>
      <c r="F487" s="10">
        <v>7286976.4308640398</v>
      </c>
      <c r="G487" s="18">
        <v>7511131.6076183803</v>
      </c>
      <c r="H487" s="19">
        <v>-2.9843063397662999E-2</v>
      </c>
      <c r="I487" s="20">
        <v>-224155.17675434501</v>
      </c>
      <c r="J487" s="10">
        <v>3813.91291399383</v>
      </c>
      <c r="K487" s="20">
        <v>3931.2329480948101</v>
      </c>
      <c r="L487" s="21" t="s">
        <v>12</v>
      </c>
      <c r="M487" s="21" t="s">
        <v>6439</v>
      </c>
    </row>
    <row r="488" spans="1:13" x14ac:dyDescent="0.2">
      <c r="A488" s="4" t="s">
        <v>2924</v>
      </c>
      <c r="B488" s="9">
        <v>2787</v>
      </c>
      <c r="C488" s="9" t="s">
        <v>2925</v>
      </c>
      <c r="D488" s="9" t="s">
        <v>2926</v>
      </c>
      <c r="E488" s="10">
        <v>7803.59</v>
      </c>
      <c r="F488" s="10">
        <v>18784379.498382501</v>
      </c>
      <c r="G488" s="18">
        <v>17229856.1176107</v>
      </c>
      <c r="H488" s="19">
        <v>9.0222655961875994E-2</v>
      </c>
      <c r="I488" s="20">
        <v>1554523.38077181</v>
      </c>
      <c r="J488" s="10">
        <v>2407.14587752335</v>
      </c>
      <c r="K488" s="20">
        <v>2207.9396941165101</v>
      </c>
      <c r="L488" s="21" t="s">
        <v>12</v>
      </c>
      <c r="M488" s="21" t="s">
        <v>6439</v>
      </c>
    </row>
    <row r="489" spans="1:13" x14ac:dyDescent="0.2">
      <c r="A489" s="4" t="s">
        <v>2927</v>
      </c>
      <c r="B489" s="9">
        <v>2788</v>
      </c>
      <c r="C489" s="9" t="s">
        <v>2928</v>
      </c>
      <c r="D489" s="9" t="s">
        <v>2929</v>
      </c>
      <c r="E489" s="10">
        <v>2759.65</v>
      </c>
      <c r="F489" s="10">
        <v>7731716.31443875</v>
      </c>
      <c r="G489" s="18">
        <v>7509454.3276480502</v>
      </c>
      <c r="H489" s="19">
        <v>2.95976214906035E-2</v>
      </c>
      <c r="I489" s="20">
        <v>222261.98679070099</v>
      </c>
      <c r="J489" s="10">
        <v>2801.7017790077498</v>
      </c>
      <c r="K489" s="20">
        <v>2721.1618602533099</v>
      </c>
      <c r="L489" s="21" t="s">
        <v>12</v>
      </c>
      <c r="M489" s="21" t="s">
        <v>6439</v>
      </c>
    </row>
    <row r="490" spans="1:13" x14ac:dyDescent="0.2">
      <c r="A490" s="4" t="s">
        <v>2930</v>
      </c>
      <c r="B490" s="9">
        <v>2789</v>
      </c>
      <c r="C490" s="9" t="s">
        <v>2931</v>
      </c>
      <c r="D490" s="9" t="s">
        <v>2932</v>
      </c>
      <c r="E490" s="10">
        <v>718.24</v>
      </c>
      <c r="F490" s="10">
        <v>2602673.0371356001</v>
      </c>
      <c r="G490" s="18">
        <v>2548861.7143844301</v>
      </c>
      <c r="H490" s="19">
        <v>2.1111903579344799E-2</v>
      </c>
      <c r="I490" s="20">
        <v>53811.322751167703</v>
      </c>
      <c r="J490" s="10">
        <v>3623.68155092392</v>
      </c>
      <c r="K490" s="20">
        <v>3548.7604622193599</v>
      </c>
      <c r="L490" s="21" t="s">
        <v>25</v>
      </c>
      <c r="M490" s="21" t="s">
        <v>6439</v>
      </c>
    </row>
    <row r="491" spans="1:13" x14ac:dyDescent="0.2">
      <c r="A491" s="4" t="s">
        <v>2933</v>
      </c>
      <c r="B491" s="9">
        <v>2791</v>
      </c>
      <c r="C491" s="9" t="s">
        <v>2934</v>
      </c>
      <c r="D491" s="9" t="s">
        <v>2935</v>
      </c>
      <c r="E491" s="10">
        <v>34825.61</v>
      </c>
      <c r="F491" s="10">
        <v>56330667.950099997</v>
      </c>
      <c r="G491" s="18">
        <v>55913152.785952501</v>
      </c>
      <c r="H491" s="19">
        <v>7.4672083998883502E-3</v>
      </c>
      <c r="I491" s="20">
        <v>417515.16414751101</v>
      </c>
      <c r="J491" s="10">
        <v>1617.5069998802601</v>
      </c>
      <c r="K491" s="20">
        <v>1605.5182604397301</v>
      </c>
      <c r="L491" s="21" t="s">
        <v>12</v>
      </c>
      <c r="M491" s="21" t="s">
        <v>6439</v>
      </c>
    </row>
    <row r="492" spans="1:13" x14ac:dyDescent="0.2">
      <c r="A492" s="4" t="s">
        <v>2936</v>
      </c>
      <c r="B492" s="9">
        <v>2792</v>
      </c>
      <c r="C492" s="9" t="s">
        <v>2937</v>
      </c>
      <c r="D492" s="9" t="s">
        <v>2938</v>
      </c>
      <c r="E492" s="10">
        <v>8356.49</v>
      </c>
      <c r="F492" s="10">
        <v>18624203.346877102</v>
      </c>
      <c r="G492" s="18">
        <v>20460818.170800399</v>
      </c>
      <c r="H492" s="19">
        <v>-8.9762530930673295E-2</v>
      </c>
      <c r="I492" s="20">
        <v>-1836614.8239233601</v>
      </c>
      <c r="J492" s="10">
        <v>2228.7112587793499</v>
      </c>
      <c r="K492" s="20">
        <v>2448.49430452264</v>
      </c>
      <c r="L492" s="21" t="s">
        <v>12</v>
      </c>
      <c r="M492" s="21" t="s">
        <v>6439</v>
      </c>
    </row>
    <row r="493" spans="1:13" x14ac:dyDescent="0.2">
      <c r="A493" s="4" t="s">
        <v>2939</v>
      </c>
      <c r="B493" s="9">
        <v>2793</v>
      </c>
      <c r="C493" s="9" t="s">
        <v>2940</v>
      </c>
      <c r="D493" s="9" t="s">
        <v>2941</v>
      </c>
      <c r="E493" s="10">
        <v>2296.85</v>
      </c>
      <c r="F493" s="10">
        <v>7298785.8251116797</v>
      </c>
      <c r="G493" s="18">
        <v>7895997.5344007704</v>
      </c>
      <c r="H493" s="19">
        <v>-7.56347385732071E-2</v>
      </c>
      <c r="I493" s="20">
        <v>-597211.70928909106</v>
      </c>
      <c r="J493" s="10">
        <v>3177.7372597739</v>
      </c>
      <c r="K493" s="20">
        <v>3437.7506299500501</v>
      </c>
      <c r="L493" s="21" t="s">
        <v>12</v>
      </c>
      <c r="M493" s="21" t="s">
        <v>6439</v>
      </c>
    </row>
    <row r="494" spans="1:13" x14ac:dyDescent="0.2">
      <c r="A494" s="4" t="s">
        <v>2963</v>
      </c>
      <c r="B494" s="9">
        <v>2803</v>
      </c>
      <c r="C494" s="9" t="s">
        <v>2964</v>
      </c>
      <c r="D494" s="9" t="s">
        <v>2965</v>
      </c>
      <c r="E494" s="10">
        <v>271.48</v>
      </c>
      <c r="F494" s="10">
        <v>173438.54988496</v>
      </c>
      <c r="G494" s="18">
        <v>141752.69450741899</v>
      </c>
      <c r="H494" s="19">
        <v>0.22352912223395699</v>
      </c>
      <c r="I494" s="20">
        <v>31685.8553775414</v>
      </c>
      <c r="J494" s="10">
        <v>638.86308341299502</v>
      </c>
      <c r="K494" s="20">
        <v>522.14783596367499</v>
      </c>
      <c r="L494" s="21" t="s">
        <v>25</v>
      </c>
      <c r="M494" s="21" t="s">
        <v>6442</v>
      </c>
    </row>
    <row r="495" spans="1:13" x14ac:dyDescent="0.2">
      <c r="A495" s="4" t="s">
        <v>2966</v>
      </c>
      <c r="B495" s="9">
        <v>2804</v>
      </c>
      <c r="C495" s="9" t="s">
        <v>2967</v>
      </c>
      <c r="D495" s="9" t="s">
        <v>2968</v>
      </c>
      <c r="E495" s="10">
        <v>2012.31</v>
      </c>
      <c r="F495" s="10">
        <v>2756883.383709</v>
      </c>
      <c r="G495" s="18">
        <v>2504161.4821671001</v>
      </c>
      <c r="H495" s="19">
        <v>0.10092076862518801</v>
      </c>
      <c r="I495" s="20">
        <v>252721.901541895</v>
      </c>
      <c r="J495" s="10">
        <v>1370.0092847071301</v>
      </c>
      <c r="K495" s="20">
        <v>1244.42132781088</v>
      </c>
      <c r="L495" s="21" t="s">
        <v>25</v>
      </c>
      <c r="M495" s="21" t="s">
        <v>6439</v>
      </c>
    </row>
    <row r="496" spans="1:13" x14ac:dyDescent="0.2">
      <c r="A496" s="4" t="s">
        <v>2975</v>
      </c>
      <c r="B496" s="9">
        <v>2808</v>
      </c>
      <c r="C496" s="9" t="s">
        <v>2976</v>
      </c>
      <c r="D496" s="9" t="s">
        <v>2977</v>
      </c>
      <c r="E496" s="10">
        <v>12055.4</v>
      </c>
      <c r="F496" s="10">
        <v>20772191.465182301</v>
      </c>
      <c r="G496" s="18">
        <v>21031639.0181094</v>
      </c>
      <c r="H496" s="19">
        <v>-1.2336059624442701E-2</v>
      </c>
      <c r="I496" s="20">
        <v>-259447.55292715499</v>
      </c>
      <c r="J496" s="10">
        <v>1723.06115642636</v>
      </c>
      <c r="K496" s="20">
        <v>1744.5824292938801</v>
      </c>
      <c r="L496" s="21" t="s">
        <v>12</v>
      </c>
      <c r="M496" s="21" t="s">
        <v>6439</v>
      </c>
    </row>
    <row r="497" spans="1:13" x14ac:dyDescent="0.2">
      <c r="A497" s="4" t="s">
        <v>2978</v>
      </c>
      <c r="B497" s="9">
        <v>2809</v>
      </c>
      <c r="C497" s="9" t="s">
        <v>2979</v>
      </c>
      <c r="D497" s="9" t="s">
        <v>2980</v>
      </c>
      <c r="E497" s="10">
        <v>1293.1600000000001</v>
      </c>
      <c r="F497" s="10">
        <v>3345418.9952150402</v>
      </c>
      <c r="G497" s="18">
        <v>3690657.8808825999</v>
      </c>
      <c r="H497" s="19">
        <v>-9.3543995897283502E-2</v>
      </c>
      <c r="I497" s="20">
        <v>-345238.88566755899</v>
      </c>
      <c r="J497" s="10">
        <v>2587.0108843569601</v>
      </c>
      <c r="K497" s="20">
        <v>2853.9839469846002</v>
      </c>
      <c r="L497" s="21" t="s">
        <v>25</v>
      </c>
      <c r="M497" s="21" t="s">
        <v>6439</v>
      </c>
    </row>
    <row r="498" spans="1:13" x14ac:dyDescent="0.2">
      <c r="A498" s="4" t="s">
        <v>2981</v>
      </c>
      <c r="B498" s="9">
        <v>2810</v>
      </c>
      <c r="C498" s="9" t="s">
        <v>2982</v>
      </c>
      <c r="D498" s="9" t="s">
        <v>2983</v>
      </c>
      <c r="E498" s="10">
        <v>279.57</v>
      </c>
      <c r="F498" s="10">
        <v>1003327.82669147</v>
      </c>
      <c r="G498" s="18">
        <v>1227473.70650711</v>
      </c>
      <c r="H498" s="19">
        <v>-0.182607479596016</v>
      </c>
      <c r="I498" s="20">
        <v>-224145.879815644</v>
      </c>
      <c r="J498" s="10">
        <v>3588.8250766944602</v>
      </c>
      <c r="K498" s="20">
        <v>4390.57733843801</v>
      </c>
      <c r="L498" s="21" t="s">
        <v>25</v>
      </c>
      <c r="M498" s="21" t="s">
        <v>6438</v>
      </c>
    </row>
    <row r="499" spans="1:13" x14ac:dyDescent="0.2">
      <c r="A499" s="4" t="s">
        <v>2987</v>
      </c>
      <c r="B499" s="9">
        <v>2812</v>
      </c>
      <c r="C499" s="9" t="s">
        <v>2988</v>
      </c>
      <c r="D499" s="9" t="s">
        <v>2989</v>
      </c>
      <c r="E499" s="10">
        <v>3759.24</v>
      </c>
      <c r="F499" s="10">
        <v>6477724.2491717804</v>
      </c>
      <c r="G499" s="18">
        <v>3943748.5789310699</v>
      </c>
      <c r="H499" s="19">
        <v>0.64252972001768105</v>
      </c>
      <c r="I499" s="20">
        <v>2533975.67024071</v>
      </c>
      <c r="J499" s="10">
        <v>1723.14729816978</v>
      </c>
      <c r="K499" s="20">
        <v>1049.0813512654299</v>
      </c>
      <c r="L499" s="21" t="s">
        <v>12</v>
      </c>
      <c r="M499" s="21" t="s">
        <v>6439</v>
      </c>
    </row>
    <row r="500" spans="1:13" x14ac:dyDescent="0.2">
      <c r="A500" s="4" t="s">
        <v>2990</v>
      </c>
      <c r="B500" s="9">
        <v>2813</v>
      </c>
      <c r="C500" s="9" t="s">
        <v>2991</v>
      </c>
      <c r="D500" s="9" t="s">
        <v>2992</v>
      </c>
      <c r="E500" s="10">
        <v>8040.22</v>
      </c>
      <c r="F500" s="10">
        <v>9595720.9569633491</v>
      </c>
      <c r="G500" s="18">
        <v>9187199.2956189904</v>
      </c>
      <c r="H500" s="19">
        <v>4.4466398104498199E-2</v>
      </c>
      <c r="I500" s="20">
        <v>408521.66134435899</v>
      </c>
      <c r="J500" s="10">
        <v>1193.46497446131</v>
      </c>
      <c r="K500" s="20">
        <v>1142.6552128696701</v>
      </c>
      <c r="L500" s="21" t="s">
        <v>12</v>
      </c>
      <c r="M500" s="21" t="s">
        <v>6439</v>
      </c>
    </row>
    <row r="501" spans="1:13" x14ac:dyDescent="0.2">
      <c r="A501" s="4" t="s">
        <v>2999</v>
      </c>
      <c r="B501" s="9">
        <v>2817</v>
      </c>
      <c r="C501" s="9" t="s">
        <v>3000</v>
      </c>
      <c r="D501" s="9" t="s">
        <v>3001</v>
      </c>
      <c r="E501" s="10">
        <v>14246.36</v>
      </c>
      <c r="F501" s="10">
        <v>16799647.252702702</v>
      </c>
      <c r="G501" s="18">
        <v>16739951.527584201</v>
      </c>
      <c r="H501" s="19">
        <v>3.56606320036779E-3</v>
      </c>
      <c r="I501" s="20">
        <v>59695.725118460097</v>
      </c>
      <c r="J501" s="10">
        <v>1179.22383350573</v>
      </c>
      <c r="K501" s="20">
        <v>1175.0335894631501</v>
      </c>
      <c r="L501" s="21" t="s">
        <v>12</v>
      </c>
      <c r="M501" s="21" t="s">
        <v>6441</v>
      </c>
    </row>
    <row r="502" spans="1:13" x14ac:dyDescent="0.2">
      <c r="A502" s="4" t="s">
        <v>3005</v>
      </c>
      <c r="B502" s="9">
        <v>2821</v>
      </c>
      <c r="C502" s="9" t="s">
        <v>3006</v>
      </c>
      <c r="D502" s="9" t="s">
        <v>3007</v>
      </c>
      <c r="E502" s="10">
        <v>10445.44</v>
      </c>
      <c r="F502" s="10">
        <v>14024121.092093</v>
      </c>
      <c r="G502" s="18">
        <v>14738902.856289299</v>
      </c>
      <c r="H502" s="19">
        <v>-4.8496266727973802E-2</v>
      </c>
      <c r="I502" s="20">
        <v>-714781.76419630297</v>
      </c>
      <c r="J502" s="10">
        <v>1342.6070220204299</v>
      </c>
      <c r="K502" s="20">
        <v>1411.0370512194199</v>
      </c>
      <c r="L502" s="21" t="s">
        <v>12</v>
      </c>
      <c r="M502" s="21" t="s">
        <v>6439</v>
      </c>
    </row>
    <row r="503" spans="1:13" x14ac:dyDescent="0.2">
      <c r="A503" s="4" t="s">
        <v>3008</v>
      </c>
      <c r="B503" s="9">
        <v>2822</v>
      </c>
      <c r="C503" s="9" t="s">
        <v>3009</v>
      </c>
      <c r="D503" s="9" t="s">
        <v>3010</v>
      </c>
      <c r="E503" s="10">
        <v>1376.34</v>
      </c>
      <c r="F503" s="10">
        <v>2848108.5484928</v>
      </c>
      <c r="G503" s="18">
        <v>3387617.9529836802</v>
      </c>
      <c r="H503" s="19">
        <v>-0.15925922343625001</v>
      </c>
      <c r="I503" s="20">
        <v>-539509.40449088195</v>
      </c>
      <c r="J503" s="10">
        <v>2069.3350106026101</v>
      </c>
      <c r="K503" s="20">
        <v>2461.3234760187802</v>
      </c>
      <c r="L503" s="21" t="s">
        <v>12</v>
      </c>
      <c r="M503" s="21" t="s">
        <v>6439</v>
      </c>
    </row>
    <row r="504" spans="1:13" x14ac:dyDescent="0.2">
      <c r="A504" s="4" t="s">
        <v>3011</v>
      </c>
      <c r="B504" s="9">
        <v>2823</v>
      </c>
      <c r="C504" s="9" t="s">
        <v>3012</v>
      </c>
      <c r="D504" s="9" t="s">
        <v>3013</v>
      </c>
      <c r="E504" s="10">
        <v>659.58</v>
      </c>
      <c r="F504" s="10">
        <v>1984030.38113768</v>
      </c>
      <c r="G504" s="18">
        <v>2266958.1536390302</v>
      </c>
      <c r="H504" s="19">
        <v>-0.124805026527367</v>
      </c>
      <c r="I504" s="20">
        <v>-282927.77250134997</v>
      </c>
      <c r="J504" s="10">
        <v>3008.0208331630402</v>
      </c>
      <c r="K504" s="20">
        <v>3436.9722454274402</v>
      </c>
      <c r="L504" s="21" t="s">
        <v>25</v>
      </c>
      <c r="M504" s="21" t="s">
        <v>6440</v>
      </c>
    </row>
    <row r="505" spans="1:13" x14ac:dyDescent="0.2">
      <c r="A505" s="4" t="s">
        <v>3017</v>
      </c>
      <c r="B505" s="9">
        <v>2825</v>
      </c>
      <c r="C505" s="9" t="s">
        <v>3018</v>
      </c>
      <c r="D505" s="9" t="s">
        <v>3019</v>
      </c>
      <c r="E505" s="10">
        <v>6304.01</v>
      </c>
      <c r="F505" s="10">
        <v>8402526.7931782193</v>
      </c>
      <c r="G505" s="18">
        <v>6478265.5090404199</v>
      </c>
      <c r="H505" s="19">
        <v>0.29703340831778202</v>
      </c>
      <c r="I505" s="20">
        <v>1924261.2841378101</v>
      </c>
      <c r="J505" s="10">
        <v>1332.88601908598</v>
      </c>
      <c r="K505" s="20">
        <v>1027.64201025068</v>
      </c>
      <c r="L505" s="21" t="s">
        <v>12</v>
      </c>
      <c r="M505" s="21" t="s">
        <v>6443</v>
      </c>
    </row>
    <row r="506" spans="1:13" x14ac:dyDescent="0.2">
      <c r="A506" s="4" t="s">
        <v>3020</v>
      </c>
      <c r="B506" s="9">
        <v>2826</v>
      </c>
      <c r="C506" s="9" t="s">
        <v>3021</v>
      </c>
      <c r="D506" s="9" t="s">
        <v>3022</v>
      </c>
      <c r="E506" s="10">
        <v>323.74</v>
      </c>
      <c r="F506" s="10">
        <v>258774.16954055999</v>
      </c>
      <c r="G506" s="18">
        <v>376777.58594395098</v>
      </c>
      <c r="H506" s="19">
        <v>-0.31319117910837002</v>
      </c>
      <c r="I506" s="20">
        <v>-118003.41640339101</v>
      </c>
      <c r="J506" s="10">
        <v>799.32714382084396</v>
      </c>
      <c r="K506" s="20">
        <v>1163.8277196019999</v>
      </c>
      <c r="L506" s="21" t="s">
        <v>25</v>
      </c>
      <c r="M506" s="21" t="s">
        <v>6438</v>
      </c>
    </row>
    <row r="507" spans="1:13" x14ac:dyDescent="0.2">
      <c r="A507" s="4" t="s">
        <v>3023</v>
      </c>
      <c r="B507" s="9">
        <v>2830</v>
      </c>
      <c r="C507" s="9" t="s">
        <v>3024</v>
      </c>
      <c r="D507" s="9" t="s">
        <v>3025</v>
      </c>
      <c r="E507" s="10">
        <v>1365.34</v>
      </c>
      <c r="F507" s="10">
        <v>1058813.3297815199</v>
      </c>
      <c r="G507" s="18">
        <v>1025401.97334038</v>
      </c>
      <c r="H507" s="19">
        <v>3.2583667000655799E-2</v>
      </c>
      <c r="I507" s="20">
        <v>33411.3564411384</v>
      </c>
      <c r="J507" s="10">
        <v>775.49425768051901</v>
      </c>
      <c r="K507" s="20">
        <v>751.02316883734602</v>
      </c>
      <c r="L507" s="21" t="s">
        <v>25</v>
      </c>
      <c r="M507" s="21" t="s">
        <v>6440</v>
      </c>
    </row>
    <row r="508" spans="1:13" x14ac:dyDescent="0.2">
      <c r="A508" s="4" t="s">
        <v>3026</v>
      </c>
      <c r="B508" s="9">
        <v>2831</v>
      </c>
      <c r="C508" s="9" t="s">
        <v>3027</v>
      </c>
      <c r="D508" s="9" t="s">
        <v>3028</v>
      </c>
      <c r="E508" s="10">
        <v>19386.830000000002</v>
      </c>
      <c r="F508" s="10">
        <v>20573720.435135301</v>
      </c>
      <c r="G508" s="18">
        <v>26308072.836926099</v>
      </c>
      <c r="H508" s="19">
        <v>-0.21796930688674501</v>
      </c>
      <c r="I508" s="20">
        <v>-5734352.40179078</v>
      </c>
      <c r="J508" s="10">
        <v>1061.2214805172</v>
      </c>
      <c r="K508" s="20">
        <v>1357.00745490243</v>
      </c>
      <c r="L508" s="21" t="s">
        <v>12</v>
      </c>
      <c r="M508" s="21" t="s">
        <v>6439</v>
      </c>
    </row>
    <row r="509" spans="1:13" x14ac:dyDescent="0.2">
      <c r="A509" s="4" t="s">
        <v>3038</v>
      </c>
      <c r="B509" s="9">
        <v>2835</v>
      </c>
      <c r="C509" s="9" t="s">
        <v>3039</v>
      </c>
      <c r="D509" s="9" t="s">
        <v>3040</v>
      </c>
      <c r="E509" s="10">
        <v>53934.83</v>
      </c>
      <c r="F509" s="10">
        <v>57242658.381679803</v>
      </c>
      <c r="G509" s="18">
        <v>55563076.621183299</v>
      </c>
      <c r="H509" s="19">
        <v>3.02283793956819E-2</v>
      </c>
      <c r="I509" s="20">
        <v>1679581.7604964699</v>
      </c>
      <c r="J509" s="10">
        <v>1061.3300974839401</v>
      </c>
      <c r="K509" s="20">
        <v>1030.1891490375201</v>
      </c>
      <c r="L509" s="21" t="s">
        <v>12</v>
      </c>
      <c r="M509" s="21" t="s">
        <v>6439</v>
      </c>
    </row>
    <row r="510" spans="1:13" x14ac:dyDescent="0.2">
      <c r="A510" s="4" t="s">
        <v>3041</v>
      </c>
      <c r="B510" s="9">
        <v>2836</v>
      </c>
      <c r="C510" s="9" t="s">
        <v>3042</v>
      </c>
      <c r="D510" s="9" t="s">
        <v>3043</v>
      </c>
      <c r="E510" s="10">
        <v>1893.56</v>
      </c>
      <c r="F510" s="10">
        <v>1510673.7588601201</v>
      </c>
      <c r="G510" s="18">
        <v>2089693.5435233</v>
      </c>
      <c r="H510" s="19">
        <v>-0.277083587905877</v>
      </c>
      <c r="I510" s="20">
        <v>-579019.78466318105</v>
      </c>
      <c r="J510" s="10">
        <v>797.79555908453904</v>
      </c>
      <c r="K510" s="20">
        <v>1103.5792599776601</v>
      </c>
      <c r="L510" s="21" t="s">
        <v>12</v>
      </c>
      <c r="M510" s="21" t="s">
        <v>6439</v>
      </c>
    </row>
    <row r="511" spans="1:13" x14ac:dyDescent="0.2">
      <c r="A511" s="4" t="s">
        <v>3044</v>
      </c>
      <c r="B511" s="9">
        <v>2840</v>
      </c>
      <c r="C511" s="9" t="s">
        <v>3045</v>
      </c>
      <c r="D511" s="9" t="s">
        <v>3046</v>
      </c>
      <c r="E511" s="10">
        <v>13341.16</v>
      </c>
      <c r="F511" s="10">
        <v>10548160.8387629</v>
      </c>
      <c r="G511" s="18">
        <v>10362492.379650399</v>
      </c>
      <c r="H511" s="19">
        <v>1.7917355430545599E-2</v>
      </c>
      <c r="I511" s="20">
        <v>185668.45911251599</v>
      </c>
      <c r="J511" s="10">
        <v>790.64795255906597</v>
      </c>
      <c r="K511" s="20">
        <v>776.73098738418503</v>
      </c>
      <c r="L511" s="21" t="s">
        <v>25</v>
      </c>
      <c r="M511" s="21" t="s">
        <v>6439</v>
      </c>
    </row>
    <row r="512" spans="1:13" x14ac:dyDescent="0.2">
      <c r="A512" s="4" t="s">
        <v>3047</v>
      </c>
      <c r="B512" s="9">
        <v>2841</v>
      </c>
      <c r="C512" s="9" t="s">
        <v>3048</v>
      </c>
      <c r="D512" s="9" t="s">
        <v>3049</v>
      </c>
      <c r="E512" s="10">
        <v>10049.11</v>
      </c>
      <c r="F512" s="10">
        <v>9446730.9653235693</v>
      </c>
      <c r="G512" s="18">
        <v>11638983.696126999</v>
      </c>
      <c r="H512" s="19">
        <v>-0.188354308936177</v>
      </c>
      <c r="I512" s="20">
        <v>-2192252.7308034399</v>
      </c>
      <c r="J512" s="10">
        <v>940.05647916318696</v>
      </c>
      <c r="K512" s="20">
        <v>1158.2103983464201</v>
      </c>
      <c r="L512" s="21" t="s">
        <v>12</v>
      </c>
      <c r="M512" s="21" t="s">
        <v>6439</v>
      </c>
    </row>
    <row r="513" spans="1:13" x14ac:dyDescent="0.2">
      <c r="A513" s="4" t="s">
        <v>3050</v>
      </c>
      <c r="B513" s="9">
        <v>2842</v>
      </c>
      <c r="C513" s="9" t="s">
        <v>3051</v>
      </c>
      <c r="D513" s="9" t="s">
        <v>3052</v>
      </c>
      <c r="E513" s="10">
        <v>888.05</v>
      </c>
      <c r="F513" s="10">
        <v>1661356.9468117</v>
      </c>
      <c r="G513" s="18">
        <v>1959278.9634042699</v>
      </c>
      <c r="H513" s="19">
        <v>-0.15205696695427401</v>
      </c>
      <c r="I513" s="20">
        <v>-297922.01659256802</v>
      </c>
      <c r="J513" s="10">
        <v>1870.7921252313499</v>
      </c>
      <c r="K513" s="20">
        <v>2206.2710020880199</v>
      </c>
      <c r="L513" s="21" t="s">
        <v>25</v>
      </c>
      <c r="M513" s="21" t="s">
        <v>6439</v>
      </c>
    </row>
    <row r="514" spans="1:13" x14ac:dyDescent="0.2">
      <c r="A514" s="4" t="s">
        <v>3059</v>
      </c>
      <c r="B514" s="9">
        <v>2845</v>
      </c>
      <c r="C514" s="9" t="s">
        <v>3060</v>
      </c>
      <c r="D514" s="9" t="s">
        <v>3061</v>
      </c>
      <c r="E514" s="10">
        <v>12793.84</v>
      </c>
      <c r="F514" s="10">
        <v>11940336.2119608</v>
      </c>
      <c r="G514" s="18">
        <v>13923198.553594699</v>
      </c>
      <c r="H514" s="19">
        <v>-0.14241428318365301</v>
      </c>
      <c r="I514" s="20">
        <v>-1982862.34163386</v>
      </c>
      <c r="J514" s="10">
        <v>933.28791136678296</v>
      </c>
      <c r="K514" s="20">
        <v>1088.2736186785701</v>
      </c>
      <c r="L514" s="21" t="s">
        <v>12</v>
      </c>
      <c r="M514" s="21" t="s">
        <v>6443</v>
      </c>
    </row>
    <row r="515" spans="1:13" x14ac:dyDescent="0.2">
      <c r="A515" s="4" t="s">
        <v>3062</v>
      </c>
      <c r="B515" s="9">
        <v>2846</v>
      </c>
      <c r="C515" s="9" t="s">
        <v>3063</v>
      </c>
      <c r="D515" s="9" t="s">
        <v>3064</v>
      </c>
      <c r="E515" s="10">
        <v>638.04</v>
      </c>
      <c r="F515" s="10">
        <v>650590.15196964005</v>
      </c>
      <c r="G515" s="18">
        <v>844915.07704016101</v>
      </c>
      <c r="H515" s="19">
        <v>-0.22999343999312299</v>
      </c>
      <c r="I515" s="20">
        <v>-194324.92507052101</v>
      </c>
      <c r="J515" s="10">
        <v>1019.66985137239</v>
      </c>
      <c r="K515" s="20">
        <v>1324.2352784154</v>
      </c>
      <c r="L515" s="21" t="s">
        <v>12</v>
      </c>
      <c r="M515" s="21" t="s">
        <v>6440</v>
      </c>
    </row>
    <row r="516" spans="1:13" x14ac:dyDescent="0.2">
      <c r="A516" s="4" t="s">
        <v>3068</v>
      </c>
      <c r="B516" s="9">
        <v>2850</v>
      </c>
      <c r="C516" s="9" t="s">
        <v>3069</v>
      </c>
      <c r="D516" s="9" t="s">
        <v>3070</v>
      </c>
      <c r="E516" s="10">
        <v>4687.8500000000004</v>
      </c>
      <c r="F516" s="10">
        <v>4730277.94297277</v>
      </c>
      <c r="G516" s="18">
        <v>4215514.5021962998</v>
      </c>
      <c r="H516" s="19">
        <v>0.122111652209542</v>
      </c>
      <c r="I516" s="20">
        <v>514763.44077647402</v>
      </c>
      <c r="J516" s="10">
        <v>1009.05061872133</v>
      </c>
      <c r="K516" s="20">
        <v>899.24261701980595</v>
      </c>
      <c r="L516" s="21" t="s">
        <v>12</v>
      </c>
      <c r="M516" s="21" t="s">
        <v>6439</v>
      </c>
    </row>
    <row r="517" spans="1:13" x14ac:dyDescent="0.2">
      <c r="A517" s="4" t="s">
        <v>3071</v>
      </c>
      <c r="B517" s="9">
        <v>2856</v>
      </c>
      <c r="C517" s="9" t="s">
        <v>3072</v>
      </c>
      <c r="D517" s="9" t="s">
        <v>3073</v>
      </c>
      <c r="E517" s="10">
        <v>6774.62</v>
      </c>
      <c r="F517" s="10">
        <v>4930146.8685419196</v>
      </c>
      <c r="G517" s="18">
        <v>6094011.24832357</v>
      </c>
      <c r="H517" s="19">
        <v>-0.19098494117512901</v>
      </c>
      <c r="I517" s="20">
        <v>-1163864.3797816499</v>
      </c>
      <c r="J517" s="10">
        <v>727.73777253069795</v>
      </c>
      <c r="K517" s="20">
        <v>899.53550875526196</v>
      </c>
      <c r="L517" s="21" t="s">
        <v>12</v>
      </c>
      <c r="M517" s="21" t="s">
        <v>6439</v>
      </c>
    </row>
    <row r="518" spans="1:13" x14ac:dyDescent="0.2">
      <c r="A518" s="4" t="s">
        <v>3074</v>
      </c>
      <c r="B518" s="9">
        <v>2857</v>
      </c>
      <c r="C518" s="9" t="s">
        <v>3075</v>
      </c>
      <c r="D518" s="9" t="s">
        <v>3076</v>
      </c>
      <c r="E518" s="10">
        <v>493.03</v>
      </c>
      <c r="F518" s="10">
        <v>766399.37358406</v>
      </c>
      <c r="G518" s="18">
        <v>919872.34784689604</v>
      </c>
      <c r="H518" s="19">
        <v>-0.16684159994814901</v>
      </c>
      <c r="I518" s="20">
        <v>-153472.97426283601</v>
      </c>
      <c r="J518" s="10">
        <v>1554.46803152761</v>
      </c>
      <c r="K518" s="20">
        <v>1865.7532966490801</v>
      </c>
      <c r="L518" s="21" t="s">
        <v>25</v>
      </c>
      <c r="M518" s="21" t="s">
        <v>6441</v>
      </c>
    </row>
    <row r="519" spans="1:13" x14ac:dyDescent="0.2">
      <c r="A519" s="4" t="s">
        <v>3080</v>
      </c>
      <c r="B519" s="9">
        <v>2860</v>
      </c>
      <c r="C519" s="9" t="s">
        <v>3081</v>
      </c>
      <c r="D519" s="9" t="s">
        <v>3082</v>
      </c>
      <c r="E519" s="10">
        <v>13936.02</v>
      </c>
      <c r="F519" s="10">
        <v>10009400.0644152</v>
      </c>
      <c r="G519" s="18">
        <v>9174439.5686671603</v>
      </c>
      <c r="H519" s="19">
        <v>9.1009427823752501E-2</v>
      </c>
      <c r="I519" s="20">
        <v>834960.495747993</v>
      </c>
      <c r="J519" s="10">
        <v>718.23950198228397</v>
      </c>
      <c r="K519" s="20">
        <v>658.32566031529495</v>
      </c>
      <c r="L519" s="21" t="s">
        <v>12</v>
      </c>
      <c r="M519" s="21" t="s">
        <v>6439</v>
      </c>
    </row>
    <row r="520" spans="1:13" x14ac:dyDescent="0.2">
      <c r="A520" s="4" t="s">
        <v>3083</v>
      </c>
      <c r="B520" s="9">
        <v>2861</v>
      </c>
      <c r="C520" s="9" t="s">
        <v>3084</v>
      </c>
      <c r="D520" s="9" t="s">
        <v>3085</v>
      </c>
      <c r="E520" s="10">
        <v>4179.75</v>
      </c>
      <c r="F520" s="10">
        <v>3023053.1543761399</v>
      </c>
      <c r="G520" s="18">
        <v>4209988.8609453598</v>
      </c>
      <c r="H520" s="19">
        <v>-0.28193321782392899</v>
      </c>
      <c r="I520" s="20">
        <v>-1186935.7065692199</v>
      </c>
      <c r="J520" s="10">
        <v>723.26171526434405</v>
      </c>
      <c r="K520" s="20">
        <v>1007.23460995164</v>
      </c>
      <c r="L520" s="21" t="s">
        <v>12</v>
      </c>
      <c r="M520" s="21" t="s">
        <v>6439</v>
      </c>
    </row>
    <row r="521" spans="1:13" x14ac:dyDescent="0.2">
      <c r="A521" s="4" t="s">
        <v>3092</v>
      </c>
      <c r="B521" s="9">
        <v>2865</v>
      </c>
      <c r="C521" s="9" t="s">
        <v>3093</v>
      </c>
      <c r="D521" s="9" t="s">
        <v>3094</v>
      </c>
      <c r="E521" s="10">
        <v>19782.07</v>
      </c>
      <c r="F521" s="10">
        <v>14038091.9013434</v>
      </c>
      <c r="G521" s="18">
        <v>15329715.2529181</v>
      </c>
      <c r="H521" s="19">
        <v>-8.4256186776127298E-2</v>
      </c>
      <c r="I521" s="20">
        <v>-1291623.3515747101</v>
      </c>
      <c r="J521" s="10">
        <v>709.63715634124003</v>
      </c>
      <c r="K521" s="20">
        <v>774.92978504868699</v>
      </c>
      <c r="L521" s="21" t="s">
        <v>12</v>
      </c>
      <c r="M521" s="21" t="s">
        <v>6443</v>
      </c>
    </row>
    <row r="522" spans="1:13" x14ac:dyDescent="0.2">
      <c r="A522" s="4" t="s">
        <v>3095</v>
      </c>
      <c r="B522" s="9">
        <v>2866</v>
      </c>
      <c r="C522" s="9" t="s">
        <v>3096</v>
      </c>
      <c r="D522" s="9" t="s">
        <v>3097</v>
      </c>
      <c r="E522" s="10">
        <v>4483.2700000000004</v>
      </c>
      <c r="F522" s="10">
        <v>2533997.4984709201</v>
      </c>
      <c r="G522" s="18">
        <v>3623409.0118643302</v>
      </c>
      <c r="H522" s="19">
        <v>-0.30065927137297699</v>
      </c>
      <c r="I522" s="20">
        <v>-1089411.51339341</v>
      </c>
      <c r="J522" s="10">
        <v>565.21188741051105</v>
      </c>
      <c r="K522" s="20">
        <v>808.20673567827203</v>
      </c>
      <c r="L522" s="21" t="s">
        <v>12</v>
      </c>
      <c r="M522" s="21" t="s">
        <v>6439</v>
      </c>
    </row>
    <row r="523" spans="1:13" x14ac:dyDescent="0.2">
      <c r="A523" s="4" t="s">
        <v>3101</v>
      </c>
      <c r="B523" s="9">
        <v>2870</v>
      </c>
      <c r="C523" s="9" t="s">
        <v>3102</v>
      </c>
      <c r="D523" s="9" t="s">
        <v>3103</v>
      </c>
      <c r="E523" s="10">
        <v>105735.81</v>
      </c>
      <c r="F523" s="10">
        <v>59213043.810255803</v>
      </c>
      <c r="G523" s="18">
        <v>63362578.405087002</v>
      </c>
      <c r="H523" s="19">
        <v>-6.5488726931259095E-2</v>
      </c>
      <c r="I523" s="20">
        <v>-4149534.5948312399</v>
      </c>
      <c r="J523" s="10">
        <v>560.00936494699204</v>
      </c>
      <c r="K523" s="20">
        <v>599.25372875175401</v>
      </c>
      <c r="L523" s="21" t="s">
        <v>12</v>
      </c>
      <c r="M523" s="21" t="s">
        <v>6439</v>
      </c>
    </row>
    <row r="524" spans="1:13" x14ac:dyDescent="0.2">
      <c r="A524" s="4" t="s">
        <v>3104</v>
      </c>
      <c r="B524" s="9">
        <v>2871</v>
      </c>
      <c r="C524" s="9" t="s">
        <v>3105</v>
      </c>
      <c r="D524" s="9" t="s">
        <v>3106</v>
      </c>
      <c r="E524" s="10">
        <v>2873.57</v>
      </c>
      <c r="F524" s="10">
        <v>1497848.81240644</v>
      </c>
      <c r="G524" s="18">
        <v>2133475.1039131498</v>
      </c>
      <c r="H524" s="19">
        <v>-0.29793002521607298</v>
      </c>
      <c r="I524" s="20">
        <v>-635626.29150670895</v>
      </c>
      <c r="J524" s="10">
        <v>521.25015656707205</v>
      </c>
      <c r="K524" s="20">
        <v>742.44758398547799</v>
      </c>
      <c r="L524" s="21" t="s">
        <v>12</v>
      </c>
      <c r="M524" s="21" t="s">
        <v>6443</v>
      </c>
    </row>
    <row r="525" spans="1:13" x14ac:dyDescent="0.2">
      <c r="A525" s="4" t="s">
        <v>3107</v>
      </c>
      <c r="B525" s="9">
        <v>2875</v>
      </c>
      <c r="C525" s="9" t="s">
        <v>3108</v>
      </c>
      <c r="D525" s="9" t="s">
        <v>3109</v>
      </c>
      <c r="E525" s="10">
        <v>64861.36</v>
      </c>
      <c r="F525" s="10">
        <v>33409967.016065199</v>
      </c>
      <c r="G525" s="18">
        <v>33630104.2417925</v>
      </c>
      <c r="H525" s="19">
        <v>-6.5458383400940302E-3</v>
      </c>
      <c r="I525" s="20">
        <v>-220137.22572728599</v>
      </c>
      <c r="J525" s="10">
        <v>515.09815730143805</v>
      </c>
      <c r="K525" s="20">
        <v>518.49212291867605</v>
      </c>
      <c r="L525" s="21" t="s">
        <v>12</v>
      </c>
      <c r="M525" s="21" t="s">
        <v>6439</v>
      </c>
    </row>
    <row r="526" spans="1:13" x14ac:dyDescent="0.2">
      <c r="A526" s="4" t="s">
        <v>3110</v>
      </c>
      <c r="B526" s="9">
        <v>2876</v>
      </c>
      <c r="C526" s="9" t="s">
        <v>3111</v>
      </c>
      <c r="D526" s="9" t="s">
        <v>3112</v>
      </c>
      <c r="E526" s="10">
        <v>2515.91</v>
      </c>
      <c r="F526" s="10">
        <v>1164925.5480706999</v>
      </c>
      <c r="G526" s="18">
        <v>1961693.5935830299</v>
      </c>
      <c r="H526" s="19">
        <v>-0.406163351972331</v>
      </c>
      <c r="I526" s="20">
        <v>-796768.045512332</v>
      </c>
      <c r="J526" s="10">
        <v>463.02353743603697</v>
      </c>
      <c r="K526" s="20">
        <v>779.71532907895403</v>
      </c>
      <c r="L526" s="21" t="s">
        <v>12</v>
      </c>
      <c r="M526" s="21" t="s">
        <v>6439</v>
      </c>
    </row>
    <row r="527" spans="1:13" x14ac:dyDescent="0.2">
      <c r="A527" s="4" t="s">
        <v>3122</v>
      </c>
      <c r="B527" s="9">
        <v>2880</v>
      </c>
      <c r="C527" s="9" t="s">
        <v>3123</v>
      </c>
      <c r="D527" s="9" t="s">
        <v>3124</v>
      </c>
      <c r="E527" s="10">
        <v>29597.89</v>
      </c>
      <c r="F527" s="10">
        <v>13530495.418155899</v>
      </c>
      <c r="G527" s="18">
        <v>14819894.015810199</v>
      </c>
      <c r="H527" s="19">
        <v>-8.7004576164898206E-2</v>
      </c>
      <c r="I527" s="20">
        <v>-1289398.59765428</v>
      </c>
      <c r="J527" s="10">
        <v>457.14391864271101</v>
      </c>
      <c r="K527" s="20">
        <v>500.707787474383</v>
      </c>
      <c r="L527" s="21" t="s">
        <v>12</v>
      </c>
      <c r="M527" s="21" t="s">
        <v>6443</v>
      </c>
    </row>
    <row r="528" spans="1:13" x14ac:dyDescent="0.2">
      <c r="A528" s="4" t="s">
        <v>3125</v>
      </c>
      <c r="B528" s="9">
        <v>2881</v>
      </c>
      <c r="C528" s="9" t="s">
        <v>3126</v>
      </c>
      <c r="D528" s="9" t="s">
        <v>3127</v>
      </c>
      <c r="E528" s="10">
        <v>3222.6</v>
      </c>
      <c r="F528" s="10">
        <v>10567657.8335404</v>
      </c>
      <c r="G528" s="18">
        <v>9220261.8645676207</v>
      </c>
      <c r="H528" s="19">
        <v>0.14613424095368299</v>
      </c>
      <c r="I528" s="20">
        <v>1347395.96897278</v>
      </c>
      <c r="J528" s="10">
        <v>3279.23348648309</v>
      </c>
      <c r="K528" s="20">
        <v>2861.1251364015502</v>
      </c>
      <c r="L528" s="21" t="s">
        <v>12</v>
      </c>
      <c r="M528" s="21" t="s">
        <v>6439</v>
      </c>
    </row>
    <row r="529" spans="1:13" x14ac:dyDescent="0.2">
      <c r="A529" s="4" t="s">
        <v>3128</v>
      </c>
      <c r="B529" s="9">
        <v>2882</v>
      </c>
      <c r="C529" s="9" t="s">
        <v>3129</v>
      </c>
      <c r="D529" s="9" t="s">
        <v>3130</v>
      </c>
      <c r="E529" s="10">
        <v>2968.3</v>
      </c>
      <c r="F529" s="10">
        <v>11406134.3570676</v>
      </c>
      <c r="G529" s="18">
        <v>10460734.7338387</v>
      </c>
      <c r="H529" s="19">
        <v>9.03760249431345E-2</v>
      </c>
      <c r="I529" s="20">
        <v>945399.62322892097</v>
      </c>
      <c r="J529" s="10">
        <v>3842.6487744054298</v>
      </c>
      <c r="K529" s="20">
        <v>3524.15009730779</v>
      </c>
      <c r="L529" s="21" t="s">
        <v>12</v>
      </c>
      <c r="M529" s="21" t="s">
        <v>6439</v>
      </c>
    </row>
    <row r="530" spans="1:13" x14ac:dyDescent="0.2">
      <c r="A530" s="4" t="s">
        <v>3131</v>
      </c>
      <c r="B530" s="9">
        <v>2883</v>
      </c>
      <c r="C530" s="9" t="s">
        <v>3132</v>
      </c>
      <c r="D530" s="9" t="s">
        <v>3133</v>
      </c>
      <c r="E530" s="10">
        <v>1768.01</v>
      </c>
      <c r="F530" s="10">
        <v>7919870.8367240103</v>
      </c>
      <c r="G530" s="18">
        <v>7267529.0691412501</v>
      </c>
      <c r="H530" s="19">
        <v>8.9761150093320405E-2</v>
      </c>
      <c r="I530" s="20">
        <v>652341.76758275705</v>
      </c>
      <c r="J530" s="10">
        <v>4479.5396161356603</v>
      </c>
      <c r="K530" s="20">
        <v>4110.5701150679297</v>
      </c>
      <c r="L530" s="21" t="s">
        <v>12</v>
      </c>
      <c r="M530" s="21" t="s">
        <v>6439</v>
      </c>
    </row>
    <row r="531" spans="1:13" x14ac:dyDescent="0.2">
      <c r="A531" s="4" t="s">
        <v>3137</v>
      </c>
      <c r="B531" s="9">
        <v>2885</v>
      </c>
      <c r="C531" s="9" t="s">
        <v>3138</v>
      </c>
      <c r="D531" s="9" t="s">
        <v>3139</v>
      </c>
      <c r="E531" s="10">
        <v>49282.45</v>
      </c>
      <c r="F531" s="10">
        <v>132630871.06259499</v>
      </c>
      <c r="G531" s="18">
        <v>109087324.22963899</v>
      </c>
      <c r="H531" s="19">
        <v>0.21582293817560599</v>
      </c>
      <c r="I531" s="20">
        <v>23543546.832955699</v>
      </c>
      <c r="J531" s="10">
        <v>2691.2393978504501</v>
      </c>
      <c r="K531" s="20">
        <v>2213.5126039724</v>
      </c>
      <c r="L531" s="21" t="s">
        <v>12</v>
      </c>
      <c r="M531" s="21" t="s">
        <v>6439</v>
      </c>
    </row>
    <row r="532" spans="1:13" x14ac:dyDescent="0.2">
      <c r="A532" s="4" t="s">
        <v>3140</v>
      </c>
      <c r="B532" s="9">
        <v>2886</v>
      </c>
      <c r="C532" s="9" t="s">
        <v>3141</v>
      </c>
      <c r="D532" s="9" t="s">
        <v>3142</v>
      </c>
      <c r="E532" s="10">
        <v>15537.81</v>
      </c>
      <c r="F532" s="10">
        <v>46412696.205158301</v>
      </c>
      <c r="G532" s="18">
        <v>42237044.4037349</v>
      </c>
      <c r="H532" s="19">
        <v>9.8862310570531506E-2</v>
      </c>
      <c r="I532" s="20">
        <v>4175651.8014233802</v>
      </c>
      <c r="J532" s="10">
        <v>2987.0809467459299</v>
      </c>
      <c r="K532" s="20">
        <v>2718.3396118072601</v>
      </c>
      <c r="L532" s="21" t="s">
        <v>12</v>
      </c>
      <c r="M532" s="21" t="s">
        <v>6439</v>
      </c>
    </row>
    <row r="533" spans="1:13" x14ac:dyDescent="0.2">
      <c r="A533" s="4" t="s">
        <v>3143</v>
      </c>
      <c r="B533" s="9">
        <v>2887</v>
      </c>
      <c r="C533" s="9" t="s">
        <v>3144</v>
      </c>
      <c r="D533" s="9" t="s">
        <v>3145</v>
      </c>
      <c r="E533" s="10">
        <v>3979.22</v>
      </c>
      <c r="F533" s="10">
        <v>14015972.3600857</v>
      </c>
      <c r="G533" s="18">
        <v>13244173.543782501</v>
      </c>
      <c r="H533" s="19">
        <v>5.8274592503020098E-2</v>
      </c>
      <c r="I533" s="20">
        <v>771798.81630320498</v>
      </c>
      <c r="J533" s="10">
        <v>3522.2913938122801</v>
      </c>
      <c r="K533" s="20">
        <v>3328.3340814990202</v>
      </c>
      <c r="L533" s="21" t="s">
        <v>12</v>
      </c>
      <c r="M533" s="21" t="s">
        <v>6439</v>
      </c>
    </row>
    <row r="534" spans="1:13" x14ac:dyDescent="0.2">
      <c r="A534" s="4" t="s">
        <v>3149</v>
      </c>
      <c r="B534" s="9">
        <v>2889</v>
      </c>
      <c r="C534" s="9" t="s">
        <v>3150</v>
      </c>
      <c r="D534" s="9" t="s">
        <v>3151</v>
      </c>
      <c r="E534" s="10">
        <v>3458.98</v>
      </c>
      <c r="F534" s="10">
        <v>10312292.941495501</v>
      </c>
      <c r="G534" s="18">
        <v>10817238.6059615</v>
      </c>
      <c r="H534" s="19">
        <v>-4.6679719553171302E-2</v>
      </c>
      <c r="I534" s="20">
        <v>-504945.66446602001</v>
      </c>
      <c r="J534" s="10">
        <v>2981.3103693850398</v>
      </c>
      <c r="K534" s="20">
        <v>3127.2914575861901</v>
      </c>
      <c r="L534" s="21" t="s">
        <v>12</v>
      </c>
      <c r="M534" s="21" t="s">
        <v>6439</v>
      </c>
    </row>
    <row r="535" spans="1:13" x14ac:dyDescent="0.2">
      <c r="A535" s="4" t="s">
        <v>3152</v>
      </c>
      <c r="B535" s="9">
        <v>2890</v>
      </c>
      <c r="C535" s="9" t="s">
        <v>3153</v>
      </c>
      <c r="D535" s="9" t="s">
        <v>3154</v>
      </c>
      <c r="E535" s="10">
        <v>3603.06</v>
      </c>
      <c r="F535" s="10">
        <v>14913602.92537</v>
      </c>
      <c r="G535" s="18">
        <v>14532174.0685619</v>
      </c>
      <c r="H535" s="19">
        <v>2.6247198458300602E-2</v>
      </c>
      <c r="I535" s="20">
        <v>381428.85680811299</v>
      </c>
      <c r="J535" s="10">
        <v>4139.14920244736</v>
      </c>
      <c r="K535" s="20">
        <v>4033.2867253284398</v>
      </c>
      <c r="L535" s="21" t="s">
        <v>12</v>
      </c>
      <c r="M535" s="21" t="s">
        <v>6439</v>
      </c>
    </row>
    <row r="536" spans="1:13" x14ac:dyDescent="0.2">
      <c r="A536" s="4" t="s">
        <v>3155</v>
      </c>
      <c r="B536" s="9">
        <v>2891</v>
      </c>
      <c r="C536" s="9" t="s">
        <v>3156</v>
      </c>
      <c r="D536" s="9" t="s">
        <v>3157</v>
      </c>
      <c r="E536" s="10">
        <v>2220.16</v>
      </c>
      <c r="F536" s="10">
        <v>11298913.1777678</v>
      </c>
      <c r="G536" s="18">
        <v>10501822.787810501</v>
      </c>
      <c r="H536" s="19">
        <v>7.5900194286510098E-2</v>
      </c>
      <c r="I536" s="20">
        <v>797090.38995731203</v>
      </c>
      <c r="J536" s="10">
        <v>5089.23373890521</v>
      </c>
      <c r="K536" s="20">
        <v>4730.2098892919703</v>
      </c>
      <c r="L536" s="21" t="s">
        <v>12</v>
      </c>
      <c r="M536" s="21" t="s">
        <v>6439</v>
      </c>
    </row>
    <row r="537" spans="1:13" x14ac:dyDescent="0.2">
      <c r="A537" s="4" t="s">
        <v>3158</v>
      </c>
      <c r="B537" s="9">
        <v>2892</v>
      </c>
      <c r="C537" s="9" t="s">
        <v>3159</v>
      </c>
      <c r="D537" s="9" t="s">
        <v>3160</v>
      </c>
      <c r="E537" s="10">
        <v>405.6</v>
      </c>
      <c r="F537" s="10">
        <v>2541819.9728107098</v>
      </c>
      <c r="G537" s="18">
        <v>2458239.1600071602</v>
      </c>
      <c r="H537" s="19">
        <v>3.4000277175353803E-2</v>
      </c>
      <c r="I537" s="20">
        <v>83580.812803552501</v>
      </c>
      <c r="J537" s="10">
        <v>6266.8145286260096</v>
      </c>
      <c r="K537" s="20">
        <v>6060.7474359150801</v>
      </c>
      <c r="L537" s="21" t="s">
        <v>25</v>
      </c>
      <c r="M537" s="21" t="s">
        <v>6438</v>
      </c>
    </row>
    <row r="538" spans="1:13" x14ac:dyDescent="0.2">
      <c r="A538" s="4" t="s">
        <v>3161</v>
      </c>
      <c r="B538" s="9">
        <v>2893</v>
      </c>
      <c r="C538" s="9" t="s">
        <v>3162</v>
      </c>
      <c r="D538" s="9" t="s">
        <v>3163</v>
      </c>
      <c r="E538" s="10">
        <v>2077.4499999999998</v>
      </c>
      <c r="F538" s="10">
        <v>4280042.5270616803</v>
      </c>
      <c r="G538" s="18">
        <v>3352364.5537640201</v>
      </c>
      <c r="H538" s="19">
        <v>0.27672347634629102</v>
      </c>
      <c r="I538" s="20">
        <v>927677.97329766105</v>
      </c>
      <c r="J538" s="10">
        <v>2060.2385265886901</v>
      </c>
      <c r="K538" s="20">
        <v>1613.69205216204</v>
      </c>
      <c r="L538" s="21" t="s">
        <v>80</v>
      </c>
      <c r="M538" s="21" t="s">
        <v>6439</v>
      </c>
    </row>
    <row r="539" spans="1:13" x14ac:dyDescent="0.2">
      <c r="A539" s="4" t="s">
        <v>3164</v>
      </c>
      <c r="B539" s="9">
        <v>2894</v>
      </c>
      <c r="C539" s="9" t="s">
        <v>3165</v>
      </c>
      <c r="D539" s="9" t="s">
        <v>3166</v>
      </c>
      <c r="E539" s="10">
        <v>442.91</v>
      </c>
      <c r="F539" s="10">
        <v>1585554.5299489</v>
      </c>
      <c r="G539" s="18">
        <v>1405822.45355834</v>
      </c>
      <c r="H539" s="19">
        <v>0.127848346663995</v>
      </c>
      <c r="I539" s="20">
        <v>179732.076390556</v>
      </c>
      <c r="J539" s="10">
        <v>3579.85714919261</v>
      </c>
      <c r="K539" s="20">
        <v>3174.05895906244</v>
      </c>
      <c r="L539" s="21" t="s">
        <v>25</v>
      </c>
      <c r="M539" s="21" t="s">
        <v>6443</v>
      </c>
    </row>
    <row r="540" spans="1:13" x14ac:dyDescent="0.2">
      <c r="A540" s="4" t="s">
        <v>3173</v>
      </c>
      <c r="B540" s="9">
        <v>2897</v>
      </c>
      <c r="C540" s="9" t="s">
        <v>3174</v>
      </c>
      <c r="D540" s="9" t="s">
        <v>3175</v>
      </c>
      <c r="E540" s="10">
        <v>3547.68</v>
      </c>
      <c r="F540" s="10">
        <v>14004977.208511099</v>
      </c>
      <c r="G540" s="18">
        <v>13838320.024792301</v>
      </c>
      <c r="H540" s="19">
        <v>1.2043165891538501E-2</v>
      </c>
      <c r="I540" s="20">
        <v>166657.18371877301</v>
      </c>
      <c r="J540" s="10">
        <v>3947.64387106816</v>
      </c>
      <c r="K540" s="20">
        <v>3900.6674854531202</v>
      </c>
      <c r="L540" s="21" t="s">
        <v>25</v>
      </c>
      <c r="M540" s="21" t="s">
        <v>6441</v>
      </c>
    </row>
    <row r="541" spans="1:13" x14ac:dyDescent="0.2">
      <c r="A541" s="4" t="s">
        <v>3176</v>
      </c>
      <c r="B541" s="9">
        <v>2898</v>
      </c>
      <c r="C541" s="9" t="s">
        <v>3177</v>
      </c>
      <c r="D541" s="9" t="s">
        <v>3178</v>
      </c>
      <c r="E541" s="10">
        <v>2547.8000000000002</v>
      </c>
      <c r="F541" s="10">
        <v>16038544.9958588</v>
      </c>
      <c r="G541" s="18">
        <v>13049532.548040399</v>
      </c>
      <c r="H541" s="19">
        <v>0.22905130408424301</v>
      </c>
      <c r="I541" s="20">
        <v>2989012.4478184199</v>
      </c>
      <c r="J541" s="10">
        <v>6295.0565177246199</v>
      </c>
      <c r="K541" s="20">
        <v>5121.88262345568</v>
      </c>
      <c r="L541" s="21" t="s">
        <v>25</v>
      </c>
      <c r="M541" s="21" t="s">
        <v>6439</v>
      </c>
    </row>
    <row r="542" spans="1:13" x14ac:dyDescent="0.2">
      <c r="A542" s="4" t="s">
        <v>3179</v>
      </c>
      <c r="B542" s="9">
        <v>2899</v>
      </c>
      <c r="C542" s="9" t="s">
        <v>3180</v>
      </c>
      <c r="D542" s="9" t="s">
        <v>3181</v>
      </c>
      <c r="E542" s="10">
        <v>354.67</v>
      </c>
      <c r="F542" s="10">
        <v>3800027.3555950401</v>
      </c>
      <c r="G542" s="18">
        <v>2521912.9868397801</v>
      </c>
      <c r="H542" s="19">
        <v>0.50680351599159501</v>
      </c>
      <c r="I542" s="20">
        <v>1278114.36875526</v>
      </c>
      <c r="J542" s="10">
        <v>10714.262146770399</v>
      </c>
      <c r="K542" s="20">
        <v>7110.5900889271097</v>
      </c>
      <c r="L542" s="21" t="s">
        <v>25</v>
      </c>
      <c r="M542" s="21" t="s">
        <v>6450</v>
      </c>
    </row>
    <row r="543" spans="1:13" x14ac:dyDescent="0.2">
      <c r="A543" s="4" t="s">
        <v>3185</v>
      </c>
      <c r="B543" s="9">
        <v>2901</v>
      </c>
      <c r="C543" s="9" t="s">
        <v>3186</v>
      </c>
      <c r="D543" s="9" t="s">
        <v>3187</v>
      </c>
      <c r="E543" s="10">
        <v>16682.73</v>
      </c>
      <c r="F543" s="10">
        <v>46764530.526610702</v>
      </c>
      <c r="G543" s="18">
        <v>47440995.649705499</v>
      </c>
      <c r="H543" s="19">
        <v>-1.4259083601229801E-2</v>
      </c>
      <c r="I543" s="20">
        <v>-676465.12309472996</v>
      </c>
      <c r="J543" s="10">
        <v>2803.1701362193598</v>
      </c>
      <c r="K543" s="20">
        <v>2843.71896264613</v>
      </c>
      <c r="L543" s="21" t="s">
        <v>12</v>
      </c>
      <c r="M543" s="21" t="s">
        <v>6440</v>
      </c>
    </row>
    <row r="544" spans="1:13" x14ac:dyDescent="0.2">
      <c r="A544" s="4" t="s">
        <v>3188</v>
      </c>
      <c r="B544" s="9">
        <v>2902</v>
      </c>
      <c r="C544" s="9" t="s">
        <v>3189</v>
      </c>
      <c r="D544" s="9" t="s">
        <v>3190</v>
      </c>
      <c r="E544" s="10">
        <v>7615.55</v>
      </c>
      <c r="F544" s="10">
        <v>26951903.372095902</v>
      </c>
      <c r="G544" s="18">
        <v>28401624.074988801</v>
      </c>
      <c r="H544" s="19">
        <v>-5.1043584657879199E-2</v>
      </c>
      <c r="I544" s="20">
        <v>-1449720.70289295</v>
      </c>
      <c r="J544" s="10">
        <v>3539.0619682223701</v>
      </c>
      <c r="K544" s="20">
        <v>3729.42519909774</v>
      </c>
      <c r="L544" s="21" t="s">
        <v>25</v>
      </c>
      <c r="M544" s="21" t="s">
        <v>6440</v>
      </c>
    </row>
    <row r="545" spans="1:13" x14ac:dyDescent="0.2">
      <c r="A545" s="4" t="s">
        <v>3191</v>
      </c>
      <c r="B545" s="9">
        <v>2903</v>
      </c>
      <c r="C545" s="9" t="s">
        <v>3192</v>
      </c>
      <c r="D545" s="9" t="s">
        <v>3193</v>
      </c>
      <c r="E545" s="10">
        <v>658.77</v>
      </c>
      <c r="F545" s="10">
        <v>3051765.2921409998</v>
      </c>
      <c r="G545" s="18">
        <v>3335165.8478700998</v>
      </c>
      <c r="H545" s="19">
        <v>-8.4973452192815602E-2</v>
      </c>
      <c r="I545" s="20">
        <v>-283400.555729101</v>
      </c>
      <c r="J545" s="10">
        <v>4632.5201392610497</v>
      </c>
      <c r="K545" s="20">
        <v>5062.7166505306895</v>
      </c>
      <c r="L545" s="21" t="s">
        <v>80</v>
      </c>
      <c r="M545" s="21" t="s">
        <v>6439</v>
      </c>
    </row>
    <row r="546" spans="1:13" x14ac:dyDescent="0.2">
      <c r="A546" s="4" t="s">
        <v>3197</v>
      </c>
      <c r="B546" s="9">
        <v>2905</v>
      </c>
      <c r="C546" s="9" t="s">
        <v>3198</v>
      </c>
      <c r="D546" s="9" t="s">
        <v>3199</v>
      </c>
      <c r="E546" s="10">
        <v>3511.58</v>
      </c>
      <c r="F546" s="10">
        <v>6236760.4627216002</v>
      </c>
      <c r="G546" s="18">
        <v>5295562.4720488898</v>
      </c>
      <c r="H546" s="19">
        <v>0.17773333723104001</v>
      </c>
      <c r="I546" s="20">
        <v>941197.99067270604</v>
      </c>
      <c r="J546" s="10">
        <v>1776.0553547752299</v>
      </c>
      <c r="K546" s="20">
        <v>1508.0284293819</v>
      </c>
      <c r="L546" s="21" t="s">
        <v>12</v>
      </c>
      <c r="M546" s="21" t="s">
        <v>6443</v>
      </c>
    </row>
    <row r="547" spans="1:13" x14ac:dyDescent="0.2">
      <c r="A547" s="4" t="s">
        <v>3200</v>
      </c>
      <c r="B547" s="9">
        <v>2906</v>
      </c>
      <c r="C547" s="9" t="s">
        <v>3201</v>
      </c>
      <c r="D547" s="9" t="s">
        <v>3202</v>
      </c>
      <c r="E547" s="10">
        <v>727.1</v>
      </c>
      <c r="F547" s="10">
        <v>1804735.70383215</v>
      </c>
      <c r="G547" s="18">
        <v>1965436.5705864399</v>
      </c>
      <c r="H547" s="19">
        <v>-8.1763445923029102E-2</v>
      </c>
      <c r="I547" s="20">
        <v>-160700.866754288</v>
      </c>
      <c r="J547" s="10">
        <v>2482.1010917785002</v>
      </c>
      <c r="K547" s="20">
        <v>2703.1172749091402</v>
      </c>
      <c r="L547" s="21" t="s">
        <v>25</v>
      </c>
      <c r="M547" s="21" t="s">
        <v>6439</v>
      </c>
    </row>
    <row r="548" spans="1:13" x14ac:dyDescent="0.2">
      <c r="A548" s="4" t="s">
        <v>3206</v>
      </c>
      <c r="B548" s="9">
        <v>2909</v>
      </c>
      <c r="C548" s="9" t="s">
        <v>3207</v>
      </c>
      <c r="D548" s="9" t="s">
        <v>3208</v>
      </c>
      <c r="E548" s="10">
        <v>3889.92</v>
      </c>
      <c r="F548" s="10">
        <v>4363630.0102106798</v>
      </c>
      <c r="G548" s="18">
        <v>5280676.9071336295</v>
      </c>
      <c r="H548" s="19">
        <v>-0.173660860728691</v>
      </c>
      <c r="I548" s="20">
        <v>-917046.89692294598</v>
      </c>
      <c r="J548" s="10">
        <v>1121.77885668874</v>
      </c>
      <c r="K548" s="20">
        <v>1357.5284085877399</v>
      </c>
      <c r="L548" s="21" t="s">
        <v>12</v>
      </c>
      <c r="M548" s="21" t="s">
        <v>6439</v>
      </c>
    </row>
    <row r="549" spans="1:13" x14ac:dyDescent="0.2">
      <c r="A549" s="4" t="s">
        <v>3212</v>
      </c>
      <c r="B549" s="9">
        <v>2913</v>
      </c>
      <c r="C549" s="9" t="s">
        <v>3213</v>
      </c>
      <c r="D549" s="9" t="s">
        <v>3214</v>
      </c>
      <c r="E549" s="10">
        <v>5292.78</v>
      </c>
      <c r="F549" s="10">
        <v>5899673.6612625998</v>
      </c>
      <c r="G549" s="18">
        <v>4257628.0858561601</v>
      </c>
      <c r="H549" s="19">
        <v>0.38567144482659699</v>
      </c>
      <c r="I549" s="20">
        <v>1642045.5754064401</v>
      </c>
      <c r="J549" s="10">
        <v>1114.6644412317501</v>
      </c>
      <c r="K549" s="20">
        <v>804.421889036793</v>
      </c>
      <c r="L549" s="21" t="s">
        <v>12</v>
      </c>
      <c r="M549" s="21" t="s">
        <v>6439</v>
      </c>
    </row>
    <row r="550" spans="1:13" x14ac:dyDescent="0.2">
      <c r="A550" s="4" t="s">
        <v>3215</v>
      </c>
      <c r="B550" s="9">
        <v>2914</v>
      </c>
      <c r="C550" s="9" t="s">
        <v>3216</v>
      </c>
      <c r="D550" s="9" t="s">
        <v>3217</v>
      </c>
      <c r="E550" s="10">
        <v>336.8</v>
      </c>
      <c r="F550" s="10">
        <v>511829.53979642998</v>
      </c>
      <c r="G550" s="18">
        <v>497589.60506156599</v>
      </c>
      <c r="H550" s="19">
        <v>2.8617830014961501E-2</v>
      </c>
      <c r="I550" s="20">
        <v>14239.9347348638</v>
      </c>
      <c r="J550" s="10">
        <v>1519.6839067589999</v>
      </c>
      <c r="K550" s="20">
        <v>1477.40381550346</v>
      </c>
      <c r="L550" s="21" t="s">
        <v>25</v>
      </c>
      <c r="M550" s="21" t="s">
        <v>6438</v>
      </c>
    </row>
    <row r="551" spans="1:13" x14ac:dyDescent="0.2">
      <c r="A551" s="4" t="s">
        <v>3227</v>
      </c>
      <c r="B551" s="9">
        <v>2928</v>
      </c>
      <c r="C551" s="9" t="s">
        <v>3228</v>
      </c>
      <c r="D551" s="9" t="s">
        <v>3229</v>
      </c>
      <c r="E551" s="10">
        <v>936.7</v>
      </c>
      <c r="F551" s="10">
        <v>998816.46797072003</v>
      </c>
      <c r="G551" s="18">
        <v>1109758.8726748601</v>
      </c>
      <c r="H551" s="19">
        <v>-9.9969828974406302E-2</v>
      </c>
      <c r="I551" s="20">
        <v>-110942.404704135</v>
      </c>
      <c r="J551" s="10">
        <v>1066.3141539134399</v>
      </c>
      <c r="K551" s="20">
        <v>1184.75378741844</v>
      </c>
      <c r="L551" s="21" t="s">
        <v>25</v>
      </c>
      <c r="M551" s="21" t="s">
        <v>6441</v>
      </c>
    </row>
    <row r="552" spans="1:13" x14ac:dyDescent="0.2">
      <c r="A552" s="4" t="s">
        <v>6384</v>
      </c>
      <c r="B552" s="9">
        <v>2932</v>
      </c>
      <c r="C552" s="9" t="s">
        <v>6385</v>
      </c>
      <c r="D552" s="9" t="s">
        <v>6386</v>
      </c>
      <c r="E552" s="10">
        <v>1407.42</v>
      </c>
      <c r="F552" s="10">
        <v>1424222.3028681199</v>
      </c>
      <c r="G552" s="18">
        <v>1126963.7987649599</v>
      </c>
      <c r="H552" s="19">
        <v>0.263769345944325</v>
      </c>
      <c r="I552" s="20">
        <v>297258.50410316401</v>
      </c>
      <c r="J552" s="10">
        <v>1011.93837153666</v>
      </c>
      <c r="K552" s="20">
        <v>800.73027153582905</v>
      </c>
      <c r="L552" s="21" t="s">
        <v>80</v>
      </c>
      <c r="M552" s="21" t="s">
        <v>6439</v>
      </c>
    </row>
    <row r="553" spans="1:13" x14ac:dyDescent="0.2">
      <c r="A553" s="4" t="s">
        <v>3230</v>
      </c>
      <c r="B553" s="9">
        <v>2933</v>
      </c>
      <c r="C553" s="9" t="s">
        <v>3231</v>
      </c>
      <c r="D553" s="9" t="s">
        <v>3232</v>
      </c>
      <c r="E553" s="10">
        <v>28278.99</v>
      </c>
      <c r="F553" s="10">
        <v>35486109.589008801</v>
      </c>
      <c r="G553" s="18">
        <v>35594109.402172498</v>
      </c>
      <c r="H553" s="19">
        <v>-3.0342046753710798E-3</v>
      </c>
      <c r="I553" s="20">
        <v>-107999.813163742</v>
      </c>
      <c r="J553" s="10">
        <v>1254.85774382355</v>
      </c>
      <c r="K553" s="20">
        <v>1258.67682693662</v>
      </c>
      <c r="L553" s="21" t="s">
        <v>12</v>
      </c>
      <c r="M553" s="21" t="s">
        <v>6438</v>
      </c>
    </row>
    <row r="554" spans="1:13" x14ac:dyDescent="0.2">
      <c r="A554" s="4" t="s">
        <v>3233</v>
      </c>
      <c r="B554" s="9">
        <v>2934</v>
      </c>
      <c r="C554" s="9" t="s">
        <v>3234</v>
      </c>
      <c r="D554" s="9" t="s">
        <v>3235</v>
      </c>
      <c r="E554" s="10">
        <v>1072.69</v>
      </c>
      <c r="F554" s="10">
        <v>1805530.5604198</v>
      </c>
      <c r="G554" s="18">
        <v>2122001.0703056199</v>
      </c>
      <c r="H554" s="19">
        <v>-0.14913777109464099</v>
      </c>
      <c r="I554" s="20">
        <v>-316470.50988582399</v>
      </c>
      <c r="J554" s="10">
        <v>1683.1801922454799</v>
      </c>
      <c r="K554" s="20">
        <v>1978.2053252157</v>
      </c>
      <c r="L554" s="21" t="s">
        <v>25</v>
      </c>
      <c r="M554" s="21" t="s">
        <v>6439</v>
      </c>
    </row>
    <row r="555" spans="1:13" x14ac:dyDescent="0.2">
      <c r="A555" s="4" t="s">
        <v>3236</v>
      </c>
      <c r="B555" s="9">
        <v>2937</v>
      </c>
      <c r="C555" s="9" t="s">
        <v>3237</v>
      </c>
      <c r="D555" s="9" t="s">
        <v>3238</v>
      </c>
      <c r="E555" s="10">
        <v>37451.160000000003</v>
      </c>
      <c r="F555" s="10">
        <v>46769252.2268015</v>
      </c>
      <c r="G555" s="18">
        <v>42160348.815888204</v>
      </c>
      <c r="H555" s="19">
        <v>0.109318436406686</v>
      </c>
      <c r="I555" s="20">
        <v>4608903.4109133603</v>
      </c>
      <c r="J555" s="10">
        <v>1248.80650497345</v>
      </c>
      <c r="K555" s="20">
        <v>1125.7421349802801</v>
      </c>
      <c r="L555" s="21" t="s">
        <v>12</v>
      </c>
      <c r="M555" s="21" t="s">
        <v>6439</v>
      </c>
    </row>
    <row r="556" spans="1:13" x14ac:dyDescent="0.2">
      <c r="A556" s="4" t="s">
        <v>3239</v>
      </c>
      <c r="B556" s="9">
        <v>2938</v>
      </c>
      <c r="C556" s="9" t="s">
        <v>3240</v>
      </c>
      <c r="D556" s="9" t="s">
        <v>3241</v>
      </c>
      <c r="E556" s="10">
        <v>903.14</v>
      </c>
      <c r="F556" s="10">
        <v>558260.10266958002</v>
      </c>
      <c r="G556" s="18">
        <v>866629.99148556695</v>
      </c>
      <c r="H556" s="19">
        <v>-0.35582646786477201</v>
      </c>
      <c r="I556" s="20">
        <v>-308369.88881598698</v>
      </c>
      <c r="J556" s="10">
        <v>618.13240767719299</v>
      </c>
      <c r="K556" s="20">
        <v>959.57436442364099</v>
      </c>
      <c r="L556" s="21" t="s">
        <v>25</v>
      </c>
      <c r="M556" s="21" t="s">
        <v>6441</v>
      </c>
    </row>
    <row r="557" spans="1:13" x14ac:dyDescent="0.2">
      <c r="A557" s="4" t="s">
        <v>3242</v>
      </c>
      <c r="B557" s="9">
        <v>2942</v>
      </c>
      <c r="C557" s="9" t="s">
        <v>3243</v>
      </c>
      <c r="D557" s="9" t="s">
        <v>3244</v>
      </c>
      <c r="E557" s="10">
        <v>11943.12</v>
      </c>
      <c r="F557" s="10">
        <v>6961537.2592181899</v>
      </c>
      <c r="G557" s="18">
        <v>7306669.6858473299</v>
      </c>
      <c r="H557" s="19">
        <v>-4.72352578490918E-2</v>
      </c>
      <c r="I557" s="20">
        <v>-345132.42662914097</v>
      </c>
      <c r="J557" s="10">
        <v>582.89100831425901</v>
      </c>
      <c r="K557" s="20">
        <v>611.78902044418305</v>
      </c>
      <c r="L557" s="21" t="s">
        <v>12</v>
      </c>
      <c r="M557" s="21" t="s">
        <v>6439</v>
      </c>
    </row>
    <row r="558" spans="1:13" x14ac:dyDescent="0.2">
      <c r="A558" s="4" t="s">
        <v>3245</v>
      </c>
      <c r="B558" s="9">
        <v>2943</v>
      </c>
      <c r="C558" s="9" t="s">
        <v>3246</v>
      </c>
      <c r="D558" s="9" t="s">
        <v>3247</v>
      </c>
      <c r="E558" s="10">
        <v>3440.01</v>
      </c>
      <c r="F558" s="10">
        <v>2800976.9865692798</v>
      </c>
      <c r="G558" s="18">
        <v>3929162.6495896098</v>
      </c>
      <c r="H558" s="19">
        <v>-0.28713132125954699</v>
      </c>
      <c r="I558" s="20">
        <v>-1128185.66302033</v>
      </c>
      <c r="J558" s="10">
        <v>814.23512913313698</v>
      </c>
      <c r="K558" s="20">
        <v>1142.1951243134799</v>
      </c>
      <c r="L558" s="21" t="s">
        <v>12</v>
      </c>
      <c r="M558" s="21" t="s">
        <v>6443</v>
      </c>
    </row>
    <row r="559" spans="1:13" x14ac:dyDescent="0.2">
      <c r="A559" s="4" t="s">
        <v>3251</v>
      </c>
      <c r="B559" s="9">
        <v>2947</v>
      </c>
      <c r="C559" s="9" t="s">
        <v>3252</v>
      </c>
      <c r="D559" s="9" t="s">
        <v>3253</v>
      </c>
      <c r="E559" s="10">
        <v>10493.11</v>
      </c>
      <c r="F559" s="10">
        <v>8470417.5582828596</v>
      </c>
      <c r="G559" s="18">
        <v>8500092.9851655494</v>
      </c>
      <c r="H559" s="19">
        <v>-3.4911885004648099E-3</v>
      </c>
      <c r="I559" s="20">
        <v>-29675.4268826917</v>
      </c>
      <c r="J559" s="10">
        <v>807.23613478586003</v>
      </c>
      <c r="K559" s="20">
        <v>810.06422168123197</v>
      </c>
      <c r="L559" s="21" t="s">
        <v>12</v>
      </c>
      <c r="M559" s="21" t="s">
        <v>6443</v>
      </c>
    </row>
    <row r="560" spans="1:13" x14ac:dyDescent="0.2">
      <c r="A560" s="4" t="s">
        <v>3254</v>
      </c>
      <c r="B560" s="9">
        <v>2948</v>
      </c>
      <c r="C560" s="9" t="s">
        <v>3255</v>
      </c>
      <c r="D560" s="9" t="s">
        <v>3256</v>
      </c>
      <c r="E560" s="10">
        <v>1033.52</v>
      </c>
      <c r="F560" s="10">
        <v>2099050.1479110802</v>
      </c>
      <c r="G560" s="18">
        <v>2357996.6724322699</v>
      </c>
      <c r="H560" s="19">
        <v>-0.109816323130808</v>
      </c>
      <c r="I560" s="20">
        <v>-258946.52452119201</v>
      </c>
      <c r="J560" s="10">
        <v>2030.97196755852</v>
      </c>
      <c r="K560" s="20">
        <v>2281.5201180744202</v>
      </c>
      <c r="L560" s="21" t="s">
        <v>25</v>
      </c>
      <c r="M560" s="21" t="s">
        <v>6440</v>
      </c>
    </row>
    <row r="561" spans="1:13" x14ac:dyDescent="0.2">
      <c r="A561" s="4" t="s">
        <v>3257</v>
      </c>
      <c r="B561" s="9">
        <v>2949</v>
      </c>
      <c r="C561" s="9" t="s">
        <v>3258</v>
      </c>
      <c r="D561" s="9" t="s">
        <v>3259</v>
      </c>
      <c r="E561" s="10">
        <v>1112.07</v>
      </c>
      <c r="F561" s="10">
        <v>3949646.1625465802</v>
      </c>
      <c r="G561" s="18">
        <v>4540835.9108309997</v>
      </c>
      <c r="H561" s="19">
        <v>-0.13019403473142199</v>
      </c>
      <c r="I561" s="20">
        <v>-591189.74828441802</v>
      </c>
      <c r="J561" s="10">
        <v>3551.6165012513402</v>
      </c>
      <c r="K561" s="20">
        <v>4083.2284935579601</v>
      </c>
      <c r="L561" s="21" t="s">
        <v>25</v>
      </c>
      <c r="M561" s="21" t="s">
        <v>6441</v>
      </c>
    </row>
    <row r="562" spans="1:13" x14ac:dyDescent="0.2">
      <c r="A562" s="4" t="s">
        <v>3260</v>
      </c>
      <c r="B562" s="9">
        <v>2950</v>
      </c>
      <c r="C562" s="9" t="s">
        <v>3261</v>
      </c>
      <c r="D562" s="9" t="s">
        <v>3262</v>
      </c>
      <c r="E562" s="10">
        <v>1606.88</v>
      </c>
      <c r="F562" s="10">
        <v>8091491.3960579</v>
      </c>
      <c r="G562" s="18">
        <v>8854187.1603095494</v>
      </c>
      <c r="H562" s="19">
        <v>-8.6139557527151397E-2</v>
      </c>
      <c r="I562" s="20">
        <v>-762695.76425164903</v>
      </c>
      <c r="J562" s="10">
        <v>5035.5293463468997</v>
      </c>
      <c r="K562" s="20">
        <v>5510.1732303031604</v>
      </c>
      <c r="L562" s="21" t="s">
        <v>12</v>
      </c>
      <c r="M562" s="21" t="s">
        <v>6441</v>
      </c>
    </row>
    <row r="563" spans="1:13" x14ac:dyDescent="0.2">
      <c r="A563" s="4" t="s">
        <v>3263</v>
      </c>
      <c r="B563" s="9">
        <v>2951</v>
      </c>
      <c r="C563" s="9" t="s">
        <v>3264</v>
      </c>
      <c r="D563" s="9" t="s">
        <v>3265</v>
      </c>
      <c r="E563" s="10">
        <v>675.89</v>
      </c>
      <c r="F563" s="10">
        <v>5115108.1311434098</v>
      </c>
      <c r="G563" s="18">
        <v>5227933.7905981997</v>
      </c>
      <c r="H563" s="19">
        <v>-2.1581309935044701E-2</v>
      </c>
      <c r="I563" s="20">
        <v>-112825.659454793</v>
      </c>
      <c r="J563" s="10">
        <v>7567.9594773460303</v>
      </c>
      <c r="K563" s="20">
        <v>7734.8885034520499</v>
      </c>
      <c r="L563" s="21" t="s">
        <v>25</v>
      </c>
      <c r="M563" s="21" t="s">
        <v>6439</v>
      </c>
    </row>
    <row r="564" spans="1:13" x14ac:dyDescent="0.2">
      <c r="A564" s="4" t="s">
        <v>3266</v>
      </c>
      <c r="B564" s="9">
        <v>2952</v>
      </c>
      <c r="C564" s="9" t="s">
        <v>3267</v>
      </c>
      <c r="D564" s="9" t="s">
        <v>3268</v>
      </c>
      <c r="E564" s="10">
        <v>765.89</v>
      </c>
      <c r="F564" s="10">
        <v>504610.53455629997</v>
      </c>
      <c r="G564" s="18">
        <v>753747.86910146498</v>
      </c>
      <c r="H564" s="19">
        <v>-0.33053139485775102</v>
      </c>
      <c r="I564" s="20">
        <v>-249137.33454516501</v>
      </c>
      <c r="J564" s="10">
        <v>658.85510263392905</v>
      </c>
      <c r="K564" s="20">
        <v>984.14637754960199</v>
      </c>
      <c r="L564" s="21" t="s">
        <v>25</v>
      </c>
      <c r="M564" s="21" t="s">
        <v>6439</v>
      </c>
    </row>
    <row r="565" spans="1:13" x14ac:dyDescent="0.2">
      <c r="A565" s="4" t="s">
        <v>3269</v>
      </c>
      <c r="B565" s="9">
        <v>2953</v>
      </c>
      <c r="C565" s="9" t="s">
        <v>3270</v>
      </c>
      <c r="D565" s="9" t="s">
        <v>3271</v>
      </c>
      <c r="E565" s="10">
        <v>310.12</v>
      </c>
      <c r="F565" s="10">
        <v>575993.38656369003</v>
      </c>
      <c r="G565" s="18">
        <v>619832.299642578</v>
      </c>
      <c r="H565" s="19">
        <v>-7.0727054889149196E-2</v>
      </c>
      <c r="I565" s="20">
        <v>-43838.913078888203</v>
      </c>
      <c r="J565" s="10">
        <v>1857.3242182500001</v>
      </c>
      <c r="K565" s="20">
        <v>1998.6853464548501</v>
      </c>
      <c r="L565" s="21" t="s">
        <v>25</v>
      </c>
      <c r="M565" s="21" t="s">
        <v>6443</v>
      </c>
    </row>
    <row r="566" spans="1:13" x14ac:dyDescent="0.2">
      <c r="A566" s="4" t="s">
        <v>3272</v>
      </c>
      <c r="B566" s="9">
        <v>2954</v>
      </c>
      <c r="C566" s="9" t="s">
        <v>3273</v>
      </c>
      <c r="D566" s="9" t="s">
        <v>3274</v>
      </c>
      <c r="E566" s="10">
        <v>530.91999999999996</v>
      </c>
      <c r="F566" s="10">
        <v>1728562.268894</v>
      </c>
      <c r="G566" s="18">
        <v>1712164.32660055</v>
      </c>
      <c r="H566" s="19">
        <v>9.5773180404998808E-3</v>
      </c>
      <c r="I566" s="20">
        <v>16397.942293451601</v>
      </c>
      <c r="J566" s="10">
        <v>3255.78668894372</v>
      </c>
      <c r="K566" s="20">
        <v>3224.9007884437401</v>
      </c>
      <c r="L566" s="21" t="s">
        <v>25</v>
      </c>
      <c r="M566" s="21" t="s">
        <v>6441</v>
      </c>
    </row>
    <row r="567" spans="1:13" x14ac:dyDescent="0.2">
      <c r="A567" s="4" t="s">
        <v>3278</v>
      </c>
      <c r="B567" s="9">
        <v>2956</v>
      </c>
      <c r="C567" s="9" t="s">
        <v>3279</v>
      </c>
      <c r="D567" s="9" t="s">
        <v>3280</v>
      </c>
      <c r="E567" s="10">
        <v>2085.41</v>
      </c>
      <c r="F567" s="10">
        <v>1310475.3915673201</v>
      </c>
      <c r="G567" s="18">
        <v>1318395.8756037301</v>
      </c>
      <c r="H567" s="19">
        <v>-6.0076674866598196E-3</v>
      </c>
      <c r="I567" s="20">
        <v>-7920.4840364109295</v>
      </c>
      <c r="J567" s="10">
        <v>628.40179704102297</v>
      </c>
      <c r="K567" s="20">
        <v>632.19984348580397</v>
      </c>
      <c r="L567" s="21" t="s">
        <v>25</v>
      </c>
      <c r="M567" s="21" t="s">
        <v>6438</v>
      </c>
    </row>
    <row r="568" spans="1:13" x14ac:dyDescent="0.2">
      <c r="A568" s="4" t="s">
        <v>3286</v>
      </c>
      <c r="B568" s="9">
        <v>2966</v>
      </c>
      <c r="C568" s="9" t="s">
        <v>3287</v>
      </c>
      <c r="D568" s="9" t="s">
        <v>3288</v>
      </c>
      <c r="E568" s="10">
        <v>23510.880000000001</v>
      </c>
      <c r="F568" s="10">
        <v>27587325.6324072</v>
      </c>
      <c r="G568" s="18">
        <v>19726534.9153843</v>
      </c>
      <c r="H568" s="19">
        <v>0.39848816585078201</v>
      </c>
      <c r="I568" s="20">
        <v>7860790.7170228995</v>
      </c>
      <c r="J568" s="10">
        <v>1173.3854977953699</v>
      </c>
      <c r="K568" s="20">
        <v>839.03856067421998</v>
      </c>
      <c r="L568" s="21" t="s">
        <v>25</v>
      </c>
      <c r="M568" s="21" t="s">
        <v>6439</v>
      </c>
    </row>
    <row r="569" spans="1:13" x14ac:dyDescent="0.2">
      <c r="A569" s="4" t="s">
        <v>3289</v>
      </c>
      <c r="B569" s="9">
        <v>3028</v>
      </c>
      <c r="C569" s="9" t="s">
        <v>3290</v>
      </c>
      <c r="D569" s="9" t="s">
        <v>3291</v>
      </c>
      <c r="E569" s="10">
        <v>18859.93</v>
      </c>
      <c r="F569" s="10">
        <v>7192580.9300340796</v>
      </c>
      <c r="G569" s="18">
        <v>7356518.6559783602</v>
      </c>
      <c r="H569" s="19">
        <v>-2.2284688398234699E-2</v>
      </c>
      <c r="I569" s="20">
        <v>-163937.72594427801</v>
      </c>
      <c r="J569" s="10">
        <v>381.368378887625</v>
      </c>
      <c r="K569" s="20">
        <v>390.06076141207097</v>
      </c>
      <c r="L569" s="21" t="s">
        <v>12</v>
      </c>
      <c r="M569" s="21" t="s">
        <v>6439</v>
      </c>
    </row>
    <row r="570" spans="1:13" x14ac:dyDescent="0.2">
      <c r="A570" s="4" t="s">
        <v>3304</v>
      </c>
      <c r="B570" s="9">
        <v>3037</v>
      </c>
      <c r="C570" s="9" t="s">
        <v>3305</v>
      </c>
      <c r="D570" s="9" t="s">
        <v>3306</v>
      </c>
      <c r="E570" s="10">
        <v>824.53</v>
      </c>
      <c r="F570" s="10">
        <v>1126790.1934059199</v>
      </c>
      <c r="G570" s="18">
        <v>1249288.97593519</v>
      </c>
      <c r="H570" s="19">
        <v>-9.8054801482232695E-2</v>
      </c>
      <c r="I570" s="20">
        <v>-122498.782529267</v>
      </c>
      <c r="J570" s="10">
        <v>1366.5848342764</v>
      </c>
      <c r="K570" s="20">
        <v>1515.1528457851</v>
      </c>
      <c r="L570" s="21" t="s">
        <v>25</v>
      </c>
      <c r="M570" s="21" t="s">
        <v>6439</v>
      </c>
    </row>
    <row r="571" spans="1:13" x14ac:dyDescent="0.2">
      <c r="A571" s="4" t="s">
        <v>3307</v>
      </c>
      <c r="B571" s="9">
        <v>3038</v>
      </c>
      <c r="C571" s="9" t="s">
        <v>3308</v>
      </c>
      <c r="D571" s="9" t="s">
        <v>3309</v>
      </c>
      <c r="E571" s="10">
        <v>824.54</v>
      </c>
      <c r="F571" s="10">
        <v>1667003.0225349199</v>
      </c>
      <c r="G571" s="18">
        <v>2057624.97232385</v>
      </c>
      <c r="H571" s="19">
        <v>-0.189841178564124</v>
      </c>
      <c r="I571" s="20">
        <v>-390621.94978893403</v>
      </c>
      <c r="J571" s="10">
        <v>2021.7369958218201</v>
      </c>
      <c r="K571" s="20">
        <v>2495.4822959757598</v>
      </c>
      <c r="L571" s="21" t="s">
        <v>25</v>
      </c>
      <c r="M571" s="21" t="s">
        <v>6439</v>
      </c>
    </row>
    <row r="572" spans="1:13" x14ac:dyDescent="0.2">
      <c r="A572" s="4" t="s">
        <v>3310</v>
      </c>
      <c r="B572" s="9">
        <v>3039</v>
      </c>
      <c r="C572" s="9" t="s">
        <v>3311</v>
      </c>
      <c r="D572" s="9" t="s">
        <v>3312</v>
      </c>
      <c r="E572" s="10">
        <v>795.48</v>
      </c>
      <c r="F572" s="10">
        <v>1943070.2603354701</v>
      </c>
      <c r="G572" s="18">
        <v>2695157.5943107801</v>
      </c>
      <c r="H572" s="19">
        <v>-0.27905133843115298</v>
      </c>
      <c r="I572" s="20">
        <v>-752087.33397530799</v>
      </c>
      <c r="J572" s="10">
        <v>2442.63873426795</v>
      </c>
      <c r="K572" s="20">
        <v>3388.0896996917299</v>
      </c>
      <c r="L572" s="21" t="s">
        <v>25</v>
      </c>
      <c r="M572" s="21" t="s">
        <v>6443</v>
      </c>
    </row>
    <row r="573" spans="1:13" x14ac:dyDescent="0.2">
      <c r="A573" s="4" t="s">
        <v>3331</v>
      </c>
      <c r="B573" s="9">
        <v>3050</v>
      </c>
      <c r="C573" s="9" t="s">
        <v>3332</v>
      </c>
      <c r="D573" s="9" t="s">
        <v>3333</v>
      </c>
      <c r="E573" s="10">
        <v>274.10000000000002</v>
      </c>
      <c r="F573" s="10">
        <v>250809.33617177</v>
      </c>
      <c r="G573" s="18">
        <v>283851.56501609302</v>
      </c>
      <c r="H573" s="19">
        <v>-0.116406717160251</v>
      </c>
      <c r="I573" s="20">
        <v>-33042.228844322999</v>
      </c>
      <c r="J573" s="10">
        <v>915.02858873319894</v>
      </c>
      <c r="K573" s="20">
        <v>1035.57666915758</v>
      </c>
      <c r="L573" s="21" t="s">
        <v>25</v>
      </c>
      <c r="M573" s="21" t="s">
        <v>6443</v>
      </c>
    </row>
    <row r="574" spans="1:13" x14ac:dyDescent="0.2">
      <c r="A574" s="4" t="s">
        <v>3334</v>
      </c>
      <c r="B574" s="9">
        <v>3051</v>
      </c>
      <c r="C574" s="9" t="s">
        <v>3335</v>
      </c>
      <c r="D574" s="9" t="s">
        <v>3336</v>
      </c>
      <c r="E574" s="10">
        <v>260.10000000000002</v>
      </c>
      <c r="F574" s="10">
        <v>360415.86689657997</v>
      </c>
      <c r="G574" s="18">
        <v>510616.44881608099</v>
      </c>
      <c r="H574" s="19">
        <v>-0.29415539250205702</v>
      </c>
      <c r="I574" s="20">
        <v>-150200.58191950101</v>
      </c>
      <c r="J574" s="10">
        <v>1385.68191809527</v>
      </c>
      <c r="K574" s="20">
        <v>1963.1543591544801</v>
      </c>
      <c r="L574" s="21" t="s">
        <v>25</v>
      </c>
      <c r="M574" s="21" t="s">
        <v>6450</v>
      </c>
    </row>
    <row r="575" spans="1:13" x14ac:dyDescent="0.2">
      <c r="A575" s="4" t="s">
        <v>3337</v>
      </c>
      <c r="B575" s="9">
        <v>3052</v>
      </c>
      <c r="C575" s="9" t="s">
        <v>3338</v>
      </c>
      <c r="D575" s="9" t="s">
        <v>3339</v>
      </c>
      <c r="E575" s="10">
        <v>417.06</v>
      </c>
      <c r="F575" s="10">
        <v>761304.26540361997</v>
      </c>
      <c r="G575" s="18">
        <v>1227314.5201208999</v>
      </c>
      <c r="H575" s="19">
        <v>-0.37969912934084399</v>
      </c>
      <c r="I575" s="20">
        <v>-466010.25471728301</v>
      </c>
      <c r="J575" s="10">
        <v>1825.40705271093</v>
      </c>
      <c r="K575" s="20">
        <v>2942.7768669277898</v>
      </c>
      <c r="L575" s="21" t="s">
        <v>25</v>
      </c>
      <c r="M575" s="21" t="s">
        <v>6450</v>
      </c>
    </row>
    <row r="576" spans="1:13" x14ac:dyDescent="0.2">
      <c r="A576" s="4" t="s">
        <v>3358</v>
      </c>
      <c r="B576" s="9">
        <v>3063</v>
      </c>
      <c r="C576" s="9" t="s">
        <v>3359</v>
      </c>
      <c r="D576" s="9" t="s">
        <v>3360</v>
      </c>
      <c r="E576" s="10">
        <v>1038.1099999999999</v>
      </c>
      <c r="F576" s="10">
        <v>731870.92723211995</v>
      </c>
      <c r="G576" s="18">
        <v>837637.73476612696</v>
      </c>
      <c r="H576" s="19">
        <v>-0.126267959458079</v>
      </c>
      <c r="I576" s="20">
        <v>-105766.80753400701</v>
      </c>
      <c r="J576" s="10">
        <v>705.00325325073402</v>
      </c>
      <c r="K576" s="20">
        <v>806.88726124026005</v>
      </c>
      <c r="L576" s="21" t="s">
        <v>80</v>
      </c>
      <c r="M576" s="21" t="s">
        <v>6439</v>
      </c>
    </row>
    <row r="577" spans="1:13" x14ac:dyDescent="0.2">
      <c r="A577" s="4" t="s">
        <v>3361</v>
      </c>
      <c r="B577" s="9">
        <v>3064</v>
      </c>
      <c r="C577" s="9" t="s">
        <v>3362</v>
      </c>
      <c r="D577" s="9" t="s">
        <v>3363</v>
      </c>
      <c r="E577" s="10">
        <v>581.52</v>
      </c>
      <c r="F577" s="10">
        <v>978333.43140501005</v>
      </c>
      <c r="G577" s="18">
        <v>1139858.26601524</v>
      </c>
      <c r="H577" s="19">
        <v>-0.14170606945273301</v>
      </c>
      <c r="I577" s="20">
        <v>-161524.83461022601</v>
      </c>
      <c r="J577" s="10">
        <v>1682.3728012880199</v>
      </c>
      <c r="K577" s="20">
        <v>1960.1359643954399</v>
      </c>
      <c r="L577" s="21" t="s">
        <v>25</v>
      </c>
      <c r="M577" s="21" t="s">
        <v>6439</v>
      </c>
    </row>
    <row r="578" spans="1:13" x14ac:dyDescent="0.2">
      <c r="A578" s="4" t="s">
        <v>3364</v>
      </c>
      <c r="B578" s="9">
        <v>3065</v>
      </c>
      <c r="C578" s="9" t="s">
        <v>3365</v>
      </c>
      <c r="D578" s="9" t="s">
        <v>3366</v>
      </c>
      <c r="E578" s="10">
        <v>821.66</v>
      </c>
      <c r="F578" s="10">
        <v>1878379.93888972</v>
      </c>
      <c r="G578" s="18">
        <v>2687251.5355335702</v>
      </c>
      <c r="H578" s="19">
        <v>-0.30100330614686799</v>
      </c>
      <c r="I578" s="20">
        <v>-808871.596643853</v>
      </c>
      <c r="J578" s="10">
        <v>2286.0793258643698</v>
      </c>
      <c r="K578" s="20">
        <v>3270.5152198398</v>
      </c>
      <c r="L578" s="21" t="s">
        <v>25</v>
      </c>
      <c r="M578" s="21" t="s">
        <v>6443</v>
      </c>
    </row>
    <row r="579" spans="1:13" x14ac:dyDescent="0.2">
      <c r="A579" s="4" t="s">
        <v>3373</v>
      </c>
      <c r="B579" s="9">
        <v>3068</v>
      </c>
      <c r="C579" s="9" t="s">
        <v>3374</v>
      </c>
      <c r="D579" s="9" t="s">
        <v>3375</v>
      </c>
      <c r="E579" s="10">
        <v>521.12</v>
      </c>
      <c r="F579" s="10">
        <v>388180.11140281998</v>
      </c>
      <c r="G579" s="18">
        <v>510240.42458839301</v>
      </c>
      <c r="H579" s="19">
        <v>-0.23922117359485601</v>
      </c>
      <c r="I579" s="20">
        <v>-122060.313185573</v>
      </c>
      <c r="J579" s="10">
        <v>744.89582323230695</v>
      </c>
      <c r="K579" s="20">
        <v>979.12270607229198</v>
      </c>
      <c r="L579" s="21" t="s">
        <v>80</v>
      </c>
      <c r="M579" s="21" t="s">
        <v>6439</v>
      </c>
    </row>
    <row r="580" spans="1:13" x14ac:dyDescent="0.2">
      <c r="A580" s="4" t="s">
        <v>3376</v>
      </c>
      <c r="B580" s="9">
        <v>3069</v>
      </c>
      <c r="C580" s="9" t="s">
        <v>3377</v>
      </c>
      <c r="D580" s="9" t="s">
        <v>3378</v>
      </c>
      <c r="E580" s="10">
        <v>367.14</v>
      </c>
      <c r="F580" s="10">
        <v>613153.26464584004</v>
      </c>
      <c r="G580" s="18">
        <v>749771.36493754399</v>
      </c>
      <c r="H580" s="19">
        <v>-0.182213014100751</v>
      </c>
      <c r="I580" s="20">
        <v>-136618.100291704</v>
      </c>
      <c r="J580" s="10">
        <v>1670.08025452372</v>
      </c>
      <c r="K580" s="20">
        <v>2042.1947075707999</v>
      </c>
      <c r="L580" s="21" t="s">
        <v>80</v>
      </c>
      <c r="M580" s="21" t="s">
        <v>6439</v>
      </c>
    </row>
    <row r="581" spans="1:13" x14ac:dyDescent="0.2">
      <c r="A581" s="4" t="s">
        <v>3379</v>
      </c>
      <c r="B581" s="9">
        <v>3070</v>
      </c>
      <c r="C581" s="9" t="s">
        <v>3380</v>
      </c>
      <c r="D581" s="9" t="s">
        <v>3381</v>
      </c>
      <c r="E581" s="10">
        <v>238.59</v>
      </c>
      <c r="F581" s="10">
        <v>470419.15738824999</v>
      </c>
      <c r="G581" s="18">
        <v>757350.19880885701</v>
      </c>
      <c r="H581" s="19">
        <v>-0.37886177606064603</v>
      </c>
      <c r="I581" s="20">
        <v>-286931.04142060701</v>
      </c>
      <c r="J581" s="10">
        <v>1971.6633446005701</v>
      </c>
      <c r="K581" s="20">
        <v>3174.2746921868402</v>
      </c>
      <c r="L581" s="21" t="s">
        <v>80</v>
      </c>
      <c r="M581" s="21" t="s">
        <v>6438</v>
      </c>
    </row>
    <row r="582" spans="1:13" x14ac:dyDescent="0.2">
      <c r="A582" s="4" t="s">
        <v>3385</v>
      </c>
      <c r="B582" s="9">
        <v>3072</v>
      </c>
      <c r="C582" s="9" t="s">
        <v>3386</v>
      </c>
      <c r="D582" s="9" t="s">
        <v>3387</v>
      </c>
      <c r="E582" s="10">
        <v>200.37</v>
      </c>
      <c r="F582" s="10">
        <v>41130.87140358</v>
      </c>
      <c r="G582" s="18">
        <v>70492.474000677103</v>
      </c>
      <c r="H582" s="19">
        <v>-0.41652109694454797</v>
      </c>
      <c r="I582" s="20">
        <v>-29361.602597097099</v>
      </c>
      <c r="J582" s="10">
        <v>205.27459900973199</v>
      </c>
      <c r="K582" s="20">
        <v>351.81151869380199</v>
      </c>
      <c r="L582" s="21" t="s">
        <v>80</v>
      </c>
      <c r="M582" s="21" t="s">
        <v>6439</v>
      </c>
    </row>
    <row r="583" spans="1:13" x14ac:dyDescent="0.2">
      <c r="A583" s="4" t="s">
        <v>3388</v>
      </c>
      <c r="B583" s="9">
        <v>3073</v>
      </c>
      <c r="C583" s="9" t="s">
        <v>3389</v>
      </c>
      <c r="D583" s="9" t="s">
        <v>3390</v>
      </c>
      <c r="E583" s="10">
        <v>797.9</v>
      </c>
      <c r="F583" s="10">
        <v>567183.7382283</v>
      </c>
      <c r="G583" s="18">
        <v>601305.46474353399</v>
      </c>
      <c r="H583" s="19">
        <v>-5.6746077519496702E-2</v>
      </c>
      <c r="I583" s="20">
        <v>-34121.726515233502</v>
      </c>
      <c r="J583" s="10">
        <v>710.84564259719298</v>
      </c>
      <c r="K583" s="20">
        <v>753.61005732990805</v>
      </c>
      <c r="L583" s="21" t="s">
        <v>12</v>
      </c>
      <c r="M583" s="21" t="s">
        <v>6443</v>
      </c>
    </row>
    <row r="584" spans="1:13" x14ac:dyDescent="0.2">
      <c r="A584" s="4" t="s">
        <v>3391</v>
      </c>
      <c r="B584" s="9">
        <v>3074</v>
      </c>
      <c r="C584" s="9" t="s">
        <v>3392</v>
      </c>
      <c r="D584" s="9" t="s">
        <v>3393</v>
      </c>
      <c r="E584" s="10">
        <v>343.57</v>
      </c>
      <c r="F584" s="10">
        <v>518187.67183681001</v>
      </c>
      <c r="G584" s="18">
        <v>747664.38650467305</v>
      </c>
      <c r="H584" s="19">
        <v>-0.30692476304865302</v>
      </c>
      <c r="I584" s="20">
        <v>-229476.71466786301</v>
      </c>
      <c r="J584" s="10">
        <v>1508.24481717499</v>
      </c>
      <c r="K584" s="20">
        <v>2176.16318801023</v>
      </c>
      <c r="L584" s="21" t="s">
        <v>80</v>
      </c>
      <c r="M584" s="21" t="s">
        <v>6443</v>
      </c>
    </row>
    <row r="585" spans="1:13" x14ac:dyDescent="0.2">
      <c r="A585" s="4" t="s">
        <v>3394</v>
      </c>
      <c r="B585" s="9">
        <v>3075</v>
      </c>
      <c r="C585" s="9" t="s">
        <v>3395</v>
      </c>
      <c r="D585" s="9" t="s">
        <v>3396</v>
      </c>
      <c r="E585" s="10">
        <v>256.66000000000003</v>
      </c>
      <c r="F585" s="10">
        <v>443871.63395121001</v>
      </c>
      <c r="G585" s="18">
        <v>837624.10733201995</v>
      </c>
      <c r="H585" s="19">
        <v>-0.47008254649568398</v>
      </c>
      <c r="I585" s="20">
        <v>-393752.47338081</v>
      </c>
      <c r="J585" s="10">
        <v>1729.4149222754199</v>
      </c>
      <c r="K585" s="20">
        <v>3263.5553157173699</v>
      </c>
      <c r="L585" s="21" t="s">
        <v>80</v>
      </c>
      <c r="M585" s="21" t="s">
        <v>6438</v>
      </c>
    </row>
    <row r="586" spans="1:13" x14ac:dyDescent="0.2">
      <c r="A586" s="4" t="s">
        <v>3400</v>
      </c>
      <c r="B586" s="9">
        <v>3077</v>
      </c>
      <c r="C586" s="9" t="s">
        <v>3401</v>
      </c>
      <c r="D586" s="9" t="s">
        <v>3402</v>
      </c>
      <c r="E586" s="10">
        <v>589.44000000000005</v>
      </c>
      <c r="F586" s="10">
        <v>387192.29296733998</v>
      </c>
      <c r="G586" s="18">
        <v>663547.21244518703</v>
      </c>
      <c r="H586" s="19">
        <v>-0.41648117013327901</v>
      </c>
      <c r="I586" s="20">
        <v>-276354.919477847</v>
      </c>
      <c r="J586" s="10">
        <v>656.88160451842396</v>
      </c>
      <c r="K586" s="20">
        <v>1125.7247768139</v>
      </c>
      <c r="L586" s="21" t="s">
        <v>25</v>
      </c>
      <c r="M586" s="21" t="s">
        <v>6439</v>
      </c>
    </row>
    <row r="587" spans="1:13" x14ac:dyDescent="0.2">
      <c r="A587" s="4" t="s">
        <v>3409</v>
      </c>
      <c r="B587" s="9">
        <v>3081</v>
      </c>
      <c r="C587" s="9" t="s">
        <v>3410</v>
      </c>
      <c r="D587" s="9" t="s">
        <v>3411</v>
      </c>
      <c r="E587" s="10">
        <v>485.96</v>
      </c>
      <c r="F587" s="10">
        <v>388420.85786261997</v>
      </c>
      <c r="G587" s="18">
        <v>516922.57553695299</v>
      </c>
      <c r="H587" s="19">
        <v>-0.24858987352380901</v>
      </c>
      <c r="I587" s="20">
        <v>-128501.71767433301</v>
      </c>
      <c r="J587" s="10">
        <v>799.28565697304305</v>
      </c>
      <c r="K587" s="20">
        <v>1063.71424713341</v>
      </c>
      <c r="L587" s="21" t="s">
        <v>25</v>
      </c>
      <c r="M587" s="21" t="s">
        <v>6439</v>
      </c>
    </row>
    <row r="588" spans="1:13" x14ac:dyDescent="0.2">
      <c r="A588" s="4" t="s">
        <v>3412</v>
      </c>
      <c r="B588" s="9">
        <v>3082</v>
      </c>
      <c r="C588" s="9" t="s">
        <v>3413</v>
      </c>
      <c r="D588" s="9" t="s">
        <v>3414</v>
      </c>
      <c r="E588" s="10">
        <v>720.72</v>
      </c>
      <c r="F588" s="10">
        <v>1362174.38048847</v>
      </c>
      <c r="G588" s="18">
        <v>1708258.31311434</v>
      </c>
      <c r="H588" s="19">
        <v>-0.20259461345452001</v>
      </c>
      <c r="I588" s="20">
        <v>-346083.93262587098</v>
      </c>
      <c r="J588" s="10">
        <v>1890.01884294659</v>
      </c>
      <c r="K588" s="20">
        <v>2370.2107796569298</v>
      </c>
      <c r="L588" s="21" t="s">
        <v>25</v>
      </c>
      <c r="M588" s="21" t="s">
        <v>6439</v>
      </c>
    </row>
    <row r="589" spans="1:13" x14ac:dyDescent="0.2">
      <c r="A589" s="4" t="s">
        <v>3421</v>
      </c>
      <c r="B589" s="9">
        <v>3085</v>
      </c>
      <c r="C589" s="9" t="s">
        <v>3422</v>
      </c>
      <c r="D589" s="9" t="s">
        <v>3423</v>
      </c>
      <c r="E589" s="10">
        <v>485.37</v>
      </c>
      <c r="F589" s="10">
        <v>223110.25061346</v>
      </c>
      <c r="G589" s="18">
        <v>260691.89704076</v>
      </c>
      <c r="H589" s="19">
        <v>-0.14416116056504899</v>
      </c>
      <c r="I589" s="20">
        <v>-37581.646427300198</v>
      </c>
      <c r="J589" s="10">
        <v>459.67045885295801</v>
      </c>
      <c r="K589" s="20">
        <v>537.09932019028804</v>
      </c>
      <c r="L589" s="21" t="s">
        <v>25</v>
      </c>
      <c r="M589" s="21" t="s">
        <v>6439</v>
      </c>
    </row>
    <row r="590" spans="1:13" x14ac:dyDescent="0.2">
      <c r="A590" s="4" t="s">
        <v>3424</v>
      </c>
      <c r="B590" s="9">
        <v>3089</v>
      </c>
      <c r="C590" s="9" t="s">
        <v>3425</v>
      </c>
      <c r="D590" s="9" t="s">
        <v>3426</v>
      </c>
      <c r="E590" s="10">
        <v>1000.81</v>
      </c>
      <c r="F590" s="10">
        <v>449056.67232208</v>
      </c>
      <c r="G590" s="18">
        <v>464919.62638260302</v>
      </c>
      <c r="H590" s="19">
        <v>-3.41197771837429E-2</v>
      </c>
      <c r="I590" s="20">
        <v>-15862.9540605234</v>
      </c>
      <c r="J590" s="10">
        <v>448.693230805128</v>
      </c>
      <c r="K590" s="20">
        <v>464.54334627212302</v>
      </c>
      <c r="L590" s="21" t="s">
        <v>12</v>
      </c>
      <c r="M590" s="21" t="s">
        <v>6439</v>
      </c>
    </row>
    <row r="591" spans="1:13" x14ac:dyDescent="0.2">
      <c r="A591" s="4" t="s">
        <v>3436</v>
      </c>
      <c r="B591" s="9">
        <v>3093</v>
      </c>
      <c r="C591" s="9" t="s">
        <v>3437</v>
      </c>
      <c r="D591" s="9" t="s">
        <v>3438</v>
      </c>
      <c r="E591" s="10">
        <v>384.9</v>
      </c>
      <c r="F591" s="10">
        <v>146997.50178180001</v>
      </c>
      <c r="G591" s="18">
        <v>174112.28576922699</v>
      </c>
      <c r="H591" s="19">
        <v>-0.15573159508896101</v>
      </c>
      <c r="I591" s="20">
        <v>-27114.783987426701</v>
      </c>
      <c r="J591" s="10">
        <v>381.91089057365502</v>
      </c>
      <c r="K591" s="20">
        <v>452.35719867297098</v>
      </c>
      <c r="L591" s="21" t="s">
        <v>25</v>
      </c>
      <c r="M591" s="21" t="s">
        <v>6442</v>
      </c>
    </row>
    <row r="592" spans="1:13" x14ac:dyDescent="0.2">
      <c r="A592" s="4" t="s">
        <v>3463</v>
      </c>
      <c r="B592" s="9">
        <v>3106</v>
      </c>
      <c r="C592" s="9" t="s">
        <v>3464</v>
      </c>
      <c r="D592" s="9" t="s">
        <v>3465</v>
      </c>
      <c r="E592" s="10">
        <v>1200.8399999999999</v>
      </c>
      <c r="F592" s="10">
        <v>1653291.4891460701</v>
      </c>
      <c r="G592" s="18">
        <v>1741360.4734932999</v>
      </c>
      <c r="H592" s="19">
        <v>-5.0574815316989402E-2</v>
      </c>
      <c r="I592" s="20">
        <v>-88068.984347228703</v>
      </c>
      <c r="J592" s="10">
        <v>1376.77916220818</v>
      </c>
      <c r="K592" s="20">
        <v>1450.11864485968</v>
      </c>
      <c r="L592" s="21" t="s">
        <v>12</v>
      </c>
      <c r="M592" s="21" t="s">
        <v>6439</v>
      </c>
    </row>
    <row r="593" spans="1:13" x14ac:dyDescent="0.2">
      <c r="A593" s="4" t="s">
        <v>3466</v>
      </c>
      <c r="B593" s="9">
        <v>3107</v>
      </c>
      <c r="C593" s="9" t="s">
        <v>3467</v>
      </c>
      <c r="D593" s="9" t="s">
        <v>3468</v>
      </c>
      <c r="E593" s="10">
        <v>1273.0899999999999</v>
      </c>
      <c r="F593" s="10">
        <v>3186483.6343212002</v>
      </c>
      <c r="G593" s="18">
        <v>3875751.9559670198</v>
      </c>
      <c r="H593" s="19">
        <v>-0.17784118526590301</v>
      </c>
      <c r="I593" s="20">
        <v>-689268.32164581702</v>
      </c>
      <c r="J593" s="10">
        <v>2502.9523712551299</v>
      </c>
      <c r="K593" s="20">
        <v>3044.3660353682899</v>
      </c>
      <c r="L593" s="21" t="s">
        <v>12</v>
      </c>
      <c r="M593" s="21" t="s">
        <v>6439</v>
      </c>
    </row>
    <row r="594" spans="1:13" x14ac:dyDescent="0.2">
      <c r="A594" s="4" t="s">
        <v>3469</v>
      </c>
      <c r="B594" s="9">
        <v>3108</v>
      </c>
      <c r="C594" s="9" t="s">
        <v>3470</v>
      </c>
      <c r="D594" s="9" t="s">
        <v>3471</v>
      </c>
      <c r="E594" s="10">
        <v>1366.99</v>
      </c>
      <c r="F594" s="10">
        <v>4573565.8579312796</v>
      </c>
      <c r="G594" s="18">
        <v>5715673.7055735597</v>
      </c>
      <c r="H594" s="19">
        <v>-0.19982033728212401</v>
      </c>
      <c r="I594" s="20">
        <v>-1142107.8476422699</v>
      </c>
      <c r="J594" s="10">
        <v>3345.7200549611098</v>
      </c>
      <c r="K594" s="20">
        <v>4181.2110590227803</v>
      </c>
      <c r="L594" s="21" t="s">
        <v>12</v>
      </c>
      <c r="M594" s="21" t="s">
        <v>6439</v>
      </c>
    </row>
    <row r="595" spans="1:13" x14ac:dyDescent="0.2">
      <c r="A595" s="4" t="s">
        <v>3472</v>
      </c>
      <c r="B595" s="9">
        <v>3109</v>
      </c>
      <c r="C595" s="9" t="s">
        <v>3473</v>
      </c>
      <c r="D595" s="9" t="s">
        <v>3474</v>
      </c>
      <c r="E595" s="10">
        <v>433.28</v>
      </c>
      <c r="F595" s="10">
        <v>1829116.1422417001</v>
      </c>
      <c r="G595" s="18">
        <v>2676764.5759485802</v>
      </c>
      <c r="H595" s="19">
        <v>-0.31666902697503502</v>
      </c>
      <c r="I595" s="20">
        <v>-847648.43370687903</v>
      </c>
      <c r="J595" s="10">
        <v>4221.5568275519299</v>
      </c>
      <c r="K595" s="20">
        <v>6177.9093794972696</v>
      </c>
      <c r="L595" s="21" t="s">
        <v>80</v>
      </c>
      <c r="M595" s="21" t="s">
        <v>6439</v>
      </c>
    </row>
    <row r="596" spans="1:13" x14ac:dyDescent="0.2">
      <c r="A596" s="4" t="s">
        <v>3475</v>
      </c>
      <c r="B596" s="9">
        <v>3110</v>
      </c>
      <c r="C596" s="9" t="s">
        <v>3476</v>
      </c>
      <c r="D596" s="9" t="s">
        <v>3477</v>
      </c>
      <c r="E596" s="10">
        <v>1120.72</v>
      </c>
      <c r="F596" s="10">
        <v>443073.92514161998</v>
      </c>
      <c r="G596" s="18">
        <v>389705.05063966202</v>
      </c>
      <c r="H596" s="19">
        <v>0.13694683816480799</v>
      </c>
      <c r="I596" s="20">
        <v>53368.874501958002</v>
      </c>
      <c r="J596" s="10">
        <v>395.34756686917302</v>
      </c>
      <c r="K596" s="20">
        <v>347.72739902889401</v>
      </c>
      <c r="L596" s="21" t="s">
        <v>25</v>
      </c>
      <c r="M596" s="21" t="s">
        <v>6440</v>
      </c>
    </row>
    <row r="597" spans="1:13" x14ac:dyDescent="0.2">
      <c r="A597" s="4" t="s">
        <v>3478</v>
      </c>
      <c r="B597" s="9">
        <v>3111</v>
      </c>
      <c r="C597" s="9" t="s">
        <v>3479</v>
      </c>
      <c r="D597" s="9" t="s">
        <v>3480</v>
      </c>
      <c r="E597" s="10">
        <v>1815.48</v>
      </c>
      <c r="F597" s="10">
        <v>1266389.5529324301</v>
      </c>
      <c r="G597" s="18">
        <v>1196822.7314528001</v>
      </c>
      <c r="H597" s="19">
        <v>5.8126253497196197E-2</v>
      </c>
      <c r="I597" s="20">
        <v>69566.821479632097</v>
      </c>
      <c r="J597" s="10">
        <v>697.55081462336705</v>
      </c>
      <c r="K597" s="20">
        <v>659.23212123118799</v>
      </c>
      <c r="L597" s="21" t="s">
        <v>12</v>
      </c>
      <c r="M597" s="21" t="s">
        <v>6443</v>
      </c>
    </row>
    <row r="598" spans="1:13" x14ac:dyDescent="0.2">
      <c r="A598" s="4" t="s">
        <v>3481</v>
      </c>
      <c r="B598" s="9">
        <v>3112</v>
      </c>
      <c r="C598" s="9" t="s">
        <v>3482</v>
      </c>
      <c r="D598" s="9" t="s">
        <v>3483</v>
      </c>
      <c r="E598" s="10">
        <v>747.76</v>
      </c>
      <c r="F598" s="10">
        <v>1177550.1174401999</v>
      </c>
      <c r="G598" s="18">
        <v>1388568.8869330401</v>
      </c>
      <c r="H598" s="19">
        <v>-0.15196852779765299</v>
      </c>
      <c r="I598" s="20">
        <v>-211018.76949283999</v>
      </c>
      <c r="J598" s="10">
        <v>1574.77013672863</v>
      </c>
      <c r="K598" s="20">
        <v>1856.97133697047</v>
      </c>
      <c r="L598" s="21" t="s">
        <v>25</v>
      </c>
      <c r="M598" s="21" t="s">
        <v>6441</v>
      </c>
    </row>
    <row r="599" spans="1:13" x14ac:dyDescent="0.2">
      <c r="A599" s="4" t="s">
        <v>3484</v>
      </c>
      <c r="B599" s="9">
        <v>3113</v>
      </c>
      <c r="C599" s="9" t="s">
        <v>3485</v>
      </c>
      <c r="D599" s="9" t="s">
        <v>3486</v>
      </c>
      <c r="E599" s="10">
        <v>1194.67</v>
      </c>
      <c r="F599" s="10">
        <v>2134903.99220656</v>
      </c>
      <c r="G599" s="18">
        <v>3779729.8296819902</v>
      </c>
      <c r="H599" s="19">
        <v>-0.43517021363768099</v>
      </c>
      <c r="I599" s="20">
        <v>-1644825.83747543</v>
      </c>
      <c r="J599" s="10">
        <v>1787.0240252174699</v>
      </c>
      <c r="K599" s="20">
        <v>3163.8275253266502</v>
      </c>
      <c r="L599" s="21" t="s">
        <v>25</v>
      </c>
      <c r="M599" s="21" t="s">
        <v>6438</v>
      </c>
    </row>
    <row r="600" spans="1:13" x14ac:dyDescent="0.2">
      <c r="A600" s="4" t="s">
        <v>3490</v>
      </c>
      <c r="B600" s="9">
        <v>3115</v>
      </c>
      <c r="C600" s="9" t="s">
        <v>3491</v>
      </c>
      <c r="D600" s="9" t="s">
        <v>3492</v>
      </c>
      <c r="E600" s="10">
        <v>1917.59</v>
      </c>
      <c r="F600" s="10">
        <v>1933212.9716222</v>
      </c>
      <c r="G600" s="18">
        <v>2372951.4038588</v>
      </c>
      <c r="H600" s="19">
        <v>-0.185312868827199</v>
      </c>
      <c r="I600" s="20">
        <v>-439738.43223660399</v>
      </c>
      <c r="J600" s="10">
        <v>1008.1471908083601</v>
      </c>
      <c r="K600" s="20">
        <v>1237.4654664755301</v>
      </c>
      <c r="L600" s="21" t="s">
        <v>25</v>
      </c>
      <c r="M600" s="21" t="s">
        <v>6439</v>
      </c>
    </row>
    <row r="601" spans="1:13" x14ac:dyDescent="0.2">
      <c r="A601" s="4" t="s">
        <v>3493</v>
      </c>
      <c r="B601" s="9">
        <v>3116</v>
      </c>
      <c r="C601" s="9" t="s">
        <v>3494</v>
      </c>
      <c r="D601" s="9" t="s">
        <v>3495</v>
      </c>
      <c r="E601" s="10">
        <v>479.59</v>
      </c>
      <c r="F601" s="10">
        <v>680935.97708350001</v>
      </c>
      <c r="G601" s="18">
        <v>934365.52427699906</v>
      </c>
      <c r="H601" s="19">
        <v>-0.27123169745544701</v>
      </c>
      <c r="I601" s="20">
        <v>-253429.54719349899</v>
      </c>
      <c r="J601" s="10">
        <v>1419.82938986113</v>
      </c>
      <c r="K601" s="20">
        <v>1948.2589801226</v>
      </c>
      <c r="L601" s="21" t="s">
        <v>80</v>
      </c>
      <c r="M601" s="21" t="s">
        <v>6439</v>
      </c>
    </row>
    <row r="602" spans="1:13" x14ac:dyDescent="0.2">
      <c r="A602" s="4" t="s">
        <v>3496</v>
      </c>
      <c r="B602" s="9">
        <v>3117</v>
      </c>
      <c r="C602" s="9" t="s">
        <v>3497</v>
      </c>
      <c r="D602" s="9" t="s">
        <v>3498</v>
      </c>
      <c r="E602" s="10">
        <v>216.18</v>
      </c>
      <c r="F602" s="10">
        <v>413594.44443966</v>
      </c>
      <c r="G602" s="18">
        <v>623865.52544408594</v>
      </c>
      <c r="H602" s="19">
        <v>-0.33704552091534201</v>
      </c>
      <c r="I602" s="20">
        <v>-210271.081004426</v>
      </c>
      <c r="J602" s="10">
        <v>1913.1947656566799</v>
      </c>
      <c r="K602" s="20">
        <v>2885.8614369695902</v>
      </c>
      <c r="L602" s="21" t="s">
        <v>80</v>
      </c>
      <c r="M602" s="21" t="s">
        <v>6440</v>
      </c>
    </row>
    <row r="603" spans="1:13" x14ac:dyDescent="0.2">
      <c r="A603" s="4" t="s">
        <v>3499</v>
      </c>
      <c r="B603" s="9">
        <v>3119</v>
      </c>
      <c r="C603" s="9" t="s">
        <v>3500</v>
      </c>
      <c r="D603" s="9" t="s">
        <v>3501</v>
      </c>
      <c r="E603" s="10">
        <v>1546.49</v>
      </c>
      <c r="F603" s="10">
        <v>582852.51631565997</v>
      </c>
      <c r="G603" s="18">
        <v>617103.25760310399</v>
      </c>
      <c r="H603" s="19">
        <v>-5.5502447711065203E-2</v>
      </c>
      <c r="I603" s="20">
        <v>-34250.741287444303</v>
      </c>
      <c r="J603" s="10">
        <v>376.88734897455498</v>
      </c>
      <c r="K603" s="20">
        <v>399.03475457526702</v>
      </c>
      <c r="L603" s="21" t="s">
        <v>25</v>
      </c>
      <c r="M603" s="21" t="s">
        <v>6440</v>
      </c>
    </row>
    <row r="604" spans="1:13" x14ac:dyDescent="0.2">
      <c r="A604" s="4" t="s">
        <v>3502</v>
      </c>
      <c r="B604" s="9">
        <v>3120</v>
      </c>
      <c r="C604" s="9" t="s">
        <v>3503</v>
      </c>
      <c r="D604" s="9" t="s">
        <v>3504</v>
      </c>
      <c r="E604" s="10">
        <v>1169.06</v>
      </c>
      <c r="F604" s="10">
        <v>1115964.7694371201</v>
      </c>
      <c r="G604" s="18">
        <v>1427179.21617381</v>
      </c>
      <c r="H604" s="19">
        <v>-0.21806262535902099</v>
      </c>
      <c r="I604" s="20">
        <v>-311214.44673669199</v>
      </c>
      <c r="J604" s="10">
        <v>954.58297216320796</v>
      </c>
      <c r="K604" s="20">
        <v>1220.79210320583</v>
      </c>
      <c r="L604" s="21" t="s">
        <v>25</v>
      </c>
      <c r="M604" s="21" t="s">
        <v>6439</v>
      </c>
    </row>
    <row r="605" spans="1:13" x14ac:dyDescent="0.2">
      <c r="A605" s="4" t="s">
        <v>3505</v>
      </c>
      <c r="B605" s="9">
        <v>3121</v>
      </c>
      <c r="C605" s="9" t="s">
        <v>3506</v>
      </c>
      <c r="D605" s="9" t="s">
        <v>3507</v>
      </c>
      <c r="E605" s="10">
        <v>433.39</v>
      </c>
      <c r="F605" s="10">
        <v>552697.93839666003</v>
      </c>
      <c r="G605" s="18">
        <v>825626.87156528502</v>
      </c>
      <c r="H605" s="19">
        <v>-0.33057176621587703</v>
      </c>
      <c r="I605" s="20">
        <v>-272928.93316862499</v>
      </c>
      <c r="J605" s="10">
        <v>1275.2900122214601</v>
      </c>
      <c r="K605" s="20">
        <v>1905.04365944135</v>
      </c>
      <c r="L605" s="21" t="s">
        <v>25</v>
      </c>
      <c r="M605" s="21" t="s">
        <v>6450</v>
      </c>
    </row>
    <row r="606" spans="1:13" x14ac:dyDescent="0.2">
      <c r="A606" s="4" t="s">
        <v>3511</v>
      </c>
      <c r="B606" s="9">
        <v>3124</v>
      </c>
      <c r="C606" s="9" t="s">
        <v>3512</v>
      </c>
      <c r="D606" s="9" t="s">
        <v>3513</v>
      </c>
      <c r="E606" s="10">
        <v>2257.09</v>
      </c>
      <c r="F606" s="10">
        <v>1200601.1556121199</v>
      </c>
      <c r="G606" s="18">
        <v>1148720.83496286</v>
      </c>
      <c r="H606" s="19">
        <v>4.5163558516749802E-2</v>
      </c>
      <c r="I606" s="20">
        <v>51880.320649255103</v>
      </c>
      <c r="J606" s="10">
        <v>531.92436084166798</v>
      </c>
      <c r="K606" s="20">
        <v>508.93887038747403</v>
      </c>
      <c r="L606" s="21" t="s">
        <v>12</v>
      </c>
      <c r="M606" s="21" t="s">
        <v>6439</v>
      </c>
    </row>
    <row r="607" spans="1:13" x14ac:dyDescent="0.2">
      <c r="A607" s="4" t="s">
        <v>3514</v>
      </c>
      <c r="B607" s="9">
        <v>3125</v>
      </c>
      <c r="C607" s="9" t="s">
        <v>3515</v>
      </c>
      <c r="D607" s="9" t="s">
        <v>3516</v>
      </c>
      <c r="E607" s="10">
        <v>2412.23</v>
      </c>
      <c r="F607" s="10">
        <v>2339552.8519565999</v>
      </c>
      <c r="G607" s="18">
        <v>2617129.1639451701</v>
      </c>
      <c r="H607" s="19">
        <v>-0.10606137282507699</v>
      </c>
      <c r="I607" s="20">
        <v>-277576.31198857003</v>
      </c>
      <c r="J607" s="10">
        <v>969.87138538058105</v>
      </c>
      <c r="K607" s="20">
        <v>1084.9418023758799</v>
      </c>
      <c r="L607" s="21" t="s">
        <v>25</v>
      </c>
      <c r="M607" s="21" t="s">
        <v>6439</v>
      </c>
    </row>
    <row r="608" spans="1:13" x14ac:dyDescent="0.2">
      <c r="A608" s="4" t="s">
        <v>3517</v>
      </c>
      <c r="B608" s="9">
        <v>3126</v>
      </c>
      <c r="C608" s="9" t="s">
        <v>3518</v>
      </c>
      <c r="D608" s="9" t="s">
        <v>3519</v>
      </c>
      <c r="E608" s="10">
        <v>1517.88</v>
      </c>
      <c r="F608" s="10">
        <v>2349712.3060917598</v>
      </c>
      <c r="G608" s="18">
        <v>2690473.2040415201</v>
      </c>
      <c r="H608" s="19">
        <v>-0.12665463363020499</v>
      </c>
      <c r="I608" s="20">
        <v>-340760.89794976299</v>
      </c>
      <c r="J608" s="10">
        <v>1548.0224432048401</v>
      </c>
      <c r="K608" s="20">
        <v>1772.52036000311</v>
      </c>
      <c r="L608" s="21" t="s">
        <v>25</v>
      </c>
      <c r="M608" s="21" t="s">
        <v>6441</v>
      </c>
    </row>
    <row r="609" spans="1:13" x14ac:dyDescent="0.2">
      <c r="A609" s="4" t="s">
        <v>3520</v>
      </c>
      <c r="B609" s="9">
        <v>3127</v>
      </c>
      <c r="C609" s="9" t="s">
        <v>3521</v>
      </c>
      <c r="D609" s="9" t="s">
        <v>3522</v>
      </c>
      <c r="E609" s="10">
        <v>1666.86</v>
      </c>
      <c r="F609" s="10">
        <v>3598382.4974614</v>
      </c>
      <c r="G609" s="18">
        <v>4999465.8099685898</v>
      </c>
      <c r="H609" s="19">
        <v>-0.280246603489822</v>
      </c>
      <c r="I609" s="20">
        <v>-1401083.31250719</v>
      </c>
      <c r="J609" s="10">
        <v>2158.7790801035499</v>
      </c>
      <c r="K609" s="20">
        <v>2999.3315635197901</v>
      </c>
      <c r="L609" s="21" t="s">
        <v>25</v>
      </c>
      <c r="M609" s="21" t="s">
        <v>6439</v>
      </c>
    </row>
    <row r="610" spans="1:13" x14ac:dyDescent="0.2">
      <c r="A610" s="4" t="s">
        <v>3526</v>
      </c>
      <c r="B610" s="9">
        <v>3129</v>
      </c>
      <c r="C610" s="9" t="s">
        <v>3527</v>
      </c>
      <c r="D610" s="9" t="s">
        <v>3528</v>
      </c>
      <c r="E610" s="10">
        <v>700.76</v>
      </c>
      <c r="F610" s="10">
        <v>580606.63174525998</v>
      </c>
      <c r="G610" s="18">
        <v>688595.56105529505</v>
      </c>
      <c r="H610" s="19">
        <v>-0.156824898993741</v>
      </c>
      <c r="I610" s="20">
        <v>-107988.929310035</v>
      </c>
      <c r="J610" s="10">
        <v>828.53848927629997</v>
      </c>
      <c r="K610" s="20">
        <v>982.64107690977698</v>
      </c>
      <c r="L610" s="21" t="s">
        <v>80</v>
      </c>
      <c r="M610" s="21" t="s">
        <v>6439</v>
      </c>
    </row>
    <row r="611" spans="1:13" x14ac:dyDescent="0.2">
      <c r="A611" s="4" t="s">
        <v>3529</v>
      </c>
      <c r="B611" s="9">
        <v>3130</v>
      </c>
      <c r="C611" s="9" t="s">
        <v>3530</v>
      </c>
      <c r="D611" s="9" t="s">
        <v>3531</v>
      </c>
      <c r="E611" s="10">
        <v>102.68</v>
      </c>
      <c r="F611" s="10">
        <v>171807.70706049001</v>
      </c>
      <c r="G611" s="18">
        <v>145842.60461857499</v>
      </c>
      <c r="H611" s="19">
        <v>0.17803509824733399</v>
      </c>
      <c r="I611" s="20">
        <v>25965.1024419151</v>
      </c>
      <c r="J611" s="10">
        <v>1673.2343889802301</v>
      </c>
      <c r="K611" s="20">
        <v>1420.3603877928999</v>
      </c>
      <c r="L611" s="21" t="s">
        <v>80</v>
      </c>
      <c r="M611" s="21" t="s">
        <v>6439</v>
      </c>
    </row>
    <row r="612" spans="1:13" x14ac:dyDescent="0.2">
      <c r="A612" s="4" t="s">
        <v>3532</v>
      </c>
      <c r="B612" s="9">
        <v>3133</v>
      </c>
      <c r="C612" s="9" t="s">
        <v>3533</v>
      </c>
      <c r="D612" s="9" t="s">
        <v>3534</v>
      </c>
      <c r="E612" s="10">
        <v>703.59</v>
      </c>
      <c r="F612" s="10">
        <v>290690.31184281001</v>
      </c>
      <c r="G612" s="18">
        <v>314567.33412541403</v>
      </c>
      <c r="H612" s="19">
        <v>-7.5904328556520601E-2</v>
      </c>
      <c r="I612" s="20">
        <v>-23877.022282604201</v>
      </c>
      <c r="J612" s="10">
        <v>413.15298944386598</v>
      </c>
      <c r="K612" s="20">
        <v>447.08897813416098</v>
      </c>
      <c r="L612" s="21" t="s">
        <v>25</v>
      </c>
      <c r="M612" s="21" t="s">
        <v>6450</v>
      </c>
    </row>
    <row r="613" spans="1:13" x14ac:dyDescent="0.2">
      <c r="A613" s="4" t="s">
        <v>3568</v>
      </c>
      <c r="B613" s="9">
        <v>3148</v>
      </c>
      <c r="C613" s="9" t="s">
        <v>3569</v>
      </c>
      <c r="D613" s="9" t="s">
        <v>3570</v>
      </c>
      <c r="E613" s="10">
        <v>122.54</v>
      </c>
      <c r="F613" s="10">
        <v>99579.958438400005</v>
      </c>
      <c r="G613" s="18">
        <v>106795.13753570399</v>
      </c>
      <c r="H613" s="19">
        <v>-6.7560932677218397E-2</v>
      </c>
      <c r="I613" s="20">
        <v>-7215.1790973039797</v>
      </c>
      <c r="J613" s="10">
        <v>812.63227059245901</v>
      </c>
      <c r="K613" s="20">
        <v>871.51246560881305</v>
      </c>
      <c r="L613" s="21" t="s">
        <v>80</v>
      </c>
      <c r="M613" s="21" t="s">
        <v>6450</v>
      </c>
    </row>
    <row r="614" spans="1:13" x14ac:dyDescent="0.2">
      <c r="A614" s="4" t="s">
        <v>3577</v>
      </c>
      <c r="B614" s="9">
        <v>3153</v>
      </c>
      <c r="C614" s="9" t="s">
        <v>3578</v>
      </c>
      <c r="D614" s="9" t="s">
        <v>3579</v>
      </c>
      <c r="E614" s="10">
        <v>1085.22</v>
      </c>
      <c r="F614" s="10">
        <v>517580.20241668</v>
      </c>
      <c r="G614" s="18">
        <v>514973.75762201601</v>
      </c>
      <c r="H614" s="19">
        <v>5.0613157584957803E-3</v>
      </c>
      <c r="I614" s="20">
        <v>2606.4447946640398</v>
      </c>
      <c r="J614" s="10">
        <v>476.93573875958799</v>
      </c>
      <c r="K614" s="20">
        <v>474.53397248669899</v>
      </c>
      <c r="L614" s="21" t="s">
        <v>25</v>
      </c>
      <c r="M614" s="21" t="s">
        <v>6450</v>
      </c>
    </row>
    <row r="615" spans="1:13" x14ac:dyDescent="0.2">
      <c r="A615" s="4" t="s">
        <v>3580</v>
      </c>
      <c r="B615" s="9">
        <v>3154</v>
      </c>
      <c r="C615" s="9" t="s">
        <v>3581</v>
      </c>
      <c r="D615" s="9" t="s">
        <v>3582</v>
      </c>
      <c r="E615" s="10">
        <v>2023.2</v>
      </c>
      <c r="F615" s="10">
        <v>1775051.64130836</v>
      </c>
      <c r="G615" s="18">
        <v>2146903.2577759898</v>
      </c>
      <c r="H615" s="19">
        <v>-0.173203713358207</v>
      </c>
      <c r="I615" s="20">
        <v>-371851.61646763398</v>
      </c>
      <c r="J615" s="10">
        <v>877.34857715913404</v>
      </c>
      <c r="K615" s="20">
        <v>1061.1423773111901</v>
      </c>
      <c r="L615" s="21" t="s">
        <v>12</v>
      </c>
      <c r="M615" s="21" t="s">
        <v>6439</v>
      </c>
    </row>
    <row r="616" spans="1:13" x14ac:dyDescent="0.2">
      <c r="A616" s="4" t="s">
        <v>3583</v>
      </c>
      <c r="B616" s="9">
        <v>3155</v>
      </c>
      <c r="C616" s="9" t="s">
        <v>3584</v>
      </c>
      <c r="D616" s="9" t="s">
        <v>3585</v>
      </c>
      <c r="E616" s="10">
        <v>524.71</v>
      </c>
      <c r="F616" s="10">
        <v>502744.69653848</v>
      </c>
      <c r="G616" s="18">
        <v>582383.7907446</v>
      </c>
      <c r="H616" s="19">
        <v>-0.13674675612845999</v>
      </c>
      <c r="I616" s="20">
        <v>-79639.094206120193</v>
      </c>
      <c r="J616" s="10">
        <v>958.13820308071104</v>
      </c>
      <c r="K616" s="20">
        <v>1109.9155547723501</v>
      </c>
      <c r="L616" s="21" t="s">
        <v>25</v>
      </c>
      <c r="M616" s="21" t="s">
        <v>6439</v>
      </c>
    </row>
    <row r="617" spans="1:13" x14ac:dyDescent="0.2">
      <c r="A617" s="4" t="s">
        <v>3604</v>
      </c>
      <c r="B617" s="9">
        <v>3165</v>
      </c>
      <c r="C617" s="9" t="s">
        <v>3605</v>
      </c>
      <c r="D617" s="9" t="s">
        <v>3606</v>
      </c>
      <c r="E617" s="10">
        <v>741.79</v>
      </c>
      <c r="F617" s="10">
        <v>313542.91508716001</v>
      </c>
      <c r="G617" s="18">
        <v>274401.98611095099</v>
      </c>
      <c r="H617" s="19">
        <v>0.14264083701049801</v>
      </c>
      <c r="I617" s="20">
        <v>39140.928976209099</v>
      </c>
      <c r="J617" s="10">
        <v>422.684203193842</v>
      </c>
      <c r="K617" s="20">
        <v>369.918691423383</v>
      </c>
      <c r="L617" s="21" t="s">
        <v>25</v>
      </c>
      <c r="M617" s="21" t="s">
        <v>6443</v>
      </c>
    </row>
    <row r="618" spans="1:13" x14ac:dyDescent="0.2">
      <c r="A618" s="4" t="s">
        <v>3613</v>
      </c>
      <c r="B618" s="9">
        <v>3168</v>
      </c>
      <c r="C618" s="9" t="s">
        <v>3614</v>
      </c>
      <c r="D618" s="9" t="s">
        <v>3615</v>
      </c>
      <c r="E618" s="10">
        <v>1052.92</v>
      </c>
      <c r="F618" s="10">
        <v>657040.34419703996</v>
      </c>
      <c r="G618" s="18">
        <v>490095.60739272501</v>
      </c>
      <c r="H618" s="19">
        <v>0.34063708036978502</v>
      </c>
      <c r="I618" s="20">
        <v>166944.73680431501</v>
      </c>
      <c r="J618" s="10">
        <v>624.01734623432003</v>
      </c>
      <c r="K618" s="20">
        <v>465.463290081607</v>
      </c>
      <c r="L618" s="21" t="s">
        <v>12</v>
      </c>
      <c r="M618" s="21" t="s">
        <v>6439</v>
      </c>
    </row>
    <row r="619" spans="1:13" x14ac:dyDescent="0.2">
      <c r="A619" s="4" t="s">
        <v>3616</v>
      </c>
      <c r="B619" s="9">
        <v>3169</v>
      </c>
      <c r="C619" s="9" t="s">
        <v>3617</v>
      </c>
      <c r="D619" s="9" t="s">
        <v>3618</v>
      </c>
      <c r="E619" s="10">
        <v>1119.02</v>
      </c>
      <c r="F619" s="10">
        <v>411461.04439463001</v>
      </c>
      <c r="G619" s="18">
        <v>444757.68441925902</v>
      </c>
      <c r="H619" s="19">
        <v>-7.4864676184530493E-2</v>
      </c>
      <c r="I619" s="20">
        <v>-33296.640024629502</v>
      </c>
      <c r="J619" s="10">
        <v>367.69766795466597</v>
      </c>
      <c r="K619" s="20">
        <v>397.45284661512699</v>
      </c>
      <c r="L619" s="21" t="s">
        <v>25</v>
      </c>
      <c r="M619" s="21" t="s">
        <v>6439</v>
      </c>
    </row>
    <row r="620" spans="1:13" x14ac:dyDescent="0.2">
      <c r="A620" s="4" t="s">
        <v>3619</v>
      </c>
      <c r="B620" s="9">
        <v>3170</v>
      </c>
      <c r="C620" s="9" t="s">
        <v>3620</v>
      </c>
      <c r="D620" s="9" t="s">
        <v>3621</v>
      </c>
      <c r="E620" s="10">
        <v>6931.22</v>
      </c>
      <c r="F620" s="10">
        <v>3066227.9729881799</v>
      </c>
      <c r="G620" s="18">
        <v>3247004.9543983699</v>
      </c>
      <c r="H620" s="19">
        <v>-5.5674994017274798E-2</v>
      </c>
      <c r="I620" s="20">
        <v>-180776.98141019099</v>
      </c>
      <c r="J620" s="10">
        <v>442.379259782286</v>
      </c>
      <c r="K620" s="20">
        <v>468.46081272826001</v>
      </c>
      <c r="L620" s="21" t="s">
        <v>25</v>
      </c>
      <c r="M620" s="21" t="s">
        <v>6441</v>
      </c>
    </row>
    <row r="621" spans="1:13" x14ac:dyDescent="0.2">
      <c r="A621" s="4" t="s">
        <v>3625</v>
      </c>
      <c r="B621" s="9">
        <v>3172</v>
      </c>
      <c r="C621" s="9" t="s">
        <v>3626</v>
      </c>
      <c r="D621" s="9" t="s">
        <v>3627</v>
      </c>
      <c r="E621" s="10">
        <v>295.18</v>
      </c>
      <c r="F621" s="10">
        <v>82560.003486439993</v>
      </c>
      <c r="G621" s="18">
        <v>42522.468184232901</v>
      </c>
      <c r="H621" s="19">
        <v>0.94156188508955996</v>
      </c>
      <c r="I621" s="20">
        <v>40037.535302207099</v>
      </c>
      <c r="J621" s="10">
        <v>279.693758</v>
      </c>
      <c r="K621" s="20">
        <v>144.05606133285701</v>
      </c>
      <c r="L621" s="21" t="s">
        <v>80</v>
      </c>
      <c r="M621" s="21" t="s">
        <v>6439</v>
      </c>
    </row>
    <row r="622" spans="1:13" x14ac:dyDescent="0.2">
      <c r="A622" s="4" t="s">
        <v>3628</v>
      </c>
      <c r="B622" s="9">
        <v>3173</v>
      </c>
      <c r="C622" s="9" t="s">
        <v>3629</v>
      </c>
      <c r="D622" s="9" t="s">
        <v>3630</v>
      </c>
      <c r="E622" s="10">
        <v>1075.55</v>
      </c>
      <c r="F622" s="10">
        <v>423738.02391945</v>
      </c>
      <c r="G622" s="18">
        <v>424839.25989751599</v>
      </c>
      <c r="H622" s="19">
        <v>-2.5921238501624999E-3</v>
      </c>
      <c r="I622" s="20">
        <v>-1101.23597806576</v>
      </c>
      <c r="J622" s="10">
        <v>393.973338217145</v>
      </c>
      <c r="K622" s="20">
        <v>394.99721993167799</v>
      </c>
      <c r="L622" s="21" t="s">
        <v>25</v>
      </c>
      <c r="M622" s="21" t="s">
        <v>6439</v>
      </c>
    </row>
    <row r="623" spans="1:13" x14ac:dyDescent="0.2">
      <c r="A623" s="4" t="s">
        <v>3649</v>
      </c>
      <c r="B623" s="9">
        <v>3319</v>
      </c>
      <c r="C623" s="9" t="s">
        <v>3650</v>
      </c>
      <c r="D623" s="9" t="s">
        <v>3651</v>
      </c>
      <c r="E623" s="10">
        <v>8132.94</v>
      </c>
      <c r="F623" s="10">
        <v>4211995.52790845</v>
      </c>
      <c r="G623" s="18">
        <v>6345246.4136729799</v>
      </c>
      <c r="H623" s="19">
        <v>-0.33619669697424498</v>
      </c>
      <c r="I623" s="20">
        <v>-2133250.8857645299</v>
      </c>
      <c r="J623" s="10">
        <v>517.89334827361904</v>
      </c>
      <c r="K623" s="20">
        <v>780.19097813004703</v>
      </c>
      <c r="L623" s="21" t="s">
        <v>12</v>
      </c>
      <c r="M623" s="21" t="s">
        <v>6439</v>
      </c>
    </row>
    <row r="624" spans="1:13" x14ac:dyDescent="0.2">
      <c r="A624" s="4" t="s">
        <v>3652</v>
      </c>
      <c r="B624" s="9">
        <v>3320</v>
      </c>
      <c r="C624" s="9" t="s">
        <v>3653</v>
      </c>
      <c r="D624" s="9" t="s">
        <v>3654</v>
      </c>
      <c r="E624" s="10">
        <v>328.74</v>
      </c>
      <c r="F624" s="10">
        <v>641749.02076078998</v>
      </c>
      <c r="G624" s="18">
        <v>737987.34192961</v>
      </c>
      <c r="H624" s="19">
        <v>-0.130406465939085</v>
      </c>
      <c r="I624" s="20">
        <v>-96238.321168819894</v>
      </c>
      <c r="J624" s="10">
        <v>1952.1476569957699</v>
      </c>
      <c r="K624" s="20">
        <v>2244.89670234717</v>
      </c>
      <c r="L624" s="21" t="s">
        <v>25</v>
      </c>
      <c r="M624" s="21" t="s">
        <v>6442</v>
      </c>
    </row>
    <row r="625" spans="1:13" x14ac:dyDescent="0.2">
      <c r="A625" s="4" t="s">
        <v>3661</v>
      </c>
      <c r="B625" s="9">
        <v>3323</v>
      </c>
      <c r="C625" s="9" t="s">
        <v>3662</v>
      </c>
      <c r="D625" s="9" t="s">
        <v>3663</v>
      </c>
      <c r="E625" s="10">
        <v>75475.86</v>
      </c>
      <c r="F625" s="10">
        <v>38654502.4253885</v>
      </c>
      <c r="G625" s="18">
        <v>40603431.334761597</v>
      </c>
      <c r="H625" s="19">
        <v>-4.7999118431760503E-2</v>
      </c>
      <c r="I625" s="20">
        <v>-1948928.9093730701</v>
      </c>
      <c r="J625" s="10">
        <v>512.14391496020698</v>
      </c>
      <c r="K625" s="20">
        <v>537.96579906160196</v>
      </c>
      <c r="L625" s="21" t="s">
        <v>12</v>
      </c>
      <c r="M625" s="21" t="s">
        <v>6439</v>
      </c>
    </row>
    <row r="626" spans="1:13" x14ac:dyDescent="0.2">
      <c r="A626" s="4" t="s">
        <v>3664</v>
      </c>
      <c r="B626" s="9">
        <v>3324</v>
      </c>
      <c r="C626" s="9" t="s">
        <v>3665</v>
      </c>
      <c r="D626" s="9" t="s">
        <v>3666</v>
      </c>
      <c r="E626" s="10">
        <v>4047.37</v>
      </c>
      <c r="F626" s="10">
        <v>7291975.1324591804</v>
      </c>
      <c r="G626" s="18">
        <v>7020292.7405640697</v>
      </c>
      <c r="H626" s="19">
        <v>3.8699581617913897E-2</v>
      </c>
      <c r="I626" s="20">
        <v>271682.39189510798</v>
      </c>
      <c r="J626" s="10">
        <v>1801.6576523666399</v>
      </c>
      <c r="K626" s="20">
        <v>1734.5319900488601</v>
      </c>
      <c r="L626" s="21" t="s">
        <v>12</v>
      </c>
      <c r="M626" s="21" t="s">
        <v>6439</v>
      </c>
    </row>
    <row r="627" spans="1:13" x14ac:dyDescent="0.2">
      <c r="A627" s="4" t="s">
        <v>3667</v>
      </c>
      <c r="B627" s="9">
        <v>3325</v>
      </c>
      <c r="C627" s="9" t="s">
        <v>3668</v>
      </c>
      <c r="D627" s="9" t="s">
        <v>3669</v>
      </c>
      <c r="E627" s="10">
        <v>1351.87</v>
      </c>
      <c r="F627" s="10">
        <v>3034287.9389082198</v>
      </c>
      <c r="G627" s="18">
        <v>3116653.4533797498</v>
      </c>
      <c r="H627" s="19">
        <v>-2.64275498394634E-2</v>
      </c>
      <c r="I627" s="20">
        <v>-82365.514471529095</v>
      </c>
      <c r="J627" s="10">
        <v>2244.5116312280202</v>
      </c>
      <c r="K627" s="20">
        <v>2305.4387281171598</v>
      </c>
      <c r="L627" s="21" t="s">
        <v>12</v>
      </c>
      <c r="M627" s="21" t="s">
        <v>6439</v>
      </c>
    </row>
    <row r="628" spans="1:13" x14ac:dyDescent="0.2">
      <c r="A628" s="4" t="s">
        <v>3670</v>
      </c>
      <c r="B628" s="9">
        <v>3326</v>
      </c>
      <c r="C628" s="9" t="s">
        <v>3671</v>
      </c>
      <c r="D628" s="9" t="s">
        <v>3672</v>
      </c>
      <c r="E628" s="10">
        <v>109.32</v>
      </c>
      <c r="F628" s="10">
        <v>348359.60130288999</v>
      </c>
      <c r="G628" s="18">
        <v>372204.56670948199</v>
      </c>
      <c r="H628" s="19">
        <v>-6.40641398287949E-2</v>
      </c>
      <c r="I628" s="20">
        <v>-23844.965406592299</v>
      </c>
      <c r="J628" s="10">
        <v>3186.60447587715</v>
      </c>
      <c r="K628" s="20">
        <v>3404.72527176621</v>
      </c>
      <c r="L628" s="21" t="s">
        <v>80</v>
      </c>
      <c r="M628" s="21" t="s">
        <v>6438</v>
      </c>
    </row>
    <row r="629" spans="1:13" x14ac:dyDescent="0.2">
      <c r="A629" s="4" t="s">
        <v>3673</v>
      </c>
      <c r="B629" s="9">
        <v>3328</v>
      </c>
      <c r="C629" s="9" t="s">
        <v>3674</v>
      </c>
      <c r="D629" s="9" t="s">
        <v>3675</v>
      </c>
      <c r="E629" s="10">
        <v>5327.14</v>
      </c>
      <c r="F629" s="10">
        <v>5625366.0886975797</v>
      </c>
      <c r="G629" s="18">
        <v>6501786.0365585703</v>
      </c>
      <c r="H629" s="19">
        <v>-0.13479679936144001</v>
      </c>
      <c r="I629" s="20">
        <v>-876419.94786099601</v>
      </c>
      <c r="J629" s="10">
        <v>1055.9824011941801</v>
      </c>
      <c r="K629" s="20">
        <v>1220.5021900229001</v>
      </c>
      <c r="L629" s="21" t="s">
        <v>12</v>
      </c>
      <c r="M629" s="21" t="s">
        <v>6439</v>
      </c>
    </row>
    <row r="630" spans="1:13" x14ac:dyDescent="0.2">
      <c r="A630" s="4" t="s">
        <v>3676</v>
      </c>
      <c r="B630" s="9">
        <v>3329</v>
      </c>
      <c r="C630" s="9" t="s">
        <v>3677</v>
      </c>
      <c r="D630" s="9" t="s">
        <v>3678</v>
      </c>
      <c r="E630" s="10">
        <v>474.8</v>
      </c>
      <c r="F630" s="10">
        <v>810980.93097407999</v>
      </c>
      <c r="G630" s="18">
        <v>919267.90492327802</v>
      </c>
      <c r="H630" s="19">
        <v>-0.11779697014249201</v>
      </c>
      <c r="I630" s="20">
        <v>-108286.973949198</v>
      </c>
      <c r="J630" s="10">
        <v>1708.0474536101101</v>
      </c>
      <c r="K630" s="20">
        <v>1936.1160592318399</v>
      </c>
      <c r="L630" s="21" t="s">
        <v>25</v>
      </c>
      <c r="M630" s="21" t="s">
        <v>6440</v>
      </c>
    </row>
    <row r="631" spans="1:13" x14ac:dyDescent="0.2">
      <c r="A631" s="4" t="s">
        <v>3682</v>
      </c>
      <c r="B631" s="9">
        <v>3332</v>
      </c>
      <c r="C631" s="9" t="s">
        <v>3683</v>
      </c>
      <c r="D631" s="9" t="s">
        <v>3684</v>
      </c>
      <c r="E631" s="10">
        <v>5817.29</v>
      </c>
      <c r="F631" s="10">
        <v>6065205.0909468001</v>
      </c>
      <c r="G631" s="18">
        <v>4493666.2057994101</v>
      </c>
      <c r="H631" s="19">
        <v>0.34972310206735102</v>
      </c>
      <c r="I631" s="20">
        <v>1571538.88514739</v>
      </c>
      <c r="J631" s="10">
        <v>1042.6169386341101</v>
      </c>
      <c r="K631" s="20">
        <v>772.46728387262897</v>
      </c>
      <c r="L631" s="21" t="s">
        <v>25</v>
      </c>
      <c r="M631" s="21" t="s">
        <v>6439</v>
      </c>
    </row>
    <row r="632" spans="1:13" x14ac:dyDescent="0.2">
      <c r="A632" s="4" t="s">
        <v>3685</v>
      </c>
      <c r="B632" s="9">
        <v>3334</v>
      </c>
      <c r="C632" s="9" t="s">
        <v>3686</v>
      </c>
      <c r="D632" s="9" t="s">
        <v>3687</v>
      </c>
      <c r="E632" s="10">
        <v>622.29999999999995</v>
      </c>
      <c r="F632" s="10">
        <v>979503.16606814996</v>
      </c>
      <c r="G632" s="18">
        <v>1025720.44762514</v>
      </c>
      <c r="H632" s="19">
        <v>-4.50583603592907E-2</v>
      </c>
      <c r="I632" s="20">
        <v>-46217.281556986301</v>
      </c>
      <c r="J632" s="10">
        <v>1574.00476629945</v>
      </c>
      <c r="K632" s="20">
        <v>1648.2732566690299</v>
      </c>
      <c r="L632" s="21" t="s">
        <v>25</v>
      </c>
      <c r="M632" s="21" t="s">
        <v>6440</v>
      </c>
    </row>
    <row r="633" spans="1:13" x14ac:dyDescent="0.2">
      <c r="A633" s="4" t="s">
        <v>3688</v>
      </c>
      <c r="B633" s="9">
        <v>3338</v>
      </c>
      <c r="C633" s="9" t="s">
        <v>3689</v>
      </c>
      <c r="D633" s="9" t="s">
        <v>3690</v>
      </c>
      <c r="E633" s="10">
        <v>495.14</v>
      </c>
      <c r="F633" s="10">
        <v>224836.22760747999</v>
      </c>
      <c r="G633" s="18">
        <v>296800.95263164199</v>
      </c>
      <c r="H633" s="19">
        <v>-0.242467971837937</v>
      </c>
      <c r="I633" s="20">
        <v>-71964.7250241617</v>
      </c>
      <c r="J633" s="10">
        <v>454.08617281471902</v>
      </c>
      <c r="K633" s="20">
        <v>599.42834881375302</v>
      </c>
      <c r="L633" s="21" t="s">
        <v>25</v>
      </c>
      <c r="M633" s="21" t="s">
        <v>6443</v>
      </c>
    </row>
    <row r="634" spans="1:13" x14ac:dyDescent="0.2">
      <c r="A634" s="4" t="s">
        <v>3691</v>
      </c>
      <c r="B634" s="9">
        <v>3342</v>
      </c>
      <c r="C634" s="9" t="s">
        <v>3692</v>
      </c>
      <c r="D634" s="9" t="s">
        <v>3693</v>
      </c>
      <c r="E634" s="10">
        <v>2359.8000000000002</v>
      </c>
      <c r="F634" s="10">
        <v>1057531.7115174199</v>
      </c>
      <c r="G634" s="18">
        <v>1016523.36956349</v>
      </c>
      <c r="H634" s="19">
        <v>4.03417601422578E-2</v>
      </c>
      <c r="I634" s="20">
        <v>41008.341953930001</v>
      </c>
      <c r="J634" s="10">
        <v>448.14463578160002</v>
      </c>
      <c r="K634" s="20">
        <v>430.76674699698702</v>
      </c>
      <c r="L634" s="21" t="s">
        <v>12</v>
      </c>
      <c r="M634" s="21" t="s">
        <v>6439</v>
      </c>
    </row>
    <row r="635" spans="1:13" x14ac:dyDescent="0.2">
      <c r="A635" s="4" t="s">
        <v>3694</v>
      </c>
      <c r="B635" s="9">
        <v>3343</v>
      </c>
      <c r="C635" s="9" t="s">
        <v>3695</v>
      </c>
      <c r="D635" s="9" t="s">
        <v>3696</v>
      </c>
      <c r="E635" s="10">
        <v>6188.65</v>
      </c>
      <c r="F635" s="10">
        <v>3061164.2224827399</v>
      </c>
      <c r="G635" s="18">
        <v>3738087.2933831299</v>
      </c>
      <c r="H635" s="19">
        <v>-0.18108808536885401</v>
      </c>
      <c r="I635" s="20">
        <v>-676923.07090039295</v>
      </c>
      <c r="J635" s="10">
        <v>494.64167831154401</v>
      </c>
      <c r="K635" s="20">
        <v>604.02305727147802</v>
      </c>
      <c r="L635" s="21" t="s">
        <v>12</v>
      </c>
      <c r="M635" s="21" t="s">
        <v>6439</v>
      </c>
    </row>
    <row r="636" spans="1:13" x14ac:dyDescent="0.2">
      <c r="A636" s="4" t="s">
        <v>3700</v>
      </c>
      <c r="B636" s="9">
        <v>3347</v>
      </c>
      <c r="C636" s="9" t="s">
        <v>3701</v>
      </c>
      <c r="D636" s="9" t="s">
        <v>3702</v>
      </c>
      <c r="E636" s="10">
        <v>14535.36</v>
      </c>
      <c r="F636" s="10">
        <v>7188178.1389480103</v>
      </c>
      <c r="G636" s="18">
        <v>6562056.1283411104</v>
      </c>
      <c r="H636" s="19">
        <v>9.5415521958539098E-2</v>
      </c>
      <c r="I636" s="20">
        <v>626122.01060689799</v>
      </c>
      <c r="J636" s="10">
        <v>494.53045118579797</v>
      </c>
      <c r="K636" s="20">
        <v>451.45466836329501</v>
      </c>
      <c r="L636" s="21" t="s">
        <v>25</v>
      </c>
      <c r="M636" s="21" t="s">
        <v>6441</v>
      </c>
    </row>
    <row r="637" spans="1:13" x14ac:dyDescent="0.2">
      <c r="A637" s="4" t="s">
        <v>3703</v>
      </c>
      <c r="B637" s="9">
        <v>3348</v>
      </c>
      <c r="C637" s="9" t="s">
        <v>3704</v>
      </c>
      <c r="D637" s="9" t="s">
        <v>3705</v>
      </c>
      <c r="E637" s="10">
        <v>2137.1</v>
      </c>
      <c r="F637" s="10">
        <v>1104657.20104064</v>
      </c>
      <c r="G637" s="18">
        <v>1756286.10369598</v>
      </c>
      <c r="H637" s="19">
        <v>-0.37102662332978298</v>
      </c>
      <c r="I637" s="20">
        <v>-651628.90265534003</v>
      </c>
      <c r="J637" s="10">
        <v>516.89541951272304</v>
      </c>
      <c r="K637" s="20">
        <v>821.80810617003397</v>
      </c>
      <c r="L637" s="21" t="s">
        <v>12</v>
      </c>
      <c r="M637" s="21" t="s">
        <v>6441</v>
      </c>
    </row>
    <row r="638" spans="1:13" x14ac:dyDescent="0.2">
      <c r="A638" s="4" t="s">
        <v>3712</v>
      </c>
      <c r="B638" s="9">
        <v>3352</v>
      </c>
      <c r="C638" s="9" t="s">
        <v>3713</v>
      </c>
      <c r="D638" s="9" t="s">
        <v>3714</v>
      </c>
      <c r="E638" s="10">
        <v>15901.81</v>
      </c>
      <c r="F638" s="10">
        <v>8083511.89460334</v>
      </c>
      <c r="G638" s="18">
        <v>8132026.89269807</v>
      </c>
      <c r="H638" s="19">
        <v>-5.9659170751508199E-3</v>
      </c>
      <c r="I638" s="20">
        <v>-48514.998094732902</v>
      </c>
      <c r="J638" s="10">
        <v>508.33910696979399</v>
      </c>
      <c r="K638" s="20">
        <v>511.39001740670199</v>
      </c>
      <c r="L638" s="21" t="s">
        <v>12</v>
      </c>
      <c r="M638" s="21" t="s">
        <v>6439</v>
      </c>
    </row>
    <row r="639" spans="1:13" x14ac:dyDescent="0.2">
      <c r="A639" s="4" t="s">
        <v>3715</v>
      </c>
      <c r="B639" s="9">
        <v>3353</v>
      </c>
      <c r="C639" s="9" t="s">
        <v>3716</v>
      </c>
      <c r="D639" s="9" t="s">
        <v>3717</v>
      </c>
      <c r="E639" s="10">
        <v>5999.88</v>
      </c>
      <c r="F639" s="10">
        <v>2479280.9158141599</v>
      </c>
      <c r="G639" s="18">
        <v>4214244.81522437</v>
      </c>
      <c r="H639" s="19">
        <v>-0.411690344410577</v>
      </c>
      <c r="I639" s="20">
        <v>-1734963.8994102101</v>
      </c>
      <c r="J639" s="10">
        <v>413.22175040403499</v>
      </c>
      <c r="K639" s="20">
        <v>702.38818363439998</v>
      </c>
      <c r="L639" s="21" t="s">
        <v>12</v>
      </c>
      <c r="M639" s="21" t="s">
        <v>6439</v>
      </c>
    </row>
    <row r="640" spans="1:13" x14ac:dyDescent="0.2">
      <c r="A640" s="4" t="s">
        <v>3718</v>
      </c>
      <c r="B640" s="9">
        <v>3354</v>
      </c>
      <c r="C640" s="9" t="s">
        <v>3719</v>
      </c>
      <c r="D640" s="9" t="s">
        <v>3720</v>
      </c>
      <c r="E640" s="10">
        <v>958.91</v>
      </c>
      <c r="F640" s="10">
        <v>1915331.2604260501</v>
      </c>
      <c r="G640" s="18">
        <v>2090890.8036416001</v>
      </c>
      <c r="H640" s="19">
        <v>-8.3963994154925406E-2</v>
      </c>
      <c r="I640" s="20">
        <v>-175559.54321554999</v>
      </c>
      <c r="J640" s="10">
        <v>1997.4046161016699</v>
      </c>
      <c r="K640" s="20">
        <v>2180.48701509172</v>
      </c>
      <c r="L640" s="21" t="s">
        <v>25</v>
      </c>
      <c r="M640" s="21" t="s">
        <v>6439</v>
      </c>
    </row>
    <row r="641" spans="1:13" x14ac:dyDescent="0.2">
      <c r="A641" s="4" t="s">
        <v>3721</v>
      </c>
      <c r="B641" s="9">
        <v>3355</v>
      </c>
      <c r="C641" s="9" t="s">
        <v>3722</v>
      </c>
      <c r="D641" s="9" t="s">
        <v>3723</v>
      </c>
      <c r="E641" s="10">
        <v>575.73</v>
      </c>
      <c r="F641" s="10">
        <v>1629533.50367995</v>
      </c>
      <c r="G641" s="18">
        <v>1960828.2482741401</v>
      </c>
      <c r="H641" s="19">
        <v>-0.168956533998216</v>
      </c>
      <c r="I641" s="20">
        <v>-331294.74459419301</v>
      </c>
      <c r="J641" s="10">
        <v>2830.3779613359602</v>
      </c>
      <c r="K641" s="20">
        <v>3405.81218327018</v>
      </c>
      <c r="L641" s="21" t="s">
        <v>25</v>
      </c>
      <c r="M641" s="21" t="s">
        <v>6441</v>
      </c>
    </row>
    <row r="642" spans="1:13" x14ac:dyDescent="0.2">
      <c r="A642" s="4" t="s">
        <v>3724</v>
      </c>
      <c r="B642" s="9">
        <v>3356</v>
      </c>
      <c r="C642" s="9" t="s">
        <v>3725</v>
      </c>
      <c r="D642" s="9" t="s">
        <v>3726</v>
      </c>
      <c r="E642" s="10">
        <v>341.09</v>
      </c>
      <c r="F642" s="10">
        <v>1411280.72332446</v>
      </c>
      <c r="G642" s="18">
        <v>2012955.9949074001</v>
      </c>
      <c r="H642" s="19">
        <v>-0.29890135358404402</v>
      </c>
      <c r="I642" s="20">
        <v>-601675.27158293698</v>
      </c>
      <c r="J642" s="10">
        <v>4137.5611226493302</v>
      </c>
      <c r="K642" s="20">
        <v>5901.5391682764002</v>
      </c>
      <c r="L642" s="21" t="s">
        <v>25</v>
      </c>
      <c r="M642" s="21" t="s">
        <v>6438</v>
      </c>
    </row>
    <row r="643" spans="1:13" x14ac:dyDescent="0.2">
      <c r="A643" s="4" t="s">
        <v>3727</v>
      </c>
      <c r="B643" s="9">
        <v>3357</v>
      </c>
      <c r="C643" s="9" t="s">
        <v>3728</v>
      </c>
      <c r="D643" s="9" t="s">
        <v>3729</v>
      </c>
      <c r="E643" s="10">
        <v>37164.660000000003</v>
      </c>
      <c r="F643" s="10">
        <v>14829729.4580281</v>
      </c>
      <c r="G643" s="18">
        <v>15439890.9772361</v>
      </c>
      <c r="H643" s="19">
        <v>-3.9518512151901698E-2</v>
      </c>
      <c r="I643" s="20">
        <v>-610161.51920794102</v>
      </c>
      <c r="J643" s="10">
        <v>399.02771767663501</v>
      </c>
      <c r="K643" s="20">
        <v>415.44550595205402</v>
      </c>
      <c r="L643" s="21" t="s">
        <v>12</v>
      </c>
      <c r="M643" s="21" t="s">
        <v>6439</v>
      </c>
    </row>
    <row r="644" spans="1:13" x14ac:dyDescent="0.2">
      <c r="A644" s="4" t="s">
        <v>3730</v>
      </c>
      <c r="B644" s="9">
        <v>3358</v>
      </c>
      <c r="C644" s="9" t="s">
        <v>3731</v>
      </c>
      <c r="D644" s="9" t="s">
        <v>3732</v>
      </c>
      <c r="E644" s="10">
        <v>785.94</v>
      </c>
      <c r="F644" s="10">
        <v>1725951.92288774</v>
      </c>
      <c r="G644" s="18">
        <v>1797799.75599224</v>
      </c>
      <c r="H644" s="19">
        <v>-3.9964313525474998E-2</v>
      </c>
      <c r="I644" s="20">
        <v>-71847.833104496094</v>
      </c>
      <c r="J644" s="10">
        <v>2196.0352226477098</v>
      </c>
      <c r="K644" s="20">
        <v>2287.4516578774901</v>
      </c>
      <c r="L644" s="21" t="s">
        <v>25</v>
      </c>
      <c r="M644" s="21" t="s">
        <v>6443</v>
      </c>
    </row>
    <row r="645" spans="1:13" x14ac:dyDescent="0.2">
      <c r="A645" s="4" t="s">
        <v>3739</v>
      </c>
      <c r="B645" s="9">
        <v>3362</v>
      </c>
      <c r="C645" s="9" t="s">
        <v>3731</v>
      </c>
      <c r="D645" s="9" t="s">
        <v>3732</v>
      </c>
      <c r="E645" s="10">
        <v>324.7</v>
      </c>
      <c r="F645" s="10">
        <v>1001843.19155318</v>
      </c>
      <c r="G645" s="18">
        <v>915753.98646479798</v>
      </c>
      <c r="H645" s="19">
        <v>9.4009096723370905E-2</v>
      </c>
      <c r="I645" s="20">
        <v>86089.205088381801</v>
      </c>
      <c r="J645" s="10">
        <v>3085.44253635103</v>
      </c>
      <c r="K645" s="20">
        <v>2820.3079349085301</v>
      </c>
      <c r="L645" s="21" t="s">
        <v>25</v>
      </c>
      <c r="M645" s="21" t="s">
        <v>6450</v>
      </c>
    </row>
    <row r="646" spans="1:13" x14ac:dyDescent="0.2">
      <c r="A646" s="4" t="s">
        <v>3741</v>
      </c>
      <c r="B646" s="9">
        <v>3366</v>
      </c>
      <c r="C646" s="9" t="s">
        <v>3742</v>
      </c>
      <c r="D646" s="9" t="s">
        <v>3743</v>
      </c>
      <c r="E646" s="10">
        <v>1189.22</v>
      </c>
      <c r="F646" s="10">
        <v>514174.56451920001</v>
      </c>
      <c r="G646" s="18">
        <v>720396.40696576796</v>
      </c>
      <c r="H646" s="19">
        <v>-0.28626161992555199</v>
      </c>
      <c r="I646" s="20">
        <v>-206221.84244656799</v>
      </c>
      <c r="J646" s="10">
        <v>432.36286348968201</v>
      </c>
      <c r="K646" s="20">
        <v>605.77219266894895</v>
      </c>
      <c r="L646" s="21" t="s">
        <v>12</v>
      </c>
      <c r="M646" s="21" t="s">
        <v>6443</v>
      </c>
    </row>
    <row r="647" spans="1:13" x14ac:dyDescent="0.2">
      <c r="A647" s="4" t="s">
        <v>3744</v>
      </c>
      <c r="B647" s="9">
        <v>3370</v>
      </c>
      <c r="C647" s="9" t="s">
        <v>3745</v>
      </c>
      <c r="D647" s="9" t="s">
        <v>3746</v>
      </c>
      <c r="E647" s="10">
        <v>32531.91</v>
      </c>
      <c r="F647" s="10">
        <v>13846030.495105</v>
      </c>
      <c r="G647" s="18">
        <v>13608148.3276481</v>
      </c>
      <c r="H647" s="19">
        <v>1.7480862328167899E-2</v>
      </c>
      <c r="I647" s="20">
        <v>237882.16745690399</v>
      </c>
      <c r="J647" s="10">
        <v>425.613820249257</v>
      </c>
      <c r="K647" s="20">
        <v>418.30154846881402</v>
      </c>
      <c r="L647" s="21" t="s">
        <v>12</v>
      </c>
      <c r="M647" s="21" t="s">
        <v>6439</v>
      </c>
    </row>
    <row r="648" spans="1:13" x14ac:dyDescent="0.2">
      <c r="A648" s="4" t="s">
        <v>3747</v>
      </c>
      <c r="B648" s="9">
        <v>3371</v>
      </c>
      <c r="C648" s="9" t="s">
        <v>3748</v>
      </c>
      <c r="D648" s="9" t="s">
        <v>3749</v>
      </c>
      <c r="E648" s="10">
        <v>256.63</v>
      </c>
      <c r="F648" s="10">
        <v>82619.875898099999</v>
      </c>
      <c r="G648" s="18">
        <v>116251.077035615</v>
      </c>
      <c r="H648" s="19">
        <v>-0.28929797465198498</v>
      </c>
      <c r="I648" s="20">
        <v>-33631.201137515403</v>
      </c>
      <c r="J648" s="10">
        <v>321.94161204107098</v>
      </c>
      <c r="K648" s="20">
        <v>452.990987162902</v>
      </c>
      <c r="L648" s="21" t="s">
        <v>25</v>
      </c>
      <c r="M648" s="21" t="s">
        <v>6442</v>
      </c>
    </row>
    <row r="649" spans="1:13" x14ac:dyDescent="0.2">
      <c r="A649" s="4" t="s">
        <v>3750</v>
      </c>
      <c r="B649" s="9">
        <v>3375</v>
      </c>
      <c r="C649" s="9" t="s">
        <v>3751</v>
      </c>
      <c r="D649" s="9" t="s">
        <v>3752</v>
      </c>
      <c r="E649" s="10">
        <v>2733.2</v>
      </c>
      <c r="F649" s="10">
        <v>841532.71187340003</v>
      </c>
      <c r="G649" s="18">
        <v>857980.46773900604</v>
      </c>
      <c r="H649" s="19">
        <v>-1.9170315041029201E-2</v>
      </c>
      <c r="I649" s="20">
        <v>-16447.755865606399</v>
      </c>
      <c r="J649" s="10">
        <v>307.89284058005302</v>
      </c>
      <c r="K649" s="20">
        <v>313.91060578772402</v>
      </c>
      <c r="L649" s="21" t="s">
        <v>12</v>
      </c>
      <c r="M649" s="21" t="s">
        <v>6439</v>
      </c>
    </row>
    <row r="650" spans="1:13" x14ac:dyDescent="0.2">
      <c r="A650" s="4" t="s">
        <v>3753</v>
      </c>
      <c r="B650" s="9">
        <v>3376</v>
      </c>
      <c r="C650" s="9" t="s">
        <v>3754</v>
      </c>
      <c r="D650" s="9" t="s">
        <v>3755</v>
      </c>
      <c r="E650" s="10">
        <v>762.92</v>
      </c>
      <c r="F650" s="10">
        <v>626696.52792648994</v>
      </c>
      <c r="G650" s="18">
        <v>789604.39101335395</v>
      </c>
      <c r="H650" s="19">
        <v>-0.20631580186350401</v>
      </c>
      <c r="I650" s="20">
        <v>-162907.863086864</v>
      </c>
      <c r="J650" s="10">
        <v>821.4446179501</v>
      </c>
      <c r="K650" s="20">
        <v>1034.97665680983</v>
      </c>
      <c r="L650" s="21" t="s">
        <v>12</v>
      </c>
      <c r="M650" s="21" t="s">
        <v>6439</v>
      </c>
    </row>
    <row r="651" spans="1:13" x14ac:dyDescent="0.2">
      <c r="A651" s="4" t="s">
        <v>3759</v>
      </c>
      <c r="B651" s="9">
        <v>3380</v>
      </c>
      <c r="C651" s="9" t="s">
        <v>3760</v>
      </c>
      <c r="D651" s="9" t="s">
        <v>3761</v>
      </c>
      <c r="E651" s="10">
        <v>705.45</v>
      </c>
      <c r="F651" s="10">
        <v>572798.19702315005</v>
      </c>
      <c r="G651" s="18">
        <v>440604.59821173799</v>
      </c>
      <c r="H651" s="19">
        <v>0.300027733137468</v>
      </c>
      <c r="I651" s="20">
        <v>132193.598811412</v>
      </c>
      <c r="J651" s="10">
        <v>811.96143883074603</v>
      </c>
      <c r="K651" s="20">
        <v>624.57239806044004</v>
      </c>
      <c r="L651" s="21" t="s">
        <v>25</v>
      </c>
      <c r="M651" s="21" t="s">
        <v>6443</v>
      </c>
    </row>
    <row r="652" spans="1:13" x14ac:dyDescent="0.2">
      <c r="A652" s="4" t="s">
        <v>3762</v>
      </c>
      <c r="B652" s="9">
        <v>3381</v>
      </c>
      <c r="C652" s="9" t="s">
        <v>3763</v>
      </c>
      <c r="D652" s="9" t="s">
        <v>3764</v>
      </c>
      <c r="E652" s="10">
        <v>726.59</v>
      </c>
      <c r="F652" s="10">
        <v>355138.92178365</v>
      </c>
      <c r="G652" s="18">
        <v>513388.17066222703</v>
      </c>
      <c r="H652" s="19">
        <v>-0.308244829004239</v>
      </c>
      <c r="I652" s="20">
        <v>-158249.248878577</v>
      </c>
      <c r="J652" s="10">
        <v>488.77485484750702</v>
      </c>
      <c r="K652" s="20">
        <v>706.57202915292999</v>
      </c>
      <c r="L652" s="21" t="s">
        <v>25</v>
      </c>
      <c r="M652" s="21" t="s">
        <v>6439</v>
      </c>
    </row>
    <row r="653" spans="1:13" x14ac:dyDescent="0.2">
      <c r="A653" s="4" t="s">
        <v>3774</v>
      </c>
      <c r="B653" s="9">
        <v>3385</v>
      </c>
      <c r="C653" s="9" t="s">
        <v>3775</v>
      </c>
      <c r="D653" s="9" t="s">
        <v>3776</v>
      </c>
      <c r="E653" s="10">
        <v>3100.35</v>
      </c>
      <c r="F653" s="10">
        <v>1477926.0785089501</v>
      </c>
      <c r="G653" s="18">
        <v>1464497.9454111101</v>
      </c>
      <c r="H653" s="19">
        <v>9.1691034049707892E-3</v>
      </c>
      <c r="I653" s="20">
        <v>13428.133097841601</v>
      </c>
      <c r="J653" s="10">
        <v>476.696527330447</v>
      </c>
      <c r="K653" s="20">
        <v>472.36536049514001</v>
      </c>
      <c r="L653" s="21" t="s">
        <v>25</v>
      </c>
      <c r="M653" s="21" t="s">
        <v>6439</v>
      </c>
    </row>
    <row r="654" spans="1:13" x14ac:dyDescent="0.2">
      <c r="A654" s="4" t="s">
        <v>3777</v>
      </c>
      <c r="B654" s="9">
        <v>3386</v>
      </c>
      <c r="C654" s="9" t="s">
        <v>3665</v>
      </c>
      <c r="D654" s="9" t="s">
        <v>3666</v>
      </c>
      <c r="E654" s="10">
        <v>1170.43</v>
      </c>
      <c r="F654" s="10">
        <v>2830043.32120327</v>
      </c>
      <c r="G654" s="18">
        <v>2130183.4455859</v>
      </c>
      <c r="H654" s="19">
        <v>0.32854441577207599</v>
      </c>
      <c r="I654" s="20">
        <v>699859.87561736896</v>
      </c>
      <c r="J654" s="10">
        <v>2417.9517965220198</v>
      </c>
      <c r="K654" s="20">
        <v>1820.0007224574699</v>
      </c>
      <c r="L654" s="21" t="s">
        <v>12</v>
      </c>
      <c r="M654" s="21" t="s">
        <v>6443</v>
      </c>
    </row>
    <row r="655" spans="1:13" x14ac:dyDescent="0.2">
      <c r="A655" s="4" t="s">
        <v>3778</v>
      </c>
      <c r="B655" s="9">
        <v>3387</v>
      </c>
      <c r="C655" s="9" t="s">
        <v>3668</v>
      </c>
      <c r="D655" s="9" t="s">
        <v>3669</v>
      </c>
      <c r="E655" s="10">
        <v>406.58</v>
      </c>
      <c r="F655" s="10">
        <v>1163002.2286283199</v>
      </c>
      <c r="G655" s="18">
        <v>964264.73043551005</v>
      </c>
      <c r="H655" s="19">
        <v>0.20610263127953399</v>
      </c>
      <c r="I655" s="20">
        <v>198737.49819280999</v>
      </c>
      <c r="J655" s="10">
        <v>2860.45115015082</v>
      </c>
      <c r="K655" s="20">
        <v>2371.6482129851702</v>
      </c>
      <c r="L655" s="21" t="s">
        <v>25</v>
      </c>
      <c r="M655" s="21" t="s">
        <v>6439</v>
      </c>
    </row>
    <row r="656" spans="1:13" x14ac:dyDescent="0.2">
      <c r="A656" s="4" t="s">
        <v>3779</v>
      </c>
      <c r="B656" s="9">
        <v>3390</v>
      </c>
      <c r="C656" s="9" t="s">
        <v>3674</v>
      </c>
      <c r="D656" s="9" t="s">
        <v>3675</v>
      </c>
      <c r="E656" s="10">
        <v>6430.39</v>
      </c>
      <c r="F656" s="10">
        <v>10709196.6218525</v>
      </c>
      <c r="G656" s="18">
        <v>8100393.2467756197</v>
      </c>
      <c r="H656" s="19">
        <v>0.32205885511982502</v>
      </c>
      <c r="I656" s="20">
        <v>2608803.3750769198</v>
      </c>
      <c r="J656" s="10">
        <v>1665.40390580549</v>
      </c>
      <c r="K656" s="20">
        <v>1259.70481522515</v>
      </c>
      <c r="L656" s="21" t="s">
        <v>12</v>
      </c>
      <c r="M656" s="21" t="s">
        <v>6439</v>
      </c>
    </row>
    <row r="657" spans="1:13" x14ac:dyDescent="0.2">
      <c r="A657" s="4" t="s">
        <v>3780</v>
      </c>
      <c r="B657" s="9">
        <v>3391</v>
      </c>
      <c r="C657" s="9" t="s">
        <v>3677</v>
      </c>
      <c r="D657" s="9" t="s">
        <v>3678</v>
      </c>
      <c r="E657" s="10">
        <v>416.58</v>
      </c>
      <c r="F657" s="10">
        <v>967692.16218691994</v>
      </c>
      <c r="G657" s="18">
        <v>774848.24453980697</v>
      </c>
      <c r="H657" s="19">
        <v>0.24887959546407101</v>
      </c>
      <c r="I657" s="20">
        <v>192843.917647113</v>
      </c>
      <c r="J657" s="10">
        <v>2322.9443616758399</v>
      </c>
      <c r="K657" s="20">
        <v>1860.02267161123</v>
      </c>
      <c r="L657" s="21" t="s">
        <v>25</v>
      </c>
      <c r="M657" s="21" t="s">
        <v>6440</v>
      </c>
    </row>
    <row r="658" spans="1:13" x14ac:dyDescent="0.2">
      <c r="A658" s="4" t="s">
        <v>3781</v>
      </c>
      <c r="B658" s="9">
        <v>3394</v>
      </c>
      <c r="C658" s="9" t="s">
        <v>3683</v>
      </c>
      <c r="D658" s="9" t="s">
        <v>3684</v>
      </c>
      <c r="E658" s="10">
        <v>4594.22</v>
      </c>
      <c r="F658" s="10">
        <v>7631455.2046072502</v>
      </c>
      <c r="G658" s="18">
        <v>5045372.3985724198</v>
      </c>
      <c r="H658" s="19">
        <v>0.51256529780964399</v>
      </c>
      <c r="I658" s="20">
        <v>2586082.8060348299</v>
      </c>
      <c r="J658" s="10">
        <v>1661.09920826762</v>
      </c>
      <c r="K658" s="20">
        <v>1098.1999988186101</v>
      </c>
      <c r="L658" s="21" t="s">
        <v>25</v>
      </c>
      <c r="M658" s="21" t="s">
        <v>6439</v>
      </c>
    </row>
    <row r="659" spans="1:13" x14ac:dyDescent="0.2">
      <c r="A659" s="4" t="s">
        <v>3782</v>
      </c>
      <c r="B659" s="9">
        <v>3514</v>
      </c>
      <c r="C659" s="9" t="s">
        <v>3783</v>
      </c>
      <c r="D659" s="9" t="s">
        <v>3784</v>
      </c>
      <c r="E659" s="10">
        <v>41853.64</v>
      </c>
      <c r="F659" s="10">
        <v>12653604.9941424</v>
      </c>
      <c r="G659" s="18">
        <v>16880687.288272299</v>
      </c>
      <c r="H659" s="19">
        <v>-0.25040937148729697</v>
      </c>
      <c r="I659" s="20">
        <v>-4227082.2941298699</v>
      </c>
      <c r="J659" s="10">
        <v>302.32985695252398</v>
      </c>
      <c r="K659" s="20">
        <v>403.32662316281898</v>
      </c>
      <c r="L659" s="21" t="s">
        <v>12</v>
      </c>
      <c r="M659" s="21" t="s">
        <v>6439</v>
      </c>
    </row>
    <row r="660" spans="1:13" x14ac:dyDescent="0.2">
      <c r="A660" s="4" t="s">
        <v>3785</v>
      </c>
      <c r="B660" s="9">
        <v>3515</v>
      </c>
      <c r="C660" s="9" t="s">
        <v>3786</v>
      </c>
      <c r="D660" s="9" t="s">
        <v>3787</v>
      </c>
      <c r="E660" s="10">
        <v>174.94</v>
      </c>
      <c r="F660" s="10">
        <v>81147.468699780002</v>
      </c>
      <c r="G660" s="18">
        <v>91027.584751634902</v>
      </c>
      <c r="H660" s="19">
        <v>-0.108539802289739</v>
      </c>
      <c r="I660" s="20">
        <v>-9880.1160518549004</v>
      </c>
      <c r="J660" s="10">
        <v>463.85885846450202</v>
      </c>
      <c r="K660" s="20">
        <v>520.33602807611101</v>
      </c>
      <c r="L660" s="21" t="s">
        <v>25</v>
      </c>
      <c r="M660" s="21" t="s">
        <v>6450</v>
      </c>
    </row>
    <row r="661" spans="1:13" x14ac:dyDescent="0.2">
      <c r="A661" s="4" t="s">
        <v>3794</v>
      </c>
      <c r="B661" s="9">
        <v>3520</v>
      </c>
      <c r="C661" s="9" t="s">
        <v>3795</v>
      </c>
      <c r="D661" s="9" t="s">
        <v>3796</v>
      </c>
      <c r="E661" s="10">
        <v>3865.94</v>
      </c>
      <c r="F661" s="10">
        <v>1867842.35649562</v>
      </c>
      <c r="G661" s="18">
        <v>2158883.7821101099</v>
      </c>
      <c r="H661" s="19">
        <v>-0.134811066730987</v>
      </c>
      <c r="I661" s="20">
        <v>-291041.42561449303</v>
      </c>
      <c r="J661" s="10">
        <v>483.15347793696202</v>
      </c>
      <c r="K661" s="20">
        <v>558.43696025031795</v>
      </c>
      <c r="L661" s="21" t="s">
        <v>12</v>
      </c>
      <c r="M661" s="21" t="s">
        <v>6439</v>
      </c>
    </row>
    <row r="662" spans="1:13" x14ac:dyDescent="0.2">
      <c r="A662" s="4" t="s">
        <v>3797</v>
      </c>
      <c r="B662" s="9">
        <v>3521</v>
      </c>
      <c r="C662" s="9" t="s">
        <v>3798</v>
      </c>
      <c r="D662" s="9" t="s">
        <v>3799</v>
      </c>
      <c r="E662" s="10">
        <v>1270.6199999999999</v>
      </c>
      <c r="F662" s="10">
        <v>2214597.84179577</v>
      </c>
      <c r="G662" s="18">
        <v>2623011.8475311599</v>
      </c>
      <c r="H662" s="19">
        <v>-0.15570421693664799</v>
      </c>
      <c r="I662" s="20">
        <v>-408414.00573539</v>
      </c>
      <c r="J662" s="10">
        <v>1742.9269504618001</v>
      </c>
      <c r="K662" s="20">
        <v>2064.3558636973798</v>
      </c>
      <c r="L662" s="21" t="s">
        <v>12</v>
      </c>
      <c r="M662" s="21" t="s">
        <v>6439</v>
      </c>
    </row>
    <row r="663" spans="1:13" x14ac:dyDescent="0.2">
      <c r="A663" s="4" t="s">
        <v>3800</v>
      </c>
      <c r="B663" s="9">
        <v>3522</v>
      </c>
      <c r="C663" s="9" t="s">
        <v>3801</v>
      </c>
      <c r="D663" s="9" t="s">
        <v>3802</v>
      </c>
      <c r="E663" s="10">
        <v>727.91</v>
      </c>
      <c r="F663" s="10">
        <v>1613392.3151200099</v>
      </c>
      <c r="G663" s="18">
        <v>2303233.0496819299</v>
      </c>
      <c r="H663" s="19">
        <v>-0.29950974116891199</v>
      </c>
      <c r="I663" s="20">
        <v>-689840.73456191702</v>
      </c>
      <c r="J663" s="10">
        <v>2216.47224948141</v>
      </c>
      <c r="K663" s="20">
        <v>3164.1728368643498</v>
      </c>
      <c r="L663" s="21" t="s">
        <v>25</v>
      </c>
      <c r="M663" s="21" t="s">
        <v>6443</v>
      </c>
    </row>
    <row r="664" spans="1:13" x14ac:dyDescent="0.2">
      <c r="A664" s="4" t="s">
        <v>3806</v>
      </c>
      <c r="B664" s="9">
        <v>3524</v>
      </c>
      <c r="C664" s="9" t="s">
        <v>3807</v>
      </c>
      <c r="D664" s="9" t="s">
        <v>3808</v>
      </c>
      <c r="E664" s="10">
        <v>3683.25</v>
      </c>
      <c r="F664" s="10">
        <v>1742908.2126768001</v>
      </c>
      <c r="G664" s="18">
        <v>1484128.9669317601</v>
      </c>
      <c r="H664" s="19">
        <v>0.17436439252313099</v>
      </c>
      <c r="I664" s="20">
        <v>258779.245745038</v>
      </c>
      <c r="J664" s="10">
        <v>473.19845589541802</v>
      </c>
      <c r="K664" s="20">
        <v>402.94005753933698</v>
      </c>
      <c r="L664" s="21" t="s">
        <v>25</v>
      </c>
      <c r="M664" s="21" t="s">
        <v>6438</v>
      </c>
    </row>
    <row r="665" spans="1:13" x14ac:dyDescent="0.2">
      <c r="A665" s="4" t="s">
        <v>3818</v>
      </c>
      <c r="B665" s="9">
        <v>3530</v>
      </c>
      <c r="C665" s="9" t="s">
        <v>3819</v>
      </c>
      <c r="D665" s="9" t="s">
        <v>3820</v>
      </c>
      <c r="E665" s="10">
        <v>1293.81</v>
      </c>
      <c r="F665" s="10">
        <v>1234015.62830043</v>
      </c>
      <c r="G665" s="18">
        <v>1395112.6146485701</v>
      </c>
      <c r="H665" s="19">
        <v>-0.115472388864263</v>
      </c>
      <c r="I665" s="20">
        <v>-161096.98634813799</v>
      </c>
      <c r="J665" s="10">
        <v>953.78427149305503</v>
      </c>
      <c r="K665" s="20">
        <v>1078.29790668535</v>
      </c>
      <c r="L665" s="21" t="s">
        <v>12</v>
      </c>
      <c r="M665" s="21" t="s">
        <v>6439</v>
      </c>
    </row>
    <row r="666" spans="1:13" x14ac:dyDescent="0.2">
      <c r="A666" s="4" t="s">
        <v>3821</v>
      </c>
      <c r="B666" s="9">
        <v>3531</v>
      </c>
      <c r="C666" s="9" t="s">
        <v>3822</v>
      </c>
      <c r="D666" s="9" t="s">
        <v>3823</v>
      </c>
      <c r="E666" s="10">
        <v>1397.11</v>
      </c>
      <c r="F666" s="10">
        <v>2432213.7114939</v>
      </c>
      <c r="G666" s="18">
        <v>2635475.6511565498</v>
      </c>
      <c r="H666" s="19">
        <v>-7.7125333931070406E-2</v>
      </c>
      <c r="I666" s="20">
        <v>-203261.93966265401</v>
      </c>
      <c r="J666" s="10">
        <v>1740.8892009175399</v>
      </c>
      <c r="K666" s="20">
        <v>1886.3766282945201</v>
      </c>
      <c r="L666" s="21" t="s">
        <v>12</v>
      </c>
      <c r="M666" s="21" t="s">
        <v>6439</v>
      </c>
    </row>
    <row r="667" spans="1:13" x14ac:dyDescent="0.2">
      <c r="A667" s="4" t="s">
        <v>3824</v>
      </c>
      <c r="B667" s="9">
        <v>3532</v>
      </c>
      <c r="C667" s="9" t="s">
        <v>3825</v>
      </c>
      <c r="D667" s="9" t="s">
        <v>3826</v>
      </c>
      <c r="E667" s="10">
        <v>2071.77</v>
      </c>
      <c r="F667" s="10">
        <v>5224162.5723325303</v>
      </c>
      <c r="G667" s="18">
        <v>6192985.2998230699</v>
      </c>
      <c r="H667" s="19">
        <v>-0.15643872552357299</v>
      </c>
      <c r="I667" s="20">
        <v>-968822.72749054304</v>
      </c>
      <c r="J667" s="10">
        <v>2521.5938894435799</v>
      </c>
      <c r="K667" s="20">
        <v>2989.2243346621799</v>
      </c>
      <c r="L667" s="21" t="s">
        <v>12</v>
      </c>
      <c r="M667" s="21" t="s">
        <v>6439</v>
      </c>
    </row>
    <row r="668" spans="1:13" x14ac:dyDescent="0.2">
      <c r="A668" s="4" t="s">
        <v>3827</v>
      </c>
      <c r="B668" s="9">
        <v>3533</v>
      </c>
      <c r="C668" s="9" t="s">
        <v>3828</v>
      </c>
      <c r="D668" s="9" t="s">
        <v>3829</v>
      </c>
      <c r="E668" s="10">
        <v>594.47</v>
      </c>
      <c r="F668" s="10">
        <v>2130424.9901060802</v>
      </c>
      <c r="G668" s="18">
        <v>2350797.3402852798</v>
      </c>
      <c r="H668" s="19">
        <v>-9.3743661523989899E-2</v>
      </c>
      <c r="I668" s="20">
        <v>-220372.35017919901</v>
      </c>
      <c r="J668" s="10">
        <v>3583.7384394604901</v>
      </c>
      <c r="K668" s="20">
        <v>3954.4423440800701</v>
      </c>
      <c r="L668" s="21" t="s">
        <v>25</v>
      </c>
      <c r="M668" s="21" t="s">
        <v>6438</v>
      </c>
    </row>
    <row r="669" spans="1:13" x14ac:dyDescent="0.2">
      <c r="A669" s="4" t="s">
        <v>3830</v>
      </c>
      <c r="B669" s="9">
        <v>3534</v>
      </c>
      <c r="C669" s="9" t="s">
        <v>3831</v>
      </c>
      <c r="D669" s="9" t="s">
        <v>3832</v>
      </c>
      <c r="E669" s="10">
        <v>2208.64</v>
      </c>
      <c r="F669" s="10">
        <v>840805.59096951003</v>
      </c>
      <c r="G669" s="18">
        <v>852124.11385225004</v>
      </c>
      <c r="H669" s="19">
        <v>-1.32827163305722E-2</v>
      </c>
      <c r="I669" s="20">
        <v>-11318.5228827397</v>
      </c>
      <c r="J669" s="10">
        <v>380.68928886985202</v>
      </c>
      <c r="K669" s="20">
        <v>385.81394607190401</v>
      </c>
      <c r="L669" s="21" t="s">
        <v>12</v>
      </c>
      <c r="M669" s="21" t="s">
        <v>6439</v>
      </c>
    </row>
    <row r="670" spans="1:13" x14ac:dyDescent="0.2">
      <c r="A670" s="4" t="s">
        <v>3833</v>
      </c>
      <c r="B670" s="9">
        <v>3535</v>
      </c>
      <c r="C670" s="9" t="s">
        <v>3834</v>
      </c>
      <c r="D670" s="9" t="s">
        <v>3835</v>
      </c>
      <c r="E670" s="10">
        <v>364.36</v>
      </c>
      <c r="F670" s="10">
        <v>355818.50162363</v>
      </c>
      <c r="G670" s="18">
        <v>300502.22166626598</v>
      </c>
      <c r="H670" s="19">
        <v>0.18407943758498399</v>
      </c>
      <c r="I670" s="20">
        <v>55316.279957364401</v>
      </c>
      <c r="J670" s="10">
        <v>976.55752998032096</v>
      </c>
      <c r="K670" s="20">
        <v>824.73987722654897</v>
      </c>
      <c r="L670" s="21" t="s">
        <v>25</v>
      </c>
      <c r="M670" s="21" t="s">
        <v>6443</v>
      </c>
    </row>
    <row r="671" spans="1:13" x14ac:dyDescent="0.2">
      <c r="A671" s="4" t="s">
        <v>3836</v>
      </c>
      <c r="B671" s="9">
        <v>3536</v>
      </c>
      <c r="C671" s="9" t="s">
        <v>3837</v>
      </c>
      <c r="D671" s="9" t="s">
        <v>3838</v>
      </c>
      <c r="E671" s="10">
        <v>425.57</v>
      </c>
      <c r="F671" s="10">
        <v>1307613.6790509999</v>
      </c>
      <c r="G671" s="18">
        <v>1117052.3269533401</v>
      </c>
      <c r="H671" s="19">
        <v>0.17059303982419899</v>
      </c>
      <c r="I671" s="20">
        <v>190561.352097664</v>
      </c>
      <c r="J671" s="10">
        <v>3072.6171465352299</v>
      </c>
      <c r="K671" s="20">
        <v>2624.8380453352802</v>
      </c>
      <c r="L671" s="21" t="s">
        <v>25</v>
      </c>
      <c r="M671" s="21" t="s">
        <v>6443</v>
      </c>
    </row>
    <row r="672" spans="1:13" x14ac:dyDescent="0.2">
      <c r="A672" s="4" t="s">
        <v>3839</v>
      </c>
      <c r="B672" s="9">
        <v>3537</v>
      </c>
      <c r="C672" s="9" t="s">
        <v>3840</v>
      </c>
      <c r="D672" s="9" t="s">
        <v>3841</v>
      </c>
      <c r="E672" s="10">
        <v>818.44</v>
      </c>
      <c r="F672" s="10">
        <v>3540312.0621157801</v>
      </c>
      <c r="G672" s="18">
        <v>3460229.9301998299</v>
      </c>
      <c r="H672" s="19">
        <v>2.3143586851559698E-2</v>
      </c>
      <c r="I672" s="20">
        <v>80082.131915945996</v>
      </c>
      <c r="J672" s="10">
        <v>4325.6830825910001</v>
      </c>
      <c r="K672" s="20">
        <v>4227.8357976147699</v>
      </c>
      <c r="L672" s="21" t="s">
        <v>25</v>
      </c>
      <c r="M672" s="21" t="s">
        <v>6439</v>
      </c>
    </row>
    <row r="673" spans="1:13" x14ac:dyDescent="0.2">
      <c r="A673" s="4" t="s">
        <v>3842</v>
      </c>
      <c r="B673" s="9">
        <v>3538</v>
      </c>
      <c r="C673" s="9" t="s">
        <v>3843</v>
      </c>
      <c r="D673" s="9" t="s">
        <v>3844</v>
      </c>
      <c r="E673" s="10">
        <v>447.8</v>
      </c>
      <c r="F673" s="10">
        <v>2795718.9443319901</v>
      </c>
      <c r="G673" s="18">
        <v>3005108.88673886</v>
      </c>
      <c r="H673" s="19">
        <v>-6.9677988485170497E-2</v>
      </c>
      <c r="I673" s="20">
        <v>-209389.942406874</v>
      </c>
      <c r="J673" s="10">
        <v>6243.2312289682704</v>
      </c>
      <c r="K673" s="20">
        <v>6710.8282419358302</v>
      </c>
      <c r="L673" s="21" t="s">
        <v>80</v>
      </c>
      <c r="M673" s="21" t="s">
        <v>6438</v>
      </c>
    </row>
    <row r="674" spans="1:13" x14ac:dyDescent="0.2">
      <c r="A674" s="4" t="s">
        <v>3848</v>
      </c>
      <c r="B674" s="9">
        <v>3540</v>
      </c>
      <c r="C674" s="9" t="s">
        <v>3849</v>
      </c>
      <c r="D674" s="9" t="s">
        <v>3850</v>
      </c>
      <c r="E674" s="10">
        <v>915.24</v>
      </c>
      <c r="F674" s="10">
        <v>476840.17458915</v>
      </c>
      <c r="G674" s="18">
        <v>566564.05586921202</v>
      </c>
      <c r="H674" s="19">
        <v>-0.158364937469267</v>
      </c>
      <c r="I674" s="20">
        <v>-89723.881280061803</v>
      </c>
      <c r="J674" s="10">
        <v>521.00014705339595</v>
      </c>
      <c r="K674" s="20">
        <v>619.03332007911797</v>
      </c>
      <c r="L674" s="21" t="s">
        <v>25</v>
      </c>
      <c r="M674" s="21" t="s">
        <v>6439</v>
      </c>
    </row>
    <row r="675" spans="1:13" x14ac:dyDescent="0.2">
      <c r="A675" s="4" t="s">
        <v>3851</v>
      </c>
      <c r="B675" s="9">
        <v>3541</v>
      </c>
      <c r="C675" s="9" t="s">
        <v>3852</v>
      </c>
      <c r="D675" s="9" t="s">
        <v>3853</v>
      </c>
      <c r="E675" s="10">
        <v>289.20999999999998</v>
      </c>
      <c r="F675" s="10">
        <v>430994.93371164001</v>
      </c>
      <c r="G675" s="18">
        <v>476877.21210239897</v>
      </c>
      <c r="H675" s="19">
        <v>-9.6214029998368894E-2</v>
      </c>
      <c r="I675" s="20">
        <v>-45882.2783907587</v>
      </c>
      <c r="J675" s="10">
        <v>1490.2490706118001</v>
      </c>
      <c r="K675" s="20">
        <v>1648.8959998008299</v>
      </c>
      <c r="L675" s="21" t="s">
        <v>25</v>
      </c>
      <c r="M675" s="21" t="s">
        <v>6450</v>
      </c>
    </row>
    <row r="676" spans="1:13" x14ac:dyDescent="0.2">
      <c r="A676" s="4" t="s">
        <v>3854</v>
      </c>
      <c r="B676" s="9">
        <v>3542</v>
      </c>
      <c r="C676" s="9" t="s">
        <v>3855</v>
      </c>
      <c r="D676" s="9" t="s">
        <v>3856</v>
      </c>
      <c r="E676" s="10">
        <v>322.70999999999998</v>
      </c>
      <c r="F676" s="10">
        <v>724827.05887346005</v>
      </c>
      <c r="G676" s="18">
        <v>926618.57953392004</v>
      </c>
      <c r="H676" s="19">
        <v>-0.21777193455581101</v>
      </c>
      <c r="I676" s="20">
        <v>-201791.52066046</v>
      </c>
      <c r="J676" s="10">
        <v>2246.0632111600498</v>
      </c>
      <c r="K676" s="20">
        <v>2871.3661787174901</v>
      </c>
      <c r="L676" s="21" t="s">
        <v>25</v>
      </c>
      <c r="M676" s="21" t="s">
        <v>6438</v>
      </c>
    </row>
    <row r="677" spans="1:13" x14ac:dyDescent="0.2">
      <c r="A677" s="4" t="s">
        <v>3860</v>
      </c>
      <c r="B677" s="9">
        <v>3544</v>
      </c>
      <c r="C677" s="9" t="s">
        <v>3861</v>
      </c>
      <c r="D677" s="9" t="s">
        <v>3862</v>
      </c>
      <c r="E677" s="10">
        <v>1012.67</v>
      </c>
      <c r="F677" s="10">
        <v>351445.94884764001</v>
      </c>
      <c r="G677" s="18">
        <v>357366.69518968998</v>
      </c>
      <c r="H677" s="19">
        <v>-1.6567706005471399E-2</v>
      </c>
      <c r="I677" s="20">
        <v>-5920.7463420496797</v>
      </c>
      <c r="J677" s="10">
        <v>347.04884004427902</v>
      </c>
      <c r="K677" s="20">
        <v>352.89550908952498</v>
      </c>
      <c r="L677" s="21" t="s">
        <v>25</v>
      </c>
      <c r="M677" s="21" t="s">
        <v>6440</v>
      </c>
    </row>
    <row r="678" spans="1:13" x14ac:dyDescent="0.2">
      <c r="A678" s="4" t="s">
        <v>3887</v>
      </c>
      <c r="B678" s="9">
        <v>3554</v>
      </c>
      <c r="C678" s="9" t="s">
        <v>3888</v>
      </c>
      <c r="D678" s="9" t="s">
        <v>3889</v>
      </c>
      <c r="E678" s="10">
        <v>669.84</v>
      </c>
      <c r="F678" s="10">
        <v>262317.80255187</v>
      </c>
      <c r="G678" s="18">
        <v>277214.151067634</v>
      </c>
      <c r="H678" s="19">
        <v>-5.3735887790698801E-2</v>
      </c>
      <c r="I678" s="20">
        <v>-14896.348515764201</v>
      </c>
      <c r="J678" s="10">
        <v>391.61262771985798</v>
      </c>
      <c r="K678" s="20">
        <v>413.85129443991701</v>
      </c>
      <c r="L678" s="21" t="s">
        <v>25</v>
      </c>
      <c r="M678" s="21" t="s">
        <v>6441</v>
      </c>
    </row>
    <row r="679" spans="1:13" x14ac:dyDescent="0.2">
      <c r="A679" s="4" t="s">
        <v>3944</v>
      </c>
      <c r="B679" s="9">
        <v>3721</v>
      </c>
      <c r="C679" s="9" t="s">
        <v>3945</v>
      </c>
      <c r="D679" s="9" t="s">
        <v>3946</v>
      </c>
      <c r="E679" s="10">
        <v>202.07</v>
      </c>
      <c r="F679" s="10">
        <v>399573.03217020002</v>
      </c>
      <c r="G679" s="18">
        <v>485794.56460102799</v>
      </c>
      <c r="H679" s="19">
        <v>-0.177485584882242</v>
      </c>
      <c r="I679" s="20">
        <v>-86221.532430827603</v>
      </c>
      <c r="J679" s="10">
        <v>1977.39908036918</v>
      </c>
      <c r="K679" s="20">
        <v>2404.0904864701702</v>
      </c>
      <c r="L679" s="21" t="s">
        <v>25</v>
      </c>
      <c r="M679" s="21" t="s">
        <v>6442</v>
      </c>
    </row>
    <row r="680" spans="1:13" x14ac:dyDescent="0.2">
      <c r="A680" s="4" t="s">
        <v>3953</v>
      </c>
      <c r="B680" s="9">
        <v>3725</v>
      </c>
      <c r="C680" s="9" t="s">
        <v>3954</v>
      </c>
      <c r="D680" s="9" t="s">
        <v>3955</v>
      </c>
      <c r="E680" s="10">
        <v>2194.34</v>
      </c>
      <c r="F680" s="10">
        <v>3726644.4372778502</v>
      </c>
      <c r="G680" s="18">
        <v>3076254.3230400202</v>
      </c>
      <c r="H680" s="19">
        <v>0.21142273880499801</v>
      </c>
      <c r="I680" s="20">
        <v>650390.11423783505</v>
      </c>
      <c r="J680" s="10">
        <v>1698.2985486651301</v>
      </c>
      <c r="K680" s="20">
        <v>1401.90413656955</v>
      </c>
      <c r="L680" s="21" t="s">
        <v>80</v>
      </c>
      <c r="M680" s="21" t="s">
        <v>6443</v>
      </c>
    </row>
    <row r="681" spans="1:13" x14ac:dyDescent="0.2">
      <c r="A681" s="4" t="s">
        <v>3962</v>
      </c>
      <c r="B681" s="9">
        <v>3729</v>
      </c>
      <c r="C681" s="9" t="s">
        <v>3963</v>
      </c>
      <c r="D681" s="9" t="s">
        <v>3964</v>
      </c>
      <c r="E681" s="10">
        <v>546.05999999999995</v>
      </c>
      <c r="F681" s="10">
        <v>462291.08984112</v>
      </c>
      <c r="G681" s="18">
        <v>433413.83624010399</v>
      </c>
      <c r="H681" s="19">
        <v>6.6627438227465197E-2</v>
      </c>
      <c r="I681" s="20">
        <v>28877.2536010162</v>
      </c>
      <c r="J681" s="10">
        <v>846.59394542929397</v>
      </c>
      <c r="K681" s="20">
        <v>793.71101388144803</v>
      </c>
      <c r="L681" s="21" t="s">
        <v>25</v>
      </c>
      <c r="M681" s="21" t="s">
        <v>6439</v>
      </c>
    </row>
    <row r="682" spans="1:13" x14ac:dyDescent="0.2">
      <c r="A682" s="4" t="s">
        <v>3977</v>
      </c>
      <c r="B682" s="9">
        <v>3738</v>
      </c>
      <c r="C682" s="9" t="s">
        <v>3978</v>
      </c>
      <c r="D682" s="9" t="s">
        <v>3979</v>
      </c>
      <c r="E682" s="10">
        <v>933.99</v>
      </c>
      <c r="F682" s="10">
        <v>2285800.4266588399</v>
      </c>
      <c r="G682" s="18">
        <v>2113233.0066079898</v>
      </c>
      <c r="H682" s="19">
        <v>8.1660384591402096E-2</v>
      </c>
      <c r="I682" s="20">
        <v>172567.42005085299</v>
      </c>
      <c r="J682" s="10">
        <v>2447.35000017007</v>
      </c>
      <c r="K682" s="20">
        <v>2262.58633026905</v>
      </c>
      <c r="L682" s="21" t="s">
        <v>80</v>
      </c>
      <c r="M682" s="21" t="s">
        <v>6438</v>
      </c>
    </row>
    <row r="683" spans="1:13" x14ac:dyDescent="0.2">
      <c r="A683" s="4" t="s">
        <v>3980</v>
      </c>
      <c r="B683" s="9">
        <v>3742</v>
      </c>
      <c r="C683" s="9" t="s">
        <v>3981</v>
      </c>
      <c r="D683" s="9" t="s">
        <v>3982</v>
      </c>
      <c r="E683" s="10">
        <v>7929.48</v>
      </c>
      <c r="F683" s="10">
        <v>10153812.6268619</v>
      </c>
      <c r="G683" s="18">
        <v>10209295.650470801</v>
      </c>
      <c r="H683" s="19">
        <v>-5.4345593964929603E-3</v>
      </c>
      <c r="I683" s="20">
        <v>-55483.023608841002</v>
      </c>
      <c r="J683" s="10">
        <v>1280.5143120181799</v>
      </c>
      <c r="K683" s="20">
        <v>1287.5113690268199</v>
      </c>
      <c r="L683" s="21" t="s">
        <v>12</v>
      </c>
      <c r="M683" s="21" t="s">
        <v>6439</v>
      </c>
    </row>
    <row r="684" spans="1:13" x14ac:dyDescent="0.2">
      <c r="A684" s="4" t="s">
        <v>3983</v>
      </c>
      <c r="B684" s="9">
        <v>3743</v>
      </c>
      <c r="C684" s="9" t="s">
        <v>3984</v>
      </c>
      <c r="D684" s="9" t="s">
        <v>3985</v>
      </c>
      <c r="E684" s="10">
        <v>941.49</v>
      </c>
      <c r="F684" s="10">
        <v>1835401.2582364101</v>
      </c>
      <c r="G684" s="18">
        <v>2099269.5536285201</v>
      </c>
      <c r="H684" s="19">
        <v>-0.12569529002886901</v>
      </c>
      <c r="I684" s="20">
        <v>-263868.29539211199</v>
      </c>
      <c r="J684" s="10">
        <v>1949.46442154076</v>
      </c>
      <c r="K684" s="20">
        <v>2229.7311215504401</v>
      </c>
      <c r="L684" s="21" t="s">
        <v>25</v>
      </c>
      <c r="M684" s="21" t="s">
        <v>6439</v>
      </c>
    </row>
    <row r="685" spans="1:13" x14ac:dyDescent="0.2">
      <c r="A685" s="4" t="s">
        <v>3986</v>
      </c>
      <c r="B685" s="9">
        <v>3746</v>
      </c>
      <c r="C685" s="9" t="s">
        <v>3987</v>
      </c>
      <c r="D685" s="9" t="s">
        <v>3988</v>
      </c>
      <c r="E685" s="10">
        <v>2066.63</v>
      </c>
      <c r="F685" s="10">
        <v>3454595.4200164601</v>
      </c>
      <c r="G685" s="18">
        <v>3258276.7437187298</v>
      </c>
      <c r="H685" s="19">
        <v>6.0252302594059101E-2</v>
      </c>
      <c r="I685" s="20">
        <v>196318.67629772701</v>
      </c>
      <c r="J685" s="10">
        <v>1671.60808660305</v>
      </c>
      <c r="K685" s="20">
        <v>1576.61349332911</v>
      </c>
      <c r="L685" s="21" t="s">
        <v>25</v>
      </c>
      <c r="M685" s="21" t="s">
        <v>6439</v>
      </c>
    </row>
    <row r="686" spans="1:13" x14ac:dyDescent="0.2">
      <c r="A686" s="4" t="s">
        <v>3992</v>
      </c>
      <c r="B686" s="9">
        <v>3750</v>
      </c>
      <c r="C686" s="9" t="s">
        <v>3993</v>
      </c>
      <c r="D686" s="9" t="s">
        <v>3994</v>
      </c>
      <c r="E686" s="10">
        <v>8358.4699999999993</v>
      </c>
      <c r="F686" s="10">
        <v>11695163.2876075</v>
      </c>
      <c r="G686" s="18">
        <v>10969889.144088101</v>
      </c>
      <c r="H686" s="19">
        <v>6.6114992958726998E-2</v>
      </c>
      <c r="I686" s="20">
        <v>725274.14351940202</v>
      </c>
      <c r="J686" s="10">
        <v>1399.1990504969799</v>
      </c>
      <c r="K686" s="20">
        <v>1312.4278898037701</v>
      </c>
      <c r="L686" s="21" t="s">
        <v>12</v>
      </c>
      <c r="M686" s="21" t="s">
        <v>6441</v>
      </c>
    </row>
    <row r="687" spans="1:13" x14ac:dyDescent="0.2">
      <c r="A687" s="4" t="s">
        <v>3995</v>
      </c>
      <c r="B687" s="9">
        <v>3751</v>
      </c>
      <c r="C687" s="9" t="s">
        <v>3996</v>
      </c>
      <c r="D687" s="9" t="s">
        <v>3997</v>
      </c>
      <c r="E687" s="10">
        <v>434.96</v>
      </c>
      <c r="F687" s="10">
        <v>815836.47035467997</v>
      </c>
      <c r="G687" s="18">
        <v>811207.37060848903</v>
      </c>
      <c r="H687" s="19">
        <v>5.7064320590658503E-3</v>
      </c>
      <c r="I687" s="20">
        <v>4629.09974619083</v>
      </c>
      <c r="J687" s="10">
        <v>1875.6586131016199</v>
      </c>
      <c r="K687" s="20">
        <v>1865.0160258609701</v>
      </c>
      <c r="L687" s="21" t="s">
        <v>25</v>
      </c>
      <c r="M687" s="21" t="s">
        <v>6439</v>
      </c>
    </row>
    <row r="688" spans="1:13" x14ac:dyDescent="0.2">
      <c r="A688" s="4" t="s">
        <v>4001</v>
      </c>
      <c r="B688" s="9">
        <v>3754</v>
      </c>
      <c r="C688" s="9" t="s">
        <v>4002</v>
      </c>
      <c r="D688" s="9" t="s">
        <v>4003</v>
      </c>
      <c r="E688" s="10">
        <v>17666.330000000002</v>
      </c>
      <c r="F688" s="10">
        <v>55466741.686393403</v>
      </c>
      <c r="G688" s="18">
        <v>48296281.358133599</v>
      </c>
      <c r="H688" s="19">
        <v>0.14846816621529099</v>
      </c>
      <c r="I688" s="20">
        <v>7170460.3282598397</v>
      </c>
      <c r="J688" s="10">
        <v>3139.6867196748499</v>
      </c>
      <c r="K688" s="20">
        <v>2733.8038720058798</v>
      </c>
      <c r="L688" s="21" t="s">
        <v>25</v>
      </c>
      <c r="M688" s="21" t="s">
        <v>6439</v>
      </c>
    </row>
    <row r="689" spans="1:13" x14ac:dyDescent="0.2">
      <c r="A689" s="4" t="s">
        <v>4004</v>
      </c>
      <c r="B689" s="9">
        <v>3755</v>
      </c>
      <c r="C689" s="9" t="s">
        <v>4005</v>
      </c>
      <c r="D689" s="9" t="s">
        <v>4006</v>
      </c>
      <c r="E689" s="10">
        <v>4290.24</v>
      </c>
      <c r="F689" s="10">
        <v>16254348.886006899</v>
      </c>
      <c r="G689" s="18">
        <v>14625360.192016801</v>
      </c>
      <c r="H689" s="19">
        <v>0.111381099173153</v>
      </c>
      <c r="I689" s="20">
        <v>1628988.69399011</v>
      </c>
      <c r="J689" s="10">
        <v>3788.6805600635198</v>
      </c>
      <c r="K689" s="20">
        <v>3408.9841575335699</v>
      </c>
      <c r="L689" s="21" t="s">
        <v>80</v>
      </c>
      <c r="M689" s="21" t="s">
        <v>6439</v>
      </c>
    </row>
    <row r="690" spans="1:13" x14ac:dyDescent="0.2">
      <c r="A690" s="4" t="s">
        <v>4007</v>
      </c>
      <c r="B690" s="9">
        <v>3756</v>
      </c>
      <c r="C690" s="9" t="s">
        <v>4008</v>
      </c>
      <c r="D690" s="9" t="s">
        <v>4009</v>
      </c>
      <c r="E690" s="10">
        <v>375.83</v>
      </c>
      <c r="F690" s="10">
        <v>2513777.0903200801</v>
      </c>
      <c r="G690" s="18">
        <v>1863434.7939184699</v>
      </c>
      <c r="H690" s="19">
        <v>0.34900190686793903</v>
      </c>
      <c r="I690" s="20">
        <v>650342.29640161095</v>
      </c>
      <c r="J690" s="10">
        <v>6688.6014696008297</v>
      </c>
      <c r="K690" s="20">
        <v>4958.1853335776004</v>
      </c>
      <c r="L690" s="21" t="s">
        <v>80</v>
      </c>
      <c r="M690" s="21" t="s">
        <v>6439</v>
      </c>
    </row>
    <row r="691" spans="1:13" x14ac:dyDescent="0.2">
      <c r="A691" s="4" t="s">
        <v>4010</v>
      </c>
      <c r="B691" s="9">
        <v>3911</v>
      </c>
      <c r="C691" s="9" t="s">
        <v>4011</v>
      </c>
      <c r="D691" s="9" t="s">
        <v>4012</v>
      </c>
      <c r="E691" s="10">
        <v>1843.66</v>
      </c>
      <c r="F691" s="10">
        <v>1934845.7272061</v>
      </c>
      <c r="G691" s="18">
        <v>2433099.7332091001</v>
      </c>
      <c r="H691" s="19">
        <v>-0.204781579317274</v>
      </c>
      <c r="I691" s="20">
        <v>-498254.00600299699</v>
      </c>
      <c r="J691" s="10">
        <v>1049.45907987704</v>
      </c>
      <c r="K691" s="20">
        <v>1319.7117327539199</v>
      </c>
      <c r="L691" s="21" t="s">
        <v>25</v>
      </c>
      <c r="M691" s="21" t="s">
        <v>6441</v>
      </c>
    </row>
    <row r="692" spans="1:13" x14ac:dyDescent="0.2">
      <c r="A692" s="4" t="s">
        <v>4013</v>
      </c>
      <c r="B692" s="9">
        <v>3912</v>
      </c>
      <c r="C692" s="9" t="s">
        <v>4014</v>
      </c>
      <c r="D692" s="9" t="s">
        <v>4015</v>
      </c>
      <c r="E692" s="10">
        <v>1314.96</v>
      </c>
      <c r="F692" s="10">
        <v>1861725.9450046599</v>
      </c>
      <c r="G692" s="18">
        <v>2320744.0695272898</v>
      </c>
      <c r="H692" s="19">
        <v>-0.19778920500102001</v>
      </c>
      <c r="I692" s="20">
        <v>-459018.12452263501</v>
      </c>
      <c r="J692" s="10">
        <v>1415.8042411971901</v>
      </c>
      <c r="K692" s="20">
        <v>1764.8780719773199</v>
      </c>
      <c r="L692" s="21" t="s">
        <v>25</v>
      </c>
      <c r="M692" s="21" t="s">
        <v>6438</v>
      </c>
    </row>
    <row r="693" spans="1:13" x14ac:dyDescent="0.2">
      <c r="A693" s="4" t="s">
        <v>4016</v>
      </c>
      <c r="B693" s="9">
        <v>3913</v>
      </c>
      <c r="C693" s="9" t="s">
        <v>4017</v>
      </c>
      <c r="D693" s="9" t="s">
        <v>4018</v>
      </c>
      <c r="E693" s="10">
        <v>603.91</v>
      </c>
      <c r="F693" s="10">
        <v>1275029.3794234199</v>
      </c>
      <c r="G693" s="18">
        <v>1660226.7571318699</v>
      </c>
      <c r="H693" s="19">
        <v>-0.23201491968115101</v>
      </c>
      <c r="I693" s="20">
        <v>-385197.37770844903</v>
      </c>
      <c r="J693" s="10">
        <v>2111.2903899975499</v>
      </c>
      <c r="K693" s="20">
        <v>2749.12943506792</v>
      </c>
      <c r="L693" s="21" t="s">
        <v>80</v>
      </c>
      <c r="M693" s="21" t="s">
        <v>6443</v>
      </c>
    </row>
    <row r="694" spans="1:13" x14ac:dyDescent="0.2">
      <c r="A694" s="4" t="s">
        <v>4022</v>
      </c>
      <c r="B694" s="9">
        <v>3915</v>
      </c>
      <c r="C694" s="9" t="s">
        <v>4023</v>
      </c>
      <c r="D694" s="9" t="s">
        <v>4024</v>
      </c>
      <c r="E694" s="10">
        <v>656.31</v>
      </c>
      <c r="F694" s="10">
        <v>166551.03225230001</v>
      </c>
      <c r="G694" s="18">
        <v>247599.90626036201</v>
      </c>
      <c r="H694" s="19">
        <v>-0.32733806418664702</v>
      </c>
      <c r="I694" s="20">
        <v>-81048.874008062106</v>
      </c>
      <c r="J694" s="10">
        <v>253.76884742316901</v>
      </c>
      <c r="K694" s="20">
        <v>377.26060285591001</v>
      </c>
      <c r="L694" s="21" t="s">
        <v>25</v>
      </c>
      <c r="M694" s="21" t="s">
        <v>6438</v>
      </c>
    </row>
    <row r="695" spans="1:13" x14ac:dyDescent="0.2">
      <c r="A695" s="4" t="s">
        <v>4067</v>
      </c>
      <c r="B695" s="9">
        <v>3931</v>
      </c>
      <c r="C695" s="9" t="s">
        <v>4068</v>
      </c>
      <c r="D695" s="9" t="s">
        <v>4069</v>
      </c>
      <c r="E695" s="10">
        <v>962.19</v>
      </c>
      <c r="F695" s="10">
        <v>958463.43188619998</v>
      </c>
      <c r="G695" s="18">
        <v>370966.33981840499</v>
      </c>
      <c r="H695" s="19">
        <v>1.58369379916082</v>
      </c>
      <c r="I695" s="20">
        <v>587497.09206779499</v>
      </c>
      <c r="J695" s="10">
        <v>996.12699351084495</v>
      </c>
      <c r="K695" s="20">
        <v>385.54374896684101</v>
      </c>
      <c r="L695" s="21" t="s">
        <v>80</v>
      </c>
      <c r="M695" s="21" t="s">
        <v>6439</v>
      </c>
    </row>
    <row r="696" spans="1:13" x14ac:dyDescent="0.2">
      <c r="A696" s="4" t="s">
        <v>4118</v>
      </c>
      <c r="B696" s="9">
        <v>3950</v>
      </c>
      <c r="C696" s="9" t="s">
        <v>4119</v>
      </c>
      <c r="D696" s="9" t="s">
        <v>4120</v>
      </c>
      <c r="E696" s="10">
        <v>1496.7</v>
      </c>
      <c r="F696" s="10">
        <v>1153805.75183778</v>
      </c>
      <c r="G696" s="18">
        <v>1752812.58167638</v>
      </c>
      <c r="H696" s="19">
        <v>-0.34174037549736902</v>
      </c>
      <c r="I696" s="20">
        <v>-599006.82983859896</v>
      </c>
      <c r="J696" s="10">
        <v>770.89981414964905</v>
      </c>
      <c r="K696" s="20">
        <v>1171.11818111604</v>
      </c>
      <c r="L696" s="21" t="s">
        <v>80</v>
      </c>
      <c r="M696" s="21" t="s">
        <v>6439</v>
      </c>
    </row>
    <row r="697" spans="1:13" x14ac:dyDescent="0.2">
      <c r="A697" s="4" t="s">
        <v>4136</v>
      </c>
      <c r="B697" s="9">
        <v>3957</v>
      </c>
      <c r="C697" s="9" t="s">
        <v>4137</v>
      </c>
      <c r="D697" s="9" t="s">
        <v>4138</v>
      </c>
      <c r="E697" s="10">
        <v>854.18</v>
      </c>
      <c r="F697" s="10">
        <v>601194.24218470999</v>
      </c>
      <c r="G697" s="18">
        <v>624798.32506570697</v>
      </c>
      <c r="H697" s="19">
        <v>-3.7778723043976198E-2</v>
      </c>
      <c r="I697" s="20">
        <v>-23604.082880997601</v>
      </c>
      <c r="J697" s="10">
        <v>703.82617502717198</v>
      </c>
      <c r="K697" s="20">
        <v>731.45979192407594</v>
      </c>
      <c r="L697" s="21" t="s">
        <v>25</v>
      </c>
      <c r="M697" s="21" t="s">
        <v>6439</v>
      </c>
    </row>
    <row r="698" spans="1:13" x14ac:dyDescent="0.2">
      <c r="A698" s="4" t="s">
        <v>4139</v>
      </c>
      <c r="B698" s="9">
        <v>3958</v>
      </c>
      <c r="C698" s="9" t="s">
        <v>4140</v>
      </c>
      <c r="D698" s="9" t="s">
        <v>4141</v>
      </c>
      <c r="E698" s="10">
        <v>1511.16</v>
      </c>
      <c r="F698" s="10">
        <v>2062659.4790155999</v>
      </c>
      <c r="G698" s="18">
        <v>2154076.1259463602</v>
      </c>
      <c r="H698" s="19">
        <v>-4.2438911898064501E-2</v>
      </c>
      <c r="I698" s="20">
        <v>-91416.646930761606</v>
      </c>
      <c r="J698" s="10">
        <v>1364.9510832840999</v>
      </c>
      <c r="K698" s="20">
        <v>1425.4454365827301</v>
      </c>
      <c r="L698" s="21" t="s">
        <v>25</v>
      </c>
      <c r="M698" s="21" t="s">
        <v>6441</v>
      </c>
    </row>
    <row r="699" spans="1:13" x14ac:dyDescent="0.2">
      <c r="A699" s="4" t="s">
        <v>4142</v>
      </c>
      <c r="B699" s="9">
        <v>3959</v>
      </c>
      <c r="C699" s="9" t="s">
        <v>4143</v>
      </c>
      <c r="D699" s="9" t="s">
        <v>4144</v>
      </c>
      <c r="E699" s="10">
        <v>4031.16</v>
      </c>
      <c r="F699" s="10">
        <v>8735056.3754110504</v>
      </c>
      <c r="G699" s="18">
        <v>10699075.829632699</v>
      </c>
      <c r="H699" s="19">
        <v>-0.183569075076747</v>
      </c>
      <c r="I699" s="20">
        <v>-1964019.45422165</v>
      </c>
      <c r="J699" s="10">
        <v>2166.8840669710598</v>
      </c>
      <c r="K699" s="20">
        <v>2654.0935685094901</v>
      </c>
      <c r="L699" s="21" t="s">
        <v>12</v>
      </c>
      <c r="M699" s="21" t="s">
        <v>6439</v>
      </c>
    </row>
    <row r="700" spans="1:13" x14ac:dyDescent="0.2">
      <c r="A700" s="4" t="s">
        <v>4145</v>
      </c>
      <c r="B700" s="9">
        <v>3960</v>
      </c>
      <c r="C700" s="9" t="s">
        <v>4146</v>
      </c>
      <c r="D700" s="9" t="s">
        <v>4147</v>
      </c>
      <c r="E700" s="10">
        <v>512.91999999999996</v>
      </c>
      <c r="F700" s="10">
        <v>1454998.7555978999</v>
      </c>
      <c r="G700" s="18">
        <v>1989441.9922112999</v>
      </c>
      <c r="H700" s="19">
        <v>-0.26863976869180001</v>
      </c>
      <c r="I700" s="20">
        <v>-534443.23661339795</v>
      </c>
      <c r="J700" s="10">
        <v>2836.6972541486002</v>
      </c>
      <c r="K700" s="20">
        <v>3878.6594248836</v>
      </c>
      <c r="L700" s="21" t="s">
        <v>25</v>
      </c>
      <c r="M700" s="21" t="s">
        <v>6438</v>
      </c>
    </row>
    <row r="701" spans="1:13" x14ac:dyDescent="0.2">
      <c r="A701" s="4" t="s">
        <v>4148</v>
      </c>
      <c r="B701" s="9">
        <v>3961</v>
      </c>
      <c r="C701" s="9" t="s">
        <v>4149</v>
      </c>
      <c r="D701" s="9" t="s">
        <v>4150</v>
      </c>
      <c r="E701" s="10">
        <v>2030.89</v>
      </c>
      <c r="F701" s="10">
        <v>775736.59242528002</v>
      </c>
      <c r="G701" s="18">
        <v>725708.058775743</v>
      </c>
      <c r="H701" s="19">
        <v>6.8937547329893198E-2</v>
      </c>
      <c r="I701" s="20">
        <v>50028.533649537603</v>
      </c>
      <c r="J701" s="10">
        <v>381.96878827769098</v>
      </c>
      <c r="K701" s="20">
        <v>357.33499046021302</v>
      </c>
      <c r="L701" s="21" t="s">
        <v>25</v>
      </c>
      <c r="M701" s="21" t="s">
        <v>6440</v>
      </c>
    </row>
    <row r="702" spans="1:13" x14ac:dyDescent="0.2">
      <c r="A702" s="4" t="s">
        <v>4166</v>
      </c>
      <c r="B702" s="9">
        <v>3967</v>
      </c>
      <c r="C702" s="9" t="s">
        <v>4167</v>
      </c>
      <c r="D702" s="9" t="s">
        <v>4168</v>
      </c>
      <c r="E702" s="10">
        <v>1700.44</v>
      </c>
      <c r="F702" s="10">
        <v>1890293.8962999601</v>
      </c>
      <c r="G702" s="18">
        <v>1973863.79123111</v>
      </c>
      <c r="H702" s="19">
        <v>-4.23382278465246E-2</v>
      </c>
      <c r="I702" s="20">
        <v>-83569.894931147603</v>
      </c>
      <c r="J702" s="10">
        <v>1111.64986491729</v>
      </c>
      <c r="K702" s="20">
        <v>1160.7959064895599</v>
      </c>
      <c r="L702" s="21" t="s">
        <v>25</v>
      </c>
      <c r="M702" s="21" t="s">
        <v>6439</v>
      </c>
    </row>
    <row r="703" spans="1:13" x14ac:dyDescent="0.2">
      <c r="A703" s="4" t="s">
        <v>4169</v>
      </c>
      <c r="B703" s="9">
        <v>3968</v>
      </c>
      <c r="C703" s="9" t="s">
        <v>4170</v>
      </c>
      <c r="D703" s="9" t="s">
        <v>4171</v>
      </c>
      <c r="E703" s="10">
        <v>2237.0100000000002</v>
      </c>
      <c r="F703" s="10">
        <v>3635910.6721467101</v>
      </c>
      <c r="G703" s="18">
        <v>4566576.5600340497</v>
      </c>
      <c r="H703" s="19">
        <v>-0.20379947114702501</v>
      </c>
      <c r="I703" s="20">
        <v>-930665.88788733899</v>
      </c>
      <c r="J703" s="10">
        <v>1625.34395114314</v>
      </c>
      <c r="K703" s="20">
        <v>2041.37512127083</v>
      </c>
      <c r="L703" s="21" t="s">
        <v>12</v>
      </c>
      <c r="M703" s="21" t="s">
        <v>6439</v>
      </c>
    </row>
    <row r="704" spans="1:13" x14ac:dyDescent="0.2">
      <c r="A704" s="4" t="s">
        <v>4172</v>
      </c>
      <c r="B704" s="9">
        <v>3969</v>
      </c>
      <c r="C704" s="9" t="s">
        <v>4173</v>
      </c>
      <c r="D704" s="9" t="s">
        <v>4174</v>
      </c>
      <c r="E704" s="10">
        <v>1103.43</v>
      </c>
      <c r="F704" s="10">
        <v>2631074.10374205</v>
      </c>
      <c r="G704" s="18">
        <v>3792651.7900006701</v>
      </c>
      <c r="H704" s="19">
        <v>-0.306270586010854</v>
      </c>
      <c r="I704" s="20">
        <v>-1161577.6862586199</v>
      </c>
      <c r="J704" s="10">
        <v>2384.4503989759701</v>
      </c>
      <c r="K704" s="20">
        <v>3437.1476124454398</v>
      </c>
      <c r="L704" s="21" t="s">
        <v>25</v>
      </c>
      <c r="M704" s="21" t="s">
        <v>6441</v>
      </c>
    </row>
    <row r="705" spans="1:13" x14ac:dyDescent="0.2">
      <c r="A705" s="4" t="s">
        <v>4175</v>
      </c>
      <c r="B705" s="9">
        <v>3970</v>
      </c>
      <c r="C705" s="9" t="s">
        <v>4176</v>
      </c>
      <c r="D705" s="9" t="s">
        <v>4177</v>
      </c>
      <c r="E705" s="10">
        <v>518.23</v>
      </c>
      <c r="F705" s="10">
        <v>1880769.42663947</v>
      </c>
      <c r="G705" s="18">
        <v>2670074.8980372101</v>
      </c>
      <c r="H705" s="19">
        <v>-0.29561173432923699</v>
      </c>
      <c r="I705" s="20">
        <v>-789305.47139774205</v>
      </c>
      <c r="J705" s="10">
        <v>3629.2175803011601</v>
      </c>
      <c r="K705" s="20">
        <v>5152.2970457850997</v>
      </c>
      <c r="L705" s="21" t="s">
        <v>25</v>
      </c>
      <c r="M705" s="21" t="s">
        <v>6438</v>
      </c>
    </row>
    <row r="706" spans="1:13" x14ac:dyDescent="0.2">
      <c r="A706" s="4" t="s">
        <v>4178</v>
      </c>
      <c r="B706" s="9">
        <v>3971</v>
      </c>
      <c r="C706" s="9" t="s">
        <v>4179</v>
      </c>
      <c r="D706" s="9" t="s">
        <v>4180</v>
      </c>
      <c r="E706" s="10">
        <v>2281.54</v>
      </c>
      <c r="F706" s="10">
        <v>860754.30639803002</v>
      </c>
      <c r="G706" s="18">
        <v>840739.43018297304</v>
      </c>
      <c r="H706" s="19">
        <v>2.3806277541546201E-2</v>
      </c>
      <c r="I706" s="20">
        <v>20014.876215057298</v>
      </c>
      <c r="J706" s="10">
        <v>377.268996554095</v>
      </c>
      <c r="K706" s="20">
        <v>368.49646737860098</v>
      </c>
      <c r="L706" s="21" t="s">
        <v>25</v>
      </c>
      <c r="M706" s="21" t="s">
        <v>6439</v>
      </c>
    </row>
    <row r="707" spans="1:13" x14ac:dyDescent="0.2">
      <c r="A707" s="4" t="s">
        <v>4181</v>
      </c>
      <c r="B707" s="9">
        <v>3972</v>
      </c>
      <c r="C707" s="9" t="s">
        <v>4182</v>
      </c>
      <c r="D707" s="9" t="s">
        <v>4183</v>
      </c>
      <c r="E707" s="10">
        <v>214.97</v>
      </c>
      <c r="F707" s="10">
        <v>68971.303974299997</v>
      </c>
      <c r="G707" s="18">
        <v>42719.753701034999</v>
      </c>
      <c r="H707" s="19">
        <v>0.61450612419211903</v>
      </c>
      <c r="I707" s="20">
        <v>26251.550273264998</v>
      </c>
      <c r="J707" s="10">
        <v>320.84153125692001</v>
      </c>
      <c r="K707" s="20">
        <v>198.724257808229</v>
      </c>
      <c r="L707" s="21" t="s">
        <v>80</v>
      </c>
      <c r="M707" s="21" t="s">
        <v>6438</v>
      </c>
    </row>
    <row r="708" spans="1:13" x14ac:dyDescent="0.2">
      <c r="A708" s="4" t="s">
        <v>4199</v>
      </c>
      <c r="B708" s="9">
        <v>3982</v>
      </c>
      <c r="C708" s="9" t="s">
        <v>4200</v>
      </c>
      <c r="D708" s="9" t="s">
        <v>4201</v>
      </c>
      <c r="E708" s="10">
        <v>4024.88</v>
      </c>
      <c r="F708" s="10">
        <v>1789223.1724802</v>
      </c>
      <c r="G708" s="18">
        <v>1655617.3781674099</v>
      </c>
      <c r="H708" s="19">
        <v>8.0698473013536498E-2</v>
      </c>
      <c r="I708" s="20">
        <v>133605.794312785</v>
      </c>
      <c r="J708" s="10">
        <v>444.540749657182</v>
      </c>
      <c r="K708" s="20">
        <v>411.34577382864001</v>
      </c>
      <c r="L708" s="21" t="s">
        <v>25</v>
      </c>
      <c r="M708" s="21" t="s">
        <v>6443</v>
      </c>
    </row>
    <row r="709" spans="1:13" x14ac:dyDescent="0.2">
      <c r="A709" s="4" t="s">
        <v>4202</v>
      </c>
      <c r="B709" s="9">
        <v>4112</v>
      </c>
      <c r="C709" s="9" t="s">
        <v>4203</v>
      </c>
      <c r="D709" s="9" t="s">
        <v>4204</v>
      </c>
      <c r="E709" s="10">
        <v>3325.06</v>
      </c>
      <c r="F709" s="10">
        <v>12414034.545884401</v>
      </c>
      <c r="G709" s="18">
        <v>12345906.631612699</v>
      </c>
      <c r="H709" s="19">
        <v>5.5182593149729602E-3</v>
      </c>
      <c r="I709" s="20">
        <v>68127.914271684407</v>
      </c>
      <c r="J709" s="10">
        <v>3733.4768533152501</v>
      </c>
      <c r="K709" s="20">
        <v>3712.9876247684902</v>
      </c>
      <c r="L709" s="21" t="s">
        <v>25</v>
      </c>
      <c r="M709" s="21" t="s">
        <v>6439</v>
      </c>
    </row>
    <row r="710" spans="1:13" x14ac:dyDescent="0.2">
      <c r="A710" s="4" t="s">
        <v>4205</v>
      </c>
      <c r="B710" s="9">
        <v>4113</v>
      </c>
      <c r="C710" s="9" t="s">
        <v>4206</v>
      </c>
      <c r="D710" s="9" t="s">
        <v>4207</v>
      </c>
      <c r="E710" s="10">
        <v>2814.58</v>
      </c>
      <c r="F710" s="10">
        <v>14603683.272665899</v>
      </c>
      <c r="G710" s="18">
        <v>14264843.5187994</v>
      </c>
      <c r="H710" s="19">
        <v>2.37534855128223E-2</v>
      </c>
      <c r="I710" s="20">
        <v>338839.753866477</v>
      </c>
      <c r="J710" s="10">
        <v>5188.58347343684</v>
      </c>
      <c r="K710" s="20">
        <v>5068.1961496206904</v>
      </c>
      <c r="L710" s="21" t="s">
        <v>12</v>
      </c>
      <c r="M710" s="21" t="s">
        <v>6439</v>
      </c>
    </row>
    <row r="711" spans="1:13" x14ac:dyDescent="0.2">
      <c r="A711" s="4" t="s">
        <v>4208</v>
      </c>
      <c r="B711" s="9">
        <v>4114</v>
      </c>
      <c r="C711" s="9" t="s">
        <v>4209</v>
      </c>
      <c r="D711" s="9" t="s">
        <v>4210</v>
      </c>
      <c r="E711" s="10">
        <v>1638.45</v>
      </c>
      <c r="F711" s="10">
        <v>11942012.1964553</v>
      </c>
      <c r="G711" s="18">
        <v>10431725.6492752</v>
      </c>
      <c r="H711" s="19">
        <v>0.144778208127537</v>
      </c>
      <c r="I711" s="20">
        <v>1510286.5471801199</v>
      </c>
      <c r="J711" s="10">
        <v>7288.60337297768</v>
      </c>
      <c r="K711" s="20">
        <v>6366.8257495041998</v>
      </c>
      <c r="L711" s="21" t="s">
        <v>12</v>
      </c>
      <c r="M711" s="21" t="s">
        <v>6439</v>
      </c>
    </row>
    <row r="712" spans="1:13" x14ac:dyDescent="0.2">
      <c r="A712" s="4" t="s">
        <v>4211</v>
      </c>
      <c r="B712" s="9">
        <v>4115</v>
      </c>
      <c r="C712" s="9" t="s">
        <v>4212</v>
      </c>
      <c r="D712" s="9" t="s">
        <v>4213</v>
      </c>
      <c r="E712" s="10">
        <v>969.6</v>
      </c>
      <c r="F712" s="10">
        <v>9386271.9044764992</v>
      </c>
      <c r="G712" s="18">
        <v>8937333.1691822205</v>
      </c>
      <c r="H712" s="19">
        <v>5.0231845092483497E-2</v>
      </c>
      <c r="I712" s="20">
        <v>448938.73529427499</v>
      </c>
      <c r="J712" s="10">
        <v>9680.5609575871495</v>
      </c>
      <c r="K712" s="20">
        <v>9217.5465853777096</v>
      </c>
      <c r="L712" s="21" t="s">
        <v>25</v>
      </c>
      <c r="M712" s="21" t="s">
        <v>6439</v>
      </c>
    </row>
    <row r="713" spans="1:13" x14ac:dyDescent="0.2">
      <c r="A713" s="4" t="s">
        <v>4214</v>
      </c>
      <c r="B713" s="9">
        <v>4116</v>
      </c>
      <c r="C713" s="9" t="s">
        <v>4215</v>
      </c>
      <c r="D713" s="9" t="s">
        <v>4216</v>
      </c>
      <c r="E713" s="10">
        <v>1914.27</v>
      </c>
      <c r="F713" s="10">
        <v>4508586.2859434402</v>
      </c>
      <c r="G713" s="18">
        <v>4846547.3116438398</v>
      </c>
      <c r="H713" s="19">
        <v>-6.9732327772483504E-2</v>
      </c>
      <c r="I713" s="20">
        <v>-337961.02570039697</v>
      </c>
      <c r="J713" s="10">
        <v>2355.2509760605599</v>
      </c>
      <c r="K713" s="20">
        <v>2531.7992298076201</v>
      </c>
      <c r="L713" s="21" t="s">
        <v>25</v>
      </c>
      <c r="M713" s="21" t="s">
        <v>6439</v>
      </c>
    </row>
    <row r="714" spans="1:13" x14ac:dyDescent="0.2">
      <c r="A714" s="4" t="s">
        <v>4217</v>
      </c>
      <c r="B714" s="9">
        <v>4117</v>
      </c>
      <c r="C714" s="9" t="s">
        <v>4218</v>
      </c>
      <c r="D714" s="9" t="s">
        <v>4219</v>
      </c>
      <c r="E714" s="10">
        <v>680.29</v>
      </c>
      <c r="F714" s="10">
        <v>2357044.8081140402</v>
      </c>
      <c r="G714" s="18">
        <v>2435449.99577802</v>
      </c>
      <c r="H714" s="19">
        <v>-3.2193306288324799E-2</v>
      </c>
      <c r="I714" s="20">
        <v>-78405.187663981196</v>
      </c>
      <c r="J714" s="10">
        <v>3464.7647446148599</v>
      </c>
      <c r="K714" s="20">
        <v>3580.0173393376699</v>
      </c>
      <c r="L714" s="21" t="s">
        <v>25</v>
      </c>
      <c r="M714" s="21" t="s">
        <v>6439</v>
      </c>
    </row>
    <row r="715" spans="1:13" x14ac:dyDescent="0.2">
      <c r="A715" s="4" t="s">
        <v>4226</v>
      </c>
      <c r="B715" s="9">
        <v>4120</v>
      </c>
      <c r="C715" s="9" t="s">
        <v>4227</v>
      </c>
      <c r="D715" s="9" t="s">
        <v>4228</v>
      </c>
      <c r="E715" s="10">
        <v>1214.0999999999999</v>
      </c>
      <c r="F715" s="10">
        <v>1550015.01117512</v>
      </c>
      <c r="G715" s="18">
        <v>1754841.039259</v>
      </c>
      <c r="H715" s="19">
        <v>-0.116720559584345</v>
      </c>
      <c r="I715" s="20">
        <v>-204826.02808388401</v>
      </c>
      <c r="J715" s="10">
        <v>1276.6782070464701</v>
      </c>
      <c r="K715" s="20">
        <v>1445.3842675718699</v>
      </c>
      <c r="L715" s="21" t="s">
        <v>25</v>
      </c>
      <c r="M715" s="21" t="s">
        <v>6440</v>
      </c>
    </row>
    <row r="716" spans="1:13" x14ac:dyDescent="0.2">
      <c r="A716" s="4" t="s">
        <v>4238</v>
      </c>
      <c r="B716" s="9">
        <v>4124</v>
      </c>
      <c r="C716" s="9" t="s">
        <v>4239</v>
      </c>
      <c r="D716" s="9" t="s">
        <v>4240</v>
      </c>
      <c r="E716" s="10">
        <v>859.32</v>
      </c>
      <c r="F716" s="10">
        <v>1085969.40272128</v>
      </c>
      <c r="G716" s="18">
        <v>791853.75050197297</v>
      </c>
      <c r="H716" s="19">
        <v>0.37142673382914598</v>
      </c>
      <c r="I716" s="20">
        <v>294115.65221930703</v>
      </c>
      <c r="J716" s="10">
        <v>1263.75436708244</v>
      </c>
      <c r="K716" s="20">
        <v>921.48879404875095</v>
      </c>
      <c r="L716" s="21" t="s">
        <v>80</v>
      </c>
      <c r="M716" s="21" t="s">
        <v>6439</v>
      </c>
    </row>
    <row r="717" spans="1:13" x14ac:dyDescent="0.2">
      <c r="A717" s="4" t="s">
        <v>4247</v>
      </c>
      <c r="B717" s="9">
        <v>4134</v>
      </c>
      <c r="C717" s="9" t="s">
        <v>4248</v>
      </c>
      <c r="D717" s="9" t="s">
        <v>4249</v>
      </c>
      <c r="E717" s="10">
        <v>742.06</v>
      </c>
      <c r="F717" s="10">
        <v>411932.55784169998</v>
      </c>
      <c r="G717" s="18">
        <v>661412.34415272705</v>
      </c>
      <c r="H717" s="19">
        <v>-0.377192516161174</v>
      </c>
      <c r="I717" s="20">
        <v>-249479.78631102701</v>
      </c>
      <c r="J717" s="10">
        <v>555.12028386073905</v>
      </c>
      <c r="K717" s="20">
        <v>891.31922506633896</v>
      </c>
      <c r="L717" s="21" t="s">
        <v>25</v>
      </c>
      <c r="M717" s="21" t="s">
        <v>6439</v>
      </c>
    </row>
    <row r="718" spans="1:13" x14ac:dyDescent="0.2">
      <c r="A718" s="4" t="s">
        <v>4253</v>
      </c>
      <c r="B718" s="9">
        <v>4138</v>
      </c>
      <c r="C718" s="9" t="s">
        <v>4254</v>
      </c>
      <c r="D718" s="9" t="s">
        <v>4255</v>
      </c>
      <c r="E718" s="10">
        <v>1403.54</v>
      </c>
      <c r="F718" s="10">
        <v>755550.67448028002</v>
      </c>
      <c r="G718" s="18">
        <v>684538.27492409502</v>
      </c>
      <c r="H718" s="19">
        <v>0.103737661073896</v>
      </c>
      <c r="I718" s="20">
        <v>71012.399556185395</v>
      </c>
      <c r="J718" s="10">
        <v>538.31787799441395</v>
      </c>
      <c r="K718" s="20">
        <v>487.72266905403097</v>
      </c>
      <c r="L718" s="21" t="s">
        <v>80</v>
      </c>
      <c r="M718" s="21" t="s">
        <v>6440</v>
      </c>
    </row>
    <row r="719" spans="1:13" x14ac:dyDescent="0.2">
      <c r="A719" s="4" t="s">
        <v>4268</v>
      </c>
      <c r="B719" s="9">
        <v>4143</v>
      </c>
      <c r="C719" s="9" t="s">
        <v>4269</v>
      </c>
      <c r="D719" s="9" t="s">
        <v>4270</v>
      </c>
      <c r="E719" s="10">
        <v>601.84</v>
      </c>
      <c r="F719" s="10">
        <v>561187.45258919999</v>
      </c>
      <c r="G719" s="18">
        <v>362922.28144358599</v>
      </c>
      <c r="H719" s="19">
        <v>0.54630200812410901</v>
      </c>
      <c r="I719" s="20">
        <v>198265.171145614</v>
      </c>
      <c r="J719" s="10">
        <v>932.45289875913898</v>
      </c>
      <c r="K719" s="20">
        <v>603.02120404689902</v>
      </c>
      <c r="L719" s="21" t="s">
        <v>80</v>
      </c>
      <c r="M719" s="21" t="s">
        <v>6450</v>
      </c>
    </row>
    <row r="720" spans="1:13" x14ac:dyDescent="0.2">
      <c r="A720" s="4" t="s">
        <v>4273</v>
      </c>
      <c r="B720" s="9">
        <v>4153</v>
      </c>
      <c r="C720" s="9" t="s">
        <v>4274</v>
      </c>
      <c r="D720" s="9" t="s">
        <v>4275</v>
      </c>
      <c r="E720" s="10">
        <v>799.4</v>
      </c>
      <c r="F720" s="10">
        <v>1140650.71629503</v>
      </c>
      <c r="G720" s="18">
        <v>1249398.6350332201</v>
      </c>
      <c r="H720" s="19">
        <v>-8.7040209336631105E-2</v>
      </c>
      <c r="I720" s="20">
        <v>-108747.918738193</v>
      </c>
      <c r="J720" s="10">
        <v>1426.88355803732</v>
      </c>
      <c r="K720" s="20">
        <v>1562.92048415464</v>
      </c>
      <c r="L720" s="21" t="s">
        <v>25</v>
      </c>
      <c r="M720" s="21" t="s">
        <v>6443</v>
      </c>
    </row>
    <row r="721" spans="1:13" x14ac:dyDescent="0.2">
      <c r="A721" s="4" t="s">
        <v>4282</v>
      </c>
      <c r="B721" s="9">
        <v>4158</v>
      </c>
      <c r="C721" s="9" t="s">
        <v>4283</v>
      </c>
      <c r="D721" s="9" t="s">
        <v>4284</v>
      </c>
      <c r="E721" s="10">
        <v>29553.27</v>
      </c>
      <c r="F721" s="10">
        <v>25772747.783539198</v>
      </c>
      <c r="G721" s="18">
        <v>30320098.716641501</v>
      </c>
      <c r="H721" s="19">
        <v>-0.14997810447782101</v>
      </c>
      <c r="I721" s="20">
        <v>-4547350.9331023199</v>
      </c>
      <c r="J721" s="10">
        <v>872.07770184278104</v>
      </c>
      <c r="K721" s="20">
        <v>1025.9473390471401</v>
      </c>
      <c r="L721" s="21" t="s">
        <v>12</v>
      </c>
      <c r="M721" s="21" t="s">
        <v>6439</v>
      </c>
    </row>
    <row r="722" spans="1:13" x14ac:dyDescent="0.2">
      <c r="A722" s="4" t="s">
        <v>4285</v>
      </c>
      <c r="B722" s="9">
        <v>4159</v>
      </c>
      <c r="C722" s="9" t="s">
        <v>4286</v>
      </c>
      <c r="D722" s="9" t="s">
        <v>4287</v>
      </c>
      <c r="E722" s="10">
        <v>2387.0500000000002</v>
      </c>
      <c r="F722" s="10">
        <v>4067043.2910881699</v>
      </c>
      <c r="G722" s="18">
        <v>4344732.4242757801</v>
      </c>
      <c r="H722" s="19">
        <v>-6.3913978139609307E-2</v>
      </c>
      <c r="I722" s="20">
        <v>-277689.13318761397</v>
      </c>
      <c r="J722" s="10">
        <v>1703.7947638667699</v>
      </c>
      <c r="K722" s="20">
        <v>1820.1262748060501</v>
      </c>
      <c r="L722" s="21" t="s">
        <v>12</v>
      </c>
      <c r="M722" s="21" t="s">
        <v>6439</v>
      </c>
    </row>
    <row r="723" spans="1:13" x14ac:dyDescent="0.2">
      <c r="A723" s="4" t="s">
        <v>4288</v>
      </c>
      <c r="B723" s="9">
        <v>4160</v>
      </c>
      <c r="C723" s="9" t="s">
        <v>4289</v>
      </c>
      <c r="D723" s="9" t="s">
        <v>4290</v>
      </c>
      <c r="E723" s="10">
        <v>611.67999999999995</v>
      </c>
      <c r="F723" s="10">
        <v>1679812.48644444</v>
      </c>
      <c r="G723" s="18">
        <v>1588758.09295085</v>
      </c>
      <c r="H723" s="19">
        <v>5.7311678787090599E-2</v>
      </c>
      <c r="I723" s="20">
        <v>91054.393493589901</v>
      </c>
      <c r="J723" s="10">
        <v>2746.2275805068698</v>
      </c>
      <c r="K723" s="20">
        <v>2597.36805674675</v>
      </c>
      <c r="L723" s="21" t="s">
        <v>25</v>
      </c>
      <c r="M723" s="21" t="s">
        <v>6441</v>
      </c>
    </row>
    <row r="724" spans="1:13" x14ac:dyDescent="0.2">
      <c r="A724" s="4" t="s">
        <v>4291</v>
      </c>
      <c r="B724" s="9">
        <v>4161</v>
      </c>
      <c r="C724" s="9" t="s">
        <v>4292</v>
      </c>
      <c r="D724" s="9" t="s">
        <v>4293</v>
      </c>
      <c r="E724" s="10">
        <v>367.57</v>
      </c>
      <c r="F724" s="10">
        <v>1429828.0318662501</v>
      </c>
      <c r="G724" s="18">
        <v>1310667.9078311501</v>
      </c>
      <c r="H724" s="19">
        <v>9.0915573138802899E-2</v>
      </c>
      <c r="I724" s="20">
        <v>119160.124035104</v>
      </c>
      <c r="J724" s="10">
        <v>3889.9475796889001</v>
      </c>
      <c r="K724" s="20">
        <v>3565.7640934546998</v>
      </c>
      <c r="L724" s="21" t="s">
        <v>25</v>
      </c>
      <c r="M724" s="21" t="s">
        <v>6442</v>
      </c>
    </row>
    <row r="725" spans="1:13" x14ac:dyDescent="0.2">
      <c r="A725" s="4" t="s">
        <v>4294</v>
      </c>
      <c r="B725" s="9">
        <v>4162</v>
      </c>
      <c r="C725" s="9" t="s">
        <v>4295</v>
      </c>
      <c r="D725" s="9" t="s">
        <v>4296</v>
      </c>
      <c r="E725" s="10">
        <v>27597.59</v>
      </c>
      <c r="F725" s="10">
        <v>23814528.668991901</v>
      </c>
      <c r="G725" s="18">
        <v>24247621.933610801</v>
      </c>
      <c r="H725" s="19">
        <v>-1.7861267624702599E-2</v>
      </c>
      <c r="I725" s="20">
        <v>-433093.26461883303</v>
      </c>
      <c r="J725" s="10">
        <v>862.92059085564802</v>
      </c>
      <c r="K725" s="20">
        <v>878.61374611372798</v>
      </c>
      <c r="L725" s="21" t="s">
        <v>25</v>
      </c>
      <c r="M725" s="21" t="s">
        <v>6439</v>
      </c>
    </row>
    <row r="726" spans="1:13" x14ac:dyDescent="0.2">
      <c r="A726" s="4" t="s">
        <v>4297</v>
      </c>
      <c r="B726" s="9">
        <v>4163</v>
      </c>
      <c r="C726" s="9" t="s">
        <v>4298</v>
      </c>
      <c r="D726" s="9" t="s">
        <v>4299</v>
      </c>
      <c r="E726" s="10">
        <v>356.15</v>
      </c>
      <c r="F726" s="10">
        <v>275650.34853676002</v>
      </c>
      <c r="G726" s="18">
        <v>227674.19971482601</v>
      </c>
      <c r="H726" s="19">
        <v>0.21072281743837001</v>
      </c>
      <c r="I726" s="20">
        <v>47976.148821934199</v>
      </c>
      <c r="J726" s="10">
        <v>773.97261978593303</v>
      </c>
      <c r="K726" s="20">
        <v>639.26491566706704</v>
      </c>
      <c r="L726" s="21" t="s">
        <v>25</v>
      </c>
      <c r="M726" s="21" t="s">
        <v>6450</v>
      </c>
    </row>
    <row r="727" spans="1:13" x14ac:dyDescent="0.2">
      <c r="A727" s="4" t="s">
        <v>4300</v>
      </c>
      <c r="B727" s="9">
        <v>4167</v>
      </c>
      <c r="C727" s="9" t="s">
        <v>4301</v>
      </c>
      <c r="D727" s="9" t="s">
        <v>4302</v>
      </c>
      <c r="E727" s="10">
        <v>2539.0100000000002</v>
      </c>
      <c r="F727" s="10">
        <v>1958823.73660004</v>
      </c>
      <c r="G727" s="18">
        <v>1107606.57560768</v>
      </c>
      <c r="H727" s="19">
        <v>0.76851941812042102</v>
      </c>
      <c r="I727" s="20">
        <v>851217.16099236405</v>
      </c>
      <c r="J727" s="10">
        <v>771.49114678557396</v>
      </c>
      <c r="K727" s="20">
        <v>436.23560978793898</v>
      </c>
      <c r="L727" s="21" t="s">
        <v>12</v>
      </c>
      <c r="M727" s="21" t="s">
        <v>6443</v>
      </c>
    </row>
    <row r="728" spans="1:13" x14ac:dyDescent="0.2">
      <c r="A728" s="4" t="s">
        <v>4303</v>
      </c>
      <c r="B728" s="9">
        <v>4168</v>
      </c>
      <c r="C728" s="9" t="s">
        <v>4304</v>
      </c>
      <c r="D728" s="9" t="s">
        <v>4305</v>
      </c>
      <c r="E728" s="10">
        <v>32485.83</v>
      </c>
      <c r="F728" s="10">
        <v>29251160.312968899</v>
      </c>
      <c r="G728" s="18">
        <v>32687142.945566699</v>
      </c>
      <c r="H728" s="19">
        <v>-0.105117251707183</v>
      </c>
      <c r="I728" s="20">
        <v>-3435982.6325978101</v>
      </c>
      <c r="J728" s="10">
        <v>900.42828867136495</v>
      </c>
      <c r="K728" s="20">
        <v>1006.19694634758</v>
      </c>
      <c r="L728" s="21" t="s">
        <v>12</v>
      </c>
      <c r="M728" s="21" t="s">
        <v>6439</v>
      </c>
    </row>
    <row r="729" spans="1:13" x14ac:dyDescent="0.2">
      <c r="A729" s="4" t="s">
        <v>4306</v>
      </c>
      <c r="B729" s="9">
        <v>4169</v>
      </c>
      <c r="C729" s="9" t="s">
        <v>4307</v>
      </c>
      <c r="D729" s="9" t="s">
        <v>4308</v>
      </c>
      <c r="E729" s="10">
        <v>9733.2800000000007</v>
      </c>
      <c r="F729" s="10">
        <v>16645804.1262068</v>
      </c>
      <c r="G729" s="18">
        <v>18147820.0536272</v>
      </c>
      <c r="H729" s="19">
        <v>-8.27656392328084E-2</v>
      </c>
      <c r="I729" s="20">
        <v>-1502015.9274204399</v>
      </c>
      <c r="J729" s="10">
        <v>1710.1947263622101</v>
      </c>
      <c r="K729" s="20">
        <v>1864.5122768097899</v>
      </c>
      <c r="L729" s="21" t="s">
        <v>12</v>
      </c>
      <c r="M729" s="21" t="s">
        <v>6439</v>
      </c>
    </row>
    <row r="730" spans="1:13" x14ac:dyDescent="0.2">
      <c r="A730" s="4" t="s">
        <v>4309</v>
      </c>
      <c r="B730" s="9">
        <v>4170</v>
      </c>
      <c r="C730" s="9" t="s">
        <v>4310</v>
      </c>
      <c r="D730" s="9" t="s">
        <v>4311</v>
      </c>
      <c r="E730" s="10">
        <v>3991.6</v>
      </c>
      <c r="F730" s="10">
        <v>11224491.805125801</v>
      </c>
      <c r="G730" s="18">
        <v>12081531.8873618</v>
      </c>
      <c r="H730" s="19">
        <v>-7.0938030890982606E-2</v>
      </c>
      <c r="I730" s="20">
        <v>-857040.08223606495</v>
      </c>
      <c r="J730" s="10">
        <v>2812.0282105235401</v>
      </c>
      <c r="K730" s="20">
        <v>3026.7391240008601</v>
      </c>
      <c r="L730" s="21" t="s">
        <v>12</v>
      </c>
      <c r="M730" s="21" t="s">
        <v>6439</v>
      </c>
    </row>
    <row r="731" spans="1:13" x14ac:dyDescent="0.2">
      <c r="A731" s="4" t="s">
        <v>4312</v>
      </c>
      <c r="B731" s="9">
        <v>4171</v>
      </c>
      <c r="C731" s="9" t="s">
        <v>4313</v>
      </c>
      <c r="D731" s="9" t="s">
        <v>4314</v>
      </c>
      <c r="E731" s="10">
        <v>1836.52</v>
      </c>
      <c r="F731" s="10">
        <v>7680209.7409928003</v>
      </c>
      <c r="G731" s="18">
        <v>8948678.9385973308</v>
      </c>
      <c r="H731" s="19">
        <v>-0.14174932482306199</v>
      </c>
      <c r="I731" s="20">
        <v>-1268469.19760453</v>
      </c>
      <c r="J731" s="10">
        <v>4181.9363475446999</v>
      </c>
      <c r="K731" s="20">
        <v>4872.6280893196499</v>
      </c>
      <c r="L731" s="21" t="s">
        <v>12</v>
      </c>
      <c r="M731" s="21" t="s">
        <v>6439</v>
      </c>
    </row>
    <row r="732" spans="1:13" x14ac:dyDescent="0.2">
      <c r="A732" s="4" t="s">
        <v>4315</v>
      </c>
      <c r="B732" s="9">
        <v>4172</v>
      </c>
      <c r="C732" s="9" t="s">
        <v>4316</v>
      </c>
      <c r="D732" s="9" t="s">
        <v>4317</v>
      </c>
      <c r="E732" s="10">
        <v>14090.97</v>
      </c>
      <c r="F732" s="10">
        <v>12582608.587944601</v>
      </c>
      <c r="G732" s="18">
        <v>9897380.5911431797</v>
      </c>
      <c r="H732" s="19">
        <v>0.27130693541322398</v>
      </c>
      <c r="I732" s="20">
        <v>2685227.9968013801</v>
      </c>
      <c r="J732" s="10">
        <v>892.95545927246701</v>
      </c>
      <c r="K732" s="20">
        <v>702.39171548468096</v>
      </c>
      <c r="L732" s="21" t="s">
        <v>25</v>
      </c>
      <c r="M732" s="21" t="s">
        <v>6443</v>
      </c>
    </row>
    <row r="733" spans="1:13" x14ac:dyDescent="0.2">
      <c r="A733" s="4" t="s">
        <v>4321</v>
      </c>
      <c r="B733" s="9">
        <v>4274</v>
      </c>
      <c r="C733" s="9" t="s">
        <v>4322</v>
      </c>
      <c r="D733" s="9" t="s">
        <v>4323</v>
      </c>
      <c r="E733" s="10">
        <v>356.49</v>
      </c>
      <c r="F733" s="10">
        <v>767307.41890695004</v>
      </c>
      <c r="G733" s="18">
        <v>1041915.98236797</v>
      </c>
      <c r="H733" s="19">
        <v>-0.263561139389488</v>
      </c>
      <c r="I733" s="20">
        <v>-274608.56346101902</v>
      </c>
      <c r="J733" s="10">
        <v>2152.3953516422598</v>
      </c>
      <c r="K733" s="20">
        <v>2922.7074598669501</v>
      </c>
      <c r="L733" s="21" t="s">
        <v>80</v>
      </c>
      <c r="M733" s="21" t="s">
        <v>6438</v>
      </c>
    </row>
    <row r="734" spans="1:13" x14ac:dyDescent="0.2">
      <c r="A734" s="4" t="s">
        <v>4324</v>
      </c>
      <c r="B734" s="9">
        <v>4275</v>
      </c>
      <c r="C734" s="9" t="s">
        <v>4325</v>
      </c>
      <c r="D734" s="9" t="s">
        <v>4326</v>
      </c>
      <c r="E734" s="10">
        <v>291.26</v>
      </c>
      <c r="F734" s="10">
        <v>691830.58213286998</v>
      </c>
      <c r="G734" s="18">
        <v>1033125.8381322999</v>
      </c>
      <c r="H734" s="19">
        <v>-0.33035206690448399</v>
      </c>
      <c r="I734" s="20">
        <v>-341295.25599943398</v>
      </c>
      <c r="J734" s="10">
        <v>2375.3024175405799</v>
      </c>
      <c r="K734" s="20">
        <v>3547.0913895910999</v>
      </c>
      <c r="L734" s="21" t="s">
        <v>80</v>
      </c>
      <c r="M734" s="21" t="s">
        <v>6438</v>
      </c>
    </row>
    <row r="735" spans="1:13" x14ac:dyDescent="0.2">
      <c r="A735" s="4" t="s">
        <v>4333</v>
      </c>
      <c r="B735" s="9">
        <v>4278</v>
      </c>
      <c r="C735" s="9" t="s">
        <v>4334</v>
      </c>
      <c r="D735" s="9" t="s">
        <v>4335</v>
      </c>
      <c r="E735" s="10">
        <v>6095.77</v>
      </c>
      <c r="F735" s="10">
        <v>2401707.9952201</v>
      </c>
      <c r="G735" s="18">
        <v>2405243.3054636102</v>
      </c>
      <c r="H735" s="19">
        <v>-1.4698347711748999E-3</v>
      </c>
      <c r="I735" s="20">
        <v>-3535.31024350598</v>
      </c>
      <c r="J735" s="10">
        <v>393.99583567295002</v>
      </c>
      <c r="K735" s="20">
        <v>394.57579689909699</v>
      </c>
      <c r="L735" s="21" t="s">
        <v>12</v>
      </c>
      <c r="M735" s="21" t="s">
        <v>6440</v>
      </c>
    </row>
    <row r="736" spans="1:13" x14ac:dyDescent="0.2">
      <c r="A736" s="4" t="s">
        <v>4336</v>
      </c>
      <c r="B736" s="9">
        <v>4279</v>
      </c>
      <c r="C736" s="9" t="s">
        <v>4337</v>
      </c>
      <c r="D736" s="9" t="s">
        <v>4338</v>
      </c>
      <c r="E736" s="10">
        <v>1068.97</v>
      </c>
      <c r="F736" s="10">
        <v>290472.52239013999</v>
      </c>
      <c r="G736" s="18">
        <v>389422.86528900499</v>
      </c>
      <c r="H736" s="19">
        <v>-0.25409484578012698</v>
      </c>
      <c r="I736" s="20">
        <v>-98950.342898864896</v>
      </c>
      <c r="J736" s="10">
        <v>271.73122013727198</v>
      </c>
      <c r="K736" s="20">
        <v>364.29728176562901</v>
      </c>
      <c r="L736" s="21" t="s">
        <v>80</v>
      </c>
      <c r="M736" s="21" t="s">
        <v>6443</v>
      </c>
    </row>
    <row r="737" spans="1:13" x14ac:dyDescent="0.2">
      <c r="A737" s="4" t="s">
        <v>4339</v>
      </c>
      <c r="B737" s="9">
        <v>4280</v>
      </c>
      <c r="C737" s="9" t="s">
        <v>4340</v>
      </c>
      <c r="D737" s="9" t="s">
        <v>4341</v>
      </c>
      <c r="E737" s="10">
        <v>2980.31</v>
      </c>
      <c r="F737" s="10">
        <v>1150919.6014242501</v>
      </c>
      <c r="G737" s="18">
        <v>1313138.0209437599</v>
      </c>
      <c r="H737" s="19">
        <v>-0.123534934585872</v>
      </c>
      <c r="I737" s="20">
        <v>-162218.419519508</v>
      </c>
      <c r="J737" s="10">
        <v>386.17445883960102</v>
      </c>
      <c r="K737" s="20">
        <v>440.60450790144603</v>
      </c>
      <c r="L737" s="21" t="s">
        <v>12</v>
      </c>
      <c r="M737" s="21" t="s">
        <v>6443</v>
      </c>
    </row>
    <row r="738" spans="1:13" x14ac:dyDescent="0.2">
      <c r="A738" s="4" t="s">
        <v>4342</v>
      </c>
      <c r="B738" s="9">
        <v>4281</v>
      </c>
      <c r="C738" s="9" t="s">
        <v>4343</v>
      </c>
      <c r="D738" s="9" t="s">
        <v>4344</v>
      </c>
      <c r="E738" s="10">
        <v>1871.59</v>
      </c>
      <c r="F738" s="10">
        <v>475845.54114957998</v>
      </c>
      <c r="G738" s="18">
        <v>687494.10895515303</v>
      </c>
      <c r="H738" s="19">
        <v>-0.30785510020912699</v>
      </c>
      <c r="I738" s="20">
        <v>-211648.56780557299</v>
      </c>
      <c r="J738" s="10">
        <v>254.24667857253999</v>
      </c>
      <c r="K738" s="20">
        <v>367.33157847346502</v>
      </c>
      <c r="L738" s="21" t="s">
        <v>25</v>
      </c>
      <c r="M738" s="21" t="s">
        <v>6440</v>
      </c>
    </row>
    <row r="739" spans="1:13" x14ac:dyDescent="0.2">
      <c r="A739" s="4" t="s">
        <v>4345</v>
      </c>
      <c r="B739" s="9">
        <v>4282</v>
      </c>
      <c r="C739" s="9" t="s">
        <v>4346</v>
      </c>
      <c r="D739" s="9" t="s">
        <v>4347</v>
      </c>
      <c r="E739" s="10">
        <v>1110.54</v>
      </c>
      <c r="F739" s="10">
        <v>609546.80787384999</v>
      </c>
      <c r="G739" s="18">
        <v>613267.84087148996</v>
      </c>
      <c r="H739" s="19">
        <v>-6.0675495267319404E-3</v>
      </c>
      <c r="I739" s="20">
        <v>-3721.0329976397302</v>
      </c>
      <c r="J739" s="10">
        <v>548.87424845016801</v>
      </c>
      <c r="K739" s="20">
        <v>552.22490038313799</v>
      </c>
      <c r="L739" s="21" t="s">
        <v>80</v>
      </c>
      <c r="M739" s="21" t="s">
        <v>6443</v>
      </c>
    </row>
    <row r="740" spans="1:13" x14ac:dyDescent="0.2">
      <c r="A740" s="4" t="s">
        <v>4348</v>
      </c>
      <c r="B740" s="9">
        <v>4283</v>
      </c>
      <c r="C740" s="9" t="s">
        <v>4349</v>
      </c>
      <c r="D740" s="9" t="s">
        <v>4350</v>
      </c>
      <c r="E740" s="10">
        <v>18414.07</v>
      </c>
      <c r="F740" s="10">
        <v>7851865.1492543202</v>
      </c>
      <c r="G740" s="18">
        <v>7200548.7581735002</v>
      </c>
      <c r="H740" s="19">
        <v>9.04537158145748E-2</v>
      </c>
      <c r="I740" s="20">
        <v>651316.39108081604</v>
      </c>
      <c r="J740" s="10">
        <v>426.40574024397199</v>
      </c>
      <c r="K740" s="20">
        <v>391.03515725602801</v>
      </c>
      <c r="L740" s="21" t="s">
        <v>12</v>
      </c>
      <c r="M740" s="21" t="s">
        <v>6441</v>
      </c>
    </row>
    <row r="741" spans="1:13" x14ac:dyDescent="0.2">
      <c r="A741" s="4" t="s">
        <v>4351</v>
      </c>
      <c r="B741" s="9">
        <v>4284</v>
      </c>
      <c r="C741" s="9" t="s">
        <v>4352</v>
      </c>
      <c r="D741" s="9" t="s">
        <v>4353</v>
      </c>
      <c r="E741" s="10">
        <v>2410.4299999999998</v>
      </c>
      <c r="F741" s="10">
        <v>978114.42469984002</v>
      </c>
      <c r="G741" s="18">
        <v>1835922.4183500099</v>
      </c>
      <c r="H741" s="19">
        <v>-0.467235426223023</v>
      </c>
      <c r="I741" s="20">
        <v>-857807.99365017004</v>
      </c>
      <c r="J741" s="10">
        <v>405.78420642783198</v>
      </c>
      <c r="K741" s="20">
        <v>761.65763716432696</v>
      </c>
      <c r="L741" s="21" t="s">
        <v>12</v>
      </c>
      <c r="M741" s="21" t="s">
        <v>6439</v>
      </c>
    </row>
    <row r="742" spans="1:13" x14ac:dyDescent="0.2">
      <c r="A742" s="4" t="s">
        <v>4354</v>
      </c>
      <c r="B742" s="9">
        <v>4285</v>
      </c>
      <c r="C742" s="9" t="s">
        <v>4355</v>
      </c>
      <c r="D742" s="9" t="s">
        <v>4356</v>
      </c>
      <c r="E742" s="10">
        <v>463.01</v>
      </c>
      <c r="F742" s="10">
        <v>509330.86236691999</v>
      </c>
      <c r="G742" s="18">
        <v>586621.52632262697</v>
      </c>
      <c r="H742" s="19">
        <v>-0.13175558769590501</v>
      </c>
      <c r="I742" s="20">
        <v>-77290.663955706594</v>
      </c>
      <c r="J742" s="10">
        <v>1100.0428983540701</v>
      </c>
      <c r="K742" s="20">
        <v>1266.9737723216101</v>
      </c>
      <c r="L742" s="21" t="s">
        <v>25</v>
      </c>
      <c r="M742" s="21" t="s">
        <v>6440</v>
      </c>
    </row>
    <row r="743" spans="1:13" x14ac:dyDescent="0.2">
      <c r="A743" s="4" t="s">
        <v>4363</v>
      </c>
      <c r="B743" s="9">
        <v>4288</v>
      </c>
      <c r="C743" s="9" t="s">
        <v>4364</v>
      </c>
      <c r="D743" s="9" t="s">
        <v>4365</v>
      </c>
      <c r="E743" s="10">
        <v>265.72000000000003</v>
      </c>
      <c r="F743" s="10">
        <v>163914.86781888999</v>
      </c>
      <c r="G743" s="18">
        <v>261687.357475656</v>
      </c>
      <c r="H743" s="19">
        <v>-0.37362328314183701</v>
      </c>
      <c r="I743" s="20">
        <v>-97772.489656766105</v>
      </c>
      <c r="J743" s="10">
        <v>616.87064511098094</v>
      </c>
      <c r="K743" s="20">
        <v>984.82371472096997</v>
      </c>
      <c r="L743" s="21" t="s">
        <v>80</v>
      </c>
      <c r="M743" s="21" t="s">
        <v>6439</v>
      </c>
    </row>
    <row r="744" spans="1:13" x14ac:dyDescent="0.2">
      <c r="A744" s="4" t="s">
        <v>4378</v>
      </c>
      <c r="B744" s="9">
        <v>4293</v>
      </c>
      <c r="C744" s="9" t="s">
        <v>4379</v>
      </c>
      <c r="D744" s="9" t="s">
        <v>4380</v>
      </c>
      <c r="E744" s="10">
        <v>6734.95</v>
      </c>
      <c r="F744" s="10">
        <v>4741945.8051439803</v>
      </c>
      <c r="G744" s="18">
        <v>4932840.2870969698</v>
      </c>
      <c r="H744" s="19">
        <v>-3.8698695040323201E-2</v>
      </c>
      <c r="I744" s="20">
        <v>-190894.48195298601</v>
      </c>
      <c r="J744" s="10">
        <v>704.08032801193497</v>
      </c>
      <c r="K744" s="20">
        <v>732.42418831572104</v>
      </c>
      <c r="L744" s="21" t="s">
        <v>25</v>
      </c>
      <c r="M744" s="21" t="s">
        <v>6439</v>
      </c>
    </row>
    <row r="745" spans="1:13" x14ac:dyDescent="0.2">
      <c r="A745" s="4" t="s">
        <v>4381</v>
      </c>
      <c r="B745" s="9">
        <v>4294</v>
      </c>
      <c r="C745" s="9" t="s">
        <v>4382</v>
      </c>
      <c r="D745" s="9" t="s">
        <v>4383</v>
      </c>
      <c r="E745" s="10">
        <v>3025.28</v>
      </c>
      <c r="F745" s="10">
        <v>3851354.6974772001</v>
      </c>
      <c r="G745" s="18">
        <v>4515985.67469614</v>
      </c>
      <c r="H745" s="19">
        <v>-0.14717295959174301</v>
      </c>
      <c r="I745" s="20">
        <v>-664630.977218944</v>
      </c>
      <c r="J745" s="10">
        <v>1273.05726989806</v>
      </c>
      <c r="K745" s="20">
        <v>1492.7496544769899</v>
      </c>
      <c r="L745" s="21" t="s">
        <v>12</v>
      </c>
      <c r="M745" s="21" t="s">
        <v>6439</v>
      </c>
    </row>
    <row r="746" spans="1:13" x14ac:dyDescent="0.2">
      <c r="A746" s="4" t="s">
        <v>4384</v>
      </c>
      <c r="B746" s="9">
        <v>4295</v>
      </c>
      <c r="C746" s="9" t="s">
        <v>4385</v>
      </c>
      <c r="D746" s="9" t="s">
        <v>4386</v>
      </c>
      <c r="E746" s="10">
        <v>2206.02</v>
      </c>
      <c r="F746" s="10">
        <v>3760305.55364647</v>
      </c>
      <c r="G746" s="18">
        <v>4940133.6284041004</v>
      </c>
      <c r="H746" s="19">
        <v>-0.23882513379274201</v>
      </c>
      <c r="I746" s="20">
        <v>-1179828.07475763</v>
      </c>
      <c r="J746" s="10">
        <v>1704.5654861000701</v>
      </c>
      <c r="K746" s="20">
        <v>2239.3875070960798</v>
      </c>
      <c r="L746" s="21" t="s">
        <v>12</v>
      </c>
      <c r="M746" s="21" t="s">
        <v>6439</v>
      </c>
    </row>
    <row r="747" spans="1:13" x14ac:dyDescent="0.2">
      <c r="A747" s="4" t="s">
        <v>4387</v>
      </c>
      <c r="B747" s="9">
        <v>4296</v>
      </c>
      <c r="C747" s="9" t="s">
        <v>4388</v>
      </c>
      <c r="D747" s="9" t="s">
        <v>4389</v>
      </c>
      <c r="E747" s="10">
        <v>2322.8000000000002</v>
      </c>
      <c r="F747" s="10">
        <v>5828123.0927611701</v>
      </c>
      <c r="G747" s="18">
        <v>7363008.7547116503</v>
      </c>
      <c r="H747" s="19">
        <v>-0.208459029872577</v>
      </c>
      <c r="I747" s="20">
        <v>-1534885.66195048</v>
      </c>
      <c r="J747" s="10">
        <v>2509.0938060793701</v>
      </c>
      <c r="K747" s="20">
        <v>3169.8849469225302</v>
      </c>
      <c r="L747" s="21" t="s">
        <v>12</v>
      </c>
      <c r="M747" s="21" t="s">
        <v>6439</v>
      </c>
    </row>
    <row r="748" spans="1:13" x14ac:dyDescent="0.2">
      <c r="A748" s="4" t="s">
        <v>4390</v>
      </c>
      <c r="B748" s="9">
        <v>4297</v>
      </c>
      <c r="C748" s="9" t="s">
        <v>4391</v>
      </c>
      <c r="D748" s="9" t="s">
        <v>4392</v>
      </c>
      <c r="E748" s="10">
        <v>2186.85</v>
      </c>
      <c r="F748" s="10">
        <v>910707.33675623999</v>
      </c>
      <c r="G748" s="18">
        <v>854409.71854644106</v>
      </c>
      <c r="H748" s="19">
        <v>6.5890657594081595E-2</v>
      </c>
      <c r="I748" s="20">
        <v>56297.618209799199</v>
      </c>
      <c r="J748" s="10">
        <v>416.44709822632598</v>
      </c>
      <c r="K748" s="20">
        <v>390.70339462992001</v>
      </c>
      <c r="L748" s="21" t="s">
        <v>25</v>
      </c>
      <c r="M748" s="21" t="s">
        <v>6443</v>
      </c>
    </row>
    <row r="749" spans="1:13" x14ac:dyDescent="0.2">
      <c r="A749" s="4" t="s">
        <v>4393</v>
      </c>
      <c r="B749" s="9">
        <v>4298</v>
      </c>
      <c r="C749" s="9" t="s">
        <v>4394</v>
      </c>
      <c r="D749" s="9" t="s">
        <v>4395</v>
      </c>
      <c r="E749" s="10">
        <v>1100.02</v>
      </c>
      <c r="F749" s="10">
        <v>1250927.2420898799</v>
      </c>
      <c r="G749" s="18">
        <v>812719.36038774299</v>
      </c>
      <c r="H749" s="19">
        <v>0.53918720663067499</v>
      </c>
      <c r="I749" s="20">
        <v>438207.88170213602</v>
      </c>
      <c r="J749" s="10">
        <v>1137.18590761066</v>
      </c>
      <c r="K749" s="20">
        <v>738.82234903705705</v>
      </c>
      <c r="L749" s="21" t="s">
        <v>25</v>
      </c>
      <c r="M749" s="21" t="s">
        <v>6450</v>
      </c>
    </row>
    <row r="750" spans="1:13" x14ac:dyDescent="0.2">
      <c r="A750" s="4" t="s">
        <v>4396</v>
      </c>
      <c r="B750" s="9">
        <v>4299</v>
      </c>
      <c r="C750" s="9" t="s">
        <v>4397</v>
      </c>
      <c r="D750" s="9" t="s">
        <v>4398</v>
      </c>
      <c r="E750" s="10">
        <v>2030.2</v>
      </c>
      <c r="F750" s="10">
        <v>3625626.9163796501</v>
      </c>
      <c r="G750" s="18">
        <v>3828612.0540435598</v>
      </c>
      <c r="H750" s="19">
        <v>-5.3017943525913797E-2</v>
      </c>
      <c r="I750" s="20">
        <v>-202985.137663915</v>
      </c>
      <c r="J750" s="10">
        <v>1785.8471659834699</v>
      </c>
      <c r="K750" s="20">
        <v>1885.82999411071</v>
      </c>
      <c r="L750" s="21" t="s">
        <v>12</v>
      </c>
      <c r="M750" s="21" t="s">
        <v>6439</v>
      </c>
    </row>
    <row r="751" spans="1:13" x14ac:dyDescent="0.2">
      <c r="A751" s="4" t="s">
        <v>4399</v>
      </c>
      <c r="B751" s="9">
        <v>4300</v>
      </c>
      <c r="C751" s="9" t="s">
        <v>4400</v>
      </c>
      <c r="D751" s="9" t="s">
        <v>4401</v>
      </c>
      <c r="E751" s="10">
        <v>1114.1400000000001</v>
      </c>
      <c r="F751" s="10">
        <v>2465413.4423483498</v>
      </c>
      <c r="G751" s="18">
        <v>3227295.71478889</v>
      </c>
      <c r="H751" s="19">
        <v>-0.23607451556089501</v>
      </c>
      <c r="I751" s="20">
        <v>-761882.27244054002</v>
      </c>
      <c r="J751" s="10">
        <v>2212.8398965555102</v>
      </c>
      <c r="K751" s="20">
        <v>2896.66982137693</v>
      </c>
      <c r="L751" s="21" t="s">
        <v>80</v>
      </c>
      <c r="M751" s="21" t="s">
        <v>6439</v>
      </c>
    </row>
    <row r="752" spans="1:13" x14ac:dyDescent="0.2">
      <c r="A752" s="4" t="s">
        <v>4405</v>
      </c>
      <c r="B752" s="9">
        <v>4302</v>
      </c>
      <c r="C752" s="9" t="s">
        <v>4406</v>
      </c>
      <c r="D752" s="9" t="s">
        <v>4407</v>
      </c>
      <c r="E752" s="10">
        <v>1546.55</v>
      </c>
      <c r="F752" s="10">
        <v>755625.23127176997</v>
      </c>
      <c r="G752" s="18">
        <v>657768.46691180498</v>
      </c>
      <c r="H752" s="19">
        <v>0.14877083545734299</v>
      </c>
      <c r="I752" s="20">
        <v>97856.764359965106</v>
      </c>
      <c r="J752" s="10">
        <v>488.58765075281701</v>
      </c>
      <c r="K752" s="20">
        <v>425.31341819650498</v>
      </c>
      <c r="L752" s="21" t="s">
        <v>25</v>
      </c>
      <c r="M752" s="21" t="s">
        <v>6441</v>
      </c>
    </row>
    <row r="753" spans="1:13" x14ac:dyDescent="0.2">
      <c r="A753" s="4" t="s">
        <v>4408</v>
      </c>
      <c r="B753" s="9">
        <v>4303</v>
      </c>
      <c r="C753" s="9" t="s">
        <v>4409</v>
      </c>
      <c r="D753" s="9" t="s">
        <v>4410</v>
      </c>
      <c r="E753" s="10">
        <v>533.49</v>
      </c>
      <c r="F753" s="10">
        <v>302860.73408387002</v>
      </c>
      <c r="G753" s="18">
        <v>551305.10088196199</v>
      </c>
      <c r="H753" s="19">
        <v>-0.45064768383357601</v>
      </c>
      <c r="I753" s="20">
        <v>-248444.366798092</v>
      </c>
      <c r="J753" s="10">
        <v>567.69711537961302</v>
      </c>
      <c r="K753" s="20">
        <v>1033.39350481164</v>
      </c>
      <c r="L753" s="21" t="s">
        <v>25</v>
      </c>
      <c r="M753" s="21" t="s">
        <v>6441</v>
      </c>
    </row>
    <row r="754" spans="1:13" x14ac:dyDescent="0.2">
      <c r="A754" s="4" t="s">
        <v>4411</v>
      </c>
      <c r="B754" s="9">
        <v>4304</v>
      </c>
      <c r="C754" s="9" t="s">
        <v>4412</v>
      </c>
      <c r="D754" s="9" t="s">
        <v>4413</v>
      </c>
      <c r="E754" s="10">
        <v>416.71</v>
      </c>
      <c r="F754" s="10">
        <v>970108.62516534002</v>
      </c>
      <c r="G754" s="18">
        <v>881723.71152053098</v>
      </c>
      <c r="H754" s="19">
        <v>0.10024105339346</v>
      </c>
      <c r="I754" s="20">
        <v>88384.913644809494</v>
      </c>
      <c r="J754" s="10">
        <v>2328.0185864638202</v>
      </c>
      <c r="K754" s="20">
        <v>2115.9168522966302</v>
      </c>
      <c r="L754" s="21" t="s">
        <v>25</v>
      </c>
      <c r="M754" s="21" t="s">
        <v>6440</v>
      </c>
    </row>
    <row r="755" spans="1:13" x14ac:dyDescent="0.2">
      <c r="A755" s="4" t="s">
        <v>4420</v>
      </c>
      <c r="B755" s="9">
        <v>4307</v>
      </c>
      <c r="C755" s="9" t="s">
        <v>4421</v>
      </c>
      <c r="D755" s="9" t="s">
        <v>4422</v>
      </c>
      <c r="E755" s="10">
        <v>1671.29</v>
      </c>
      <c r="F755" s="10">
        <v>936854.03367139003</v>
      </c>
      <c r="G755" s="18">
        <v>623246.19275841303</v>
      </c>
      <c r="H755" s="19">
        <v>0.50318452732937802</v>
      </c>
      <c r="I755" s="20">
        <v>313607.840912977</v>
      </c>
      <c r="J755" s="10">
        <v>560.55743388124699</v>
      </c>
      <c r="K755" s="20">
        <v>372.91325428765401</v>
      </c>
      <c r="L755" s="21" t="s">
        <v>25</v>
      </c>
      <c r="M755" s="21" t="s">
        <v>6443</v>
      </c>
    </row>
    <row r="756" spans="1:13" x14ac:dyDescent="0.2">
      <c r="A756" s="4" t="s">
        <v>4435</v>
      </c>
      <c r="B756" s="9">
        <v>4313</v>
      </c>
      <c r="C756" s="9" t="s">
        <v>4436</v>
      </c>
      <c r="D756" s="9" t="s">
        <v>4437</v>
      </c>
      <c r="E756" s="10">
        <v>952.93</v>
      </c>
      <c r="F756" s="10">
        <v>737127.88388592005</v>
      </c>
      <c r="G756" s="18">
        <v>825604.08733138198</v>
      </c>
      <c r="H756" s="19">
        <v>-0.107165413547607</v>
      </c>
      <c r="I756" s="20">
        <v>-88476.203445462204</v>
      </c>
      <c r="J756" s="10">
        <v>773.53833323110803</v>
      </c>
      <c r="K756" s="20">
        <v>866.38482084873203</v>
      </c>
      <c r="L756" s="21" t="s">
        <v>25</v>
      </c>
      <c r="M756" s="21" t="s">
        <v>6439</v>
      </c>
    </row>
    <row r="757" spans="1:13" x14ac:dyDescent="0.2">
      <c r="A757" s="4" t="s">
        <v>4447</v>
      </c>
      <c r="B757" s="9">
        <v>4322</v>
      </c>
      <c r="C757" s="9" t="s">
        <v>4448</v>
      </c>
      <c r="D757" s="9" t="s">
        <v>4449</v>
      </c>
      <c r="E757" s="10">
        <v>4276.38</v>
      </c>
      <c r="F757" s="10">
        <v>2031658.9411207701</v>
      </c>
      <c r="G757" s="18">
        <v>3540970.1413741698</v>
      </c>
      <c r="H757" s="19">
        <v>-0.42624228389219598</v>
      </c>
      <c r="I757" s="20">
        <v>-1509311.2002534</v>
      </c>
      <c r="J757" s="10">
        <v>475.08849567175298</v>
      </c>
      <c r="K757" s="20">
        <v>828.02981525827204</v>
      </c>
      <c r="L757" s="21" t="s">
        <v>12</v>
      </c>
      <c r="M757" s="21" t="s">
        <v>6439</v>
      </c>
    </row>
    <row r="758" spans="1:13" x14ac:dyDescent="0.2">
      <c r="A758" s="4" t="s">
        <v>4450</v>
      </c>
      <c r="B758" s="9">
        <v>4323</v>
      </c>
      <c r="C758" s="9" t="s">
        <v>4451</v>
      </c>
      <c r="D758" s="9" t="s">
        <v>4452</v>
      </c>
      <c r="E758" s="10">
        <v>3208.07</v>
      </c>
      <c r="F758" s="10">
        <v>3599964.3338723201</v>
      </c>
      <c r="G758" s="18">
        <v>4255449.0048184702</v>
      </c>
      <c r="H758" s="19">
        <v>-0.154034197144401</v>
      </c>
      <c r="I758" s="20">
        <v>-655484.67094615102</v>
      </c>
      <c r="J758" s="10">
        <v>1122.15890983436</v>
      </c>
      <c r="K758" s="20">
        <v>1326.4825907222901</v>
      </c>
      <c r="L758" s="21" t="s">
        <v>12</v>
      </c>
      <c r="M758" s="21" t="s">
        <v>6439</v>
      </c>
    </row>
    <row r="759" spans="1:13" x14ac:dyDescent="0.2">
      <c r="A759" s="4" t="s">
        <v>4453</v>
      </c>
      <c r="B759" s="9">
        <v>4324</v>
      </c>
      <c r="C759" s="9" t="s">
        <v>4454</v>
      </c>
      <c r="D759" s="9" t="s">
        <v>4455</v>
      </c>
      <c r="E759" s="10">
        <v>1408.94</v>
      </c>
      <c r="F759" s="10">
        <v>2210460.8195464001</v>
      </c>
      <c r="G759" s="18">
        <v>2879543.1293974901</v>
      </c>
      <c r="H759" s="19">
        <v>-0.23235710659110301</v>
      </c>
      <c r="I759" s="20">
        <v>-669082.30985108996</v>
      </c>
      <c r="J759" s="10">
        <v>1568.88215221826</v>
      </c>
      <c r="K759" s="20">
        <v>2043.76561769663</v>
      </c>
      <c r="L759" s="21" t="s">
        <v>12</v>
      </c>
      <c r="M759" s="21" t="s">
        <v>6439</v>
      </c>
    </row>
    <row r="760" spans="1:13" x14ac:dyDescent="0.2">
      <c r="A760" s="4" t="s">
        <v>4456</v>
      </c>
      <c r="B760" s="9">
        <v>4325</v>
      </c>
      <c r="C760" s="9" t="s">
        <v>4457</v>
      </c>
      <c r="D760" s="9" t="s">
        <v>4458</v>
      </c>
      <c r="E760" s="10">
        <v>456.83</v>
      </c>
      <c r="F760" s="10">
        <v>806528.15037271997</v>
      </c>
      <c r="G760" s="18">
        <v>1254437.9190861201</v>
      </c>
      <c r="H760" s="19">
        <v>-0.35706013179170398</v>
      </c>
      <c r="I760" s="20">
        <v>-447909.76871340099</v>
      </c>
      <c r="J760" s="10">
        <v>1765.48858519082</v>
      </c>
      <c r="K760" s="20">
        <v>2745.9622158923898</v>
      </c>
      <c r="L760" s="21" t="s">
        <v>25</v>
      </c>
      <c r="M760" s="21" t="s">
        <v>6443</v>
      </c>
    </row>
    <row r="761" spans="1:13" x14ac:dyDescent="0.2">
      <c r="A761" s="4" t="s">
        <v>4474</v>
      </c>
      <c r="B761" s="9">
        <v>4331</v>
      </c>
      <c r="C761" s="9" t="s">
        <v>4475</v>
      </c>
      <c r="D761" s="9" t="s">
        <v>4476</v>
      </c>
      <c r="E761" s="10">
        <v>2710.43</v>
      </c>
      <c r="F761" s="10">
        <v>1845864.30574674</v>
      </c>
      <c r="G761" s="18">
        <v>1915511.1638923399</v>
      </c>
      <c r="H761" s="19">
        <v>-3.6359411241477999E-2</v>
      </c>
      <c r="I761" s="20">
        <v>-69646.858145603896</v>
      </c>
      <c r="J761" s="10">
        <v>681.022681178536</v>
      </c>
      <c r="K761" s="20">
        <v>706.71855162920394</v>
      </c>
      <c r="L761" s="21" t="s">
        <v>12</v>
      </c>
      <c r="M761" s="21" t="s">
        <v>6440</v>
      </c>
    </row>
    <row r="762" spans="1:13" x14ac:dyDescent="0.2">
      <c r="A762" s="4" t="s">
        <v>4477</v>
      </c>
      <c r="B762" s="9">
        <v>4332</v>
      </c>
      <c r="C762" s="9" t="s">
        <v>4478</v>
      </c>
      <c r="D762" s="9" t="s">
        <v>4479</v>
      </c>
      <c r="E762" s="10">
        <v>1359.1</v>
      </c>
      <c r="F762" s="10">
        <v>2075654.93248918</v>
      </c>
      <c r="G762" s="18">
        <v>2541611.86303887</v>
      </c>
      <c r="H762" s="19">
        <v>-0.183331269941654</v>
      </c>
      <c r="I762" s="20">
        <v>-465956.930549688</v>
      </c>
      <c r="J762" s="10">
        <v>1527.22752739988</v>
      </c>
      <c r="K762" s="20">
        <v>1870.0697984246001</v>
      </c>
      <c r="L762" s="21" t="s">
        <v>12</v>
      </c>
      <c r="M762" s="21" t="s">
        <v>6439</v>
      </c>
    </row>
    <row r="763" spans="1:13" x14ac:dyDescent="0.2">
      <c r="A763" s="4" t="s">
        <v>4480</v>
      </c>
      <c r="B763" s="9">
        <v>4333</v>
      </c>
      <c r="C763" s="9" t="s">
        <v>4481</v>
      </c>
      <c r="D763" s="9" t="s">
        <v>4482</v>
      </c>
      <c r="E763" s="10">
        <v>474.68</v>
      </c>
      <c r="F763" s="10">
        <v>1033773.0430092399</v>
      </c>
      <c r="G763" s="18">
        <v>1240635.7110596499</v>
      </c>
      <c r="H763" s="19">
        <v>-0.16673925005248</v>
      </c>
      <c r="I763" s="20">
        <v>-206862.668050412</v>
      </c>
      <c r="J763" s="10">
        <v>2177.8314717477901</v>
      </c>
      <c r="K763" s="20">
        <v>2613.62541303542</v>
      </c>
      <c r="L763" s="21" t="s">
        <v>25</v>
      </c>
      <c r="M763" s="21" t="s">
        <v>6450</v>
      </c>
    </row>
    <row r="764" spans="1:13" x14ac:dyDescent="0.2">
      <c r="A764" s="4" t="s">
        <v>4486</v>
      </c>
      <c r="B764" s="9">
        <v>4335</v>
      </c>
      <c r="C764" s="9" t="s">
        <v>4487</v>
      </c>
      <c r="D764" s="9" t="s">
        <v>4488</v>
      </c>
      <c r="E764" s="10">
        <v>899.02</v>
      </c>
      <c r="F764" s="10">
        <v>386846.20973661001</v>
      </c>
      <c r="G764" s="18">
        <v>427682.19752923399</v>
      </c>
      <c r="H764" s="19">
        <v>-9.5482084661315497E-2</v>
      </c>
      <c r="I764" s="20">
        <v>-40835.987792623797</v>
      </c>
      <c r="J764" s="10">
        <v>430.297668279471</v>
      </c>
      <c r="K764" s="20">
        <v>475.720448409639</v>
      </c>
      <c r="L764" s="21" t="s">
        <v>25</v>
      </c>
      <c r="M764" s="21" t="s">
        <v>6443</v>
      </c>
    </row>
    <row r="765" spans="1:13" x14ac:dyDescent="0.2">
      <c r="A765" s="4" t="s">
        <v>4495</v>
      </c>
      <c r="B765" s="9">
        <v>4340</v>
      </c>
      <c r="C765" s="9" t="s">
        <v>4496</v>
      </c>
      <c r="D765" s="9" t="s">
        <v>4497</v>
      </c>
      <c r="E765" s="10">
        <v>825.27</v>
      </c>
      <c r="F765" s="10">
        <v>475832.78094139998</v>
      </c>
      <c r="G765" s="18">
        <v>419831.20744133001</v>
      </c>
      <c r="H765" s="19">
        <v>0.13339068775132801</v>
      </c>
      <c r="I765" s="20">
        <v>56001.5735000696</v>
      </c>
      <c r="J765" s="10">
        <v>576.57830884607495</v>
      </c>
      <c r="K765" s="20">
        <v>508.71982192655798</v>
      </c>
      <c r="L765" s="21" t="s">
        <v>25</v>
      </c>
      <c r="M765" s="21" t="s">
        <v>6438</v>
      </c>
    </row>
    <row r="766" spans="1:13" x14ac:dyDescent="0.2">
      <c r="A766" s="4" t="s">
        <v>4498</v>
      </c>
      <c r="B766" s="9">
        <v>4341</v>
      </c>
      <c r="C766" s="9" t="s">
        <v>4499</v>
      </c>
      <c r="D766" s="9" t="s">
        <v>4500</v>
      </c>
      <c r="E766" s="10">
        <v>6014.67</v>
      </c>
      <c r="F766" s="10">
        <v>4263340.2492457395</v>
      </c>
      <c r="G766" s="18">
        <v>4026865.1046871701</v>
      </c>
      <c r="H766" s="19">
        <v>5.87243770056569E-2</v>
      </c>
      <c r="I766" s="20">
        <v>236475.144558573</v>
      </c>
      <c r="J766" s="10">
        <v>708.823634421463</v>
      </c>
      <c r="K766" s="20">
        <v>669.50723891537996</v>
      </c>
      <c r="L766" s="21" t="s">
        <v>12</v>
      </c>
      <c r="M766" s="21" t="s">
        <v>6439</v>
      </c>
    </row>
    <row r="767" spans="1:13" x14ac:dyDescent="0.2">
      <c r="A767" s="4" t="s">
        <v>4501</v>
      </c>
      <c r="B767" s="9">
        <v>4342</v>
      </c>
      <c r="C767" s="9" t="s">
        <v>4502</v>
      </c>
      <c r="D767" s="9" t="s">
        <v>4503</v>
      </c>
      <c r="E767" s="10">
        <v>11773.21</v>
      </c>
      <c r="F767" s="10">
        <v>4607722.4043794395</v>
      </c>
      <c r="G767" s="18">
        <v>4534238.9087570403</v>
      </c>
      <c r="H767" s="19">
        <v>1.6206357252257102E-2</v>
      </c>
      <c r="I767" s="20">
        <v>73483.495622401097</v>
      </c>
      <c r="J767" s="10">
        <v>391.37350003774998</v>
      </c>
      <c r="K767" s="20">
        <v>385.131914639851</v>
      </c>
      <c r="L767" s="21" t="s">
        <v>12</v>
      </c>
      <c r="M767" s="21" t="s">
        <v>6439</v>
      </c>
    </row>
    <row r="768" spans="1:13" x14ac:dyDescent="0.2">
      <c r="A768" s="4" t="s">
        <v>4504</v>
      </c>
      <c r="B768" s="9">
        <v>4343</v>
      </c>
      <c r="C768" s="9" t="s">
        <v>4505</v>
      </c>
      <c r="D768" s="9" t="s">
        <v>4506</v>
      </c>
      <c r="E768" s="10">
        <v>6344.56</v>
      </c>
      <c r="F768" s="10">
        <v>2995814.8597554802</v>
      </c>
      <c r="G768" s="18">
        <v>2187006.3304151902</v>
      </c>
      <c r="H768" s="19">
        <v>0.36982450306247899</v>
      </c>
      <c r="I768" s="20">
        <v>808808.52934029198</v>
      </c>
      <c r="J768" s="10">
        <v>472.18638640906198</v>
      </c>
      <c r="K768" s="20">
        <v>344.705752710225</v>
      </c>
      <c r="L768" s="21" t="s">
        <v>12</v>
      </c>
      <c r="M768" s="21" t="s">
        <v>6439</v>
      </c>
    </row>
    <row r="769" spans="1:13" x14ac:dyDescent="0.2">
      <c r="A769" s="4" t="s">
        <v>4507</v>
      </c>
      <c r="B769" s="9">
        <v>4344</v>
      </c>
      <c r="C769" s="9" t="s">
        <v>4508</v>
      </c>
      <c r="D769" s="9" t="s">
        <v>4509</v>
      </c>
      <c r="E769" s="10">
        <v>3963.5</v>
      </c>
      <c r="F769" s="10">
        <v>955264.32881327998</v>
      </c>
      <c r="G769" s="18">
        <v>1114502.12983554</v>
      </c>
      <c r="H769" s="19">
        <v>-0.14287796923794299</v>
      </c>
      <c r="I769" s="20">
        <v>-159237.80102226499</v>
      </c>
      <c r="J769" s="10">
        <v>241.01534724694801</v>
      </c>
      <c r="K769" s="20">
        <v>281.191404020574</v>
      </c>
      <c r="L769" s="21" t="s">
        <v>12</v>
      </c>
      <c r="M769" s="21" t="s">
        <v>6443</v>
      </c>
    </row>
    <row r="770" spans="1:13" x14ac:dyDescent="0.2">
      <c r="A770" s="4" t="s">
        <v>4513</v>
      </c>
      <c r="B770" s="9">
        <v>4513</v>
      </c>
      <c r="C770" s="9" t="s">
        <v>4514</v>
      </c>
      <c r="D770" s="9" t="s">
        <v>4515</v>
      </c>
      <c r="E770" s="10">
        <v>1247.96</v>
      </c>
      <c r="F770" s="10">
        <v>890885.64910907997</v>
      </c>
      <c r="G770" s="18">
        <v>1470921.6945162299</v>
      </c>
      <c r="H770" s="19">
        <v>-0.39433509449863602</v>
      </c>
      <c r="I770" s="20">
        <v>-580036.04540715297</v>
      </c>
      <c r="J770" s="10">
        <v>713.87356093871597</v>
      </c>
      <c r="K770" s="20">
        <v>1178.6609302511599</v>
      </c>
      <c r="L770" s="21" t="s">
        <v>25</v>
      </c>
      <c r="M770" s="21" t="s">
        <v>6439</v>
      </c>
    </row>
    <row r="771" spans="1:13" x14ac:dyDescent="0.2">
      <c r="A771" s="4" t="s">
        <v>4522</v>
      </c>
      <c r="B771" s="9">
        <v>4517</v>
      </c>
      <c r="C771" s="9" t="s">
        <v>4523</v>
      </c>
      <c r="D771" s="9" t="s">
        <v>4524</v>
      </c>
      <c r="E771" s="10">
        <v>3933.16</v>
      </c>
      <c r="F771" s="10">
        <v>2730098.7791659599</v>
      </c>
      <c r="G771" s="18">
        <v>2435516.7008388699</v>
      </c>
      <c r="H771" s="19">
        <v>0.120952600417654</v>
      </c>
      <c r="I771" s="20">
        <v>294582.07832708699</v>
      </c>
      <c r="J771" s="10">
        <v>694.12349845059998</v>
      </c>
      <c r="K771" s="20">
        <v>619.22644917544005</v>
      </c>
      <c r="L771" s="21" t="s">
        <v>25</v>
      </c>
      <c r="M771" s="21" t="s">
        <v>6439</v>
      </c>
    </row>
    <row r="772" spans="1:13" x14ac:dyDescent="0.2">
      <c r="A772" s="4" t="s">
        <v>4525</v>
      </c>
      <c r="B772" s="9">
        <v>4518</v>
      </c>
      <c r="C772" s="9" t="s">
        <v>4526</v>
      </c>
      <c r="D772" s="9" t="s">
        <v>4527</v>
      </c>
      <c r="E772" s="10">
        <v>25780.57</v>
      </c>
      <c r="F772" s="10">
        <v>36506640.789562702</v>
      </c>
      <c r="G772" s="18">
        <v>32752312.141375501</v>
      </c>
      <c r="H772" s="19">
        <v>0.114627896558312</v>
      </c>
      <c r="I772" s="20">
        <v>3754328.64818714</v>
      </c>
      <c r="J772" s="10">
        <v>1416.0525073558399</v>
      </c>
      <c r="K772" s="20">
        <v>1270.4262218164899</v>
      </c>
      <c r="L772" s="21" t="s">
        <v>12</v>
      </c>
      <c r="M772" s="21" t="s">
        <v>6439</v>
      </c>
    </row>
    <row r="773" spans="1:13" x14ac:dyDescent="0.2">
      <c r="A773" s="4" t="s">
        <v>4528</v>
      </c>
      <c r="B773" s="9">
        <v>4519</v>
      </c>
      <c r="C773" s="9" t="s">
        <v>4529</v>
      </c>
      <c r="D773" s="9" t="s">
        <v>4530</v>
      </c>
      <c r="E773" s="10">
        <v>10217.01</v>
      </c>
      <c r="F773" s="10">
        <v>19313376.131038599</v>
      </c>
      <c r="G773" s="18">
        <v>19350357.2100107</v>
      </c>
      <c r="H773" s="19">
        <v>-1.9111315915622E-3</v>
      </c>
      <c r="I773" s="20">
        <v>-36981.078972064002</v>
      </c>
      <c r="J773" s="10">
        <v>1890.3158684427799</v>
      </c>
      <c r="K773" s="20">
        <v>1893.9354282721299</v>
      </c>
      <c r="L773" s="21" t="s">
        <v>12</v>
      </c>
      <c r="M773" s="21" t="s">
        <v>6439</v>
      </c>
    </row>
    <row r="774" spans="1:13" x14ac:dyDescent="0.2">
      <c r="A774" s="4" t="s">
        <v>4531</v>
      </c>
      <c r="B774" s="9">
        <v>4520</v>
      </c>
      <c r="C774" s="9" t="s">
        <v>4532</v>
      </c>
      <c r="D774" s="9" t="s">
        <v>4533</v>
      </c>
      <c r="E774" s="10">
        <v>3192.94</v>
      </c>
      <c r="F774" s="10">
        <v>8257377.9386252603</v>
      </c>
      <c r="G774" s="18">
        <v>8633993.2467828691</v>
      </c>
      <c r="H774" s="19">
        <v>-4.3620060543589002E-2</v>
      </c>
      <c r="I774" s="20">
        <v>-376615.30815760698</v>
      </c>
      <c r="J774" s="10">
        <v>2586.1362689637999</v>
      </c>
      <c r="K774" s="20">
        <v>2704.0887855026599</v>
      </c>
      <c r="L774" s="21" t="s">
        <v>12</v>
      </c>
      <c r="M774" s="21" t="s">
        <v>6439</v>
      </c>
    </row>
    <row r="775" spans="1:13" x14ac:dyDescent="0.2">
      <c r="A775" s="4" t="s">
        <v>4534</v>
      </c>
      <c r="B775" s="9">
        <v>4521</v>
      </c>
      <c r="C775" s="9" t="s">
        <v>4535</v>
      </c>
      <c r="D775" s="9" t="s">
        <v>4536</v>
      </c>
      <c r="E775" s="10">
        <v>880.14</v>
      </c>
      <c r="F775" s="10">
        <v>3385270.5492679998</v>
      </c>
      <c r="G775" s="18">
        <v>3720772.29927071</v>
      </c>
      <c r="H775" s="19">
        <v>-9.0169922536906394E-2</v>
      </c>
      <c r="I775" s="20">
        <v>-335501.75000270602</v>
      </c>
      <c r="J775" s="10">
        <v>3846.28644223419</v>
      </c>
      <c r="K775" s="20">
        <v>4227.4777867960802</v>
      </c>
      <c r="L775" s="21" t="s">
        <v>25</v>
      </c>
      <c r="M775" s="21" t="s">
        <v>6439</v>
      </c>
    </row>
    <row r="776" spans="1:13" x14ac:dyDescent="0.2">
      <c r="A776" s="4" t="s">
        <v>4537</v>
      </c>
      <c r="B776" s="9">
        <v>4522</v>
      </c>
      <c r="C776" s="9" t="s">
        <v>4538</v>
      </c>
      <c r="D776" s="9" t="s">
        <v>4539</v>
      </c>
      <c r="E776" s="10">
        <v>1490.14</v>
      </c>
      <c r="F776" s="10">
        <v>1407333.4593555401</v>
      </c>
      <c r="G776" s="18">
        <v>1123399.8392709501</v>
      </c>
      <c r="H776" s="19">
        <v>0.252744935648963</v>
      </c>
      <c r="I776" s="20">
        <v>283933.62008459098</v>
      </c>
      <c r="J776" s="10">
        <v>944.43036181536002</v>
      </c>
      <c r="K776" s="20">
        <v>753.88878848359798</v>
      </c>
      <c r="L776" s="21" t="s">
        <v>12</v>
      </c>
      <c r="M776" s="21" t="s">
        <v>6439</v>
      </c>
    </row>
    <row r="777" spans="1:13" x14ac:dyDescent="0.2">
      <c r="A777" s="4" t="s">
        <v>4540</v>
      </c>
      <c r="B777" s="9">
        <v>4526</v>
      </c>
      <c r="C777" s="9" t="s">
        <v>4541</v>
      </c>
      <c r="D777" s="9" t="s">
        <v>4542</v>
      </c>
      <c r="E777" s="10">
        <v>899.72</v>
      </c>
      <c r="F777" s="10">
        <v>478581.79075996001</v>
      </c>
      <c r="G777" s="18">
        <v>564577.89022481698</v>
      </c>
      <c r="H777" s="19">
        <v>-0.15231928304987799</v>
      </c>
      <c r="I777" s="20">
        <v>-85996.099464857107</v>
      </c>
      <c r="J777" s="10">
        <v>531.92303245449705</v>
      </c>
      <c r="K777" s="20">
        <v>627.503990380137</v>
      </c>
      <c r="L777" s="21" t="s">
        <v>25</v>
      </c>
      <c r="M777" s="21" t="s">
        <v>6439</v>
      </c>
    </row>
    <row r="778" spans="1:13" x14ac:dyDescent="0.2">
      <c r="A778" s="4" t="s">
        <v>4543</v>
      </c>
      <c r="B778" s="9">
        <v>4530</v>
      </c>
      <c r="C778" s="9" t="s">
        <v>4544</v>
      </c>
      <c r="D778" s="9" t="s">
        <v>4545</v>
      </c>
      <c r="E778" s="10">
        <v>6334.38</v>
      </c>
      <c r="F778" s="10">
        <v>3358581.70048483</v>
      </c>
      <c r="G778" s="18">
        <v>3933705.53333221</v>
      </c>
      <c r="H778" s="19">
        <v>-0.14620408873365601</v>
      </c>
      <c r="I778" s="20">
        <v>-575123.83284737496</v>
      </c>
      <c r="J778" s="10">
        <v>530.21474879701395</v>
      </c>
      <c r="K778" s="20">
        <v>621.00877012938997</v>
      </c>
      <c r="L778" s="21" t="s">
        <v>12</v>
      </c>
      <c r="M778" s="21" t="s">
        <v>6441</v>
      </c>
    </row>
    <row r="779" spans="1:13" x14ac:dyDescent="0.2">
      <c r="A779" s="4" t="s">
        <v>4546</v>
      </c>
      <c r="B779" s="9">
        <v>4531</v>
      </c>
      <c r="C779" s="9" t="s">
        <v>4547</v>
      </c>
      <c r="D779" s="9" t="s">
        <v>4548</v>
      </c>
      <c r="E779" s="10">
        <v>3195.75</v>
      </c>
      <c r="F779" s="10">
        <v>1728261.4481025999</v>
      </c>
      <c r="G779" s="18">
        <v>2468107.0029067402</v>
      </c>
      <c r="H779" s="19">
        <v>-0.29976234982227501</v>
      </c>
      <c r="I779" s="20">
        <v>-739845.55480413698</v>
      </c>
      <c r="J779" s="10">
        <v>540.79995246893498</v>
      </c>
      <c r="K779" s="20">
        <v>772.30916151349004</v>
      </c>
      <c r="L779" s="21" t="s">
        <v>12</v>
      </c>
      <c r="M779" s="21" t="s">
        <v>6439</v>
      </c>
    </row>
    <row r="780" spans="1:13" x14ac:dyDescent="0.2">
      <c r="A780" s="4" t="s">
        <v>4555</v>
      </c>
      <c r="B780" s="9">
        <v>4535</v>
      </c>
      <c r="C780" s="9" t="s">
        <v>4556</v>
      </c>
      <c r="D780" s="9" t="s">
        <v>4557</v>
      </c>
      <c r="E780" s="10">
        <v>9148.08</v>
      </c>
      <c r="F780" s="10">
        <v>4887981.4108452201</v>
      </c>
      <c r="G780" s="18">
        <v>4240053.2704060096</v>
      </c>
      <c r="H780" s="19">
        <v>0.15281132078257201</v>
      </c>
      <c r="I780" s="20">
        <v>647928.14043920697</v>
      </c>
      <c r="J780" s="10">
        <v>534.31773780347601</v>
      </c>
      <c r="K780" s="20">
        <v>463.49105718424101</v>
      </c>
      <c r="L780" s="21" t="s">
        <v>12</v>
      </c>
      <c r="M780" s="21" t="s">
        <v>6439</v>
      </c>
    </row>
    <row r="781" spans="1:13" x14ac:dyDescent="0.2">
      <c r="A781" s="4" t="s">
        <v>4558</v>
      </c>
      <c r="B781" s="9">
        <v>4536</v>
      </c>
      <c r="C781" s="9" t="s">
        <v>4559</v>
      </c>
      <c r="D781" s="9" t="s">
        <v>4560</v>
      </c>
      <c r="E781" s="10">
        <v>930.65</v>
      </c>
      <c r="F781" s="10">
        <v>332473.70007989003</v>
      </c>
      <c r="G781" s="18">
        <v>498890.98047551903</v>
      </c>
      <c r="H781" s="19">
        <v>-0.333574441929193</v>
      </c>
      <c r="I781" s="20">
        <v>-166417.280395629</v>
      </c>
      <c r="J781" s="10">
        <v>357.24891213656002</v>
      </c>
      <c r="K781" s="20">
        <v>536.06724383551204</v>
      </c>
      <c r="L781" s="21" t="s">
        <v>25</v>
      </c>
      <c r="M781" s="21" t="s">
        <v>6439</v>
      </c>
    </row>
    <row r="782" spans="1:13" x14ac:dyDescent="0.2">
      <c r="A782" s="4" t="s">
        <v>4561</v>
      </c>
      <c r="B782" s="9">
        <v>4540</v>
      </c>
      <c r="C782" s="9" t="s">
        <v>4562</v>
      </c>
      <c r="D782" s="9" t="s">
        <v>4563</v>
      </c>
      <c r="E782" s="10">
        <v>67351.929999999993</v>
      </c>
      <c r="F782" s="10">
        <v>22887608.010241002</v>
      </c>
      <c r="G782" s="18">
        <v>24114406.226359598</v>
      </c>
      <c r="H782" s="19">
        <v>-5.0874079361641199E-2</v>
      </c>
      <c r="I782" s="20">
        <v>-1226798.2161186701</v>
      </c>
      <c r="J782" s="10">
        <v>339.82111589439199</v>
      </c>
      <c r="K782" s="20">
        <v>358.035860685204</v>
      </c>
      <c r="L782" s="21" t="s">
        <v>12</v>
      </c>
      <c r="M782" s="21" t="s">
        <v>6439</v>
      </c>
    </row>
    <row r="783" spans="1:13" x14ac:dyDescent="0.2">
      <c r="A783" s="4" t="s">
        <v>4564</v>
      </c>
      <c r="B783" s="9">
        <v>4545</v>
      </c>
      <c r="C783" s="9" t="s">
        <v>4565</v>
      </c>
      <c r="D783" s="9" t="s">
        <v>4566</v>
      </c>
      <c r="E783" s="10">
        <v>631.49</v>
      </c>
      <c r="F783" s="10">
        <v>499569.91471152002</v>
      </c>
      <c r="G783" s="18">
        <v>790430.27275258803</v>
      </c>
      <c r="H783" s="19">
        <v>-0.36797724994537201</v>
      </c>
      <c r="I783" s="20">
        <v>-290860.35804106802</v>
      </c>
      <c r="J783" s="10">
        <v>791.09711113639196</v>
      </c>
      <c r="K783" s="20">
        <v>1251.6908783236299</v>
      </c>
      <c r="L783" s="21" t="s">
        <v>25</v>
      </c>
      <c r="M783" s="21" t="s">
        <v>6438</v>
      </c>
    </row>
    <row r="784" spans="1:13" x14ac:dyDescent="0.2">
      <c r="A784" s="4" t="s">
        <v>4567</v>
      </c>
      <c r="B784" s="9">
        <v>4549</v>
      </c>
      <c r="C784" s="9" t="s">
        <v>4568</v>
      </c>
      <c r="D784" s="9" t="s">
        <v>4569</v>
      </c>
      <c r="E784" s="10">
        <v>8802.7800000000007</v>
      </c>
      <c r="F784" s="10">
        <v>29258862.6543581</v>
      </c>
      <c r="G784" s="18">
        <v>31607259.884471901</v>
      </c>
      <c r="H784" s="19">
        <v>-7.4299298284555906E-2</v>
      </c>
      <c r="I784" s="20">
        <v>-2348397.2301138602</v>
      </c>
      <c r="J784" s="10">
        <v>3323.8207309915801</v>
      </c>
      <c r="K784" s="20">
        <v>3590.5997746702701</v>
      </c>
      <c r="L784" s="21" t="s">
        <v>12</v>
      </c>
      <c r="M784" s="21" t="s">
        <v>6443</v>
      </c>
    </row>
    <row r="785" spans="1:13" x14ac:dyDescent="0.2">
      <c r="A785" s="4" t="s">
        <v>4570</v>
      </c>
      <c r="B785" s="9">
        <v>4550</v>
      </c>
      <c r="C785" s="9" t="s">
        <v>4571</v>
      </c>
      <c r="D785" s="9" t="s">
        <v>4572</v>
      </c>
      <c r="E785" s="10">
        <v>2483.94</v>
      </c>
      <c r="F785" s="10">
        <v>9880028.7394835409</v>
      </c>
      <c r="G785" s="18">
        <v>11113219.3169939</v>
      </c>
      <c r="H785" s="19">
        <v>-0.11096609743178699</v>
      </c>
      <c r="I785" s="20">
        <v>-1233190.5775103599</v>
      </c>
      <c r="J785" s="10">
        <v>3977.5633628362798</v>
      </c>
      <c r="K785" s="20">
        <v>4474.0288883764897</v>
      </c>
      <c r="L785" s="21" t="s">
        <v>12</v>
      </c>
      <c r="M785" s="21" t="s">
        <v>6439</v>
      </c>
    </row>
    <row r="786" spans="1:13" x14ac:dyDescent="0.2">
      <c r="A786" s="4" t="s">
        <v>4573</v>
      </c>
      <c r="B786" s="9">
        <v>4551</v>
      </c>
      <c r="C786" s="9" t="s">
        <v>4574</v>
      </c>
      <c r="D786" s="9" t="s">
        <v>4575</v>
      </c>
      <c r="E786" s="10">
        <v>724.5</v>
      </c>
      <c r="F786" s="10">
        <v>3383287.4300004998</v>
      </c>
      <c r="G786" s="18">
        <v>3782128.0152209098</v>
      </c>
      <c r="H786" s="19">
        <v>-0.105454015203955</v>
      </c>
      <c r="I786" s="20">
        <v>-398840.58522040898</v>
      </c>
      <c r="J786" s="10">
        <v>4669.8239199454802</v>
      </c>
      <c r="K786" s="20">
        <v>5220.3285234243003</v>
      </c>
      <c r="L786" s="21" t="s">
        <v>25</v>
      </c>
      <c r="M786" s="21" t="s">
        <v>6439</v>
      </c>
    </row>
    <row r="787" spans="1:13" x14ac:dyDescent="0.2">
      <c r="A787" s="4" t="s">
        <v>4579</v>
      </c>
      <c r="B787" s="9">
        <v>4553</v>
      </c>
      <c r="C787" s="9" t="s">
        <v>4580</v>
      </c>
      <c r="D787" s="9" t="s">
        <v>4581</v>
      </c>
      <c r="E787" s="10">
        <v>1277.67</v>
      </c>
      <c r="F787" s="10">
        <v>3144194.5008883202</v>
      </c>
      <c r="G787" s="18">
        <v>3304593.0714242598</v>
      </c>
      <c r="H787" s="19">
        <v>-4.8538070215951898E-2</v>
      </c>
      <c r="I787" s="20">
        <v>-160398.57053593901</v>
      </c>
      <c r="J787" s="10">
        <v>2460.8815272240199</v>
      </c>
      <c r="K787" s="20">
        <v>2586.4214323137098</v>
      </c>
      <c r="L787" s="21" t="s">
        <v>25</v>
      </c>
      <c r="M787" s="21" t="s">
        <v>6439</v>
      </c>
    </row>
    <row r="788" spans="1:13" x14ac:dyDescent="0.2">
      <c r="A788" s="4" t="s">
        <v>4582</v>
      </c>
      <c r="B788" s="9">
        <v>4554</v>
      </c>
      <c r="C788" s="9" t="s">
        <v>4583</v>
      </c>
      <c r="D788" s="9" t="s">
        <v>4584</v>
      </c>
      <c r="E788" s="10">
        <v>1142.4100000000001</v>
      </c>
      <c r="F788" s="10">
        <v>3414956.8882921999</v>
      </c>
      <c r="G788" s="18">
        <v>3890647.3875199901</v>
      </c>
      <c r="H788" s="19">
        <v>-0.122265127586134</v>
      </c>
      <c r="I788" s="20">
        <v>-475690.49922779202</v>
      </c>
      <c r="J788" s="10">
        <v>2989.2568239880602</v>
      </c>
      <c r="K788" s="20">
        <v>3405.6489242215898</v>
      </c>
      <c r="L788" s="21" t="s">
        <v>25</v>
      </c>
      <c r="M788" s="21" t="s">
        <v>6440</v>
      </c>
    </row>
    <row r="789" spans="1:13" x14ac:dyDescent="0.2">
      <c r="A789" s="4" t="s">
        <v>4585</v>
      </c>
      <c r="B789" s="9">
        <v>4555</v>
      </c>
      <c r="C789" s="9" t="s">
        <v>4586</v>
      </c>
      <c r="D789" s="9" t="s">
        <v>4587</v>
      </c>
      <c r="E789" s="10">
        <v>419.21</v>
      </c>
      <c r="F789" s="10">
        <v>1675066.3785832999</v>
      </c>
      <c r="G789" s="18">
        <v>1620855.6247880401</v>
      </c>
      <c r="H789" s="19">
        <v>3.3445763438892502E-2</v>
      </c>
      <c r="I789" s="20">
        <v>54210.753795259203</v>
      </c>
      <c r="J789" s="10">
        <v>3995.76913380716</v>
      </c>
      <c r="K789" s="20">
        <v>3866.4526723791</v>
      </c>
      <c r="L789" s="21" t="s">
        <v>80</v>
      </c>
      <c r="M789" s="21" t="s">
        <v>6441</v>
      </c>
    </row>
    <row r="790" spans="1:13" x14ac:dyDescent="0.2">
      <c r="A790" s="4" t="s">
        <v>4588</v>
      </c>
      <c r="B790" s="9">
        <v>4562</v>
      </c>
      <c r="C790" s="9" t="s">
        <v>4589</v>
      </c>
      <c r="D790" s="9" t="s">
        <v>4590</v>
      </c>
      <c r="E790" s="10">
        <v>2136.89</v>
      </c>
      <c r="F790" s="10">
        <v>3020088.81386824</v>
      </c>
      <c r="G790" s="18">
        <v>1052126.0671982199</v>
      </c>
      <c r="H790" s="19">
        <v>1.87046287324736</v>
      </c>
      <c r="I790" s="20">
        <v>1967962.74667002</v>
      </c>
      <c r="J790" s="10">
        <v>1413.31037810474</v>
      </c>
      <c r="K790" s="20">
        <v>492.36323217302498</v>
      </c>
      <c r="L790" s="21" t="s">
        <v>80</v>
      </c>
      <c r="M790" s="21" t="s">
        <v>6439</v>
      </c>
    </row>
    <row r="791" spans="1:13" x14ac:dyDescent="0.2">
      <c r="A791" s="4" t="s">
        <v>4591</v>
      </c>
      <c r="B791" s="9">
        <v>4563</v>
      </c>
      <c r="C791" s="9" t="s">
        <v>4592</v>
      </c>
      <c r="D791" s="9" t="s">
        <v>4593</v>
      </c>
      <c r="E791" s="10">
        <v>7545.65</v>
      </c>
      <c r="F791" s="10">
        <v>1718956.9339536</v>
      </c>
      <c r="G791" s="18">
        <v>1661453.5397584999</v>
      </c>
      <c r="H791" s="19">
        <v>3.4610293227617599E-2</v>
      </c>
      <c r="I791" s="20">
        <v>57503.394195104498</v>
      </c>
      <c r="J791" s="10">
        <v>227.8076685181</v>
      </c>
      <c r="K791" s="20">
        <v>220.18693416186801</v>
      </c>
      <c r="L791" s="21" t="s">
        <v>12</v>
      </c>
      <c r="M791" s="21" t="s">
        <v>6439</v>
      </c>
    </row>
    <row r="792" spans="1:13" x14ac:dyDescent="0.2">
      <c r="A792" s="4" t="s">
        <v>4594</v>
      </c>
      <c r="B792" s="9">
        <v>4757</v>
      </c>
      <c r="C792" s="9" t="s">
        <v>4595</v>
      </c>
      <c r="D792" s="9" t="s">
        <v>4596</v>
      </c>
      <c r="E792" s="10">
        <v>1221.8599999999999</v>
      </c>
      <c r="F792" s="10">
        <v>469476.74125968001</v>
      </c>
      <c r="G792" s="18">
        <v>469102.099214911</v>
      </c>
      <c r="H792" s="19">
        <v>7.9863647038891405E-4</v>
      </c>
      <c r="I792" s="20">
        <v>374.64204476907599</v>
      </c>
      <c r="J792" s="10">
        <v>384.23120591530898</v>
      </c>
      <c r="K792" s="20">
        <v>383.92458973606699</v>
      </c>
      <c r="L792" s="21" t="s">
        <v>25</v>
      </c>
      <c r="M792" s="21" t="s">
        <v>6439</v>
      </c>
    </row>
    <row r="793" spans="1:13" x14ac:dyDescent="0.2">
      <c r="A793" s="4" t="s">
        <v>4600</v>
      </c>
      <c r="B793" s="9">
        <v>4759</v>
      </c>
      <c r="C793" s="9" t="s">
        <v>4601</v>
      </c>
      <c r="D793" s="9" t="s">
        <v>4602</v>
      </c>
      <c r="E793" s="10">
        <v>21107.11</v>
      </c>
      <c r="F793" s="10">
        <v>5750945.4686183101</v>
      </c>
      <c r="G793" s="18">
        <v>6270221.9844543999</v>
      </c>
      <c r="H793" s="19">
        <v>-8.2816288980440494E-2</v>
      </c>
      <c r="I793" s="20">
        <v>-519276.51583608601</v>
      </c>
      <c r="J793" s="10">
        <v>272.46484566661701</v>
      </c>
      <c r="K793" s="20">
        <v>297.06681703247801</v>
      </c>
      <c r="L793" s="21" t="s">
        <v>12</v>
      </c>
      <c r="M793" s="21" t="s">
        <v>6439</v>
      </c>
    </row>
    <row r="794" spans="1:13" x14ac:dyDescent="0.2">
      <c r="A794" s="4" t="s">
        <v>4615</v>
      </c>
      <c r="B794" s="9">
        <v>4764</v>
      </c>
      <c r="C794" s="9" t="s">
        <v>4616</v>
      </c>
      <c r="D794" s="9" t="s">
        <v>4617</v>
      </c>
      <c r="E794" s="10">
        <v>2287.66</v>
      </c>
      <c r="F794" s="10">
        <v>881870.7012594</v>
      </c>
      <c r="G794" s="18">
        <v>936812.81921247696</v>
      </c>
      <c r="H794" s="19">
        <v>-5.8647914317893297E-2</v>
      </c>
      <c r="I794" s="20">
        <v>-54942.117953077402</v>
      </c>
      <c r="J794" s="10">
        <v>385.49028319741598</v>
      </c>
      <c r="K794" s="20">
        <v>409.50701555846501</v>
      </c>
      <c r="L794" s="21" t="s">
        <v>25</v>
      </c>
      <c r="M794" s="21" t="s">
        <v>6439</v>
      </c>
    </row>
    <row r="795" spans="1:13" x14ac:dyDescent="0.2">
      <c r="A795" s="4" t="s">
        <v>4627</v>
      </c>
      <c r="B795" s="9">
        <v>4769</v>
      </c>
      <c r="C795" s="9" t="s">
        <v>4628</v>
      </c>
      <c r="D795" s="9" t="s">
        <v>4629</v>
      </c>
      <c r="E795" s="10">
        <v>571.38</v>
      </c>
      <c r="F795" s="10">
        <v>518805.89713843999</v>
      </c>
      <c r="G795" s="18">
        <v>300140.83121280401</v>
      </c>
      <c r="H795" s="19">
        <v>0.72854154845262997</v>
      </c>
      <c r="I795" s="20">
        <v>218665.06592563601</v>
      </c>
      <c r="J795" s="10">
        <v>907.98749892967896</v>
      </c>
      <c r="K795" s="20">
        <v>525.29110436627798</v>
      </c>
      <c r="L795" s="21" t="s">
        <v>80</v>
      </c>
      <c r="M795" s="21" t="s">
        <v>6440</v>
      </c>
    </row>
    <row r="796" spans="1:13" x14ac:dyDescent="0.2">
      <c r="A796" s="4" t="s">
        <v>4636</v>
      </c>
      <c r="B796" s="9">
        <v>4773</v>
      </c>
      <c r="C796" s="9" t="s">
        <v>4637</v>
      </c>
      <c r="D796" s="9" t="s">
        <v>4638</v>
      </c>
      <c r="E796" s="10">
        <v>2301.9699999999998</v>
      </c>
      <c r="F796" s="10">
        <v>1816143.29847932</v>
      </c>
      <c r="G796" s="18">
        <v>2116904.6775884698</v>
      </c>
      <c r="H796" s="19">
        <v>-0.142076014235922</v>
      </c>
      <c r="I796" s="20">
        <v>-300761.37910914997</v>
      </c>
      <c r="J796" s="10">
        <v>788.95176673862795</v>
      </c>
      <c r="K796" s="20">
        <v>919.60567582916804</v>
      </c>
      <c r="L796" s="21" t="s">
        <v>12</v>
      </c>
      <c r="M796" s="21" t="s">
        <v>6439</v>
      </c>
    </row>
    <row r="797" spans="1:13" x14ac:dyDescent="0.2">
      <c r="A797" s="4" t="s">
        <v>4639</v>
      </c>
      <c r="B797" s="9">
        <v>4774</v>
      </c>
      <c r="C797" s="9" t="s">
        <v>4640</v>
      </c>
      <c r="D797" s="9" t="s">
        <v>4641</v>
      </c>
      <c r="E797" s="10">
        <v>1973.93</v>
      </c>
      <c r="F797" s="10">
        <v>3020880.45155324</v>
      </c>
      <c r="G797" s="18">
        <v>2705640.2676790399</v>
      </c>
      <c r="H797" s="19">
        <v>0.11651223100128601</v>
      </c>
      <c r="I797" s="20">
        <v>315240.18387420301</v>
      </c>
      <c r="J797" s="10">
        <v>1530.38884436289</v>
      </c>
      <c r="K797" s="20">
        <v>1370.6870393980701</v>
      </c>
      <c r="L797" s="21" t="s">
        <v>25</v>
      </c>
      <c r="M797" s="21" t="s">
        <v>6439</v>
      </c>
    </row>
    <row r="798" spans="1:13" x14ac:dyDescent="0.2">
      <c r="A798" s="4" t="s">
        <v>4642</v>
      </c>
      <c r="B798" s="9">
        <v>4775</v>
      </c>
      <c r="C798" s="9" t="s">
        <v>4643</v>
      </c>
      <c r="D798" s="9" t="s">
        <v>4644</v>
      </c>
      <c r="E798" s="10">
        <v>1077.3399999999999</v>
      </c>
      <c r="F798" s="10">
        <v>2606077.4366128598</v>
      </c>
      <c r="G798" s="18">
        <v>2359515.2053665901</v>
      </c>
      <c r="H798" s="19">
        <v>0.10449698763774801</v>
      </c>
      <c r="I798" s="20">
        <v>246562.23124627001</v>
      </c>
      <c r="J798" s="10">
        <v>2418.9925525951498</v>
      </c>
      <c r="K798" s="20">
        <v>2190.1305115994901</v>
      </c>
      <c r="L798" s="21" t="s">
        <v>25</v>
      </c>
      <c r="M798" s="21" t="s">
        <v>6439</v>
      </c>
    </row>
    <row r="799" spans="1:13" x14ac:dyDescent="0.2">
      <c r="A799" s="4" t="s">
        <v>4645</v>
      </c>
      <c r="B799" s="9">
        <v>4776</v>
      </c>
      <c r="C799" s="9" t="s">
        <v>4646</v>
      </c>
      <c r="D799" s="9" t="s">
        <v>4647</v>
      </c>
      <c r="E799" s="10">
        <v>838.96</v>
      </c>
      <c r="F799" s="10">
        <v>2720107.5969702001</v>
      </c>
      <c r="G799" s="18">
        <v>2974934.4772211402</v>
      </c>
      <c r="H799" s="19">
        <v>-8.5657980773066605E-2</v>
      </c>
      <c r="I799" s="20">
        <v>-254826.880250941</v>
      </c>
      <c r="J799" s="10">
        <v>3242.2375285713301</v>
      </c>
      <c r="K799" s="20">
        <v>3545.9789229774301</v>
      </c>
      <c r="L799" s="21" t="s">
        <v>25</v>
      </c>
      <c r="M799" s="21" t="s">
        <v>6438</v>
      </c>
    </row>
    <row r="800" spans="1:13" x14ac:dyDescent="0.2">
      <c r="A800" s="4" t="s">
        <v>4648</v>
      </c>
      <c r="B800" s="9">
        <v>4777</v>
      </c>
      <c r="C800" s="9" t="s">
        <v>4649</v>
      </c>
      <c r="D800" s="9" t="s">
        <v>4650</v>
      </c>
      <c r="E800" s="10">
        <v>1260.3</v>
      </c>
      <c r="F800" s="10">
        <v>395247.59059262002</v>
      </c>
      <c r="G800" s="18">
        <v>429558.07902935799</v>
      </c>
      <c r="H800" s="19">
        <v>-7.9873921855380697E-2</v>
      </c>
      <c r="I800" s="20">
        <v>-34310.4884367384</v>
      </c>
      <c r="J800" s="10">
        <v>313.61389398763799</v>
      </c>
      <c r="K800" s="20">
        <v>340.83795844589201</v>
      </c>
      <c r="L800" s="21" t="s">
        <v>25</v>
      </c>
      <c r="M800" s="21" t="s">
        <v>6440</v>
      </c>
    </row>
    <row r="801" spans="1:13" x14ac:dyDescent="0.2">
      <c r="A801" s="4" t="s">
        <v>4651</v>
      </c>
      <c r="B801" s="9">
        <v>4778</v>
      </c>
      <c r="C801" s="9" t="s">
        <v>4652</v>
      </c>
      <c r="D801" s="9" t="s">
        <v>4653</v>
      </c>
      <c r="E801" s="10">
        <v>259.98</v>
      </c>
      <c r="F801" s="10">
        <v>131263.89892571999</v>
      </c>
      <c r="G801" s="18">
        <v>146592.49225851399</v>
      </c>
      <c r="H801" s="19">
        <v>-0.104566019013866</v>
      </c>
      <c r="I801" s="20">
        <v>-15328.5933327937</v>
      </c>
      <c r="J801" s="10">
        <v>504.89998817493603</v>
      </c>
      <c r="K801" s="20">
        <v>563.86065181365404</v>
      </c>
      <c r="L801" s="21" t="s">
        <v>25</v>
      </c>
      <c r="M801" s="21" t="s">
        <v>6442</v>
      </c>
    </row>
    <row r="802" spans="1:13" x14ac:dyDescent="0.2">
      <c r="A802" s="4" t="s">
        <v>4660</v>
      </c>
      <c r="B802" s="9">
        <v>4782</v>
      </c>
      <c r="C802" s="9" t="s">
        <v>4661</v>
      </c>
      <c r="D802" s="9" t="s">
        <v>4662</v>
      </c>
      <c r="E802" s="10">
        <v>734.13</v>
      </c>
      <c r="F802" s="10">
        <v>201974.20264494</v>
      </c>
      <c r="G802" s="18">
        <v>210817.24579268199</v>
      </c>
      <c r="H802" s="19">
        <v>-4.1946488364799597E-2</v>
      </c>
      <c r="I802" s="20">
        <v>-8843.0431477418497</v>
      </c>
      <c r="J802" s="10">
        <v>275.12048635110898</v>
      </c>
      <c r="K802" s="20">
        <v>287.16609564066601</v>
      </c>
      <c r="L802" s="21" t="s">
        <v>25</v>
      </c>
      <c r="M802" s="21" t="s">
        <v>6438</v>
      </c>
    </row>
    <row r="803" spans="1:13" x14ac:dyDescent="0.2">
      <c r="A803" s="4" t="s">
        <v>4672</v>
      </c>
      <c r="B803" s="9">
        <v>4786</v>
      </c>
      <c r="C803" s="9" t="s">
        <v>4673</v>
      </c>
      <c r="D803" s="9" t="s">
        <v>4674</v>
      </c>
      <c r="E803" s="10">
        <v>2806.9</v>
      </c>
      <c r="F803" s="10">
        <v>2446546.0420479602</v>
      </c>
      <c r="G803" s="18">
        <v>2280775.7833063202</v>
      </c>
      <c r="H803" s="19">
        <v>7.2681523521495303E-2</v>
      </c>
      <c r="I803" s="20">
        <v>165770.25874163501</v>
      </c>
      <c r="J803" s="10">
        <v>871.61852650538299</v>
      </c>
      <c r="K803" s="20">
        <v>812.56039876957698</v>
      </c>
      <c r="L803" s="21" t="s">
        <v>25</v>
      </c>
      <c r="M803" s="21" t="s">
        <v>6440</v>
      </c>
    </row>
    <row r="804" spans="1:13" x14ac:dyDescent="0.2">
      <c r="A804" s="4" t="s">
        <v>4675</v>
      </c>
      <c r="B804" s="9">
        <v>4800</v>
      </c>
      <c r="C804" s="9" t="s">
        <v>4676</v>
      </c>
      <c r="D804" s="9" t="s">
        <v>4677</v>
      </c>
      <c r="E804" s="10">
        <v>8158.34</v>
      </c>
      <c r="F804" s="10">
        <v>9112570.5811081007</v>
      </c>
      <c r="G804" s="18">
        <v>8334497.3864467796</v>
      </c>
      <c r="H804" s="19">
        <v>9.3355742834185407E-2</v>
      </c>
      <c r="I804" s="20">
        <v>778073.194661316</v>
      </c>
      <c r="J804" s="10">
        <v>1116.9638163043101</v>
      </c>
      <c r="K804" s="20">
        <v>1021.5923075585</v>
      </c>
      <c r="L804" s="21" t="s">
        <v>12</v>
      </c>
      <c r="M804" s="21" t="s">
        <v>6439</v>
      </c>
    </row>
    <row r="805" spans="1:13" x14ac:dyDescent="0.2">
      <c r="A805" s="4" t="s">
        <v>4678</v>
      </c>
      <c r="B805" s="9">
        <v>4922</v>
      </c>
      <c r="C805" s="9" t="s">
        <v>4679</v>
      </c>
      <c r="D805" s="9" t="s">
        <v>4680</v>
      </c>
      <c r="E805" s="10">
        <v>16284.02</v>
      </c>
      <c r="F805" s="10">
        <v>31520188.6915453</v>
      </c>
      <c r="G805" s="18">
        <v>31513897.865947701</v>
      </c>
      <c r="H805" s="19">
        <v>1.9962067607015601E-4</v>
      </c>
      <c r="I805" s="20">
        <v>6290.8255976066002</v>
      </c>
      <c r="J805" s="10">
        <v>1935.65155849387</v>
      </c>
      <c r="K805" s="20">
        <v>1935.26523953838</v>
      </c>
      <c r="L805" s="21" t="s">
        <v>25</v>
      </c>
      <c r="M805" s="21" t="s">
        <v>6439</v>
      </c>
    </row>
    <row r="806" spans="1:13" x14ac:dyDescent="0.2">
      <c r="A806" s="4" t="s">
        <v>4681</v>
      </c>
      <c r="B806" s="9">
        <v>4923</v>
      </c>
      <c r="C806" s="9" t="s">
        <v>4682</v>
      </c>
      <c r="D806" s="9" t="s">
        <v>4683</v>
      </c>
      <c r="E806" s="10">
        <v>2116</v>
      </c>
      <c r="F806" s="10">
        <v>5213097.4076839201</v>
      </c>
      <c r="G806" s="18">
        <v>5185769.3177504698</v>
      </c>
      <c r="H806" s="19">
        <v>5.2698236768655704E-3</v>
      </c>
      <c r="I806" s="20">
        <v>27328.089933444699</v>
      </c>
      <c r="J806" s="10">
        <v>2463.6566198884302</v>
      </c>
      <c r="K806" s="20">
        <v>2450.7416435493701</v>
      </c>
      <c r="L806" s="21" t="s">
        <v>12</v>
      </c>
      <c r="M806" s="21" t="s">
        <v>6439</v>
      </c>
    </row>
    <row r="807" spans="1:13" x14ac:dyDescent="0.2">
      <c r="A807" s="4" t="s">
        <v>4684</v>
      </c>
      <c r="B807" s="9">
        <v>4924</v>
      </c>
      <c r="C807" s="9" t="s">
        <v>4685</v>
      </c>
      <c r="D807" s="9" t="s">
        <v>4686</v>
      </c>
      <c r="E807" s="10">
        <v>361.46</v>
      </c>
      <c r="F807" s="10">
        <v>1165871.9002082399</v>
      </c>
      <c r="G807" s="18">
        <v>1380913.6135072301</v>
      </c>
      <c r="H807" s="19">
        <v>-0.15572423299733401</v>
      </c>
      <c r="I807" s="20">
        <v>-215041.713298991</v>
      </c>
      <c r="J807" s="10">
        <v>3225.4520561285899</v>
      </c>
      <c r="K807" s="20">
        <v>3820.3773958591</v>
      </c>
      <c r="L807" s="21" t="s">
        <v>25</v>
      </c>
      <c r="M807" s="21" t="s">
        <v>6443</v>
      </c>
    </row>
    <row r="808" spans="1:13" x14ac:dyDescent="0.2">
      <c r="A808" s="4" t="s">
        <v>4687</v>
      </c>
      <c r="B808" s="9">
        <v>4926</v>
      </c>
      <c r="C808" s="9" t="s">
        <v>4688</v>
      </c>
      <c r="D808" s="9" t="s">
        <v>4689</v>
      </c>
      <c r="E808" s="10">
        <v>11340.65</v>
      </c>
      <c r="F808" s="10">
        <v>22528541.047601301</v>
      </c>
      <c r="G808" s="18">
        <v>23908189.785341699</v>
      </c>
      <c r="H808" s="19">
        <v>-5.7706114520901498E-2</v>
      </c>
      <c r="I808" s="20">
        <v>-1379648.73774037</v>
      </c>
      <c r="J808" s="10">
        <v>1986.52996500212</v>
      </c>
      <c r="K808" s="20">
        <v>2108.1851380072299</v>
      </c>
      <c r="L808" s="21" t="s">
        <v>25</v>
      </c>
      <c r="M808" s="21" t="s">
        <v>6439</v>
      </c>
    </row>
    <row r="809" spans="1:13" x14ac:dyDescent="0.2">
      <c r="A809" s="4" t="s">
        <v>4690</v>
      </c>
      <c r="B809" s="9">
        <v>4927</v>
      </c>
      <c r="C809" s="9" t="s">
        <v>4691</v>
      </c>
      <c r="D809" s="9" t="s">
        <v>4692</v>
      </c>
      <c r="E809" s="10">
        <v>1084.3399999999999</v>
      </c>
      <c r="F809" s="10">
        <v>2303816.31419292</v>
      </c>
      <c r="G809" s="18">
        <v>3066216.7014139402</v>
      </c>
      <c r="H809" s="19">
        <v>-0.24864530509844501</v>
      </c>
      <c r="I809" s="20">
        <v>-762400.38722101599</v>
      </c>
      <c r="J809" s="10">
        <v>2124.6254073380301</v>
      </c>
      <c r="K809" s="20">
        <v>2827.7262679730902</v>
      </c>
      <c r="L809" s="21" t="s">
        <v>25</v>
      </c>
      <c r="M809" s="21" t="s">
        <v>6439</v>
      </c>
    </row>
    <row r="810" spans="1:13" x14ac:dyDescent="0.2">
      <c r="A810" s="4" t="s">
        <v>4696</v>
      </c>
      <c r="B810" s="9">
        <v>4930</v>
      </c>
      <c r="C810" s="9" t="s">
        <v>4697</v>
      </c>
      <c r="D810" s="9" t="s">
        <v>4698</v>
      </c>
      <c r="E810" s="10">
        <v>1893.73</v>
      </c>
      <c r="F810" s="10">
        <v>2720240.6560912398</v>
      </c>
      <c r="G810" s="18">
        <v>2432657.6168448501</v>
      </c>
      <c r="H810" s="19">
        <v>0.118217638707162</v>
      </c>
      <c r="I810" s="20">
        <v>287583.03924639098</v>
      </c>
      <c r="J810" s="10">
        <v>1436.44587987265</v>
      </c>
      <c r="K810" s="20">
        <v>1284.58524543882</v>
      </c>
      <c r="L810" s="21" t="s">
        <v>25</v>
      </c>
      <c r="M810" s="21" t="s">
        <v>6438</v>
      </c>
    </row>
    <row r="811" spans="1:13" x14ac:dyDescent="0.2">
      <c r="A811" s="4" t="s">
        <v>4699</v>
      </c>
      <c r="B811" s="9">
        <v>4931</v>
      </c>
      <c r="C811" s="9" t="s">
        <v>4700</v>
      </c>
      <c r="D811" s="9" t="s">
        <v>4701</v>
      </c>
      <c r="E811" s="10">
        <v>208.71</v>
      </c>
      <c r="F811" s="10">
        <v>593342.75315453997</v>
      </c>
      <c r="G811" s="18">
        <v>509204.12904770201</v>
      </c>
      <c r="H811" s="19">
        <v>0.16523554957064299</v>
      </c>
      <c r="I811" s="20">
        <v>84138.624106837902</v>
      </c>
      <c r="J811" s="10">
        <v>2842.9052424634201</v>
      </c>
      <c r="K811" s="20">
        <v>2439.7687175875699</v>
      </c>
      <c r="L811" s="21" t="s">
        <v>25</v>
      </c>
      <c r="M811" s="21" t="s">
        <v>6450</v>
      </c>
    </row>
    <row r="812" spans="1:13" x14ac:dyDescent="0.2">
      <c r="A812" s="4" t="s">
        <v>4705</v>
      </c>
      <c r="B812" s="9">
        <v>4934</v>
      </c>
      <c r="C812" s="9" t="s">
        <v>4706</v>
      </c>
      <c r="D812" s="9" t="s">
        <v>4707</v>
      </c>
      <c r="E812" s="10">
        <v>1606.59</v>
      </c>
      <c r="F812" s="10">
        <v>1777077.74374989</v>
      </c>
      <c r="G812" s="18">
        <v>2038515.37174927</v>
      </c>
      <c r="H812" s="19">
        <v>-0.12824903438183899</v>
      </c>
      <c r="I812" s="20">
        <v>-261437.62799938</v>
      </c>
      <c r="J812" s="10">
        <v>1106.1177672896599</v>
      </c>
      <c r="K812" s="20">
        <v>1268.84604768439</v>
      </c>
      <c r="L812" s="21" t="s">
        <v>25</v>
      </c>
      <c r="M812" s="21" t="s">
        <v>6439</v>
      </c>
    </row>
    <row r="813" spans="1:13" x14ac:dyDescent="0.2">
      <c r="A813" s="4" t="s">
        <v>4711</v>
      </c>
      <c r="B813" s="9">
        <v>4938</v>
      </c>
      <c r="C813" s="9" t="s">
        <v>4712</v>
      </c>
      <c r="D813" s="9" t="s">
        <v>4713</v>
      </c>
      <c r="E813" s="10">
        <v>4360.3100000000004</v>
      </c>
      <c r="F813" s="10">
        <v>4742510.75116242</v>
      </c>
      <c r="G813" s="18">
        <v>4675817.9610850401</v>
      </c>
      <c r="H813" s="19">
        <v>1.4263341864982499E-2</v>
      </c>
      <c r="I813" s="20">
        <v>66692.790077380807</v>
      </c>
      <c r="J813" s="10">
        <v>1087.6544904289899</v>
      </c>
      <c r="K813" s="20">
        <v>1072.3590664620299</v>
      </c>
      <c r="L813" s="21" t="s">
        <v>80</v>
      </c>
      <c r="M813" s="21" t="s">
        <v>6443</v>
      </c>
    </row>
    <row r="814" spans="1:13" x14ac:dyDescent="0.2">
      <c r="A814" s="4" t="s">
        <v>4714</v>
      </c>
      <c r="B814" s="9">
        <v>4939</v>
      </c>
      <c r="C814" s="9" t="s">
        <v>4715</v>
      </c>
      <c r="D814" s="9" t="s">
        <v>4716</v>
      </c>
      <c r="E814" s="10">
        <v>11309.05</v>
      </c>
      <c r="F814" s="10">
        <v>13054709.065181401</v>
      </c>
      <c r="G814" s="18">
        <v>14410281.242771899</v>
      </c>
      <c r="H814" s="19">
        <v>-9.4069793278355102E-2</v>
      </c>
      <c r="I814" s="20">
        <v>-1355572.1775905101</v>
      </c>
      <c r="J814" s="10">
        <v>1154.35947892895</v>
      </c>
      <c r="K814" s="20">
        <v>1274.2256195499999</v>
      </c>
      <c r="L814" s="21" t="s">
        <v>25</v>
      </c>
      <c r="M814" s="21" t="s">
        <v>6439</v>
      </c>
    </row>
    <row r="815" spans="1:13" x14ac:dyDescent="0.2">
      <c r="A815" s="4" t="s">
        <v>4717</v>
      </c>
      <c r="B815" s="9">
        <v>4940</v>
      </c>
      <c r="C815" s="9" t="s">
        <v>4718</v>
      </c>
      <c r="D815" s="9" t="s">
        <v>4719</v>
      </c>
      <c r="E815" s="10">
        <v>636.69000000000005</v>
      </c>
      <c r="F815" s="10">
        <v>1294236.5052215401</v>
      </c>
      <c r="G815" s="18">
        <v>1386945.5660801399</v>
      </c>
      <c r="H815" s="19">
        <v>-6.6844051508535896E-2</v>
      </c>
      <c r="I815" s="20">
        <v>-92709.060858596102</v>
      </c>
      <c r="J815" s="10">
        <v>2032.7577081806501</v>
      </c>
      <c r="K815" s="20">
        <v>2178.3686976081599</v>
      </c>
      <c r="L815" s="21" t="s">
        <v>25</v>
      </c>
      <c r="M815" s="21" t="s">
        <v>6440</v>
      </c>
    </row>
    <row r="816" spans="1:13" x14ac:dyDescent="0.2">
      <c r="A816" s="4" t="s">
        <v>4723</v>
      </c>
      <c r="B816" s="9">
        <v>4943</v>
      </c>
      <c r="C816" s="9" t="s">
        <v>4724</v>
      </c>
      <c r="D816" s="9" t="s">
        <v>4725</v>
      </c>
      <c r="E816" s="10">
        <v>7360.48</v>
      </c>
      <c r="F816" s="10">
        <v>8446353.2313340493</v>
      </c>
      <c r="G816" s="18">
        <v>8117312.1072140103</v>
      </c>
      <c r="H816" s="19">
        <v>4.0535724113356597E-2</v>
      </c>
      <c r="I816" s="20">
        <v>329041.12412003701</v>
      </c>
      <c r="J816" s="10">
        <v>1147.5275024637001</v>
      </c>
      <c r="K816" s="20">
        <v>1102.8237434534201</v>
      </c>
      <c r="L816" s="21" t="s">
        <v>25</v>
      </c>
      <c r="M816" s="21" t="s">
        <v>6443</v>
      </c>
    </row>
    <row r="817" spans="1:13" x14ac:dyDescent="0.2">
      <c r="A817" s="4" t="s">
        <v>4726</v>
      </c>
      <c r="B817" s="9">
        <v>4944</v>
      </c>
      <c r="C817" s="9" t="s">
        <v>4727</v>
      </c>
      <c r="D817" s="9" t="s">
        <v>4728</v>
      </c>
      <c r="E817" s="10">
        <v>2251.2199999999998</v>
      </c>
      <c r="F817" s="10">
        <v>1054942.4404794001</v>
      </c>
      <c r="G817" s="18">
        <v>1442552.72155166</v>
      </c>
      <c r="H817" s="19">
        <v>-0.26869748001676902</v>
      </c>
      <c r="I817" s="20">
        <v>-387610.28107226302</v>
      </c>
      <c r="J817" s="10">
        <v>468.60921654898198</v>
      </c>
      <c r="K817" s="20">
        <v>640.78709390981896</v>
      </c>
      <c r="L817" s="21" t="s">
        <v>12</v>
      </c>
      <c r="M817" s="21" t="s">
        <v>6439</v>
      </c>
    </row>
    <row r="818" spans="1:13" x14ac:dyDescent="0.2">
      <c r="A818" s="4" t="s">
        <v>4735</v>
      </c>
      <c r="B818" s="9">
        <v>4948</v>
      </c>
      <c r="C818" s="9" t="s">
        <v>4736</v>
      </c>
      <c r="D818" s="9" t="s">
        <v>4737</v>
      </c>
      <c r="E818" s="10">
        <v>11432.8</v>
      </c>
      <c r="F818" s="10">
        <v>5316253.6260988005</v>
      </c>
      <c r="G818" s="18">
        <v>5916393.9512013104</v>
      </c>
      <c r="H818" s="19">
        <v>-0.101436843126488</v>
      </c>
      <c r="I818" s="20">
        <v>-600140.32510251005</v>
      </c>
      <c r="J818" s="10">
        <v>465.00014223101903</v>
      </c>
      <c r="K818" s="20">
        <v>517.49299832073598</v>
      </c>
      <c r="L818" s="21" t="s">
        <v>12</v>
      </c>
      <c r="M818" s="21" t="s">
        <v>6439</v>
      </c>
    </row>
    <row r="819" spans="1:13" x14ac:dyDescent="0.2">
      <c r="A819" s="4" t="s">
        <v>4738</v>
      </c>
      <c r="B819" s="9">
        <v>4949</v>
      </c>
      <c r="C819" s="9" t="s">
        <v>4739</v>
      </c>
      <c r="D819" s="9" t="s">
        <v>4740</v>
      </c>
      <c r="E819" s="10">
        <v>680.9</v>
      </c>
      <c r="F819" s="10">
        <v>521827.05089057999</v>
      </c>
      <c r="G819" s="18">
        <v>625969.33416366903</v>
      </c>
      <c r="H819" s="19">
        <v>-0.16636962481912901</v>
      </c>
      <c r="I819" s="20">
        <v>-104142.28327308899</v>
      </c>
      <c r="J819" s="10">
        <v>766.37839754821596</v>
      </c>
      <c r="K819" s="20">
        <v>919.32638296911398</v>
      </c>
      <c r="L819" s="21" t="s">
        <v>25</v>
      </c>
      <c r="M819" s="21" t="s">
        <v>6439</v>
      </c>
    </row>
    <row r="820" spans="1:13" x14ac:dyDescent="0.2">
      <c r="A820" s="4" t="s">
        <v>4747</v>
      </c>
      <c r="B820" s="9">
        <v>4954</v>
      </c>
      <c r="C820" s="9" t="s">
        <v>4748</v>
      </c>
      <c r="D820" s="9" t="s">
        <v>4749</v>
      </c>
      <c r="E820" s="10">
        <v>975</v>
      </c>
      <c r="F820" s="10">
        <v>551560.32117370004</v>
      </c>
      <c r="G820" s="18">
        <v>717571.678790726</v>
      </c>
      <c r="H820" s="19">
        <v>-0.23135160224939899</v>
      </c>
      <c r="I820" s="20">
        <v>-166011.35761702599</v>
      </c>
      <c r="J820" s="10">
        <v>565.70289351148699</v>
      </c>
      <c r="K820" s="20">
        <v>735.97095260587196</v>
      </c>
      <c r="L820" s="21" t="s">
        <v>25</v>
      </c>
      <c r="M820" s="21" t="s">
        <v>6439</v>
      </c>
    </row>
    <row r="821" spans="1:13" x14ac:dyDescent="0.2">
      <c r="A821" s="4" t="s">
        <v>4753</v>
      </c>
      <c r="B821" s="9">
        <v>4963</v>
      </c>
      <c r="C821" s="9" t="s">
        <v>4754</v>
      </c>
      <c r="D821" s="9" t="s">
        <v>4755</v>
      </c>
      <c r="E821" s="10">
        <v>4498.71</v>
      </c>
      <c r="F821" s="10">
        <v>1300497.11979725</v>
      </c>
      <c r="G821" s="18">
        <v>1363296.85976067</v>
      </c>
      <c r="H821" s="19">
        <v>-4.6064611323498497E-2</v>
      </c>
      <c r="I821" s="20">
        <v>-62799.739963421402</v>
      </c>
      <c r="J821" s="10">
        <v>289.08223019426703</v>
      </c>
      <c r="K821" s="20">
        <v>303.04172968710401</v>
      </c>
      <c r="L821" s="21" t="s">
        <v>12</v>
      </c>
      <c r="M821" s="21" t="s">
        <v>6439</v>
      </c>
    </row>
    <row r="822" spans="1:13" x14ac:dyDescent="0.2">
      <c r="A822" s="4" t="s">
        <v>4756</v>
      </c>
      <c r="B822" s="9">
        <v>4964</v>
      </c>
      <c r="C822" s="9" t="s">
        <v>4757</v>
      </c>
      <c r="D822" s="9" t="s">
        <v>4758</v>
      </c>
      <c r="E822" s="10">
        <v>836.04</v>
      </c>
      <c r="F822" s="10">
        <v>306555.13952577999</v>
      </c>
      <c r="G822" s="18">
        <v>484573.11628835503</v>
      </c>
      <c r="H822" s="19">
        <v>-0.36737072441435598</v>
      </c>
      <c r="I822" s="20">
        <v>-178017.97676257501</v>
      </c>
      <c r="J822" s="10">
        <v>366.67520636067599</v>
      </c>
      <c r="K822" s="20">
        <v>579.60518191516496</v>
      </c>
      <c r="L822" s="21" t="s">
        <v>12</v>
      </c>
      <c r="M822" s="21" t="s">
        <v>6439</v>
      </c>
    </row>
    <row r="823" spans="1:13" x14ac:dyDescent="0.2">
      <c r="A823" s="4" t="s">
        <v>4759</v>
      </c>
      <c r="B823" s="9">
        <v>4968</v>
      </c>
      <c r="C823" s="9" t="s">
        <v>4760</v>
      </c>
      <c r="D823" s="9" t="s">
        <v>4761</v>
      </c>
      <c r="E823" s="10">
        <v>13333.92</v>
      </c>
      <c r="F823" s="10">
        <v>4832921.2234366797</v>
      </c>
      <c r="G823" s="18">
        <v>4465000.9148939298</v>
      </c>
      <c r="H823" s="19">
        <v>8.2400948074942401E-2</v>
      </c>
      <c r="I823" s="20">
        <v>367920.30854274501</v>
      </c>
      <c r="J823" s="10">
        <v>362.45314381942302</v>
      </c>
      <c r="K823" s="20">
        <v>334.86033476231597</v>
      </c>
      <c r="L823" s="21" t="s">
        <v>12</v>
      </c>
      <c r="M823" s="21" t="s">
        <v>6441</v>
      </c>
    </row>
    <row r="824" spans="1:13" x14ac:dyDescent="0.2">
      <c r="A824" s="4" t="s">
        <v>4762</v>
      </c>
      <c r="B824" s="9">
        <v>4969</v>
      </c>
      <c r="C824" s="9" t="s">
        <v>4763</v>
      </c>
      <c r="D824" s="9" t="s">
        <v>4764</v>
      </c>
      <c r="E824" s="10">
        <v>558.47</v>
      </c>
      <c r="F824" s="10">
        <v>715205.05571673997</v>
      </c>
      <c r="G824" s="18">
        <v>918531.56983996904</v>
      </c>
      <c r="H824" s="19">
        <v>-0.221360398269875</v>
      </c>
      <c r="I824" s="20">
        <v>-203326.51412322899</v>
      </c>
      <c r="J824" s="10">
        <v>1280.65080616101</v>
      </c>
      <c r="K824" s="20">
        <v>1644.72857958345</v>
      </c>
      <c r="L824" s="21" t="s">
        <v>25</v>
      </c>
      <c r="M824" s="21" t="s">
        <v>6440</v>
      </c>
    </row>
    <row r="825" spans="1:13" x14ac:dyDescent="0.2">
      <c r="A825" s="4" t="s">
        <v>4774</v>
      </c>
      <c r="B825" s="9">
        <v>4973</v>
      </c>
      <c r="C825" s="9" t="s">
        <v>4775</v>
      </c>
      <c r="D825" s="9" t="s">
        <v>4776</v>
      </c>
      <c r="E825" s="10">
        <v>1026</v>
      </c>
      <c r="F825" s="10">
        <v>675889.99391802005</v>
      </c>
      <c r="G825" s="18">
        <v>873990.969769969</v>
      </c>
      <c r="H825" s="19">
        <v>-0.226662497330022</v>
      </c>
      <c r="I825" s="20">
        <v>-198100.97585194901</v>
      </c>
      <c r="J825" s="10">
        <v>658.76217730801102</v>
      </c>
      <c r="K825" s="20">
        <v>851.843050458059</v>
      </c>
      <c r="L825" s="21" t="s">
        <v>80</v>
      </c>
      <c r="M825" s="21" t="s">
        <v>6443</v>
      </c>
    </row>
    <row r="826" spans="1:13" x14ac:dyDescent="0.2">
      <c r="A826" s="4" t="s">
        <v>4777</v>
      </c>
      <c r="B826" s="9">
        <v>4974</v>
      </c>
      <c r="C826" s="9" t="s">
        <v>4778</v>
      </c>
      <c r="D826" s="9" t="s">
        <v>4779</v>
      </c>
      <c r="E826" s="10">
        <v>2088.2399999999998</v>
      </c>
      <c r="F826" s="10">
        <v>6427608.1584776603</v>
      </c>
      <c r="G826" s="18">
        <v>5752632.0514662499</v>
      </c>
      <c r="H826" s="19">
        <v>0.117333439888506</v>
      </c>
      <c r="I826" s="20">
        <v>674976.10701140796</v>
      </c>
      <c r="J826" s="10">
        <v>3078.0026043355501</v>
      </c>
      <c r="K826" s="20">
        <v>2754.77533782815</v>
      </c>
      <c r="L826" s="21" t="s">
        <v>80</v>
      </c>
      <c r="M826" s="21" t="s">
        <v>6439</v>
      </c>
    </row>
    <row r="827" spans="1:13" x14ac:dyDescent="0.2">
      <c r="A827" s="4" t="s">
        <v>4780</v>
      </c>
      <c r="B827" s="9">
        <v>4975</v>
      </c>
      <c r="C827" s="9" t="s">
        <v>4781</v>
      </c>
      <c r="D827" s="9" t="s">
        <v>4782</v>
      </c>
      <c r="E827" s="10">
        <v>1133.71</v>
      </c>
      <c r="F827" s="10">
        <v>4669304.9049575198</v>
      </c>
      <c r="G827" s="18">
        <v>4455796.3406906696</v>
      </c>
      <c r="H827" s="19">
        <v>4.7917038379217999E-2</v>
      </c>
      <c r="I827" s="20">
        <v>213508.56426685399</v>
      </c>
      <c r="J827" s="10">
        <v>4118.6060852929904</v>
      </c>
      <c r="K827" s="20">
        <v>3930.2787667839798</v>
      </c>
      <c r="L827" s="21" t="s">
        <v>80</v>
      </c>
      <c r="M827" s="21" t="s">
        <v>6439</v>
      </c>
    </row>
    <row r="828" spans="1:13" x14ac:dyDescent="0.2">
      <c r="A828" s="4" t="s">
        <v>4783</v>
      </c>
      <c r="B828" s="9">
        <v>4976</v>
      </c>
      <c r="C828" s="9" t="s">
        <v>4784</v>
      </c>
      <c r="D828" s="9" t="s">
        <v>4785</v>
      </c>
      <c r="E828" s="10">
        <v>349.3</v>
      </c>
      <c r="F828" s="10">
        <v>1950754.2046536</v>
      </c>
      <c r="G828" s="18">
        <v>2002268.4324324201</v>
      </c>
      <c r="H828" s="19">
        <v>-2.5727932850760599E-2</v>
      </c>
      <c r="I828" s="20">
        <v>-51514.227778818902</v>
      </c>
      <c r="J828" s="10">
        <v>5584.7529477629596</v>
      </c>
      <c r="K828" s="20">
        <v>5732.2314126321799</v>
      </c>
      <c r="L828" s="21" t="s">
        <v>80</v>
      </c>
      <c r="M828" s="21" t="s">
        <v>6439</v>
      </c>
    </row>
    <row r="829" spans="1:13" x14ac:dyDescent="0.2">
      <c r="A829" s="4" t="s">
        <v>4789</v>
      </c>
      <c r="B829" s="9">
        <v>4978</v>
      </c>
      <c r="C829" s="9" t="s">
        <v>4790</v>
      </c>
      <c r="D829" s="9" t="s">
        <v>4791</v>
      </c>
      <c r="E829" s="10">
        <v>3769.29</v>
      </c>
      <c r="F829" s="10">
        <v>7933443.6854222901</v>
      </c>
      <c r="G829" s="18">
        <v>7704900.69167386</v>
      </c>
      <c r="H829" s="19">
        <v>2.96620297774111E-2</v>
      </c>
      <c r="I829" s="20">
        <v>228542.993748426</v>
      </c>
      <c r="J829" s="10">
        <v>2104.75810707648</v>
      </c>
      <c r="K829" s="20">
        <v>2044.1252043949601</v>
      </c>
      <c r="L829" s="21" t="s">
        <v>25</v>
      </c>
      <c r="M829" s="21" t="s">
        <v>6439</v>
      </c>
    </row>
    <row r="830" spans="1:13" x14ac:dyDescent="0.2">
      <c r="A830" s="4" t="s">
        <v>4792</v>
      </c>
      <c r="B830" s="9">
        <v>4979</v>
      </c>
      <c r="C830" s="9" t="s">
        <v>4793</v>
      </c>
      <c r="D830" s="9" t="s">
        <v>4794</v>
      </c>
      <c r="E830" s="10">
        <v>628.05999999999995</v>
      </c>
      <c r="F830" s="10">
        <v>1742589.29960136</v>
      </c>
      <c r="G830" s="18">
        <v>1785587.219086</v>
      </c>
      <c r="H830" s="19">
        <v>-2.40805484184917E-2</v>
      </c>
      <c r="I830" s="20">
        <v>-42997.919484640501</v>
      </c>
      <c r="J830" s="10">
        <v>2774.5586402594699</v>
      </c>
      <c r="K830" s="20">
        <v>2843.0201240104502</v>
      </c>
      <c r="L830" s="21" t="s">
        <v>25</v>
      </c>
      <c r="M830" s="21" t="s">
        <v>6439</v>
      </c>
    </row>
    <row r="831" spans="1:13" x14ac:dyDescent="0.2">
      <c r="A831" s="4" t="s">
        <v>4798</v>
      </c>
      <c r="B831" s="9">
        <v>4982</v>
      </c>
      <c r="C831" s="9" t="s">
        <v>4799</v>
      </c>
      <c r="D831" s="9" t="s">
        <v>4800</v>
      </c>
      <c r="E831" s="10">
        <v>30189.61</v>
      </c>
      <c r="F831" s="10">
        <v>10260319.094159</v>
      </c>
      <c r="G831" s="18">
        <v>8202932.6610744204</v>
      </c>
      <c r="H831" s="19">
        <v>0.25081108404650099</v>
      </c>
      <c r="I831" s="20">
        <v>2057386.4330845301</v>
      </c>
      <c r="J831" s="10">
        <v>339.86259160548798</v>
      </c>
      <c r="K831" s="20">
        <v>271.71376712300798</v>
      </c>
      <c r="L831" s="21" t="s">
        <v>25</v>
      </c>
      <c r="M831" s="21" t="s">
        <v>6439</v>
      </c>
    </row>
    <row r="832" spans="1:13" x14ac:dyDescent="0.2">
      <c r="A832" s="4" t="s">
        <v>4801</v>
      </c>
      <c r="B832" s="9">
        <v>4983</v>
      </c>
      <c r="C832" s="9" t="s">
        <v>4802</v>
      </c>
      <c r="D832" s="9" t="s">
        <v>4803</v>
      </c>
      <c r="E832" s="10">
        <v>4033.81</v>
      </c>
      <c r="F832" s="10">
        <v>4513844.6584952204</v>
      </c>
      <c r="G832" s="18">
        <v>4720966.2887168601</v>
      </c>
      <c r="H832" s="19">
        <v>-4.3872719599090997E-2</v>
      </c>
      <c r="I832" s="20">
        <v>-207121.63022163601</v>
      </c>
      <c r="J832" s="10">
        <v>1119.00279351165</v>
      </c>
      <c r="K832" s="20">
        <v>1170.3491956033799</v>
      </c>
      <c r="L832" s="21" t="s">
        <v>25</v>
      </c>
      <c r="M832" s="21" t="s">
        <v>6439</v>
      </c>
    </row>
    <row r="833" spans="1:13" x14ac:dyDescent="0.2">
      <c r="A833" s="4" t="s">
        <v>4807</v>
      </c>
      <c r="B833" s="9">
        <v>4987</v>
      </c>
      <c r="C833" s="9" t="s">
        <v>4760</v>
      </c>
      <c r="D833" s="9" t="s">
        <v>4761</v>
      </c>
      <c r="E833" s="10">
        <v>1290.05</v>
      </c>
      <c r="F833" s="10">
        <v>1137101.6521375801</v>
      </c>
      <c r="G833" s="18">
        <v>1159193.1910912001</v>
      </c>
      <c r="H833" s="19">
        <v>-1.90576852274509E-2</v>
      </c>
      <c r="I833" s="20">
        <v>-22091.5389536205</v>
      </c>
      <c r="J833" s="10">
        <v>881.43998460337195</v>
      </c>
      <c r="K833" s="20">
        <v>898.56454485578104</v>
      </c>
      <c r="L833" s="21" t="s">
        <v>80</v>
      </c>
      <c r="M833" s="21" t="s">
        <v>6443</v>
      </c>
    </row>
    <row r="834" spans="1:13" x14ac:dyDescent="0.2">
      <c r="A834" s="4" t="s">
        <v>4808</v>
      </c>
      <c r="B834" s="9">
        <v>4988</v>
      </c>
      <c r="C834" s="9" t="s">
        <v>4809</v>
      </c>
      <c r="D834" s="9" t="s">
        <v>4810</v>
      </c>
      <c r="E834" s="10">
        <v>1847.74</v>
      </c>
      <c r="F834" s="10">
        <v>3668109.1565605602</v>
      </c>
      <c r="G834" s="18">
        <v>2413475.0687956698</v>
      </c>
      <c r="H834" s="19">
        <v>0.51984547260765901</v>
      </c>
      <c r="I834" s="20">
        <v>1254634.0877648899</v>
      </c>
      <c r="J834" s="10">
        <v>1985.1868534320599</v>
      </c>
      <c r="K834" s="20">
        <v>1306.1767720543301</v>
      </c>
      <c r="L834" s="21" t="s">
        <v>80</v>
      </c>
      <c r="M834" s="21" t="s">
        <v>6441</v>
      </c>
    </row>
    <row r="835" spans="1:13" x14ac:dyDescent="0.2">
      <c r="A835" s="4" t="s">
        <v>4812</v>
      </c>
      <c r="B835" s="9">
        <v>4990</v>
      </c>
      <c r="C835" s="9" t="s">
        <v>4813</v>
      </c>
      <c r="D835" s="9" t="s">
        <v>4814</v>
      </c>
      <c r="E835" s="10">
        <v>2493.66</v>
      </c>
      <c r="F835" s="10">
        <v>3679465.49688819</v>
      </c>
      <c r="G835" s="18">
        <v>4398187.9166270997</v>
      </c>
      <c r="H835" s="19">
        <v>-0.16341330415233499</v>
      </c>
      <c r="I835" s="20">
        <v>-718722.41973890702</v>
      </c>
      <c r="J835" s="10">
        <v>1475.5281381135301</v>
      </c>
      <c r="K835" s="20">
        <v>1763.74803165913</v>
      </c>
      <c r="L835" s="21" t="s">
        <v>12</v>
      </c>
      <c r="M835" s="21" t="s">
        <v>6443</v>
      </c>
    </row>
    <row r="836" spans="1:13" x14ac:dyDescent="0.2">
      <c r="A836" s="4" t="s">
        <v>4818</v>
      </c>
      <c r="B836" s="9">
        <v>4994</v>
      </c>
      <c r="C836" s="9" t="s">
        <v>4819</v>
      </c>
      <c r="D836" s="9" t="s">
        <v>4820</v>
      </c>
      <c r="E836" s="10">
        <v>991.64</v>
      </c>
      <c r="F836" s="10">
        <v>1008286.41112637</v>
      </c>
      <c r="G836" s="18">
        <v>1137830.5002045501</v>
      </c>
      <c r="H836" s="19">
        <v>-0.113851833867072</v>
      </c>
      <c r="I836" s="20">
        <v>-129544.089078176</v>
      </c>
      <c r="J836" s="10">
        <v>1016.78674834251</v>
      </c>
      <c r="K836" s="20">
        <v>1147.4229561176901</v>
      </c>
      <c r="L836" s="21" t="s">
        <v>80</v>
      </c>
      <c r="M836" s="21" t="s">
        <v>6439</v>
      </c>
    </row>
    <row r="837" spans="1:13" x14ac:dyDescent="0.2">
      <c r="A837" s="4" t="s">
        <v>4821</v>
      </c>
      <c r="B837" s="9">
        <v>4998</v>
      </c>
      <c r="C837" s="9" t="s">
        <v>4822</v>
      </c>
      <c r="D837" s="9" t="s">
        <v>4823</v>
      </c>
      <c r="E837" s="10">
        <v>1490.44</v>
      </c>
      <c r="F837" s="10">
        <v>1493946.6578999499</v>
      </c>
      <c r="G837" s="18">
        <v>1468608.74815232</v>
      </c>
      <c r="H837" s="19">
        <v>1.7253002053478E-2</v>
      </c>
      <c r="I837" s="20">
        <v>25337.9097476278</v>
      </c>
      <c r="J837" s="10">
        <v>1002.35276690102</v>
      </c>
      <c r="K837" s="20">
        <v>985.35247856493504</v>
      </c>
      <c r="L837" s="21" t="s">
        <v>25</v>
      </c>
      <c r="M837" s="21" t="s">
        <v>6443</v>
      </c>
    </row>
    <row r="838" spans="1:13" x14ac:dyDescent="0.2">
      <c r="A838" s="4" t="s">
        <v>4827</v>
      </c>
      <c r="B838" s="9">
        <v>5003</v>
      </c>
      <c r="C838" s="9" t="s">
        <v>4828</v>
      </c>
      <c r="D838" s="9" t="s">
        <v>4829</v>
      </c>
      <c r="E838" s="10">
        <v>2966.61</v>
      </c>
      <c r="F838" s="10">
        <v>1035749.7584529601</v>
      </c>
      <c r="G838" s="18">
        <v>1098366.70551831</v>
      </c>
      <c r="H838" s="19">
        <v>-5.7009145261553401E-2</v>
      </c>
      <c r="I838" s="20">
        <v>-62616.9470653471</v>
      </c>
      <c r="J838" s="10">
        <v>349.13580094888101</v>
      </c>
      <c r="K838" s="20">
        <v>370.24304021031003</v>
      </c>
      <c r="L838" s="21" t="s">
        <v>12</v>
      </c>
      <c r="M838" s="21" t="s">
        <v>6440</v>
      </c>
    </row>
    <row r="839" spans="1:13" x14ac:dyDescent="0.2">
      <c r="A839" s="4" t="s">
        <v>4830</v>
      </c>
      <c r="B839" s="9">
        <v>5004</v>
      </c>
      <c r="C839" s="9" t="s">
        <v>4831</v>
      </c>
      <c r="D839" s="9" t="s">
        <v>4832</v>
      </c>
      <c r="E839" s="10">
        <v>6777.73</v>
      </c>
      <c r="F839" s="10">
        <v>3827661.05635578</v>
      </c>
      <c r="G839" s="18">
        <v>3905303.0165903</v>
      </c>
      <c r="H839" s="19">
        <v>-1.988116156536E-2</v>
      </c>
      <c r="I839" s="20">
        <v>-77641.960234519604</v>
      </c>
      <c r="J839" s="10">
        <v>564.74085812739395</v>
      </c>
      <c r="K839" s="20">
        <v>576.19631006108204</v>
      </c>
      <c r="L839" s="21" t="s">
        <v>12</v>
      </c>
      <c r="M839" s="21" t="s">
        <v>6439</v>
      </c>
    </row>
    <row r="840" spans="1:13" x14ac:dyDescent="0.2">
      <c r="A840" s="4" t="s">
        <v>4833</v>
      </c>
      <c r="B840" s="9">
        <v>5005</v>
      </c>
      <c r="C840" s="9" t="s">
        <v>4834</v>
      </c>
      <c r="D840" s="9" t="s">
        <v>4835</v>
      </c>
      <c r="E840" s="10">
        <v>940.04</v>
      </c>
      <c r="F840" s="10">
        <v>709779.36354672001</v>
      </c>
      <c r="G840" s="18">
        <v>624891.89316700597</v>
      </c>
      <c r="H840" s="19">
        <v>0.135843449575729</v>
      </c>
      <c r="I840" s="20">
        <v>84887.470379714199</v>
      </c>
      <c r="J840" s="10">
        <v>755.05229941994003</v>
      </c>
      <c r="K840" s="20">
        <v>664.750322504368</v>
      </c>
      <c r="L840" s="21" t="s">
        <v>80</v>
      </c>
      <c r="M840" s="21" t="s">
        <v>6441</v>
      </c>
    </row>
    <row r="841" spans="1:13" x14ac:dyDescent="0.2">
      <c r="A841" s="4" t="s">
        <v>4836</v>
      </c>
      <c r="B841" s="9">
        <v>5205</v>
      </c>
      <c r="C841" s="9" t="s">
        <v>4837</v>
      </c>
      <c r="D841" s="9" t="s">
        <v>4838</v>
      </c>
      <c r="E841" s="10">
        <v>32366.36</v>
      </c>
      <c r="F841" s="10">
        <v>18125008.614144001</v>
      </c>
      <c r="G841" s="18">
        <v>22876874.350570399</v>
      </c>
      <c r="H841" s="19">
        <v>-0.20771481556473601</v>
      </c>
      <c r="I841" s="20">
        <v>-4751865.7364263497</v>
      </c>
      <c r="J841" s="10">
        <v>559.99527330673004</v>
      </c>
      <c r="K841" s="20">
        <v>706.81022983648302</v>
      </c>
      <c r="L841" s="21" t="s">
        <v>25</v>
      </c>
      <c r="M841" s="21" t="s">
        <v>6443</v>
      </c>
    </row>
    <row r="842" spans="1:13" x14ac:dyDescent="0.2">
      <c r="A842" s="4" t="s">
        <v>4839</v>
      </c>
      <c r="B842" s="9">
        <v>5206</v>
      </c>
      <c r="C842" s="9" t="s">
        <v>4840</v>
      </c>
      <c r="D842" s="9" t="s">
        <v>4841</v>
      </c>
      <c r="E842" s="10">
        <v>117</v>
      </c>
      <c r="F842" s="10">
        <v>49907.010719600003</v>
      </c>
      <c r="G842" s="18">
        <v>56909.607533384398</v>
      </c>
      <c r="H842" s="19">
        <v>-0.123047708766513</v>
      </c>
      <c r="I842" s="20">
        <v>-7002.5968137844502</v>
      </c>
      <c r="J842" s="10">
        <v>426.55564717606802</v>
      </c>
      <c r="K842" s="20">
        <v>486.40690199473897</v>
      </c>
      <c r="L842" s="21" t="s">
        <v>25</v>
      </c>
      <c r="M842" s="21" t="s">
        <v>6442</v>
      </c>
    </row>
    <row r="843" spans="1:13" x14ac:dyDescent="0.2">
      <c r="A843" s="4" t="s">
        <v>4842</v>
      </c>
      <c r="B843" s="9">
        <v>5207</v>
      </c>
      <c r="C843" s="9" t="s">
        <v>4843</v>
      </c>
      <c r="D843" s="9" t="s">
        <v>4844</v>
      </c>
      <c r="E843" s="10">
        <v>5757.13</v>
      </c>
      <c r="F843" s="10">
        <v>2550372.4068144001</v>
      </c>
      <c r="G843" s="18">
        <v>2411511.3810561402</v>
      </c>
      <c r="H843" s="19">
        <v>5.7582571182994299E-2</v>
      </c>
      <c r="I843" s="20">
        <v>138861.02575826601</v>
      </c>
      <c r="J843" s="10">
        <v>442.99371506538898</v>
      </c>
      <c r="K843" s="20">
        <v>418.87388005067402</v>
      </c>
      <c r="L843" s="21" t="s">
        <v>12</v>
      </c>
      <c r="M843" s="21" t="s">
        <v>6439</v>
      </c>
    </row>
    <row r="844" spans="1:13" x14ac:dyDescent="0.2">
      <c r="A844" s="4" t="s">
        <v>4848</v>
      </c>
      <c r="B844" s="9">
        <v>5209</v>
      </c>
      <c r="C844" s="9" t="s">
        <v>4849</v>
      </c>
      <c r="D844" s="9" t="s">
        <v>4850</v>
      </c>
      <c r="E844" s="10">
        <v>4068.51</v>
      </c>
      <c r="F844" s="10">
        <v>1141993.97577168</v>
      </c>
      <c r="G844" s="18">
        <v>1581386.9419253699</v>
      </c>
      <c r="H844" s="19">
        <v>-0.27785291158324799</v>
      </c>
      <c r="I844" s="20">
        <v>-439392.96615369502</v>
      </c>
      <c r="J844" s="10">
        <v>280.69095953351001</v>
      </c>
      <c r="K844" s="20">
        <v>388.68945680983302</v>
      </c>
      <c r="L844" s="21" t="s">
        <v>12</v>
      </c>
      <c r="M844" s="21" t="s">
        <v>6440</v>
      </c>
    </row>
    <row r="845" spans="1:13" x14ac:dyDescent="0.2">
      <c r="A845" s="4" t="s">
        <v>4866</v>
      </c>
      <c r="B845" s="9">
        <v>5215</v>
      </c>
      <c r="C845" s="9" t="s">
        <v>4867</v>
      </c>
      <c r="D845" s="9" t="s">
        <v>4868</v>
      </c>
      <c r="E845" s="10">
        <v>1121.05</v>
      </c>
      <c r="F845" s="10">
        <v>813122.72104182001</v>
      </c>
      <c r="G845" s="18">
        <v>1069239.97118052</v>
      </c>
      <c r="H845" s="19">
        <v>-0.23953205738832101</v>
      </c>
      <c r="I845" s="20">
        <v>-256117.250138698</v>
      </c>
      <c r="J845" s="10">
        <v>725.322439714393</v>
      </c>
      <c r="K845" s="20">
        <v>953.78437284734696</v>
      </c>
      <c r="L845" s="21" t="s">
        <v>12</v>
      </c>
      <c r="M845" s="21" t="s">
        <v>6439</v>
      </c>
    </row>
    <row r="846" spans="1:13" x14ac:dyDescent="0.2">
      <c r="A846" s="4" t="s">
        <v>4875</v>
      </c>
      <c r="B846" s="9">
        <v>5219</v>
      </c>
      <c r="C846" s="9" t="s">
        <v>4876</v>
      </c>
      <c r="D846" s="9" t="s">
        <v>4877</v>
      </c>
      <c r="E846" s="10">
        <v>3459.24</v>
      </c>
      <c r="F846" s="10">
        <v>1098042.5286979999</v>
      </c>
      <c r="G846" s="18">
        <v>1416559.81449177</v>
      </c>
      <c r="H846" s="19">
        <v>-0.22485269067727301</v>
      </c>
      <c r="I846" s="20">
        <v>-318517.28579377302</v>
      </c>
      <c r="J846" s="10">
        <v>317.42305497681599</v>
      </c>
      <c r="K846" s="20">
        <v>409.50029905174898</v>
      </c>
      <c r="L846" s="21" t="s">
        <v>12</v>
      </c>
      <c r="M846" s="21" t="s">
        <v>6441</v>
      </c>
    </row>
    <row r="847" spans="1:13" x14ac:dyDescent="0.2">
      <c r="A847" s="4" t="s">
        <v>4878</v>
      </c>
      <c r="B847" s="9">
        <v>5220</v>
      </c>
      <c r="C847" s="9" t="s">
        <v>4879</v>
      </c>
      <c r="D847" s="9" t="s">
        <v>4880</v>
      </c>
      <c r="E847" s="10">
        <v>508.71</v>
      </c>
      <c r="F847" s="10">
        <v>340897.93985795998</v>
      </c>
      <c r="G847" s="18">
        <v>385824.03079024499</v>
      </c>
      <c r="H847" s="19">
        <v>-0.11644192001277701</v>
      </c>
      <c r="I847" s="20">
        <v>-44926.090932284802</v>
      </c>
      <c r="J847" s="10">
        <v>670.122348406676</v>
      </c>
      <c r="K847" s="20">
        <v>758.43610463770096</v>
      </c>
      <c r="L847" s="21" t="s">
        <v>25</v>
      </c>
      <c r="M847" s="21" t="s">
        <v>6443</v>
      </c>
    </row>
    <row r="848" spans="1:13" x14ac:dyDescent="0.2">
      <c r="A848" s="4" t="s">
        <v>4893</v>
      </c>
      <c r="B848" s="9">
        <v>5228</v>
      </c>
      <c r="C848" s="9" t="s">
        <v>4894</v>
      </c>
      <c r="D848" s="9" t="s">
        <v>4895</v>
      </c>
      <c r="E848" s="10">
        <v>1014.07</v>
      </c>
      <c r="F848" s="10">
        <v>987642.15525047004</v>
      </c>
      <c r="G848" s="18">
        <v>1238950.7211571999</v>
      </c>
      <c r="H848" s="19">
        <v>-0.20283983988645199</v>
      </c>
      <c r="I848" s="20">
        <v>-251308.565906731</v>
      </c>
      <c r="J848" s="10">
        <v>973.93883583033698</v>
      </c>
      <c r="K848" s="20">
        <v>1221.76055021567</v>
      </c>
      <c r="L848" s="21" t="s">
        <v>25</v>
      </c>
      <c r="M848" s="21" t="s">
        <v>6443</v>
      </c>
    </row>
    <row r="849" spans="1:13" x14ac:dyDescent="0.2">
      <c r="A849" s="4" t="s">
        <v>4911</v>
      </c>
      <c r="B849" s="9">
        <v>5310</v>
      </c>
      <c r="C849" s="9" t="s">
        <v>4912</v>
      </c>
      <c r="D849" s="9" t="s">
        <v>4913</v>
      </c>
      <c r="E849" s="10">
        <v>316.67</v>
      </c>
      <c r="F849" s="10">
        <v>133164.30356522999</v>
      </c>
      <c r="G849" s="18">
        <v>197143.500645564</v>
      </c>
      <c r="H849" s="19">
        <v>-0.32453109978684802</v>
      </c>
      <c r="I849" s="20">
        <v>-63979.197080334001</v>
      </c>
      <c r="J849" s="10">
        <v>420.51442689623298</v>
      </c>
      <c r="K849" s="20">
        <v>622.55186991367702</v>
      </c>
      <c r="L849" s="21" t="s">
        <v>25</v>
      </c>
      <c r="M849" s="21" t="s">
        <v>6442</v>
      </c>
    </row>
    <row r="850" spans="1:13" x14ac:dyDescent="0.2">
      <c r="A850" s="4" t="s">
        <v>4917</v>
      </c>
      <c r="B850" s="9">
        <v>5312</v>
      </c>
      <c r="C850" s="9" t="s">
        <v>4918</v>
      </c>
      <c r="D850" s="9" t="s">
        <v>4919</v>
      </c>
      <c r="E850" s="10">
        <v>11992.07</v>
      </c>
      <c r="F850" s="10">
        <v>2824126.5295417998</v>
      </c>
      <c r="G850" s="18">
        <v>2856854.49800144</v>
      </c>
      <c r="H850" s="19">
        <v>-1.1455945160154499E-2</v>
      </c>
      <c r="I850" s="20">
        <v>-32727.968459645301</v>
      </c>
      <c r="J850" s="10">
        <v>235.49950338363601</v>
      </c>
      <c r="K850" s="20">
        <v>238.22863759146199</v>
      </c>
      <c r="L850" s="21" t="s">
        <v>12</v>
      </c>
      <c r="M850" s="21" t="s">
        <v>6439</v>
      </c>
    </row>
    <row r="851" spans="1:13" x14ac:dyDescent="0.2">
      <c r="A851" s="4" t="s">
        <v>4920</v>
      </c>
      <c r="B851" s="9">
        <v>5313</v>
      </c>
      <c r="C851" s="9" t="s">
        <v>4921</v>
      </c>
      <c r="D851" s="9" t="s">
        <v>4922</v>
      </c>
      <c r="E851" s="10">
        <v>2229.11</v>
      </c>
      <c r="F851" s="10">
        <v>574603.09416019998</v>
      </c>
      <c r="G851" s="18">
        <v>1295744.0674511399</v>
      </c>
      <c r="H851" s="19">
        <v>-0.55654584219667402</v>
      </c>
      <c r="I851" s="20">
        <v>-721140.97329093597</v>
      </c>
      <c r="J851" s="10">
        <v>257.77242673542401</v>
      </c>
      <c r="K851" s="20">
        <v>581.28314325050599</v>
      </c>
      <c r="L851" s="21" t="s">
        <v>25</v>
      </c>
      <c r="M851" s="21" t="s">
        <v>6440</v>
      </c>
    </row>
    <row r="852" spans="1:13" x14ac:dyDescent="0.2">
      <c r="A852" s="4" t="s">
        <v>4923</v>
      </c>
      <c r="B852" s="9">
        <v>5322</v>
      </c>
      <c r="C852" s="9" t="s">
        <v>4924</v>
      </c>
      <c r="D852" s="9" t="s">
        <v>4925</v>
      </c>
      <c r="E852" s="10">
        <v>560.12</v>
      </c>
      <c r="F852" s="10">
        <v>1360933.4151979</v>
      </c>
      <c r="G852" s="18">
        <v>1496044.58621352</v>
      </c>
      <c r="H852" s="19">
        <v>-9.0312262255220696E-2</v>
      </c>
      <c r="I852" s="20">
        <v>-135111.17101561799</v>
      </c>
      <c r="J852" s="10">
        <v>2429.71758765604</v>
      </c>
      <c r="K852" s="20">
        <v>2670.9358462713699</v>
      </c>
      <c r="L852" s="21" t="s">
        <v>25</v>
      </c>
      <c r="M852" s="21" t="s">
        <v>6443</v>
      </c>
    </row>
    <row r="853" spans="1:13" x14ac:dyDescent="0.2">
      <c r="A853" s="4" t="s">
        <v>4935</v>
      </c>
      <c r="B853" s="9">
        <v>5326</v>
      </c>
      <c r="C853" s="9" t="s">
        <v>4936</v>
      </c>
      <c r="D853" s="9" t="s">
        <v>4937</v>
      </c>
      <c r="E853" s="10">
        <v>32742.1</v>
      </c>
      <c r="F853" s="10">
        <v>68847167.687125996</v>
      </c>
      <c r="G853" s="18">
        <v>84910388.233581707</v>
      </c>
      <c r="H853" s="19">
        <v>-0.18917850784366999</v>
      </c>
      <c r="I853" s="20">
        <v>-16063220.5464557</v>
      </c>
      <c r="J853" s="10">
        <v>2102.7108122913901</v>
      </c>
      <c r="K853" s="20">
        <v>2593.3091717874399</v>
      </c>
      <c r="L853" s="21" t="s">
        <v>12</v>
      </c>
      <c r="M853" s="21" t="s">
        <v>6439</v>
      </c>
    </row>
    <row r="854" spans="1:13" x14ac:dyDescent="0.2">
      <c r="A854" s="4" t="s">
        <v>4938</v>
      </c>
      <c r="B854" s="9">
        <v>5327</v>
      </c>
      <c r="C854" s="9" t="s">
        <v>4939</v>
      </c>
      <c r="D854" s="9" t="s">
        <v>4940</v>
      </c>
      <c r="E854" s="10">
        <v>1903.84</v>
      </c>
      <c r="F854" s="10">
        <v>5402219.9188787099</v>
      </c>
      <c r="G854" s="18">
        <v>5709965.1686079903</v>
      </c>
      <c r="H854" s="19">
        <v>-5.3896169353394897E-2</v>
      </c>
      <c r="I854" s="20">
        <v>-307745.24972928199</v>
      </c>
      <c r="J854" s="10">
        <v>2837.5388262032002</v>
      </c>
      <c r="K854" s="20">
        <v>2999.1833182452301</v>
      </c>
      <c r="L854" s="21" t="s">
        <v>12</v>
      </c>
      <c r="M854" s="21" t="s">
        <v>6443</v>
      </c>
    </row>
    <row r="855" spans="1:13" x14ac:dyDescent="0.2">
      <c r="A855" s="4" t="s">
        <v>4941</v>
      </c>
      <c r="B855" s="9">
        <v>5328</v>
      </c>
      <c r="C855" s="9" t="s">
        <v>4942</v>
      </c>
      <c r="D855" s="9" t="s">
        <v>4943</v>
      </c>
      <c r="E855" s="10">
        <v>1190.03</v>
      </c>
      <c r="F855" s="10">
        <v>3464333.9541961602</v>
      </c>
      <c r="G855" s="18">
        <v>3569118.12421432</v>
      </c>
      <c r="H855" s="19">
        <v>-2.9358560398228799E-2</v>
      </c>
      <c r="I855" s="20">
        <v>-104784.170018159</v>
      </c>
      <c r="J855" s="10">
        <v>2911.1316136535702</v>
      </c>
      <c r="K855" s="20">
        <v>2999.1833182452301</v>
      </c>
      <c r="L855" s="21" t="s">
        <v>25</v>
      </c>
      <c r="M855" s="21" t="s">
        <v>6442</v>
      </c>
    </row>
    <row r="856" spans="1:13" x14ac:dyDescent="0.2">
      <c r="A856" s="4" t="s">
        <v>4947</v>
      </c>
      <c r="B856" s="9">
        <v>5330</v>
      </c>
      <c r="C856" s="9" t="s">
        <v>4948</v>
      </c>
      <c r="D856" s="9" t="s">
        <v>4949</v>
      </c>
      <c r="E856" s="10">
        <v>1485.84</v>
      </c>
      <c r="F856" s="10">
        <v>1980921.5207452001</v>
      </c>
      <c r="G856" s="18">
        <v>2028469.3545557</v>
      </c>
      <c r="H856" s="19">
        <v>-2.3440252475945798E-2</v>
      </c>
      <c r="I856" s="20">
        <v>-47547.833810504497</v>
      </c>
      <c r="J856" s="10">
        <v>1333.1997528301799</v>
      </c>
      <c r="K856" s="20">
        <v>1365.2003947637099</v>
      </c>
      <c r="L856" s="21" t="s">
        <v>25</v>
      </c>
      <c r="M856" s="21" t="s">
        <v>6443</v>
      </c>
    </row>
    <row r="857" spans="1:13" x14ac:dyDescent="0.2">
      <c r="A857" s="4" t="s">
        <v>4959</v>
      </c>
      <c r="B857" s="9">
        <v>5460</v>
      </c>
      <c r="C857" s="9" t="s">
        <v>4960</v>
      </c>
      <c r="D857" s="9" t="s">
        <v>4961</v>
      </c>
      <c r="E857" s="10">
        <v>675.66</v>
      </c>
      <c r="F857" s="10">
        <v>290589.26075095998</v>
      </c>
      <c r="G857" s="18">
        <v>292288.48379632097</v>
      </c>
      <c r="H857" s="19">
        <v>-5.813513496294E-3</v>
      </c>
      <c r="I857" s="20">
        <v>-1699.2230453612301</v>
      </c>
      <c r="J857" s="10">
        <v>430.08208381576497</v>
      </c>
      <c r="K857" s="20">
        <v>432.59699226877598</v>
      </c>
      <c r="L857" s="21" t="s">
        <v>25</v>
      </c>
      <c r="M857" s="21" t="s">
        <v>6450</v>
      </c>
    </row>
    <row r="858" spans="1:13" x14ac:dyDescent="0.2">
      <c r="A858" s="4" t="s">
        <v>4962</v>
      </c>
      <c r="B858" s="9">
        <v>5469</v>
      </c>
      <c r="C858" s="9" t="s">
        <v>4963</v>
      </c>
      <c r="D858" s="9" t="s">
        <v>4964</v>
      </c>
      <c r="E858" s="10">
        <v>3120.2</v>
      </c>
      <c r="F858" s="10">
        <v>887021.31669842999</v>
      </c>
      <c r="G858" s="18">
        <v>1191499.7199889</v>
      </c>
      <c r="H858" s="19">
        <v>-0.25554215261863999</v>
      </c>
      <c r="I858" s="20">
        <v>-304478.403290471</v>
      </c>
      <c r="J858" s="10">
        <v>284.28348076996002</v>
      </c>
      <c r="K858" s="20">
        <v>381.86645727482198</v>
      </c>
      <c r="L858" s="21" t="s">
        <v>25</v>
      </c>
      <c r="M858" s="21" t="s">
        <v>6443</v>
      </c>
    </row>
    <row r="859" spans="1:13" x14ac:dyDescent="0.2">
      <c r="A859" s="4" t="s">
        <v>4968</v>
      </c>
      <c r="B859" s="9">
        <v>5472</v>
      </c>
      <c r="C859" s="9" t="s">
        <v>4969</v>
      </c>
      <c r="D859" s="9" t="s">
        <v>4970</v>
      </c>
      <c r="E859" s="10">
        <v>993.33</v>
      </c>
      <c r="F859" s="10">
        <v>204805.61077622001</v>
      </c>
      <c r="G859" s="18">
        <v>280143.19048959803</v>
      </c>
      <c r="H859" s="19">
        <v>-0.26892525776447701</v>
      </c>
      <c r="I859" s="20">
        <v>-75337.579713378203</v>
      </c>
      <c r="J859" s="10">
        <v>206.180836958735</v>
      </c>
      <c r="K859" s="20">
        <v>282.02429252071101</v>
      </c>
      <c r="L859" s="21" t="s">
        <v>25</v>
      </c>
      <c r="M859" s="21" t="s">
        <v>6441</v>
      </c>
    </row>
    <row r="860" spans="1:13" x14ac:dyDescent="0.2">
      <c r="A860" s="4" t="s">
        <v>4971</v>
      </c>
      <c r="B860" s="9">
        <v>5473</v>
      </c>
      <c r="C860" s="9" t="s">
        <v>4972</v>
      </c>
      <c r="D860" s="9" t="s">
        <v>4973</v>
      </c>
      <c r="E860" s="10">
        <v>606.62</v>
      </c>
      <c r="F860" s="10">
        <v>546798.01413807995</v>
      </c>
      <c r="G860" s="18">
        <v>566391.13423283095</v>
      </c>
      <c r="H860" s="19">
        <v>-3.4592914525913197E-2</v>
      </c>
      <c r="I860" s="20">
        <v>-19593.120094751401</v>
      </c>
      <c r="J860" s="10">
        <v>901.38474520800503</v>
      </c>
      <c r="K860" s="20">
        <v>933.683581538412</v>
      </c>
      <c r="L860" s="21" t="s">
        <v>80</v>
      </c>
      <c r="M860" s="21" t="s">
        <v>6439</v>
      </c>
    </row>
    <row r="861" spans="1:13" x14ac:dyDescent="0.2">
      <c r="A861" s="4" t="s">
        <v>4974</v>
      </c>
      <c r="B861" s="9">
        <v>5475</v>
      </c>
      <c r="C861" s="9" t="s">
        <v>4975</v>
      </c>
      <c r="D861" s="9" t="s">
        <v>4976</v>
      </c>
      <c r="E861" s="10">
        <v>869.89</v>
      </c>
      <c r="F861" s="10">
        <v>764234.66847276001</v>
      </c>
      <c r="G861" s="18">
        <v>1070938.37347737</v>
      </c>
      <c r="H861" s="19">
        <v>-0.28638781894492299</v>
      </c>
      <c r="I861" s="20">
        <v>-306703.70500460698</v>
      </c>
      <c r="J861" s="10">
        <v>878.54173340624698</v>
      </c>
      <c r="K861" s="20">
        <v>1231.11930643802</v>
      </c>
      <c r="L861" s="21" t="s">
        <v>25</v>
      </c>
      <c r="M861" s="21" t="s">
        <v>6450</v>
      </c>
    </row>
    <row r="862" spans="1:13" x14ac:dyDescent="0.2">
      <c r="A862" s="4" t="s">
        <v>4980</v>
      </c>
      <c r="B862" s="9">
        <v>5477</v>
      </c>
      <c r="C862" s="9" t="s">
        <v>4981</v>
      </c>
      <c r="D862" s="9" t="s">
        <v>4982</v>
      </c>
      <c r="E862" s="10">
        <v>11147.65</v>
      </c>
      <c r="F862" s="10">
        <v>6217572.92313377</v>
      </c>
      <c r="G862" s="18">
        <v>7128333.08992327</v>
      </c>
      <c r="H862" s="19">
        <v>-0.127766219016472</v>
      </c>
      <c r="I862" s="20">
        <v>-910760.16678950004</v>
      </c>
      <c r="J862" s="10">
        <v>557.74741072188101</v>
      </c>
      <c r="K862" s="20">
        <v>639.44715612019297</v>
      </c>
      <c r="L862" s="21" t="s">
        <v>12</v>
      </c>
      <c r="M862" s="21" t="s">
        <v>6439</v>
      </c>
    </row>
    <row r="863" spans="1:13" x14ac:dyDescent="0.2">
      <c r="A863" s="4" t="s">
        <v>4983</v>
      </c>
      <c r="B863" s="9">
        <v>5478</v>
      </c>
      <c r="C863" s="9" t="s">
        <v>4984</v>
      </c>
      <c r="D863" s="9" t="s">
        <v>4985</v>
      </c>
      <c r="E863" s="10">
        <v>814.26</v>
      </c>
      <c r="F863" s="10">
        <v>904051.50699161994</v>
      </c>
      <c r="G863" s="18">
        <v>1082931.7470897101</v>
      </c>
      <c r="H863" s="19">
        <v>-0.16518145356696001</v>
      </c>
      <c r="I863" s="20">
        <v>-178880.24009808601</v>
      </c>
      <c r="J863" s="10">
        <v>1110.27375407317</v>
      </c>
      <c r="K863" s="20">
        <v>1329.95817931583</v>
      </c>
      <c r="L863" s="21" t="s">
        <v>25</v>
      </c>
      <c r="M863" s="21" t="s">
        <v>6443</v>
      </c>
    </row>
    <row r="864" spans="1:13" x14ac:dyDescent="0.2">
      <c r="A864" s="4" t="s">
        <v>4992</v>
      </c>
      <c r="B864" s="9">
        <v>5481</v>
      </c>
      <c r="C864" s="9" t="s">
        <v>4993</v>
      </c>
      <c r="D864" s="9" t="s">
        <v>4994</v>
      </c>
      <c r="E864" s="10">
        <v>5403.51</v>
      </c>
      <c r="F864" s="10">
        <v>1507191.55392015</v>
      </c>
      <c r="G864" s="18">
        <v>1564505.8527023201</v>
      </c>
      <c r="H864" s="19">
        <v>-3.6634122322505597E-2</v>
      </c>
      <c r="I864" s="20">
        <v>-57314.298782172802</v>
      </c>
      <c r="J864" s="10">
        <v>278.92824366386799</v>
      </c>
      <c r="K864" s="20">
        <v>289.535108235633</v>
      </c>
      <c r="L864" s="21" t="s">
        <v>12</v>
      </c>
      <c r="M864" s="21" t="s">
        <v>6439</v>
      </c>
    </row>
    <row r="865" spans="1:13" x14ac:dyDescent="0.2">
      <c r="A865" s="4" t="s">
        <v>4995</v>
      </c>
      <c r="B865" s="9">
        <v>5482</v>
      </c>
      <c r="C865" s="9" t="s">
        <v>4996</v>
      </c>
      <c r="D865" s="9" t="s">
        <v>4997</v>
      </c>
      <c r="E865" s="10">
        <v>508.97</v>
      </c>
      <c r="F865" s="10">
        <v>583360.63578371995</v>
      </c>
      <c r="G865" s="18">
        <v>439252.31819269602</v>
      </c>
      <c r="H865" s="19">
        <v>0.328076396236128</v>
      </c>
      <c r="I865" s="20">
        <v>144108.31759102401</v>
      </c>
      <c r="J865" s="10">
        <v>1146.1591759508799</v>
      </c>
      <c r="K865" s="20">
        <v>863.02202132285902</v>
      </c>
      <c r="L865" s="21" t="s">
        <v>25</v>
      </c>
      <c r="M865" s="21" t="s">
        <v>6440</v>
      </c>
    </row>
    <row r="866" spans="1:13" x14ac:dyDescent="0.2">
      <c r="A866" s="4" t="s">
        <v>4998</v>
      </c>
      <c r="B866" s="9">
        <v>5483</v>
      </c>
      <c r="C866" s="9" t="s">
        <v>4999</v>
      </c>
      <c r="D866" s="9" t="s">
        <v>5000</v>
      </c>
      <c r="E866" s="10">
        <v>370.69</v>
      </c>
      <c r="F866" s="10">
        <v>441370.05009640002</v>
      </c>
      <c r="G866" s="18">
        <v>599908.94083442597</v>
      </c>
      <c r="H866" s="19">
        <v>-0.26427159181443599</v>
      </c>
      <c r="I866" s="20">
        <v>-158538.89073802601</v>
      </c>
      <c r="J866" s="10">
        <v>1190.67158568184</v>
      </c>
      <c r="K866" s="20">
        <v>1618.3574977324099</v>
      </c>
      <c r="L866" s="21" t="s">
        <v>25</v>
      </c>
      <c r="M866" s="21" t="s">
        <v>6441</v>
      </c>
    </row>
    <row r="867" spans="1:13" x14ac:dyDescent="0.2">
      <c r="A867" s="4" t="s">
        <v>5013</v>
      </c>
      <c r="B867" s="9">
        <v>5488</v>
      </c>
      <c r="C867" s="9" t="s">
        <v>5014</v>
      </c>
      <c r="D867" s="9" t="s">
        <v>5015</v>
      </c>
      <c r="E867" s="10">
        <v>336.18</v>
      </c>
      <c r="F867" s="10">
        <v>588553.96430936002</v>
      </c>
      <c r="G867" s="18">
        <v>842073.93369098997</v>
      </c>
      <c r="H867" s="19">
        <v>-0.30106616442857598</v>
      </c>
      <c r="I867" s="20">
        <v>-253519.96938162899</v>
      </c>
      <c r="J867" s="10">
        <v>1750.7108225039001</v>
      </c>
      <c r="K867" s="20">
        <v>2504.8305481914099</v>
      </c>
      <c r="L867" s="21" t="s">
        <v>25</v>
      </c>
      <c r="M867" s="21" t="s">
        <v>6441</v>
      </c>
    </row>
    <row r="868" spans="1:13" x14ac:dyDescent="0.2">
      <c r="A868" s="4" t="s">
        <v>5019</v>
      </c>
      <c r="B868" s="9">
        <v>5490</v>
      </c>
      <c r="C868" s="9" t="s">
        <v>5020</v>
      </c>
      <c r="D868" s="9" t="s">
        <v>5021</v>
      </c>
      <c r="E868" s="10">
        <v>48672.08</v>
      </c>
      <c r="F868" s="10">
        <v>91180688.405785501</v>
      </c>
      <c r="G868" s="18">
        <v>95119162.430463299</v>
      </c>
      <c r="H868" s="19">
        <v>-4.1405684449303003E-2</v>
      </c>
      <c r="I868" s="20">
        <v>-3938474.0246777702</v>
      </c>
      <c r="J868" s="10">
        <v>1873.3674091139201</v>
      </c>
      <c r="K868" s="20">
        <v>1954.28595676337</v>
      </c>
      <c r="L868" s="21" t="s">
        <v>12</v>
      </c>
      <c r="M868" s="21" t="s">
        <v>6439</v>
      </c>
    </row>
    <row r="869" spans="1:13" x14ac:dyDescent="0.2">
      <c r="A869" s="4" t="s">
        <v>5022</v>
      </c>
      <c r="B869" s="9">
        <v>5491</v>
      </c>
      <c r="C869" s="9" t="s">
        <v>5023</v>
      </c>
      <c r="D869" s="9" t="s">
        <v>5024</v>
      </c>
      <c r="E869" s="10">
        <v>3581.25</v>
      </c>
      <c r="F869" s="10">
        <v>7295367.9001166197</v>
      </c>
      <c r="G869" s="18">
        <v>8718929.3724385407</v>
      </c>
      <c r="H869" s="19">
        <v>-0.163272508758007</v>
      </c>
      <c r="I869" s="20">
        <v>-1423561.4723219201</v>
      </c>
      <c r="J869" s="10">
        <v>2037.10098432576</v>
      </c>
      <c r="K869" s="20">
        <v>2434.60506036678</v>
      </c>
      <c r="L869" s="21" t="s">
        <v>12</v>
      </c>
      <c r="M869" s="21" t="s">
        <v>6443</v>
      </c>
    </row>
    <row r="870" spans="1:13" x14ac:dyDescent="0.2">
      <c r="A870" s="4" t="s">
        <v>5025</v>
      </c>
      <c r="B870" s="9">
        <v>5492</v>
      </c>
      <c r="C870" s="9" t="s">
        <v>5026</v>
      </c>
      <c r="D870" s="9" t="s">
        <v>5027</v>
      </c>
      <c r="E870" s="10">
        <v>911.68</v>
      </c>
      <c r="F870" s="10">
        <v>1936740.33763799</v>
      </c>
      <c r="G870" s="18">
        <v>2631300.2452017302</v>
      </c>
      <c r="H870" s="19">
        <v>-0.26396072011557697</v>
      </c>
      <c r="I870" s="20">
        <v>-694559.90756374504</v>
      </c>
      <c r="J870" s="10">
        <v>2124.3641822108498</v>
      </c>
      <c r="K870" s="20">
        <v>2886.2103426660001</v>
      </c>
      <c r="L870" s="21" t="s">
        <v>25</v>
      </c>
      <c r="M870" s="21" t="s">
        <v>6443</v>
      </c>
    </row>
    <row r="871" spans="1:13" x14ac:dyDescent="0.2">
      <c r="A871" s="4" t="s">
        <v>5031</v>
      </c>
      <c r="B871" s="9">
        <v>5494</v>
      </c>
      <c r="C871" s="9" t="s">
        <v>5032</v>
      </c>
      <c r="D871" s="9" t="s">
        <v>5033</v>
      </c>
      <c r="E871" s="10">
        <v>334.49</v>
      </c>
      <c r="F871" s="10">
        <v>298862.85305151</v>
      </c>
      <c r="G871" s="18">
        <v>614378.24060684</v>
      </c>
      <c r="H871" s="19">
        <v>-0.51355234723756804</v>
      </c>
      <c r="I871" s="20">
        <v>-315515.38755533</v>
      </c>
      <c r="J871" s="10">
        <v>893.48815525579198</v>
      </c>
      <c r="K871" s="20">
        <v>1836.76116059326</v>
      </c>
      <c r="L871" s="21" t="s">
        <v>25</v>
      </c>
      <c r="M871" s="21" t="s">
        <v>6438</v>
      </c>
    </row>
    <row r="872" spans="1:13" x14ac:dyDescent="0.2">
      <c r="A872" s="4" t="s">
        <v>5034</v>
      </c>
      <c r="B872" s="9">
        <v>5495</v>
      </c>
      <c r="C872" s="9" t="s">
        <v>5035</v>
      </c>
      <c r="D872" s="9" t="s">
        <v>5036</v>
      </c>
      <c r="E872" s="10">
        <v>67157.59</v>
      </c>
      <c r="F872" s="10">
        <v>96659408.861594498</v>
      </c>
      <c r="G872" s="18">
        <v>108983380.611563</v>
      </c>
      <c r="H872" s="19">
        <v>-0.113081202664224</v>
      </c>
      <c r="I872" s="20">
        <v>-12323971.7499684</v>
      </c>
      <c r="J872" s="10">
        <v>1439.29239958722</v>
      </c>
      <c r="K872" s="20">
        <v>1622.80064861712</v>
      </c>
      <c r="L872" s="21" t="s">
        <v>12</v>
      </c>
      <c r="M872" s="21" t="s">
        <v>6443</v>
      </c>
    </row>
    <row r="873" spans="1:13" x14ac:dyDescent="0.2">
      <c r="A873" s="4" t="s">
        <v>5037</v>
      </c>
      <c r="B873" s="9">
        <v>5496</v>
      </c>
      <c r="C873" s="9" t="s">
        <v>5038</v>
      </c>
      <c r="D873" s="9" t="s">
        <v>5039</v>
      </c>
      <c r="E873" s="10">
        <v>3023.26</v>
      </c>
      <c r="F873" s="10">
        <v>5150433.0050129397</v>
      </c>
      <c r="G873" s="18">
        <v>6258813.9265110698</v>
      </c>
      <c r="H873" s="19">
        <v>-0.177091208416223</v>
      </c>
      <c r="I873" s="20">
        <v>-1108380.9214981301</v>
      </c>
      <c r="J873" s="10">
        <v>1703.60240436249</v>
      </c>
      <c r="K873" s="20">
        <v>2070.2202015410699</v>
      </c>
      <c r="L873" s="21" t="s">
        <v>12</v>
      </c>
      <c r="M873" s="21" t="s">
        <v>6443</v>
      </c>
    </row>
    <row r="874" spans="1:13" x14ac:dyDescent="0.2">
      <c r="A874" s="4" t="s">
        <v>5040</v>
      </c>
      <c r="B874" s="9">
        <v>5497</v>
      </c>
      <c r="C874" s="9" t="s">
        <v>5041</v>
      </c>
      <c r="D874" s="9" t="s">
        <v>5042</v>
      </c>
      <c r="E874" s="10">
        <v>758.24</v>
      </c>
      <c r="F874" s="10">
        <v>1324541.40144201</v>
      </c>
      <c r="G874" s="18">
        <v>1838163.2934071401</v>
      </c>
      <c r="H874" s="19">
        <v>-0.27942125370869503</v>
      </c>
      <c r="I874" s="20">
        <v>-513621.89196512499</v>
      </c>
      <c r="J874" s="10">
        <v>1746.86300042468</v>
      </c>
      <c r="K874" s="20">
        <v>2424.2499649281699</v>
      </c>
      <c r="L874" s="21" t="s">
        <v>25</v>
      </c>
      <c r="M874" s="21" t="s">
        <v>6441</v>
      </c>
    </row>
    <row r="875" spans="1:13" x14ac:dyDescent="0.2">
      <c r="A875" s="4" t="s">
        <v>5046</v>
      </c>
      <c r="B875" s="9">
        <v>5499</v>
      </c>
      <c r="C875" s="9" t="s">
        <v>5047</v>
      </c>
      <c r="D875" s="9" t="s">
        <v>5048</v>
      </c>
      <c r="E875" s="10">
        <v>544.71</v>
      </c>
      <c r="F875" s="10">
        <v>363466.21078119997</v>
      </c>
      <c r="G875" s="18">
        <v>540356.06561575294</v>
      </c>
      <c r="H875" s="19">
        <v>-0.32735795171093601</v>
      </c>
      <c r="I875" s="20">
        <v>-176889.854834553</v>
      </c>
      <c r="J875" s="10">
        <v>667.26553722384403</v>
      </c>
      <c r="K875" s="20">
        <v>992.00687634842905</v>
      </c>
      <c r="L875" s="21" t="s">
        <v>25</v>
      </c>
      <c r="M875" s="21" t="s">
        <v>6443</v>
      </c>
    </row>
    <row r="876" spans="1:13" x14ac:dyDescent="0.2">
      <c r="A876" s="4" t="s">
        <v>5049</v>
      </c>
      <c r="B876" s="9">
        <v>5500</v>
      </c>
      <c r="C876" s="9" t="s">
        <v>5050</v>
      </c>
      <c r="D876" s="9" t="s">
        <v>5051</v>
      </c>
      <c r="E876" s="10">
        <v>852.97</v>
      </c>
      <c r="F876" s="10">
        <v>733768.94374613999</v>
      </c>
      <c r="G876" s="18">
        <v>292035.01973828301</v>
      </c>
      <c r="H876" s="19">
        <v>1.51260600322431</v>
      </c>
      <c r="I876" s="20">
        <v>441733.92400785699</v>
      </c>
      <c r="J876" s="10">
        <v>860.25176002220496</v>
      </c>
      <c r="K876" s="20">
        <v>342.37431531974602</v>
      </c>
      <c r="L876" s="21" t="s">
        <v>25</v>
      </c>
      <c r="M876" s="21" t="s">
        <v>6442</v>
      </c>
    </row>
    <row r="877" spans="1:13" x14ac:dyDescent="0.2">
      <c r="A877" s="4" t="s">
        <v>5052</v>
      </c>
      <c r="B877" s="9">
        <v>5501</v>
      </c>
      <c r="C877" s="9" t="s">
        <v>5053</v>
      </c>
      <c r="D877" s="9" t="s">
        <v>5054</v>
      </c>
      <c r="E877" s="10">
        <v>6334.99</v>
      </c>
      <c r="F877" s="10">
        <v>1230090.1091757</v>
      </c>
      <c r="G877" s="18">
        <v>1697165.0015856</v>
      </c>
      <c r="H877" s="19">
        <v>-0.27520888774723301</v>
      </c>
      <c r="I877" s="20">
        <v>-467074.89240990498</v>
      </c>
      <c r="J877" s="10">
        <v>194.17396225971899</v>
      </c>
      <c r="K877" s="20">
        <v>267.90334342841999</v>
      </c>
      <c r="L877" s="21" t="s">
        <v>25</v>
      </c>
      <c r="M877" s="21" t="s">
        <v>6443</v>
      </c>
    </row>
    <row r="878" spans="1:13" x14ac:dyDescent="0.2">
      <c r="A878" s="4" t="s">
        <v>5055</v>
      </c>
      <c r="B878" s="9">
        <v>5502</v>
      </c>
      <c r="C878" s="9" t="s">
        <v>5056</v>
      </c>
      <c r="D878" s="9" t="s">
        <v>5057</v>
      </c>
      <c r="E878" s="10">
        <v>6443.57</v>
      </c>
      <c r="F878" s="10">
        <v>5419254.7271656599</v>
      </c>
      <c r="G878" s="18">
        <v>6866439.3488125196</v>
      </c>
      <c r="H878" s="19">
        <v>-0.21076201916749401</v>
      </c>
      <c r="I878" s="20">
        <v>-1447184.6216468599</v>
      </c>
      <c r="J878" s="10">
        <v>841.03295644583102</v>
      </c>
      <c r="K878" s="20">
        <v>1065.62656241998</v>
      </c>
      <c r="L878" s="21" t="s">
        <v>12</v>
      </c>
      <c r="M878" s="21" t="s">
        <v>6439</v>
      </c>
    </row>
    <row r="879" spans="1:13" x14ac:dyDescent="0.2">
      <c r="A879" s="4" t="s">
        <v>5070</v>
      </c>
      <c r="B879" s="9">
        <v>5900</v>
      </c>
      <c r="C879" s="9" t="s">
        <v>5071</v>
      </c>
      <c r="D879" s="9" t="s">
        <v>5072</v>
      </c>
      <c r="E879" s="10">
        <v>2652.35</v>
      </c>
      <c r="F879" s="10">
        <v>750399.89443870005</v>
      </c>
      <c r="G879" s="18">
        <v>826487.984500936</v>
      </c>
      <c r="H879" s="19">
        <v>-9.2061943414919203E-2</v>
      </c>
      <c r="I879" s="20">
        <v>-76088.090062235802</v>
      </c>
      <c r="J879" s="10">
        <v>282.91888115772798</v>
      </c>
      <c r="K879" s="20">
        <v>311.60592851657401</v>
      </c>
      <c r="L879" s="21" t="s">
        <v>25</v>
      </c>
      <c r="M879" s="21" t="s">
        <v>6440</v>
      </c>
    </row>
    <row r="880" spans="1:13" x14ac:dyDescent="0.2">
      <c r="A880" s="4" t="s">
        <v>5079</v>
      </c>
      <c r="B880" s="9">
        <v>5903</v>
      </c>
      <c r="C880" s="9" t="s">
        <v>5080</v>
      </c>
      <c r="D880" s="9" t="s">
        <v>5081</v>
      </c>
      <c r="E880" s="10">
        <v>109684.36</v>
      </c>
      <c r="F880" s="10">
        <v>76056596.361572102</v>
      </c>
      <c r="G880" s="18">
        <v>86484118.424704701</v>
      </c>
      <c r="H880" s="19">
        <v>-0.12057152518946</v>
      </c>
      <c r="I880" s="20">
        <v>-10427522.063132601</v>
      </c>
      <c r="J880" s="10">
        <v>693.41332129368402</v>
      </c>
      <c r="K880" s="20">
        <v>788.48177100823398</v>
      </c>
      <c r="L880" s="21" t="s">
        <v>12</v>
      </c>
      <c r="M880" s="21" t="s">
        <v>6443</v>
      </c>
    </row>
    <row r="881" spans="1:13" x14ac:dyDescent="0.2">
      <c r="A881" s="4" t="s">
        <v>5082</v>
      </c>
      <c r="B881" s="9">
        <v>5904</v>
      </c>
      <c r="C881" s="9" t="s">
        <v>5083</v>
      </c>
      <c r="D881" s="9" t="s">
        <v>5084</v>
      </c>
      <c r="E881" s="10">
        <v>37737.18</v>
      </c>
      <c r="F881" s="10">
        <v>33948961.342411697</v>
      </c>
      <c r="G881" s="18">
        <v>36316317.226940602</v>
      </c>
      <c r="H881" s="19">
        <v>-6.5187113267442601E-2</v>
      </c>
      <c r="I881" s="20">
        <v>-2367355.8845289601</v>
      </c>
      <c r="J881" s="10">
        <v>899.61574612654294</v>
      </c>
      <c r="K881" s="20">
        <v>962.34846448358405</v>
      </c>
      <c r="L881" s="21" t="s">
        <v>25</v>
      </c>
      <c r="M881" s="21" t="s">
        <v>6443</v>
      </c>
    </row>
    <row r="882" spans="1:13" x14ac:dyDescent="0.2">
      <c r="A882" s="4" t="s">
        <v>5085</v>
      </c>
      <c r="B882" s="9">
        <v>5905</v>
      </c>
      <c r="C882" s="9" t="s">
        <v>5086</v>
      </c>
      <c r="D882" s="9" t="s">
        <v>5087</v>
      </c>
      <c r="E882" s="10">
        <v>899.05</v>
      </c>
      <c r="F882" s="10">
        <v>836176.28301434999</v>
      </c>
      <c r="G882" s="18">
        <v>1042256.71004095</v>
      </c>
      <c r="H882" s="19">
        <v>-0.197725210153366</v>
      </c>
      <c r="I882" s="20">
        <v>-206080.42702660299</v>
      </c>
      <c r="J882" s="10">
        <v>930.06649576147004</v>
      </c>
      <c r="K882" s="20">
        <v>1159.2867026761101</v>
      </c>
      <c r="L882" s="21" t="s">
        <v>25</v>
      </c>
      <c r="M882" s="21" t="s">
        <v>6450</v>
      </c>
    </row>
    <row r="883" spans="1:13" x14ac:dyDescent="0.2">
      <c r="A883" s="4" t="s">
        <v>5091</v>
      </c>
      <c r="B883" s="9">
        <v>5907</v>
      </c>
      <c r="C883" s="9" t="s">
        <v>5092</v>
      </c>
      <c r="D883" s="9" t="s">
        <v>5093</v>
      </c>
      <c r="E883" s="10">
        <v>5505.32</v>
      </c>
      <c r="F883" s="10">
        <v>3939708.5182037698</v>
      </c>
      <c r="G883" s="18">
        <v>4609172.0972969597</v>
      </c>
      <c r="H883" s="19">
        <v>-0.14524594980642999</v>
      </c>
      <c r="I883" s="20">
        <v>-669463.57909319096</v>
      </c>
      <c r="J883" s="10">
        <v>715.61844147184399</v>
      </c>
      <c r="K883" s="20">
        <v>837.22146892405203</v>
      </c>
      <c r="L883" s="21" t="s">
        <v>12</v>
      </c>
      <c r="M883" s="21" t="s">
        <v>6443</v>
      </c>
    </row>
    <row r="884" spans="1:13" x14ac:dyDescent="0.2">
      <c r="A884" s="4" t="s">
        <v>5094</v>
      </c>
      <c r="B884" s="9">
        <v>5908</v>
      </c>
      <c r="C884" s="9" t="s">
        <v>5095</v>
      </c>
      <c r="D884" s="9" t="s">
        <v>5096</v>
      </c>
      <c r="E884" s="10">
        <v>3867.9</v>
      </c>
      <c r="F884" s="10">
        <v>3560547.9607264102</v>
      </c>
      <c r="G884" s="18">
        <v>4046844.66123559</v>
      </c>
      <c r="H884" s="19">
        <v>-0.120166880920185</v>
      </c>
      <c r="I884" s="20">
        <v>-486296.70050918497</v>
      </c>
      <c r="J884" s="10">
        <v>920.53774935401896</v>
      </c>
      <c r="K884" s="20">
        <v>1046.2640350669899</v>
      </c>
      <c r="L884" s="21" t="s">
        <v>12</v>
      </c>
      <c r="M884" s="21" t="s">
        <v>6443</v>
      </c>
    </row>
    <row r="885" spans="1:13" x14ac:dyDescent="0.2">
      <c r="A885" s="4" t="s">
        <v>5103</v>
      </c>
      <c r="B885" s="9">
        <v>5911</v>
      </c>
      <c r="C885" s="9" t="s">
        <v>5104</v>
      </c>
      <c r="D885" s="9" t="s">
        <v>5105</v>
      </c>
      <c r="E885" s="10">
        <v>2242.0700000000002</v>
      </c>
      <c r="F885" s="10">
        <v>2092668.53856399</v>
      </c>
      <c r="G885" s="18">
        <v>2410531.9673176198</v>
      </c>
      <c r="H885" s="19">
        <v>-0.13186443202715101</v>
      </c>
      <c r="I885" s="20">
        <v>-317863.42875362898</v>
      </c>
      <c r="J885" s="10">
        <v>933.36449734575206</v>
      </c>
      <c r="K885" s="20">
        <v>1075.1368009552</v>
      </c>
      <c r="L885" s="21" t="s">
        <v>12</v>
      </c>
      <c r="M885" s="21" t="s">
        <v>6443</v>
      </c>
    </row>
    <row r="886" spans="1:13" x14ac:dyDescent="0.2">
      <c r="A886" s="4" t="s">
        <v>5106</v>
      </c>
      <c r="B886" s="9">
        <v>5912</v>
      </c>
      <c r="C886" s="9" t="s">
        <v>5107</v>
      </c>
      <c r="D886" s="9" t="s">
        <v>5108</v>
      </c>
      <c r="E886" s="10">
        <v>228.89</v>
      </c>
      <c r="F886" s="10">
        <v>298254.86616431997</v>
      </c>
      <c r="G886" s="18">
        <v>363362.97721404198</v>
      </c>
      <c r="H886" s="19">
        <v>-0.17918201669557901</v>
      </c>
      <c r="I886" s="20">
        <v>-65108.111049721701</v>
      </c>
      <c r="J886" s="10">
        <v>1303.0489150435601</v>
      </c>
      <c r="K886" s="20">
        <v>1587.50044656403</v>
      </c>
      <c r="L886" s="21" t="s">
        <v>80</v>
      </c>
      <c r="M886" s="21" t="s">
        <v>6443</v>
      </c>
    </row>
    <row r="887" spans="1:13" x14ac:dyDescent="0.2">
      <c r="A887" s="4" t="s">
        <v>5112</v>
      </c>
      <c r="B887" s="9">
        <v>5914</v>
      </c>
      <c r="C887" s="9" t="s">
        <v>5113</v>
      </c>
      <c r="D887" s="9" t="s">
        <v>5114</v>
      </c>
      <c r="E887" s="10">
        <v>1434.5</v>
      </c>
      <c r="F887" s="10">
        <v>1637036.8724549401</v>
      </c>
      <c r="G887" s="18">
        <v>1849069.2044214699</v>
      </c>
      <c r="H887" s="19">
        <v>-0.114669765447136</v>
      </c>
      <c r="I887" s="20">
        <v>-212032.33196653199</v>
      </c>
      <c r="J887" s="10">
        <v>1141.18987274656</v>
      </c>
      <c r="K887" s="20">
        <v>1288.99909684313</v>
      </c>
      <c r="L887" s="21" t="s">
        <v>25</v>
      </c>
      <c r="M887" s="21" t="s">
        <v>6443</v>
      </c>
    </row>
    <row r="888" spans="1:13" x14ac:dyDescent="0.2">
      <c r="A888" s="4" t="s">
        <v>5115</v>
      </c>
      <c r="B888" s="9">
        <v>5915</v>
      </c>
      <c r="C888" s="9" t="s">
        <v>5116</v>
      </c>
      <c r="D888" s="9" t="s">
        <v>5117</v>
      </c>
      <c r="E888" s="10">
        <v>254.49</v>
      </c>
      <c r="F888" s="10">
        <v>399292.48854131001</v>
      </c>
      <c r="G888" s="18">
        <v>469055.94626234099</v>
      </c>
      <c r="H888" s="19">
        <v>-0.148731634844285</v>
      </c>
      <c r="I888" s="20">
        <v>-69763.4577210313</v>
      </c>
      <c r="J888" s="10">
        <v>1568.9908779964201</v>
      </c>
      <c r="K888" s="20">
        <v>1843.1213260338</v>
      </c>
      <c r="L888" s="21" t="s">
        <v>80</v>
      </c>
      <c r="M888" s="21" t="s">
        <v>6443</v>
      </c>
    </row>
    <row r="889" spans="1:13" x14ac:dyDescent="0.2">
      <c r="A889" s="4" t="s">
        <v>5121</v>
      </c>
      <c r="B889" s="9">
        <v>5917</v>
      </c>
      <c r="C889" s="9" t="s">
        <v>5122</v>
      </c>
      <c r="D889" s="9" t="s">
        <v>5123</v>
      </c>
      <c r="E889" s="10">
        <v>762.5</v>
      </c>
      <c r="F889" s="10">
        <v>864203.03841227002</v>
      </c>
      <c r="G889" s="18">
        <v>1078643.8426997501</v>
      </c>
      <c r="H889" s="19">
        <v>-0.19880594112580499</v>
      </c>
      <c r="I889" s="20">
        <v>-214440.80428747801</v>
      </c>
      <c r="J889" s="10">
        <v>1133.3810339833101</v>
      </c>
      <c r="K889" s="20">
        <v>1414.6148756718001</v>
      </c>
      <c r="L889" s="21" t="s">
        <v>80</v>
      </c>
      <c r="M889" s="21" t="s">
        <v>6439</v>
      </c>
    </row>
    <row r="890" spans="1:13" x14ac:dyDescent="0.2">
      <c r="A890" s="4" t="s">
        <v>5124</v>
      </c>
      <c r="B890" s="9">
        <v>5918</v>
      </c>
      <c r="C890" s="9" t="s">
        <v>5125</v>
      </c>
      <c r="D890" s="9" t="s">
        <v>5126</v>
      </c>
      <c r="E890" s="10">
        <v>257.42</v>
      </c>
      <c r="F890" s="10">
        <v>385636.95727910998</v>
      </c>
      <c r="G890" s="18">
        <v>524611.64781564404</v>
      </c>
      <c r="H890" s="19">
        <v>-0.26490965481836198</v>
      </c>
      <c r="I890" s="20">
        <v>-138974.69053653401</v>
      </c>
      <c r="J890" s="10">
        <v>1498.0846759347</v>
      </c>
      <c r="K890" s="20">
        <v>2037.9599402363599</v>
      </c>
      <c r="L890" s="21" t="s">
        <v>80</v>
      </c>
      <c r="M890" s="21" t="s">
        <v>6443</v>
      </c>
    </row>
    <row r="891" spans="1:13" x14ac:dyDescent="0.2">
      <c r="A891" s="4" t="s">
        <v>5130</v>
      </c>
      <c r="B891" s="9">
        <v>5920</v>
      </c>
      <c r="C891" s="9" t="s">
        <v>5131</v>
      </c>
      <c r="D891" s="9" t="s">
        <v>5132</v>
      </c>
      <c r="E891" s="10">
        <v>314.58999999999997</v>
      </c>
      <c r="F891" s="10">
        <v>319387.79739271</v>
      </c>
      <c r="G891" s="18">
        <v>427245.21607764001</v>
      </c>
      <c r="H891" s="19">
        <v>-0.25244851112699201</v>
      </c>
      <c r="I891" s="20">
        <v>-107857.41868493</v>
      </c>
      <c r="J891" s="10">
        <v>1015.25095328113</v>
      </c>
      <c r="K891" s="20">
        <v>1358.1017072304901</v>
      </c>
      <c r="L891" s="21" t="s">
        <v>80</v>
      </c>
      <c r="M891" s="21" t="s">
        <v>6441</v>
      </c>
    </row>
    <row r="892" spans="1:13" x14ac:dyDescent="0.2">
      <c r="A892" s="4" t="s">
        <v>5133</v>
      </c>
      <c r="B892" s="9">
        <v>5921</v>
      </c>
      <c r="C892" s="9" t="s">
        <v>5134</v>
      </c>
      <c r="D892" s="9" t="s">
        <v>5135</v>
      </c>
      <c r="E892" s="10">
        <v>212.34</v>
      </c>
      <c r="F892" s="10">
        <v>280307.10850575002</v>
      </c>
      <c r="G892" s="18">
        <v>432152.84249562898</v>
      </c>
      <c r="H892" s="19">
        <v>-0.35137043901641102</v>
      </c>
      <c r="I892" s="20">
        <v>-151845.73398987899</v>
      </c>
      <c r="J892" s="10">
        <v>1320.0862225946601</v>
      </c>
      <c r="K892" s="20">
        <v>2035.19281574658</v>
      </c>
      <c r="L892" s="21" t="s">
        <v>80</v>
      </c>
      <c r="M892" s="21" t="s">
        <v>6438</v>
      </c>
    </row>
    <row r="893" spans="1:13" x14ac:dyDescent="0.2">
      <c r="A893" s="4" t="s">
        <v>5190</v>
      </c>
      <c r="B893" s="9">
        <v>6108</v>
      </c>
      <c r="C893" s="9" t="s">
        <v>5191</v>
      </c>
      <c r="D893" s="9" t="s">
        <v>5192</v>
      </c>
      <c r="E893" s="10">
        <v>728.68</v>
      </c>
      <c r="F893" s="10">
        <v>456317.88583575998</v>
      </c>
      <c r="G893" s="18">
        <v>715842.20447372796</v>
      </c>
      <c r="H893" s="19">
        <v>-0.36254403137457403</v>
      </c>
      <c r="I893" s="20">
        <v>-259524.31863796801</v>
      </c>
      <c r="J893" s="10">
        <v>626.22534697776803</v>
      </c>
      <c r="K893" s="20">
        <v>982.38212174579701</v>
      </c>
      <c r="L893" s="21" t="s">
        <v>25</v>
      </c>
      <c r="M893" s="21" t="s">
        <v>6440</v>
      </c>
    </row>
    <row r="894" spans="1:13" x14ac:dyDescent="0.2">
      <c r="A894" s="4" t="s">
        <v>5199</v>
      </c>
      <c r="B894" s="9">
        <v>6112</v>
      </c>
      <c r="C894" s="9" t="s">
        <v>5200</v>
      </c>
      <c r="D894" s="9" t="s">
        <v>5201</v>
      </c>
      <c r="E894" s="10">
        <v>937.57</v>
      </c>
      <c r="F894" s="10">
        <v>573942.23305615003</v>
      </c>
      <c r="G894" s="18">
        <v>507018.90196625399</v>
      </c>
      <c r="H894" s="19">
        <v>0.13199375966135099</v>
      </c>
      <c r="I894" s="20">
        <v>66923.331089896004</v>
      </c>
      <c r="J894" s="10">
        <v>612.15934069578805</v>
      </c>
      <c r="K894" s="20">
        <v>540.77978387347503</v>
      </c>
      <c r="L894" s="21" t="s">
        <v>80</v>
      </c>
      <c r="M894" s="21" t="s">
        <v>6439</v>
      </c>
    </row>
    <row r="895" spans="1:13" x14ac:dyDescent="0.2">
      <c r="A895" s="4" t="s">
        <v>5223</v>
      </c>
      <c r="B895" s="9">
        <v>6172</v>
      </c>
      <c r="C895" s="9" t="s">
        <v>5224</v>
      </c>
      <c r="D895" s="9" t="s">
        <v>5225</v>
      </c>
      <c r="E895" s="10">
        <v>435.72</v>
      </c>
      <c r="F895" s="10">
        <v>336930.71359137999</v>
      </c>
      <c r="G895" s="18">
        <v>311360.746348063</v>
      </c>
      <c r="H895" s="19">
        <v>8.2123284785337897E-2</v>
      </c>
      <c r="I895" s="20">
        <v>25569.9672433173</v>
      </c>
      <c r="J895" s="10">
        <v>773.27346367249595</v>
      </c>
      <c r="K895" s="20">
        <v>714.58906258161801</v>
      </c>
      <c r="L895" s="21" t="s">
        <v>80</v>
      </c>
      <c r="M895" s="21" t="s">
        <v>6443</v>
      </c>
    </row>
    <row r="896" spans="1:13" x14ac:dyDescent="0.2">
      <c r="A896" s="4" t="s">
        <v>5235</v>
      </c>
      <c r="B896" s="9">
        <v>6176</v>
      </c>
      <c r="C896" s="9" t="s">
        <v>5236</v>
      </c>
      <c r="D896" s="9" t="s">
        <v>5237</v>
      </c>
      <c r="E896" s="10">
        <v>454.58</v>
      </c>
      <c r="F896" s="10">
        <v>149689.89079919999</v>
      </c>
      <c r="G896" s="18">
        <v>155381.74866053401</v>
      </c>
      <c r="H896" s="19">
        <v>-3.6631444235896503E-2</v>
      </c>
      <c r="I896" s="20">
        <v>-5691.8578613344598</v>
      </c>
      <c r="J896" s="10">
        <v>329.29273351049301</v>
      </c>
      <c r="K896" s="20">
        <v>341.81386919911699</v>
      </c>
      <c r="L896" s="21" t="s">
        <v>25</v>
      </c>
      <c r="M896" s="21" t="s">
        <v>6450</v>
      </c>
    </row>
    <row r="897" spans="1:13" x14ac:dyDescent="0.2">
      <c r="A897" s="4" t="s">
        <v>5238</v>
      </c>
      <c r="B897" s="9">
        <v>6177</v>
      </c>
      <c r="C897" s="9" t="s">
        <v>5239</v>
      </c>
      <c r="D897" s="9" t="s">
        <v>5240</v>
      </c>
      <c r="E897" s="10">
        <v>465.1</v>
      </c>
      <c r="F897" s="10">
        <v>602425.19472584</v>
      </c>
      <c r="G897" s="18">
        <v>661635.86127778306</v>
      </c>
      <c r="H897" s="19">
        <v>-8.9491319949908596E-2</v>
      </c>
      <c r="I897" s="20">
        <v>-59210.666551943403</v>
      </c>
      <c r="J897" s="10">
        <v>1295.2595027431501</v>
      </c>
      <c r="K897" s="20">
        <v>1422.5668915884401</v>
      </c>
      <c r="L897" s="21" t="s">
        <v>25</v>
      </c>
      <c r="M897" s="21" t="s">
        <v>6443</v>
      </c>
    </row>
    <row r="898" spans="1:13" x14ac:dyDescent="0.2">
      <c r="A898" s="4" t="s">
        <v>5241</v>
      </c>
      <c r="B898" s="9">
        <v>6178</v>
      </c>
      <c r="C898" s="9" t="s">
        <v>5242</v>
      </c>
      <c r="D898" s="9" t="s">
        <v>5243</v>
      </c>
      <c r="E898" s="10">
        <v>936.52</v>
      </c>
      <c r="F898" s="10">
        <v>2151728.1740171402</v>
      </c>
      <c r="G898" s="18">
        <v>2291615.2393126399</v>
      </c>
      <c r="H898" s="19">
        <v>-6.1042998360169E-2</v>
      </c>
      <c r="I898" s="20">
        <v>-139887.06529550001</v>
      </c>
      <c r="J898" s="10">
        <v>2297.5784542958399</v>
      </c>
      <c r="K898" s="20">
        <v>2446.94746434955</v>
      </c>
      <c r="L898" s="21" t="s">
        <v>25</v>
      </c>
      <c r="M898" s="21" t="s">
        <v>6443</v>
      </c>
    </row>
    <row r="899" spans="1:13" x14ac:dyDescent="0.2">
      <c r="A899" s="4" t="s">
        <v>5244</v>
      </c>
      <c r="B899" s="9">
        <v>6179</v>
      </c>
      <c r="C899" s="9" t="s">
        <v>5245</v>
      </c>
      <c r="D899" s="9" t="s">
        <v>5246</v>
      </c>
      <c r="E899" s="10">
        <v>800.81</v>
      </c>
      <c r="F899" s="10">
        <v>3390634.7609357</v>
      </c>
      <c r="G899" s="18">
        <v>3216696.3061961499</v>
      </c>
      <c r="H899" s="19">
        <v>5.4073632753112597E-2</v>
      </c>
      <c r="I899" s="20">
        <v>173938.45473954501</v>
      </c>
      <c r="J899" s="10">
        <v>4234.0065195685602</v>
      </c>
      <c r="K899" s="20">
        <v>4016.8033693337402</v>
      </c>
      <c r="L899" s="21" t="s">
        <v>25</v>
      </c>
      <c r="M899" s="21" t="s">
        <v>6443</v>
      </c>
    </row>
    <row r="900" spans="1:13" x14ac:dyDescent="0.2">
      <c r="A900" s="4" t="s">
        <v>5247</v>
      </c>
      <c r="B900" s="9">
        <v>6180</v>
      </c>
      <c r="C900" s="9" t="s">
        <v>5248</v>
      </c>
      <c r="D900" s="9" t="s">
        <v>5249</v>
      </c>
      <c r="E900" s="10">
        <v>410.85</v>
      </c>
      <c r="F900" s="10">
        <v>1926569.77612808</v>
      </c>
      <c r="G900" s="18">
        <v>2092384.17742649</v>
      </c>
      <c r="H900" s="19">
        <v>-7.9246633140931499E-2</v>
      </c>
      <c r="I900" s="20">
        <v>-165814.401298407</v>
      </c>
      <c r="J900" s="10">
        <v>4689.2291009567498</v>
      </c>
      <c r="K900" s="20">
        <v>5092.8177617779902</v>
      </c>
      <c r="L900" s="21" t="s">
        <v>25</v>
      </c>
      <c r="M900" s="21" t="s">
        <v>6450</v>
      </c>
    </row>
    <row r="901" spans="1:13" x14ac:dyDescent="0.2">
      <c r="A901" s="4" t="s">
        <v>5250</v>
      </c>
      <c r="B901" s="9">
        <v>6181</v>
      </c>
      <c r="C901" s="9" t="s">
        <v>5251</v>
      </c>
      <c r="D901" s="9" t="s">
        <v>5252</v>
      </c>
      <c r="E901" s="10">
        <v>302.95999999999998</v>
      </c>
      <c r="F901" s="10">
        <v>70811.026727479999</v>
      </c>
      <c r="G901" s="18">
        <v>166505.18301982401</v>
      </c>
      <c r="H901" s="19">
        <v>-0.57472178677435204</v>
      </c>
      <c r="I901" s="20">
        <v>-95694.156292343498</v>
      </c>
      <c r="J901" s="10">
        <v>233.730613703063</v>
      </c>
      <c r="K901" s="20">
        <v>549.59460991491801</v>
      </c>
      <c r="L901" s="21" t="s">
        <v>80</v>
      </c>
      <c r="M901" s="21" t="s">
        <v>6438</v>
      </c>
    </row>
    <row r="902" spans="1:13" x14ac:dyDescent="0.2">
      <c r="A902" s="4" t="s">
        <v>5253</v>
      </c>
      <c r="B902" s="9">
        <v>6182</v>
      </c>
      <c r="C902" s="9" t="s">
        <v>5254</v>
      </c>
      <c r="D902" s="9" t="s">
        <v>5255</v>
      </c>
      <c r="E902" s="10">
        <v>6248.67</v>
      </c>
      <c r="F902" s="10">
        <v>7081934.7888560602</v>
      </c>
      <c r="G902" s="18">
        <v>8231102.10715946</v>
      </c>
      <c r="H902" s="19">
        <v>-0.13961281288247501</v>
      </c>
      <c r="I902" s="20">
        <v>-1149167.3183034</v>
      </c>
      <c r="J902" s="10">
        <v>1133.3507432551301</v>
      </c>
      <c r="K902" s="20">
        <v>1317.2566493605</v>
      </c>
      <c r="L902" s="21" t="s">
        <v>12</v>
      </c>
      <c r="M902" s="21" t="s">
        <v>6439</v>
      </c>
    </row>
    <row r="903" spans="1:13" x14ac:dyDescent="0.2">
      <c r="A903" s="4" t="s">
        <v>5256</v>
      </c>
      <c r="B903" s="9">
        <v>6183</v>
      </c>
      <c r="C903" s="9" t="s">
        <v>5257</v>
      </c>
      <c r="D903" s="9" t="s">
        <v>5258</v>
      </c>
      <c r="E903" s="10">
        <v>5387.42</v>
      </c>
      <c r="F903" s="10">
        <v>10862212.2207128</v>
      </c>
      <c r="G903" s="18">
        <v>13306279.9841331</v>
      </c>
      <c r="H903" s="19">
        <v>-0.18367776465959201</v>
      </c>
      <c r="I903" s="20">
        <v>-2444067.7634202298</v>
      </c>
      <c r="J903" s="10">
        <v>2016.2178223923199</v>
      </c>
      <c r="K903" s="20">
        <v>2469.8798282170401</v>
      </c>
      <c r="L903" s="21" t="s">
        <v>12</v>
      </c>
      <c r="M903" s="21" t="s">
        <v>6443</v>
      </c>
    </row>
    <row r="904" spans="1:13" x14ac:dyDescent="0.2">
      <c r="A904" s="4" t="s">
        <v>5259</v>
      </c>
      <c r="B904" s="9">
        <v>6184</v>
      </c>
      <c r="C904" s="9" t="s">
        <v>5260</v>
      </c>
      <c r="D904" s="9" t="s">
        <v>5261</v>
      </c>
      <c r="E904" s="10">
        <v>3180.38</v>
      </c>
      <c r="F904" s="10">
        <v>9671784.2212860305</v>
      </c>
      <c r="G904" s="18">
        <v>10966580.504383599</v>
      </c>
      <c r="H904" s="19">
        <v>-0.11806745799932999</v>
      </c>
      <c r="I904" s="20">
        <v>-1294796.2830975801</v>
      </c>
      <c r="J904" s="10">
        <v>3041.0781797414202</v>
      </c>
      <c r="K904" s="20">
        <v>3448.1981726660401</v>
      </c>
      <c r="L904" s="21" t="s">
        <v>12</v>
      </c>
      <c r="M904" s="21" t="s">
        <v>6439</v>
      </c>
    </row>
    <row r="905" spans="1:13" x14ac:dyDescent="0.2">
      <c r="A905" s="4" t="s">
        <v>5262</v>
      </c>
      <c r="B905" s="9">
        <v>6185</v>
      </c>
      <c r="C905" s="9" t="s">
        <v>5263</v>
      </c>
      <c r="D905" s="9" t="s">
        <v>5264</v>
      </c>
      <c r="E905" s="10">
        <v>761.01</v>
      </c>
      <c r="F905" s="10">
        <v>3387845.1448225798</v>
      </c>
      <c r="G905" s="18">
        <v>3795423.1828597002</v>
      </c>
      <c r="H905" s="19">
        <v>-0.107386717738817</v>
      </c>
      <c r="I905" s="20">
        <v>-407578.03803711798</v>
      </c>
      <c r="J905" s="10">
        <v>4451.7748056169803</v>
      </c>
      <c r="K905" s="20">
        <v>4987.3499465968898</v>
      </c>
      <c r="L905" s="21" t="s">
        <v>25</v>
      </c>
      <c r="M905" s="21" t="s">
        <v>6443</v>
      </c>
    </row>
    <row r="906" spans="1:13" x14ac:dyDescent="0.2">
      <c r="A906" s="4" t="s">
        <v>5265</v>
      </c>
      <c r="B906" s="9">
        <v>6186</v>
      </c>
      <c r="C906" s="9" t="s">
        <v>5266</v>
      </c>
      <c r="D906" s="9" t="s">
        <v>5267</v>
      </c>
      <c r="E906" s="10">
        <v>16218.19</v>
      </c>
      <c r="F906" s="10">
        <v>7625690.3548980895</v>
      </c>
      <c r="G906" s="18">
        <v>7950169.1165963002</v>
      </c>
      <c r="H906" s="19">
        <v>-4.0814070359943402E-2</v>
      </c>
      <c r="I906" s="20">
        <v>-324478.76169821102</v>
      </c>
      <c r="J906" s="10">
        <v>470.19367481193001</v>
      </c>
      <c r="K906" s="20">
        <v>490.200763253871</v>
      </c>
      <c r="L906" s="21" t="s">
        <v>12</v>
      </c>
      <c r="M906" s="21" t="s">
        <v>6439</v>
      </c>
    </row>
    <row r="907" spans="1:13" x14ac:dyDescent="0.2">
      <c r="A907" s="4" t="s">
        <v>5283</v>
      </c>
      <c r="B907" s="9">
        <v>6192</v>
      </c>
      <c r="C907" s="9" t="s">
        <v>5284</v>
      </c>
      <c r="D907" s="9" t="s">
        <v>5285</v>
      </c>
      <c r="E907" s="10">
        <v>579.26</v>
      </c>
      <c r="F907" s="10">
        <v>298600.41151802999</v>
      </c>
      <c r="G907" s="18">
        <v>318441.00862564298</v>
      </c>
      <c r="H907" s="19">
        <v>-6.2305408443602099E-2</v>
      </c>
      <c r="I907" s="20">
        <v>-19840.597107613299</v>
      </c>
      <c r="J907" s="10">
        <v>515.48598473574896</v>
      </c>
      <c r="K907" s="20">
        <v>549.73761113427997</v>
      </c>
      <c r="L907" s="21" t="s">
        <v>25</v>
      </c>
      <c r="M907" s="21" t="s">
        <v>6442</v>
      </c>
    </row>
    <row r="908" spans="1:13" x14ac:dyDescent="0.2">
      <c r="A908" s="4" t="s">
        <v>5301</v>
      </c>
      <c r="B908" s="9">
        <v>6198</v>
      </c>
      <c r="C908" s="9" t="s">
        <v>5302</v>
      </c>
      <c r="D908" s="9" t="s">
        <v>5303</v>
      </c>
      <c r="E908" s="10">
        <v>634.33000000000004</v>
      </c>
      <c r="F908" s="10">
        <v>709266.16768504004</v>
      </c>
      <c r="G908" s="18">
        <v>600715.14018775302</v>
      </c>
      <c r="H908" s="19">
        <v>0.180702999200852</v>
      </c>
      <c r="I908" s="20">
        <v>108551.027497287</v>
      </c>
      <c r="J908" s="10">
        <v>1118.1343585910199</v>
      </c>
      <c r="K908" s="20">
        <v>947.00729933591901</v>
      </c>
      <c r="L908" s="21" t="s">
        <v>25</v>
      </c>
      <c r="M908" s="21" t="s">
        <v>6439</v>
      </c>
    </row>
    <row r="909" spans="1:13" x14ac:dyDescent="0.2">
      <c r="A909" s="4" t="s">
        <v>5328</v>
      </c>
      <c r="B909" s="9">
        <v>6209</v>
      </c>
      <c r="C909" s="9" t="s">
        <v>5329</v>
      </c>
      <c r="D909" s="9" t="s">
        <v>5330</v>
      </c>
      <c r="E909" s="10">
        <v>768.92</v>
      </c>
      <c r="F909" s="10">
        <v>353255.10066792002</v>
      </c>
      <c r="G909" s="18">
        <v>301214.64722232701</v>
      </c>
      <c r="H909" s="19">
        <v>0.172768668208829</v>
      </c>
      <c r="I909" s="20">
        <v>52040.453445593499</v>
      </c>
      <c r="J909" s="10">
        <v>459.41723543141001</v>
      </c>
      <c r="K909" s="20">
        <v>391.73730325954102</v>
      </c>
      <c r="L909" s="21" t="s">
        <v>80</v>
      </c>
      <c r="M909" s="21" t="s">
        <v>6439</v>
      </c>
    </row>
    <row r="910" spans="1:13" x14ac:dyDescent="0.2">
      <c r="A910" s="4" t="s">
        <v>5334</v>
      </c>
      <c r="B910" s="9">
        <v>6327</v>
      </c>
      <c r="C910" s="9" t="s">
        <v>5335</v>
      </c>
      <c r="D910" s="9" t="s">
        <v>5336</v>
      </c>
      <c r="E910" s="10">
        <v>393.31</v>
      </c>
      <c r="F910" s="10">
        <v>1046206.26079546</v>
      </c>
      <c r="G910" s="18">
        <v>1012536.05653463</v>
      </c>
      <c r="H910" s="19">
        <v>3.3253338529064501E-2</v>
      </c>
      <c r="I910" s="20">
        <v>33670.2042608302</v>
      </c>
      <c r="J910" s="10">
        <v>2660.0042226118298</v>
      </c>
      <c r="K910" s="20">
        <v>2574.3969299906698</v>
      </c>
      <c r="L910" s="21" t="s">
        <v>25</v>
      </c>
      <c r="M910" s="21" t="s">
        <v>6440</v>
      </c>
    </row>
    <row r="911" spans="1:13" x14ac:dyDescent="0.2">
      <c r="A911" s="4" t="s">
        <v>5337</v>
      </c>
      <c r="B911" s="9">
        <v>6328</v>
      </c>
      <c r="C911" s="9" t="s">
        <v>5338</v>
      </c>
      <c r="D911" s="9" t="s">
        <v>5339</v>
      </c>
      <c r="E911" s="10">
        <v>271.89</v>
      </c>
      <c r="F911" s="10">
        <v>1089883.6060037201</v>
      </c>
      <c r="G911" s="18">
        <v>1024332.53865994</v>
      </c>
      <c r="H911" s="19">
        <v>6.3993932507050003E-2</v>
      </c>
      <c r="I911" s="20">
        <v>65551.067343779403</v>
      </c>
      <c r="J911" s="10">
        <v>4008.54612528493</v>
      </c>
      <c r="K911" s="20">
        <v>3767.4520528888202</v>
      </c>
      <c r="L911" s="21" t="s">
        <v>25</v>
      </c>
      <c r="M911" s="21" t="s">
        <v>6441</v>
      </c>
    </row>
    <row r="912" spans="1:13" x14ac:dyDescent="0.2">
      <c r="A912" s="4" t="s">
        <v>5340</v>
      </c>
      <c r="B912" s="9">
        <v>6329</v>
      </c>
      <c r="C912" s="9" t="s">
        <v>5341</v>
      </c>
      <c r="D912" s="9" t="s">
        <v>5342</v>
      </c>
      <c r="E912" s="10">
        <v>201.3</v>
      </c>
      <c r="F912" s="10">
        <v>1233558.4197772001</v>
      </c>
      <c r="G912" s="18">
        <v>1309304.58176083</v>
      </c>
      <c r="H912" s="19">
        <v>-5.7852208751730902E-2</v>
      </c>
      <c r="I912" s="20">
        <v>-75746.161983625003</v>
      </c>
      <c r="J912" s="10">
        <v>6127.9603565683101</v>
      </c>
      <c r="K912" s="20">
        <v>6504.2453142614204</v>
      </c>
      <c r="L912" s="21" t="s">
        <v>25</v>
      </c>
      <c r="M912" s="21" t="s">
        <v>6450</v>
      </c>
    </row>
    <row r="913" spans="1:13" x14ac:dyDescent="0.2">
      <c r="A913" s="4" t="s">
        <v>5346</v>
      </c>
      <c r="B913" s="9">
        <v>6331</v>
      </c>
      <c r="C913" s="9" t="s">
        <v>5347</v>
      </c>
      <c r="D913" s="9" t="s">
        <v>5348</v>
      </c>
      <c r="E913" s="10">
        <v>1910.54</v>
      </c>
      <c r="F913" s="10">
        <v>2593936.7654129001</v>
      </c>
      <c r="G913" s="18">
        <v>2344937.2086116499</v>
      </c>
      <c r="H913" s="19">
        <v>0.10618602318510401</v>
      </c>
      <c r="I913" s="20">
        <v>248999.55680125099</v>
      </c>
      <c r="J913" s="10">
        <v>1357.69822427842</v>
      </c>
      <c r="K913" s="20">
        <v>1227.36881123224</v>
      </c>
      <c r="L913" s="21" t="s">
        <v>12</v>
      </c>
      <c r="M913" s="21" t="s">
        <v>6439</v>
      </c>
    </row>
    <row r="914" spans="1:13" x14ac:dyDescent="0.2">
      <c r="A914" s="4" t="s">
        <v>5358</v>
      </c>
      <c r="B914" s="9">
        <v>6335</v>
      </c>
      <c r="C914" s="9" t="s">
        <v>5359</v>
      </c>
      <c r="D914" s="9" t="s">
        <v>5360</v>
      </c>
      <c r="E914" s="10">
        <v>1282.94</v>
      </c>
      <c r="F914" s="10">
        <v>792147.80701275996</v>
      </c>
      <c r="G914" s="18">
        <v>1126537.2659423</v>
      </c>
      <c r="H914" s="19">
        <v>-0.29682946941825</v>
      </c>
      <c r="I914" s="20">
        <v>-334389.45892953803</v>
      </c>
      <c r="J914" s="10">
        <v>617.44727501890998</v>
      </c>
      <c r="K914" s="20">
        <v>878.09037518691298</v>
      </c>
      <c r="L914" s="21" t="s">
        <v>12</v>
      </c>
      <c r="M914" s="21" t="s">
        <v>6439</v>
      </c>
    </row>
    <row r="915" spans="1:13" x14ac:dyDescent="0.2">
      <c r="A915" s="4" t="s">
        <v>5370</v>
      </c>
      <c r="B915" s="9">
        <v>6339</v>
      </c>
      <c r="C915" s="9" t="s">
        <v>5371</v>
      </c>
      <c r="D915" s="9" t="s">
        <v>5372</v>
      </c>
      <c r="E915" s="10">
        <v>2210.27</v>
      </c>
      <c r="F915" s="10">
        <v>1335688.1538499999</v>
      </c>
      <c r="G915" s="18">
        <v>1186516.4322792799</v>
      </c>
      <c r="H915" s="19">
        <v>0.12572242365338801</v>
      </c>
      <c r="I915" s="20">
        <v>149171.721570722</v>
      </c>
      <c r="J915" s="10">
        <v>604.30995030018903</v>
      </c>
      <c r="K915" s="20">
        <v>536.81967917009104</v>
      </c>
      <c r="L915" s="21" t="s">
        <v>12</v>
      </c>
      <c r="M915" s="21" t="s">
        <v>6443</v>
      </c>
    </row>
    <row r="916" spans="1:13" x14ac:dyDescent="0.2">
      <c r="A916" s="4" t="s">
        <v>5388</v>
      </c>
      <c r="B916" s="9">
        <v>6470</v>
      </c>
      <c r="C916" s="9" t="s">
        <v>5389</v>
      </c>
      <c r="D916" s="9" t="s">
        <v>5390</v>
      </c>
      <c r="E916" s="10">
        <v>486.49</v>
      </c>
      <c r="F916" s="10">
        <v>551489.42500446003</v>
      </c>
      <c r="G916" s="18">
        <v>674316.93834732601</v>
      </c>
      <c r="H916" s="19">
        <v>-0.182151012910787</v>
      </c>
      <c r="I916" s="20">
        <v>-122827.513342866</v>
      </c>
      <c r="J916" s="10">
        <v>1133.6089642222</v>
      </c>
      <c r="K916" s="20">
        <v>1386.0859182045399</v>
      </c>
      <c r="L916" s="21" t="s">
        <v>80</v>
      </c>
      <c r="M916" s="21" t="s">
        <v>6443</v>
      </c>
    </row>
    <row r="917" spans="1:13" x14ac:dyDescent="0.2">
      <c r="A917" s="4" t="s">
        <v>5391</v>
      </c>
      <c r="B917" s="9">
        <v>6471</v>
      </c>
      <c r="C917" s="9" t="s">
        <v>5392</v>
      </c>
      <c r="D917" s="9" t="s">
        <v>5393</v>
      </c>
      <c r="E917" s="10">
        <v>300.58999999999997</v>
      </c>
      <c r="F917" s="10">
        <v>842832.80605536001</v>
      </c>
      <c r="G917" s="18">
        <v>1165275.9108396999</v>
      </c>
      <c r="H917" s="19">
        <v>-0.27670966316637302</v>
      </c>
      <c r="I917" s="20">
        <v>-322443.10478434298</v>
      </c>
      <c r="J917" s="10">
        <v>2803.9282945386099</v>
      </c>
      <c r="K917" s="20">
        <v>3876.6289991007802</v>
      </c>
      <c r="L917" s="21" t="s">
        <v>80</v>
      </c>
      <c r="M917" s="21" t="s">
        <v>6443</v>
      </c>
    </row>
    <row r="918" spans="1:13" x14ac:dyDescent="0.2">
      <c r="A918" s="4" t="s">
        <v>5394</v>
      </c>
      <c r="B918" s="9">
        <v>6472</v>
      </c>
      <c r="C918" s="9" t="s">
        <v>5395</v>
      </c>
      <c r="D918" s="9" t="s">
        <v>5396</v>
      </c>
      <c r="E918" s="10">
        <v>205.6</v>
      </c>
      <c r="F918" s="10">
        <v>758609.95296506002</v>
      </c>
      <c r="G918" s="18">
        <v>1111063.11971556</v>
      </c>
      <c r="H918" s="19">
        <v>-0.317221551589916</v>
      </c>
      <c r="I918" s="20">
        <v>-352453.16675050399</v>
      </c>
      <c r="J918" s="10">
        <v>3689.7371253164401</v>
      </c>
      <c r="K918" s="20">
        <v>5404.0035005620803</v>
      </c>
      <c r="L918" s="21" t="s">
        <v>80</v>
      </c>
      <c r="M918" s="21" t="s">
        <v>6443</v>
      </c>
    </row>
    <row r="919" spans="1:13" x14ac:dyDescent="0.2">
      <c r="A919" s="4" t="s">
        <v>5403</v>
      </c>
      <c r="B919" s="9">
        <v>6482</v>
      </c>
      <c r="C919" s="9" t="s">
        <v>5404</v>
      </c>
      <c r="D919" s="9" t="s">
        <v>5405</v>
      </c>
      <c r="E919" s="10">
        <v>3945.59</v>
      </c>
      <c r="F919" s="10">
        <v>1309235.0342502701</v>
      </c>
      <c r="G919" s="18">
        <v>1741679.63190819</v>
      </c>
      <c r="H919" s="19">
        <v>-0.24829170057189701</v>
      </c>
      <c r="I919" s="20">
        <v>-432444.59765791998</v>
      </c>
      <c r="J919" s="10">
        <v>331.822372382906</v>
      </c>
      <c r="K919" s="20">
        <v>441.42438314882997</v>
      </c>
      <c r="L919" s="21" t="s">
        <v>25</v>
      </c>
      <c r="M919" s="21" t="s">
        <v>6440</v>
      </c>
    </row>
    <row r="920" spans="1:13" x14ac:dyDescent="0.2">
      <c r="A920" s="4" t="s">
        <v>5418</v>
      </c>
      <c r="B920" s="9">
        <v>6487</v>
      </c>
      <c r="C920" s="9" t="s">
        <v>5419</v>
      </c>
      <c r="D920" s="9" t="s">
        <v>5420</v>
      </c>
      <c r="E920" s="10">
        <v>4380.87</v>
      </c>
      <c r="F920" s="10">
        <v>5873071.0513173202</v>
      </c>
      <c r="G920" s="18">
        <v>5626442.5889466302</v>
      </c>
      <c r="H920" s="19">
        <v>4.3833818344684902E-2</v>
      </c>
      <c r="I920" s="20">
        <v>246628.46237068501</v>
      </c>
      <c r="J920" s="10">
        <v>1340.61751463004</v>
      </c>
      <c r="K920" s="20">
        <v>1284.3208287273101</v>
      </c>
      <c r="L920" s="21" t="s">
        <v>25</v>
      </c>
      <c r="M920" s="21" t="s">
        <v>6439</v>
      </c>
    </row>
    <row r="921" spans="1:13" x14ac:dyDescent="0.2">
      <c r="A921" s="4" t="s">
        <v>5421</v>
      </c>
      <c r="B921" s="9">
        <v>6488</v>
      </c>
      <c r="C921" s="9" t="s">
        <v>5422</v>
      </c>
      <c r="D921" s="9" t="s">
        <v>5423</v>
      </c>
      <c r="E921" s="10">
        <v>1522.05</v>
      </c>
      <c r="F921" s="10">
        <v>2997332.8392137801</v>
      </c>
      <c r="G921" s="18">
        <v>2748803.3378968001</v>
      </c>
      <c r="H921" s="19">
        <v>9.0413707627095399E-2</v>
      </c>
      <c r="I921" s="20">
        <v>248529.501316985</v>
      </c>
      <c r="J921" s="10">
        <v>1969.27357131092</v>
      </c>
      <c r="K921" s="20">
        <v>1805.9875417343701</v>
      </c>
      <c r="L921" s="21" t="s">
        <v>25</v>
      </c>
      <c r="M921" s="21" t="s">
        <v>6443</v>
      </c>
    </row>
    <row r="922" spans="1:13" x14ac:dyDescent="0.2">
      <c r="A922" s="4" t="s">
        <v>5424</v>
      </c>
      <c r="B922" s="9">
        <v>6489</v>
      </c>
      <c r="C922" s="9" t="s">
        <v>5425</v>
      </c>
      <c r="D922" s="9" t="s">
        <v>5426</v>
      </c>
      <c r="E922" s="10">
        <v>661.22</v>
      </c>
      <c r="F922" s="10">
        <v>2110849.2905130498</v>
      </c>
      <c r="G922" s="18">
        <v>1908077.86100689</v>
      </c>
      <c r="H922" s="19">
        <v>0.106269997493269</v>
      </c>
      <c r="I922" s="20">
        <v>202771.429506165</v>
      </c>
      <c r="J922" s="10">
        <v>3192.35548004151</v>
      </c>
      <c r="K922" s="20">
        <v>2885.6929025239501</v>
      </c>
      <c r="L922" s="21" t="s">
        <v>80</v>
      </c>
      <c r="M922" s="21" t="s">
        <v>6443</v>
      </c>
    </row>
    <row r="923" spans="1:13" x14ac:dyDescent="0.2">
      <c r="A923" s="4" t="s">
        <v>5430</v>
      </c>
      <c r="B923" s="9">
        <v>6491</v>
      </c>
      <c r="C923" s="9" t="s">
        <v>5431</v>
      </c>
      <c r="D923" s="9" t="s">
        <v>5432</v>
      </c>
      <c r="E923" s="10">
        <v>8279.5400000000009</v>
      </c>
      <c r="F923" s="10">
        <v>4337230.3864646005</v>
      </c>
      <c r="G923" s="18">
        <v>4552785.2327330904</v>
      </c>
      <c r="H923" s="19">
        <v>-4.73457093294707E-2</v>
      </c>
      <c r="I923" s="20">
        <v>-215554.84626848699</v>
      </c>
      <c r="J923" s="10">
        <v>523.84919771685395</v>
      </c>
      <c r="K923" s="20">
        <v>549.88383807954096</v>
      </c>
      <c r="L923" s="21" t="s">
        <v>25</v>
      </c>
      <c r="M923" s="21" t="s">
        <v>6443</v>
      </c>
    </row>
    <row r="924" spans="1:13" x14ac:dyDescent="0.2">
      <c r="A924" s="4" t="s">
        <v>5457</v>
      </c>
      <c r="B924" s="9">
        <v>6522</v>
      </c>
      <c r="C924" s="9" t="s">
        <v>5458</v>
      </c>
      <c r="D924" s="9" t="s">
        <v>5459</v>
      </c>
      <c r="E924" s="10">
        <v>540.6</v>
      </c>
      <c r="F924" s="10">
        <v>216401.07410793001</v>
      </c>
      <c r="G924" s="18">
        <v>215163.01755341701</v>
      </c>
      <c r="H924" s="19">
        <v>5.7540397443334203E-3</v>
      </c>
      <c r="I924" s="20">
        <v>1238.0565545130501</v>
      </c>
      <c r="J924" s="10">
        <v>400.29795432469501</v>
      </c>
      <c r="K924" s="20">
        <v>398.00780161564398</v>
      </c>
      <c r="L924" s="21" t="s">
        <v>25</v>
      </c>
      <c r="M924" s="21" t="s">
        <v>6442</v>
      </c>
    </row>
    <row r="925" spans="1:13" x14ac:dyDescent="0.2">
      <c r="A925" s="4" t="s">
        <v>5462</v>
      </c>
      <c r="B925" s="9">
        <v>6526</v>
      </c>
      <c r="C925" s="9" t="s">
        <v>5463</v>
      </c>
      <c r="D925" s="9" t="s">
        <v>5464</v>
      </c>
      <c r="E925" s="10">
        <v>906.65</v>
      </c>
      <c r="F925" s="10">
        <v>853238.17958005995</v>
      </c>
      <c r="G925" s="18">
        <v>666772.236491816</v>
      </c>
      <c r="H925" s="19">
        <v>0.27965462999677898</v>
      </c>
      <c r="I925" s="20">
        <v>186465.94308824401</v>
      </c>
      <c r="J925" s="10">
        <v>941.08882102251198</v>
      </c>
      <c r="K925" s="20">
        <v>735.42407377909501</v>
      </c>
      <c r="L925" s="21" t="s">
        <v>25</v>
      </c>
      <c r="M925" s="21" t="s">
        <v>6443</v>
      </c>
    </row>
    <row r="926" spans="1:13" x14ac:dyDescent="0.2">
      <c r="A926" s="4" t="s">
        <v>5465</v>
      </c>
      <c r="B926" s="9">
        <v>6527</v>
      </c>
      <c r="C926" s="9" t="s">
        <v>5466</v>
      </c>
      <c r="D926" s="9" t="s">
        <v>5467</v>
      </c>
      <c r="E926" s="10">
        <v>430.45</v>
      </c>
      <c r="F926" s="10">
        <v>1156852.4249038999</v>
      </c>
      <c r="G926" s="18">
        <v>1078214.5135055699</v>
      </c>
      <c r="H926" s="19">
        <v>7.2933456574103106E-2</v>
      </c>
      <c r="I926" s="20">
        <v>78637.911398326498</v>
      </c>
      <c r="J926" s="10">
        <v>2687.5419326377</v>
      </c>
      <c r="K926" s="20">
        <v>2504.8542537009498</v>
      </c>
      <c r="L926" s="21" t="s">
        <v>25</v>
      </c>
      <c r="M926" s="21" t="s">
        <v>6439</v>
      </c>
    </row>
    <row r="927" spans="1:13" x14ac:dyDescent="0.2">
      <c r="A927" s="4" t="s">
        <v>5468</v>
      </c>
      <c r="B927" s="9">
        <v>6528</v>
      </c>
      <c r="C927" s="9" t="s">
        <v>5469</v>
      </c>
      <c r="D927" s="9" t="s">
        <v>5470</v>
      </c>
      <c r="E927" s="10">
        <v>716.5</v>
      </c>
      <c r="F927" s="10">
        <v>2921356.6585208802</v>
      </c>
      <c r="G927" s="18">
        <v>2744524.8425486698</v>
      </c>
      <c r="H927" s="19">
        <v>6.44307580061836E-2</v>
      </c>
      <c r="I927" s="20">
        <v>176831.815972212</v>
      </c>
      <c r="J927" s="10">
        <v>4077.25981649809</v>
      </c>
      <c r="K927" s="20">
        <v>3830.4603524754598</v>
      </c>
      <c r="L927" s="21" t="s">
        <v>25</v>
      </c>
      <c r="M927" s="21" t="s">
        <v>6439</v>
      </c>
    </row>
    <row r="928" spans="1:13" x14ac:dyDescent="0.2">
      <c r="A928" s="4" t="s">
        <v>5474</v>
      </c>
      <c r="B928" s="9">
        <v>6530</v>
      </c>
      <c r="C928" s="9" t="s">
        <v>5475</v>
      </c>
      <c r="D928" s="9" t="s">
        <v>5476</v>
      </c>
      <c r="E928" s="10">
        <v>559.16999999999996</v>
      </c>
      <c r="F928" s="10">
        <v>134010.65184000001</v>
      </c>
      <c r="G928" s="18">
        <v>140878.62548346701</v>
      </c>
      <c r="H928" s="19">
        <v>-4.8750998385296299E-2</v>
      </c>
      <c r="I928" s="20">
        <v>-6867.9736434672704</v>
      </c>
      <c r="J928" s="10">
        <v>239.659945705242</v>
      </c>
      <c r="K928" s="20">
        <v>251.94238868942799</v>
      </c>
      <c r="L928" s="21" t="s">
        <v>80</v>
      </c>
      <c r="M928" s="21" t="s">
        <v>6439</v>
      </c>
    </row>
    <row r="929" spans="1:13" x14ac:dyDescent="0.2">
      <c r="A929" s="4" t="s">
        <v>5489</v>
      </c>
      <c r="B929" s="9">
        <v>6535</v>
      </c>
      <c r="C929" s="9" t="s">
        <v>5490</v>
      </c>
      <c r="D929" s="9" t="s">
        <v>5491</v>
      </c>
      <c r="E929" s="10">
        <v>334.14</v>
      </c>
      <c r="F929" s="10">
        <v>103866.25681824</v>
      </c>
      <c r="G929" s="18">
        <v>68338.203467486004</v>
      </c>
      <c r="H929" s="19">
        <v>0.51988567957683396</v>
      </c>
      <c r="I929" s="20">
        <v>35528.053350754002</v>
      </c>
      <c r="J929" s="10">
        <v>310.84652187179</v>
      </c>
      <c r="K929" s="20">
        <v>204.51967279429601</v>
      </c>
      <c r="L929" s="21" t="s">
        <v>25</v>
      </c>
      <c r="M929" s="21" t="s">
        <v>6438</v>
      </c>
    </row>
    <row r="930" spans="1:13" x14ac:dyDescent="0.2">
      <c r="A930" s="4" t="s">
        <v>5492</v>
      </c>
      <c r="B930" s="9">
        <v>6536</v>
      </c>
      <c r="C930" s="9" t="s">
        <v>5493</v>
      </c>
      <c r="D930" s="9" t="s">
        <v>5494</v>
      </c>
      <c r="E930" s="10">
        <v>823.68</v>
      </c>
      <c r="F930" s="10">
        <v>625271.45241526002</v>
      </c>
      <c r="G930" s="18">
        <v>672415.16237112798</v>
      </c>
      <c r="H930" s="19">
        <v>-7.0111015625562906E-2</v>
      </c>
      <c r="I930" s="20">
        <v>-47143.709955867504</v>
      </c>
      <c r="J930" s="10">
        <v>759.11938181728397</v>
      </c>
      <c r="K930" s="20">
        <v>816.35484942104699</v>
      </c>
      <c r="L930" s="21" t="s">
        <v>25</v>
      </c>
      <c r="M930" s="21" t="s">
        <v>6443</v>
      </c>
    </row>
    <row r="931" spans="1:13" x14ac:dyDescent="0.2">
      <c r="A931" s="4" t="s">
        <v>5522</v>
      </c>
      <c r="B931" s="9">
        <v>6763</v>
      </c>
      <c r="C931" s="9" t="s">
        <v>5523</v>
      </c>
      <c r="D931" s="9" t="s">
        <v>5524</v>
      </c>
      <c r="E931" s="10">
        <v>210.56</v>
      </c>
      <c r="F931" s="10">
        <v>74641.053891660005</v>
      </c>
      <c r="G931" s="18">
        <v>155667.86053197799</v>
      </c>
      <c r="H931" s="19">
        <v>-0.52051082582761699</v>
      </c>
      <c r="I931" s="20">
        <v>-81026.806640318406</v>
      </c>
      <c r="J931" s="10">
        <v>354.48828785932801</v>
      </c>
      <c r="K931" s="20">
        <v>739.30404887907696</v>
      </c>
      <c r="L931" s="21" t="s">
        <v>80</v>
      </c>
      <c r="M931" s="21" t="s">
        <v>6439</v>
      </c>
    </row>
    <row r="932" spans="1:13" x14ac:dyDescent="0.2">
      <c r="A932" s="4" t="s">
        <v>5549</v>
      </c>
      <c r="B932" s="9">
        <v>6772</v>
      </c>
      <c r="C932" s="9" t="s">
        <v>5550</v>
      </c>
      <c r="D932" s="9" t="s">
        <v>5551</v>
      </c>
      <c r="E932" s="10">
        <v>1015.66</v>
      </c>
      <c r="F932" s="10">
        <v>772381.25994521996</v>
      </c>
      <c r="G932" s="18">
        <v>921687.912204072</v>
      </c>
      <c r="H932" s="19">
        <v>-0.16199263360393701</v>
      </c>
      <c r="I932" s="20">
        <v>-149306.652258852</v>
      </c>
      <c r="J932" s="10">
        <v>760.47226428649401</v>
      </c>
      <c r="K932" s="20">
        <v>907.47682512265101</v>
      </c>
      <c r="L932" s="21" t="s">
        <v>25</v>
      </c>
      <c r="M932" s="21" t="s">
        <v>6439</v>
      </c>
    </row>
    <row r="933" spans="1:13" x14ac:dyDescent="0.2">
      <c r="A933" s="4" t="s">
        <v>5552</v>
      </c>
      <c r="B933" s="9">
        <v>6773</v>
      </c>
      <c r="C933" s="9" t="s">
        <v>5553</v>
      </c>
      <c r="D933" s="9" t="s">
        <v>5554</v>
      </c>
      <c r="E933" s="10">
        <v>799.91</v>
      </c>
      <c r="F933" s="10">
        <v>1042986.45746802</v>
      </c>
      <c r="G933" s="18">
        <v>1315850.8890529</v>
      </c>
      <c r="H933" s="19">
        <v>-0.20736728899524201</v>
      </c>
      <c r="I933" s="20">
        <v>-272864.43158487801</v>
      </c>
      <c r="J933" s="10">
        <v>1303.8797583078299</v>
      </c>
      <c r="K933" s="20">
        <v>1644.99867366691</v>
      </c>
      <c r="L933" s="21" t="s">
        <v>25</v>
      </c>
      <c r="M933" s="21" t="s">
        <v>6443</v>
      </c>
    </row>
    <row r="934" spans="1:13" x14ac:dyDescent="0.2">
      <c r="A934" s="4" t="s">
        <v>5555</v>
      </c>
      <c r="B934" s="9">
        <v>6774</v>
      </c>
      <c r="C934" s="9" t="s">
        <v>5556</v>
      </c>
      <c r="D934" s="9" t="s">
        <v>5557</v>
      </c>
      <c r="E934" s="10">
        <v>809.08</v>
      </c>
      <c r="F934" s="10">
        <v>1676147.2068095701</v>
      </c>
      <c r="G934" s="18">
        <v>2120418.6481134002</v>
      </c>
      <c r="H934" s="19">
        <v>-0.20952062541947</v>
      </c>
      <c r="I934" s="20">
        <v>-444271.44130382501</v>
      </c>
      <c r="J934" s="10">
        <v>2071.6705477945002</v>
      </c>
      <c r="K934" s="20">
        <v>2620.7774856792798</v>
      </c>
      <c r="L934" s="21" t="s">
        <v>25</v>
      </c>
      <c r="M934" s="21" t="s">
        <v>6439</v>
      </c>
    </row>
    <row r="935" spans="1:13" x14ac:dyDescent="0.2">
      <c r="A935" s="4" t="s">
        <v>5561</v>
      </c>
      <c r="B935" s="9">
        <v>6776</v>
      </c>
      <c r="C935" s="9" t="s">
        <v>5562</v>
      </c>
      <c r="D935" s="9" t="s">
        <v>5563</v>
      </c>
      <c r="E935" s="10">
        <v>1600.26</v>
      </c>
      <c r="F935" s="10">
        <v>556043.02144714002</v>
      </c>
      <c r="G935" s="18">
        <v>591755.75601907505</v>
      </c>
      <c r="H935" s="19">
        <v>-6.0350464205342499E-2</v>
      </c>
      <c r="I935" s="20">
        <v>-35712.734571934598</v>
      </c>
      <c r="J935" s="10">
        <v>347.470424460488</v>
      </c>
      <c r="K935" s="20">
        <v>369.78725708264602</v>
      </c>
      <c r="L935" s="21" t="s">
        <v>25</v>
      </c>
      <c r="M935" s="21" t="s">
        <v>6439</v>
      </c>
    </row>
    <row r="936" spans="1:13" x14ac:dyDescent="0.2">
      <c r="A936" s="4" t="s">
        <v>5576</v>
      </c>
      <c r="B936" s="9">
        <v>6781</v>
      </c>
      <c r="C936" s="9" t="s">
        <v>5577</v>
      </c>
      <c r="D936" s="9" t="s">
        <v>5578</v>
      </c>
      <c r="E936" s="10">
        <v>516.12</v>
      </c>
      <c r="F936" s="10">
        <v>638849.02236900001</v>
      </c>
      <c r="G936" s="18">
        <v>684749.47529567895</v>
      </c>
      <c r="H936" s="19">
        <v>-6.7032476230608706E-2</v>
      </c>
      <c r="I936" s="20">
        <v>-45900.452926679398</v>
      </c>
      <c r="J936" s="10">
        <v>1237.79164219368</v>
      </c>
      <c r="K936" s="20">
        <v>1326.7253260785801</v>
      </c>
      <c r="L936" s="21" t="s">
        <v>25</v>
      </c>
      <c r="M936" s="21" t="s">
        <v>6443</v>
      </c>
    </row>
    <row r="937" spans="1:13" x14ac:dyDescent="0.2">
      <c r="A937" s="4" t="s">
        <v>5579</v>
      </c>
      <c r="B937" s="9">
        <v>6782</v>
      </c>
      <c r="C937" s="9" t="s">
        <v>5580</v>
      </c>
      <c r="D937" s="9" t="s">
        <v>5581</v>
      </c>
      <c r="E937" s="10">
        <v>1044.01</v>
      </c>
      <c r="F937" s="10">
        <v>2291779.81005562</v>
      </c>
      <c r="G937" s="18">
        <v>2546371.9817364002</v>
      </c>
      <c r="H937" s="19">
        <v>-9.9982317393851106E-2</v>
      </c>
      <c r="I937" s="20">
        <v>-254592.171680778</v>
      </c>
      <c r="J937" s="10">
        <v>2195.1703624061302</v>
      </c>
      <c r="K937" s="20">
        <v>2439.0302599940601</v>
      </c>
      <c r="L937" s="21" t="s">
        <v>25</v>
      </c>
      <c r="M937" s="21" t="s">
        <v>6440</v>
      </c>
    </row>
    <row r="938" spans="1:13" x14ac:dyDescent="0.2">
      <c r="A938" s="4" t="s">
        <v>5582</v>
      </c>
      <c r="B938" s="9">
        <v>6783</v>
      </c>
      <c r="C938" s="9" t="s">
        <v>5583</v>
      </c>
      <c r="D938" s="9" t="s">
        <v>5584</v>
      </c>
      <c r="E938" s="10">
        <v>1353.69</v>
      </c>
      <c r="F938" s="10">
        <v>4201635.4573586602</v>
      </c>
      <c r="G938" s="18">
        <v>4990406.72765816</v>
      </c>
      <c r="H938" s="19">
        <v>-0.15805751181119601</v>
      </c>
      <c r="I938" s="20">
        <v>-788771.27029950195</v>
      </c>
      <c r="J938" s="10">
        <v>3103.83873513039</v>
      </c>
      <c r="K938" s="20">
        <v>3686.5210850772</v>
      </c>
      <c r="L938" s="21" t="s">
        <v>12</v>
      </c>
      <c r="M938" s="21" t="s">
        <v>6443</v>
      </c>
    </row>
    <row r="939" spans="1:13" x14ac:dyDescent="0.2">
      <c r="A939" s="4" t="s">
        <v>5585</v>
      </c>
      <c r="B939" s="9">
        <v>6784</v>
      </c>
      <c r="C939" s="9" t="s">
        <v>5586</v>
      </c>
      <c r="D939" s="9" t="s">
        <v>5587</v>
      </c>
      <c r="E939" s="10">
        <v>532.80999999999995</v>
      </c>
      <c r="F939" s="10">
        <v>2883077.5636994601</v>
      </c>
      <c r="G939" s="18">
        <v>2505814.33343445</v>
      </c>
      <c r="H939" s="19">
        <v>0.15055514099001099</v>
      </c>
      <c r="I939" s="20">
        <v>377263.23026501399</v>
      </c>
      <c r="J939" s="10">
        <v>5411.0800542397101</v>
      </c>
      <c r="K939" s="20">
        <v>4703.0167103366002</v>
      </c>
      <c r="L939" s="21" t="s">
        <v>25</v>
      </c>
      <c r="M939" s="21" t="s">
        <v>6438</v>
      </c>
    </row>
    <row r="940" spans="1:13" x14ac:dyDescent="0.2">
      <c r="A940" s="4" t="s">
        <v>5627</v>
      </c>
      <c r="B940" s="9">
        <v>6799</v>
      </c>
      <c r="C940" s="9" t="s">
        <v>5628</v>
      </c>
      <c r="D940" s="9" t="s">
        <v>5629</v>
      </c>
      <c r="E940" s="10">
        <v>142.16</v>
      </c>
      <c r="F940" s="10">
        <v>90163.767262399997</v>
      </c>
      <c r="G940" s="18">
        <v>75720.978983618799</v>
      </c>
      <c r="H940" s="19">
        <v>0.190736945990961</v>
      </c>
      <c r="I940" s="20">
        <v>14442.7882787812</v>
      </c>
      <c r="J940" s="10">
        <v>634.241469206528</v>
      </c>
      <c r="K940" s="20">
        <v>532.646166176272</v>
      </c>
      <c r="L940" s="21" t="s">
        <v>80</v>
      </c>
      <c r="M940" s="21" t="s">
        <v>6443</v>
      </c>
    </row>
    <row r="941" spans="1:13" x14ac:dyDescent="0.2">
      <c r="A941" s="4" t="s">
        <v>5669</v>
      </c>
      <c r="B941" s="9">
        <v>7068</v>
      </c>
      <c r="C941" s="9" t="s">
        <v>5670</v>
      </c>
      <c r="D941" s="9" t="s">
        <v>5671</v>
      </c>
      <c r="E941" s="10">
        <v>613.37</v>
      </c>
      <c r="F941" s="10">
        <v>182710.42983864</v>
      </c>
      <c r="G941" s="18">
        <v>229351.98868188399</v>
      </c>
      <c r="H941" s="19">
        <v>-0.20336234759201</v>
      </c>
      <c r="I941" s="20">
        <v>-46641.5588432441</v>
      </c>
      <c r="J941" s="10">
        <v>297.87963193283002</v>
      </c>
      <c r="K941" s="20">
        <v>373.921105828267</v>
      </c>
      <c r="L941" s="21" t="s">
        <v>25</v>
      </c>
      <c r="M941" s="21" t="s">
        <v>6438</v>
      </c>
    </row>
    <row r="942" spans="1:13" x14ac:dyDescent="0.2">
      <c r="A942" s="4" t="s">
        <v>5675</v>
      </c>
      <c r="B942" s="9">
        <v>7070</v>
      </c>
      <c r="C942" s="9" t="s">
        <v>5676</v>
      </c>
      <c r="D942" s="9" t="s">
        <v>5677</v>
      </c>
      <c r="E942" s="10">
        <v>600.79</v>
      </c>
      <c r="F942" s="10">
        <v>904507.24227894004</v>
      </c>
      <c r="G942" s="18">
        <v>1465939.99477539</v>
      </c>
      <c r="H942" s="19">
        <v>-0.38298481145026098</v>
      </c>
      <c r="I942" s="20">
        <v>-561432.75249644998</v>
      </c>
      <c r="J942" s="10">
        <v>1505.5297895752899</v>
      </c>
      <c r="K942" s="20">
        <v>2440.0206307950998</v>
      </c>
      <c r="L942" s="21" t="s">
        <v>80</v>
      </c>
      <c r="M942" s="21" t="s">
        <v>6438</v>
      </c>
    </row>
    <row r="943" spans="1:13" x14ac:dyDescent="0.2">
      <c r="A943" s="4" t="s">
        <v>5678</v>
      </c>
      <c r="B943" s="9">
        <v>7071</v>
      </c>
      <c r="C943" s="9" t="s">
        <v>5679</v>
      </c>
      <c r="D943" s="9" t="s">
        <v>5680</v>
      </c>
      <c r="E943" s="10">
        <v>980.41</v>
      </c>
      <c r="F943" s="10">
        <v>1901834.3895652399</v>
      </c>
      <c r="G943" s="18">
        <v>3443718.5487439302</v>
      </c>
      <c r="H943" s="19">
        <v>-0.44773814623761299</v>
      </c>
      <c r="I943" s="20">
        <v>-1541884.1591786901</v>
      </c>
      <c r="J943" s="10">
        <v>1939.8357723454901</v>
      </c>
      <c r="K943" s="20">
        <v>3512.5289916911602</v>
      </c>
      <c r="L943" s="21" t="s">
        <v>80</v>
      </c>
      <c r="M943" s="21" t="s">
        <v>6443</v>
      </c>
    </row>
    <row r="944" spans="1:13" x14ac:dyDescent="0.2">
      <c r="A944" s="4" t="s">
        <v>5849</v>
      </c>
      <c r="B944" s="9">
        <v>7267</v>
      </c>
      <c r="C944" s="9" t="s">
        <v>5850</v>
      </c>
      <c r="D944" s="9" t="s">
        <v>5851</v>
      </c>
      <c r="E944" s="10">
        <v>3137.62</v>
      </c>
      <c r="F944" s="10">
        <v>4664662.94571485</v>
      </c>
      <c r="G944" s="18">
        <v>6250450.1887020003</v>
      </c>
      <c r="H944" s="19">
        <v>-0.25370768426465301</v>
      </c>
      <c r="I944" s="20">
        <v>-1585787.2429871501</v>
      </c>
      <c r="J944" s="10">
        <v>1486.6883005956299</v>
      </c>
      <c r="K944" s="20">
        <v>1992.0991671081899</v>
      </c>
      <c r="L944" s="21" t="s">
        <v>80</v>
      </c>
      <c r="M944" s="21" t="s">
        <v>6442</v>
      </c>
    </row>
    <row r="945" spans="1:13" x14ac:dyDescent="0.2">
      <c r="A945" s="4" t="s">
        <v>5861</v>
      </c>
      <c r="B945" s="9">
        <v>7271</v>
      </c>
      <c r="C945" s="9" t="s">
        <v>5862</v>
      </c>
      <c r="D945" s="9" t="s">
        <v>5863</v>
      </c>
      <c r="E945" s="10">
        <v>7193.87</v>
      </c>
      <c r="F945" s="10">
        <v>1531866.7355307301</v>
      </c>
      <c r="G945" s="18">
        <v>993367.34751857899</v>
      </c>
      <c r="H945" s="19">
        <v>0.54209491519659603</v>
      </c>
      <c r="I945" s="20">
        <v>538499.388012151</v>
      </c>
      <c r="J945" s="10">
        <v>212.94056405394201</v>
      </c>
      <c r="K945" s="20">
        <v>138.085251404123</v>
      </c>
      <c r="L945" s="21" t="s">
        <v>80</v>
      </c>
      <c r="M945" s="21" t="s">
        <v>6438</v>
      </c>
    </row>
    <row r="946" spans="1:13" x14ac:dyDescent="0.2">
      <c r="A946" s="4" t="s">
        <v>5864</v>
      </c>
      <c r="B946" s="9">
        <v>7272</v>
      </c>
      <c r="C946" s="9" t="s">
        <v>5865</v>
      </c>
      <c r="D946" s="9" t="s">
        <v>5866</v>
      </c>
      <c r="E946" s="10">
        <v>994.42</v>
      </c>
      <c r="F946" s="10">
        <v>377893.46925267001</v>
      </c>
      <c r="G946" s="18">
        <v>362073.41925648297</v>
      </c>
      <c r="H946" s="19">
        <v>4.36929339598391E-2</v>
      </c>
      <c r="I946" s="20">
        <v>15820.049996186701</v>
      </c>
      <c r="J946" s="10">
        <v>380.01394707736199</v>
      </c>
      <c r="K946" s="20">
        <v>364.10512585877501</v>
      </c>
      <c r="L946" s="21" t="s">
        <v>80</v>
      </c>
      <c r="M946" s="21" t="s">
        <v>6439</v>
      </c>
    </row>
    <row r="947" spans="1:13" x14ac:dyDescent="0.2">
      <c r="A947" s="4" t="s">
        <v>5891</v>
      </c>
      <c r="B947" s="9">
        <v>7415</v>
      </c>
      <c r="C947" s="9" t="s">
        <v>5892</v>
      </c>
      <c r="D947" s="9" t="s">
        <v>5893</v>
      </c>
      <c r="E947" s="10">
        <v>504.19</v>
      </c>
      <c r="F947" s="10">
        <v>440721.61384800001</v>
      </c>
      <c r="G947" s="18">
        <v>549611.97086078103</v>
      </c>
      <c r="H947" s="19">
        <v>-0.19812224403016701</v>
      </c>
      <c r="I947" s="20">
        <v>-108890.35701278099</v>
      </c>
      <c r="J947" s="10">
        <v>874.11811786826399</v>
      </c>
      <c r="K947" s="20">
        <v>1090.08899593562</v>
      </c>
      <c r="L947" s="21" t="s">
        <v>80</v>
      </c>
      <c r="M947" s="21" t="s">
        <v>6438</v>
      </c>
    </row>
    <row r="948" spans="1:13" x14ac:dyDescent="0.2">
      <c r="A948" s="4" t="s">
        <v>5897</v>
      </c>
      <c r="B948" s="9">
        <v>7419</v>
      </c>
      <c r="C948" s="9" t="s">
        <v>5898</v>
      </c>
      <c r="D948" s="9" t="s">
        <v>5899</v>
      </c>
      <c r="E948" s="10">
        <v>4894.5200000000004</v>
      </c>
      <c r="F948" s="10">
        <v>3739140.6130404002</v>
      </c>
      <c r="G948" s="18">
        <v>3523690.2937598899</v>
      </c>
      <c r="H948" s="19">
        <v>6.1143375642873199E-2</v>
      </c>
      <c r="I948" s="20">
        <v>215450.31928050701</v>
      </c>
      <c r="J948" s="10">
        <v>763.94429137901204</v>
      </c>
      <c r="K948" s="20">
        <v>719.92560940805095</v>
      </c>
      <c r="L948" s="21" t="s">
        <v>25</v>
      </c>
      <c r="M948" s="21" t="s">
        <v>6441</v>
      </c>
    </row>
    <row r="949" spans="1:13" x14ac:dyDescent="0.2">
      <c r="A949" s="4" t="s">
        <v>5900</v>
      </c>
      <c r="B949" s="9">
        <v>7420</v>
      </c>
      <c r="C949" s="9" t="s">
        <v>5901</v>
      </c>
      <c r="D949" s="9" t="s">
        <v>5902</v>
      </c>
      <c r="E949" s="10">
        <v>1350.5</v>
      </c>
      <c r="F949" s="10">
        <v>1237233.3207328501</v>
      </c>
      <c r="G949" s="18">
        <v>1548805.2986739001</v>
      </c>
      <c r="H949" s="19">
        <v>-0.20116923554421101</v>
      </c>
      <c r="I949" s="20">
        <v>-311571.97794105299</v>
      </c>
      <c r="J949" s="10">
        <v>916.12981912836005</v>
      </c>
      <c r="K949" s="20">
        <v>1146.8384292291</v>
      </c>
      <c r="L949" s="21" t="s">
        <v>12</v>
      </c>
      <c r="M949" s="21" t="s">
        <v>6439</v>
      </c>
    </row>
    <row r="950" spans="1:13" x14ac:dyDescent="0.2">
      <c r="A950" s="4" t="s">
        <v>5903</v>
      </c>
      <c r="B950" s="9">
        <v>7421</v>
      </c>
      <c r="C950" s="9" t="s">
        <v>5904</v>
      </c>
      <c r="D950" s="9" t="s">
        <v>5905</v>
      </c>
      <c r="E950" s="10">
        <v>711.31</v>
      </c>
      <c r="F950" s="10">
        <v>1692086.92771219</v>
      </c>
      <c r="G950" s="18">
        <v>1740788.3017855301</v>
      </c>
      <c r="H950" s="19">
        <v>-2.7976620720270701E-2</v>
      </c>
      <c r="I950" s="20">
        <v>-48701.374073337996</v>
      </c>
      <c r="J950" s="10">
        <v>2378.8319125447301</v>
      </c>
      <c r="K950" s="20">
        <v>2447.2990704271401</v>
      </c>
      <c r="L950" s="21" t="s">
        <v>25</v>
      </c>
      <c r="M950" s="21" t="s">
        <v>6441</v>
      </c>
    </row>
    <row r="951" spans="1:13" x14ac:dyDescent="0.2">
      <c r="A951" s="4" t="s">
        <v>5906</v>
      </c>
      <c r="B951" s="9">
        <v>7422</v>
      </c>
      <c r="C951" s="9" t="s">
        <v>5907</v>
      </c>
      <c r="D951" s="9" t="s">
        <v>5908</v>
      </c>
      <c r="E951" s="10">
        <v>1127.72</v>
      </c>
      <c r="F951" s="10">
        <v>4664472.7068239003</v>
      </c>
      <c r="G951" s="18">
        <v>4470829.6649247603</v>
      </c>
      <c r="H951" s="19">
        <v>4.3312551900229097E-2</v>
      </c>
      <c r="I951" s="20">
        <v>193643.041899137</v>
      </c>
      <c r="J951" s="10">
        <v>4136.1975550880597</v>
      </c>
      <c r="K951" s="20">
        <v>3964.4855681594399</v>
      </c>
      <c r="L951" s="21" t="s">
        <v>12</v>
      </c>
      <c r="M951" s="21" t="s">
        <v>6443</v>
      </c>
    </row>
    <row r="952" spans="1:13" x14ac:dyDescent="0.2">
      <c r="A952" s="4" t="s">
        <v>5909</v>
      </c>
      <c r="B952" s="9">
        <v>7423</v>
      </c>
      <c r="C952" s="9" t="s">
        <v>5910</v>
      </c>
      <c r="D952" s="9" t="s">
        <v>5911</v>
      </c>
      <c r="E952" s="10">
        <v>383.16</v>
      </c>
      <c r="F952" s="10">
        <v>3444144.5125034</v>
      </c>
      <c r="G952" s="18">
        <v>2869335.4413899202</v>
      </c>
      <c r="H952" s="19">
        <v>0.20032829303326199</v>
      </c>
      <c r="I952" s="20">
        <v>574809.07111348398</v>
      </c>
      <c r="J952" s="10">
        <v>8988.7893112626607</v>
      </c>
      <c r="K952" s="20">
        <v>7488.6090442371797</v>
      </c>
      <c r="L952" s="21" t="s">
        <v>25</v>
      </c>
      <c r="M952" s="21" t="s">
        <v>6441</v>
      </c>
    </row>
    <row r="953" spans="1:13" x14ac:dyDescent="0.2">
      <c r="A953" s="4" t="s">
        <v>5912</v>
      </c>
      <c r="B953" s="9">
        <v>7424</v>
      </c>
      <c r="C953" s="9" t="s">
        <v>5913</v>
      </c>
      <c r="D953" s="9" t="s">
        <v>5914</v>
      </c>
      <c r="E953" s="10">
        <v>1419.07</v>
      </c>
      <c r="F953" s="10">
        <v>1247412.3828267499</v>
      </c>
      <c r="G953" s="18">
        <v>899109.33964063798</v>
      </c>
      <c r="H953" s="19">
        <v>0.38738674800700401</v>
      </c>
      <c r="I953" s="20">
        <v>348303.04318611202</v>
      </c>
      <c r="J953" s="10">
        <v>879.03513063256298</v>
      </c>
      <c r="K953" s="20">
        <v>633.59054848642995</v>
      </c>
      <c r="L953" s="21" t="s">
        <v>25</v>
      </c>
      <c r="M953" s="21" t="s">
        <v>6443</v>
      </c>
    </row>
    <row r="954" spans="1:13" x14ac:dyDescent="0.2">
      <c r="A954" s="4" t="s">
        <v>5915</v>
      </c>
      <c r="B954" s="9">
        <v>7426</v>
      </c>
      <c r="C954" s="9" t="s">
        <v>5916</v>
      </c>
      <c r="D954" s="9" t="s">
        <v>5917</v>
      </c>
      <c r="E954" s="10">
        <v>1172.3</v>
      </c>
      <c r="F954" s="10">
        <v>1095705.44476866</v>
      </c>
      <c r="G954" s="18">
        <v>1651199.1103062099</v>
      </c>
      <c r="H954" s="19">
        <v>-0.33641834111364999</v>
      </c>
      <c r="I954" s="20">
        <v>-555493.66553754895</v>
      </c>
      <c r="J954" s="10">
        <v>934.66300841820305</v>
      </c>
      <c r="K954" s="20">
        <v>1408.51242029021</v>
      </c>
      <c r="L954" s="21" t="s">
        <v>25</v>
      </c>
      <c r="M954" s="21" t="s">
        <v>6442</v>
      </c>
    </row>
    <row r="955" spans="1:13" x14ac:dyDescent="0.2">
      <c r="A955" s="4" t="s">
        <v>5927</v>
      </c>
      <c r="B955" s="9">
        <v>7430</v>
      </c>
      <c r="C955" s="9" t="s">
        <v>5928</v>
      </c>
      <c r="D955" s="9" t="s">
        <v>5929</v>
      </c>
      <c r="E955" s="10">
        <v>6969.6</v>
      </c>
      <c r="F955" s="10">
        <v>6274318.5115096103</v>
      </c>
      <c r="G955" s="18">
        <v>6984725.5039812699</v>
      </c>
      <c r="H955" s="19">
        <v>-0.101708648688732</v>
      </c>
      <c r="I955" s="20">
        <v>-710406.99247165804</v>
      </c>
      <c r="J955" s="10">
        <v>900.24083326297205</v>
      </c>
      <c r="K955" s="20">
        <v>1002.17021120025</v>
      </c>
      <c r="L955" s="21" t="s">
        <v>25</v>
      </c>
      <c r="M955" s="21" t="s">
        <v>6443</v>
      </c>
    </row>
    <row r="956" spans="1:13" x14ac:dyDescent="0.2">
      <c r="A956" s="4" t="s">
        <v>5930</v>
      </c>
      <c r="B956" s="9">
        <v>7563</v>
      </c>
      <c r="C956" s="9" t="s">
        <v>5931</v>
      </c>
      <c r="D956" s="9" t="s">
        <v>5932</v>
      </c>
      <c r="E956" s="10">
        <v>1707.55</v>
      </c>
      <c r="F956" s="10">
        <v>692843.79059207998</v>
      </c>
      <c r="G956" s="18">
        <v>464810.32330879098</v>
      </c>
      <c r="H956" s="19">
        <v>0.490594670230244</v>
      </c>
      <c r="I956" s="20">
        <v>228033.46728328901</v>
      </c>
      <c r="J956" s="10">
        <v>405.753149595666</v>
      </c>
      <c r="K956" s="20">
        <v>272.20890943679001</v>
      </c>
      <c r="L956" s="21" t="s">
        <v>25</v>
      </c>
      <c r="M956" s="21" t="s">
        <v>6442</v>
      </c>
    </row>
    <row r="957" spans="1:13" x14ac:dyDescent="0.2">
      <c r="A957" s="4" t="s">
        <v>6020</v>
      </c>
      <c r="B957" s="9">
        <v>7609</v>
      </c>
      <c r="C957" s="9" t="s">
        <v>6021</v>
      </c>
      <c r="D957" s="9" t="s">
        <v>6022</v>
      </c>
      <c r="E957" s="10">
        <v>572.54999999999995</v>
      </c>
      <c r="F957" s="10">
        <v>478819.01356001</v>
      </c>
      <c r="G957" s="18">
        <v>525593.32453945104</v>
      </c>
      <c r="H957" s="19">
        <v>-8.8993350553732295E-2</v>
      </c>
      <c r="I957" s="20">
        <v>-46774.310979440903</v>
      </c>
      <c r="J957" s="10">
        <v>836.29205058075297</v>
      </c>
      <c r="K957" s="20">
        <v>917.986768910053</v>
      </c>
      <c r="L957" s="21" t="s">
        <v>25</v>
      </c>
      <c r="M957" s="21" t="s">
        <v>6439</v>
      </c>
    </row>
    <row r="958" spans="1:13" x14ac:dyDescent="0.2">
      <c r="A958" s="4" t="s">
        <v>6023</v>
      </c>
      <c r="B958" s="9">
        <v>7610</v>
      </c>
      <c r="C958" s="9" t="s">
        <v>6024</v>
      </c>
      <c r="D958" s="9" t="s">
        <v>6025</v>
      </c>
      <c r="E958" s="10">
        <v>545.73</v>
      </c>
      <c r="F958" s="10">
        <v>941989.45168522</v>
      </c>
      <c r="G958" s="18">
        <v>954761.11670978798</v>
      </c>
      <c r="H958" s="19">
        <v>-1.33768173012543E-2</v>
      </c>
      <c r="I958" s="20">
        <v>-12771.665024568299</v>
      </c>
      <c r="J958" s="10">
        <v>1726.1089763898301</v>
      </c>
      <c r="K958" s="20">
        <v>1749.5118771366599</v>
      </c>
      <c r="L958" s="21" t="s">
        <v>25</v>
      </c>
      <c r="M958" s="21" t="s">
        <v>6440</v>
      </c>
    </row>
    <row r="959" spans="1:13" x14ac:dyDescent="0.2">
      <c r="A959" s="4" t="s">
        <v>6026</v>
      </c>
      <c r="B959" s="9">
        <v>7611</v>
      </c>
      <c r="C959" s="9" t="s">
        <v>6027</v>
      </c>
      <c r="D959" s="9" t="s">
        <v>6028</v>
      </c>
      <c r="E959" s="10">
        <v>520.27</v>
      </c>
      <c r="F959" s="10">
        <v>1458911.7712218</v>
      </c>
      <c r="G959" s="18">
        <v>1265856.0978389501</v>
      </c>
      <c r="H959" s="19">
        <v>0.15250996832296501</v>
      </c>
      <c r="I959" s="20">
        <v>193055.67338284999</v>
      </c>
      <c r="J959" s="10">
        <v>2804.1435624229698</v>
      </c>
      <c r="K959" s="20">
        <v>2433.0753221191899</v>
      </c>
      <c r="L959" s="21" t="s">
        <v>25</v>
      </c>
      <c r="M959" s="21" t="s">
        <v>6443</v>
      </c>
    </row>
    <row r="960" spans="1:13" x14ac:dyDescent="0.2">
      <c r="A960" s="4" t="s">
        <v>6029</v>
      </c>
      <c r="B960" s="9">
        <v>7612</v>
      </c>
      <c r="C960" s="9" t="s">
        <v>6030</v>
      </c>
      <c r="D960" s="9" t="s">
        <v>6031</v>
      </c>
      <c r="E960" s="10">
        <v>538.07000000000005</v>
      </c>
      <c r="F960" s="10">
        <v>2454126.7244550302</v>
      </c>
      <c r="G960" s="18">
        <v>1937978.72556544</v>
      </c>
      <c r="H960" s="19">
        <v>0.266333160462839</v>
      </c>
      <c r="I960" s="20">
        <v>516147.99888958898</v>
      </c>
      <c r="J960" s="10">
        <v>4560.9804011653296</v>
      </c>
      <c r="K960" s="20">
        <v>3601.72231413281</v>
      </c>
      <c r="L960" s="21" t="s">
        <v>80</v>
      </c>
      <c r="M960" s="21" t="s">
        <v>6438</v>
      </c>
    </row>
    <row r="961" spans="1:13" x14ac:dyDescent="0.2">
      <c r="A961" s="4" t="s">
        <v>6032</v>
      </c>
      <c r="B961" s="9">
        <v>7613</v>
      </c>
      <c r="C961" s="9" t="s">
        <v>6033</v>
      </c>
      <c r="D961" s="9" t="s">
        <v>6034</v>
      </c>
      <c r="E961" s="10">
        <v>812.83</v>
      </c>
      <c r="F961" s="10">
        <v>282411.34954259999</v>
      </c>
      <c r="G961" s="18">
        <v>269807.09857120301</v>
      </c>
      <c r="H961" s="19">
        <v>4.6715787086937903E-2</v>
      </c>
      <c r="I961" s="20">
        <v>12604.250971396799</v>
      </c>
      <c r="J961" s="10">
        <v>347.44208449811202</v>
      </c>
      <c r="K961" s="20">
        <v>331.93545830149401</v>
      </c>
      <c r="L961" s="21" t="s">
        <v>25</v>
      </c>
      <c r="M961" s="21" t="s">
        <v>6443</v>
      </c>
    </row>
    <row r="962" spans="1:13" x14ac:dyDescent="0.2">
      <c r="A962" s="4" t="s">
        <v>6041</v>
      </c>
      <c r="B962" s="9">
        <v>7616</v>
      </c>
      <c r="C962" s="9" t="s">
        <v>6042</v>
      </c>
      <c r="D962" s="9" t="s">
        <v>6043</v>
      </c>
      <c r="E962" s="10">
        <v>814.1</v>
      </c>
      <c r="F962" s="10">
        <v>297695.49064346001</v>
      </c>
      <c r="G962" s="18">
        <v>347581.730966034</v>
      </c>
      <c r="H962" s="19">
        <v>-0.14352376974452899</v>
      </c>
      <c r="I962" s="20">
        <v>-49886.240322573904</v>
      </c>
      <c r="J962" s="10">
        <v>365.67435283559797</v>
      </c>
      <c r="K962" s="20">
        <v>426.95213237444301</v>
      </c>
      <c r="L962" s="21" t="s">
        <v>80</v>
      </c>
      <c r="M962" s="21" t="s">
        <v>6438</v>
      </c>
    </row>
    <row r="963" spans="1:13" x14ac:dyDescent="0.2">
      <c r="A963" s="4" t="s">
        <v>6053</v>
      </c>
      <c r="B963" s="9">
        <v>7620</v>
      </c>
      <c r="C963" s="9" t="s">
        <v>6054</v>
      </c>
      <c r="D963" s="9" t="s">
        <v>6055</v>
      </c>
      <c r="E963" s="10">
        <v>729</v>
      </c>
      <c r="F963" s="10">
        <v>201523.15245656</v>
      </c>
      <c r="G963" s="18">
        <v>300495.83944418299</v>
      </c>
      <c r="H963" s="19">
        <v>-0.32936458345210101</v>
      </c>
      <c r="I963" s="20">
        <v>-98972.686987622699</v>
      </c>
      <c r="J963" s="10">
        <v>276.43779486496601</v>
      </c>
      <c r="K963" s="20">
        <v>412.20279759147201</v>
      </c>
      <c r="L963" s="21" t="s">
        <v>25</v>
      </c>
      <c r="M963" s="21" t="s">
        <v>6438</v>
      </c>
    </row>
    <row r="964" spans="1:13" x14ac:dyDescent="0.2">
      <c r="A964" s="4" t="s">
        <v>6104</v>
      </c>
      <c r="B964" s="9">
        <v>7901</v>
      </c>
      <c r="C964" s="9" t="s">
        <v>6105</v>
      </c>
      <c r="D964" s="9" t="s">
        <v>6106</v>
      </c>
      <c r="E964" s="10">
        <v>975.87</v>
      </c>
      <c r="F964" s="10">
        <v>669395.52047075995</v>
      </c>
      <c r="G964" s="18">
        <v>1057018.6940476501</v>
      </c>
      <c r="H964" s="19">
        <v>-0.36671364069500301</v>
      </c>
      <c r="I964" s="20">
        <v>-387623.173576892</v>
      </c>
      <c r="J964" s="10">
        <v>685.94743200504195</v>
      </c>
      <c r="K964" s="20">
        <v>1083.15522974131</v>
      </c>
      <c r="L964" s="21" t="s">
        <v>25</v>
      </c>
      <c r="M964" s="21" t="s">
        <v>6440</v>
      </c>
    </row>
    <row r="965" spans="1:13" x14ac:dyDescent="0.2">
      <c r="A965" s="4" t="s">
        <v>6116</v>
      </c>
      <c r="B965" s="9">
        <v>7905</v>
      </c>
      <c r="C965" s="9" t="s">
        <v>6117</v>
      </c>
      <c r="D965" s="9" t="s">
        <v>6118</v>
      </c>
      <c r="E965" s="10">
        <v>2751.14</v>
      </c>
      <c r="F965" s="10">
        <v>1786688.7603914</v>
      </c>
      <c r="G965" s="18">
        <v>1200779.63193922</v>
      </c>
      <c r="H965" s="19">
        <v>0.48794059531636202</v>
      </c>
      <c r="I965" s="20">
        <v>585909.12845218403</v>
      </c>
      <c r="J965" s="10">
        <v>649.43578312677698</v>
      </c>
      <c r="K965" s="20">
        <v>436.466203806137</v>
      </c>
      <c r="L965" s="21" t="s">
        <v>12</v>
      </c>
      <c r="M965" s="21" t="s">
        <v>6439</v>
      </c>
    </row>
    <row r="966" spans="1:13" x14ac:dyDescent="0.2">
      <c r="A966" s="4" t="s">
        <v>6119</v>
      </c>
      <c r="B966" s="9">
        <v>7959</v>
      </c>
      <c r="C966" s="9" t="s">
        <v>6120</v>
      </c>
      <c r="D966" s="9" t="s">
        <v>6121</v>
      </c>
      <c r="E966" s="10">
        <v>62795.44</v>
      </c>
      <c r="F966" s="10">
        <v>16751904.7634867</v>
      </c>
      <c r="G966" s="18">
        <v>20107649.648825701</v>
      </c>
      <c r="H966" s="19">
        <v>-0.16688896733064901</v>
      </c>
      <c r="I966" s="20">
        <v>-3355744.88533901</v>
      </c>
      <c r="J966" s="10">
        <v>266.76944637200899</v>
      </c>
      <c r="K966" s="20">
        <v>320.20875478897301</v>
      </c>
      <c r="L966" s="21" t="s">
        <v>12</v>
      </c>
      <c r="M966" s="21" t="s">
        <v>6439</v>
      </c>
    </row>
    <row r="967" spans="1:13" x14ac:dyDescent="0.2">
      <c r="A967" s="4" t="s">
        <v>6122</v>
      </c>
      <c r="B967" s="9">
        <v>7960</v>
      </c>
      <c r="C967" s="9" t="s">
        <v>6123</v>
      </c>
      <c r="D967" s="9" t="s">
        <v>6124</v>
      </c>
      <c r="E967" s="10">
        <v>22216.29</v>
      </c>
      <c r="F967" s="10">
        <v>7664478.57393042</v>
      </c>
      <c r="G967" s="18">
        <v>7214560.7030352801</v>
      </c>
      <c r="H967" s="19">
        <v>6.2362476305155297E-2</v>
      </c>
      <c r="I967" s="20">
        <v>449917.87089514203</v>
      </c>
      <c r="J967" s="10">
        <v>344.99363187689801</v>
      </c>
      <c r="K967" s="20">
        <v>324.74192149253003</v>
      </c>
      <c r="L967" s="21" t="s">
        <v>12</v>
      </c>
      <c r="M967" s="21" t="s">
        <v>6439</v>
      </c>
    </row>
    <row r="968" spans="1:13" x14ac:dyDescent="0.2">
      <c r="A968" s="4" t="s">
        <v>6131</v>
      </c>
      <c r="B968" s="9">
        <v>7963</v>
      </c>
      <c r="C968" s="9" t="s">
        <v>6132</v>
      </c>
      <c r="D968" s="9" t="s">
        <v>6133</v>
      </c>
      <c r="E968" s="10">
        <v>3621.38</v>
      </c>
      <c r="F968" s="10">
        <v>3273338.4028118402</v>
      </c>
      <c r="G968" s="18">
        <v>4357063.0100315902</v>
      </c>
      <c r="H968" s="19">
        <v>-0.24872823843139499</v>
      </c>
      <c r="I968" s="20">
        <v>-1083724.6072197501</v>
      </c>
      <c r="J968" s="10">
        <v>903.89255002563698</v>
      </c>
      <c r="K968" s="20">
        <v>1203.14990695028</v>
      </c>
      <c r="L968" s="21" t="s">
        <v>25</v>
      </c>
      <c r="M968" s="21" t="s">
        <v>6440</v>
      </c>
    </row>
    <row r="969" spans="1:13" x14ac:dyDescent="0.2">
      <c r="A969" s="4" t="s">
        <v>6134</v>
      </c>
      <c r="B969" s="9">
        <v>7964</v>
      </c>
      <c r="C969" s="9" t="s">
        <v>6135</v>
      </c>
      <c r="D969" s="9" t="s">
        <v>6136</v>
      </c>
      <c r="E969" s="10">
        <v>1900.42</v>
      </c>
      <c r="F969" s="10">
        <v>3101156.9274864602</v>
      </c>
      <c r="G969" s="18">
        <v>3607576.3655686202</v>
      </c>
      <c r="H969" s="19">
        <v>-0.140376637045171</v>
      </c>
      <c r="I969" s="20">
        <v>-506419.43808216398</v>
      </c>
      <c r="J969" s="10">
        <v>1631.82713688893</v>
      </c>
      <c r="K969" s="20">
        <v>1898.30477766421</v>
      </c>
      <c r="L969" s="21" t="s">
        <v>25</v>
      </c>
      <c r="M969" s="21" t="s">
        <v>6443</v>
      </c>
    </row>
    <row r="970" spans="1:13" x14ac:dyDescent="0.2">
      <c r="A970" s="4" t="s">
        <v>6137</v>
      </c>
      <c r="B970" s="9">
        <v>7965</v>
      </c>
      <c r="C970" s="9" t="s">
        <v>6138</v>
      </c>
      <c r="D970" s="9" t="s">
        <v>6139</v>
      </c>
      <c r="E970" s="10">
        <v>955.09</v>
      </c>
      <c r="F970" s="10">
        <v>2318803.95239157</v>
      </c>
      <c r="G970" s="18">
        <v>3017081.9572553202</v>
      </c>
      <c r="H970" s="19">
        <v>-0.23144151029260901</v>
      </c>
      <c r="I970" s="20">
        <v>-698278.00486375205</v>
      </c>
      <c r="J970" s="10">
        <v>2427.83816435265</v>
      </c>
      <c r="K970" s="20">
        <v>3158.9504206465599</v>
      </c>
      <c r="L970" s="21" t="s">
        <v>80</v>
      </c>
      <c r="M970" s="21" t="s">
        <v>6450</v>
      </c>
    </row>
    <row r="971" spans="1:13" x14ac:dyDescent="0.2">
      <c r="A971" s="4" t="s">
        <v>6143</v>
      </c>
      <c r="B971" s="9">
        <v>7967</v>
      </c>
      <c r="C971" s="9" t="s">
        <v>6144</v>
      </c>
      <c r="D971" s="9" t="s">
        <v>6145</v>
      </c>
      <c r="E971" s="10">
        <v>16369.06</v>
      </c>
      <c r="F971" s="10">
        <v>7061019.5540064201</v>
      </c>
      <c r="G971" s="18">
        <v>6496634.9645464197</v>
      </c>
      <c r="H971" s="19">
        <v>8.6873372529005399E-2</v>
      </c>
      <c r="I971" s="20">
        <v>564384.58946000296</v>
      </c>
      <c r="J971" s="10">
        <v>431.36377739506202</v>
      </c>
      <c r="K971" s="20">
        <v>396.88503582651799</v>
      </c>
      <c r="L971" s="21" t="s">
        <v>25</v>
      </c>
      <c r="M971" s="21" t="s">
        <v>6441</v>
      </c>
    </row>
    <row r="972" spans="1:13" x14ac:dyDescent="0.2">
      <c r="A972" s="4" t="s">
        <v>6152</v>
      </c>
      <c r="B972" s="9">
        <v>7970</v>
      </c>
      <c r="C972" s="9" t="s">
        <v>6153</v>
      </c>
      <c r="D972" s="9" t="s">
        <v>6154</v>
      </c>
      <c r="E972" s="10">
        <v>1086.49</v>
      </c>
      <c r="F972" s="10">
        <v>514305.76685468998</v>
      </c>
      <c r="G972" s="18">
        <v>716356.88272166904</v>
      </c>
      <c r="H972" s="19">
        <v>-0.282053709178199</v>
      </c>
      <c r="I972" s="20">
        <v>-202051.115866979</v>
      </c>
      <c r="J972" s="10">
        <v>473.36447353835803</v>
      </c>
      <c r="K972" s="20">
        <v>659.33131710523696</v>
      </c>
      <c r="L972" s="21" t="s">
        <v>25</v>
      </c>
      <c r="M972" s="21" t="s">
        <v>6438</v>
      </c>
    </row>
    <row r="973" spans="1:13" x14ac:dyDescent="0.2">
      <c r="A973" s="4" t="s">
        <v>6164</v>
      </c>
      <c r="B973" s="9">
        <v>7974</v>
      </c>
      <c r="C973" s="9" t="s">
        <v>6165</v>
      </c>
      <c r="D973" s="9" t="s">
        <v>6166</v>
      </c>
      <c r="E973" s="10">
        <v>3291.74</v>
      </c>
      <c r="F973" s="10">
        <v>2679090.5112874499</v>
      </c>
      <c r="G973" s="18">
        <v>2890973.6925148098</v>
      </c>
      <c r="H973" s="19">
        <v>-7.3291286522585805E-2</v>
      </c>
      <c r="I973" s="20">
        <v>-211883.181227361</v>
      </c>
      <c r="J973" s="10">
        <v>813.88278274938205</v>
      </c>
      <c r="K973" s="20">
        <v>878.25092276875205</v>
      </c>
      <c r="L973" s="21" t="s">
        <v>12</v>
      </c>
      <c r="M973" s="21" t="s">
        <v>6439</v>
      </c>
    </row>
    <row r="974" spans="1:13" x14ac:dyDescent="0.2">
      <c r="A974" s="4" t="s">
        <v>6167</v>
      </c>
      <c r="B974" s="9">
        <v>7975</v>
      </c>
      <c r="C974" s="9" t="s">
        <v>6168</v>
      </c>
      <c r="D974" s="9" t="s">
        <v>6169</v>
      </c>
      <c r="E974" s="10">
        <v>2476.1799999999998</v>
      </c>
      <c r="F974" s="10">
        <v>4380980.8786318796</v>
      </c>
      <c r="G974" s="18">
        <v>4915238.6933982698</v>
      </c>
      <c r="H974" s="19">
        <v>-0.10869417501208201</v>
      </c>
      <c r="I974" s="20">
        <v>-534257.81476639002</v>
      </c>
      <c r="J974" s="10">
        <v>1769.24976319649</v>
      </c>
      <c r="K974" s="20">
        <v>1985.0086396781601</v>
      </c>
      <c r="L974" s="21" t="s">
        <v>25</v>
      </c>
      <c r="M974" s="21" t="s">
        <v>6443</v>
      </c>
    </row>
    <row r="975" spans="1:13" x14ac:dyDescent="0.2">
      <c r="A975" s="4" t="s">
        <v>6170</v>
      </c>
      <c r="B975" s="9">
        <v>7976</v>
      </c>
      <c r="C975" s="9" t="s">
        <v>6171</v>
      </c>
      <c r="D975" s="9" t="s">
        <v>6172</v>
      </c>
      <c r="E975" s="10">
        <v>1098.5899999999999</v>
      </c>
      <c r="F975" s="10">
        <v>2756440.7254210399</v>
      </c>
      <c r="G975" s="18">
        <v>3417534.9691432798</v>
      </c>
      <c r="H975" s="19">
        <v>-0.19344183737437001</v>
      </c>
      <c r="I975" s="20">
        <v>-661094.24372223602</v>
      </c>
      <c r="J975" s="10">
        <v>2509.07137824033</v>
      </c>
      <c r="K975" s="20">
        <v>3110.8375000166402</v>
      </c>
      <c r="L975" s="21" t="s">
        <v>25</v>
      </c>
      <c r="M975" s="21" t="s">
        <v>6439</v>
      </c>
    </row>
    <row r="976" spans="1:13" x14ac:dyDescent="0.2">
      <c r="A976" s="4" t="s">
        <v>6176</v>
      </c>
      <c r="B976" s="9">
        <v>7978</v>
      </c>
      <c r="C976" s="9" t="s">
        <v>6177</v>
      </c>
      <c r="D976" s="9" t="s">
        <v>6178</v>
      </c>
      <c r="E976" s="10">
        <v>1099.25</v>
      </c>
      <c r="F976" s="10">
        <v>164650.9457592</v>
      </c>
      <c r="G976" s="18">
        <v>390992.04592728498</v>
      </c>
      <c r="H976" s="19">
        <v>-0.57888927032080495</v>
      </c>
      <c r="I976" s="20">
        <v>-226341.10016808499</v>
      </c>
      <c r="J976" s="10">
        <v>149.78480396561301</v>
      </c>
      <c r="K976" s="20">
        <v>355.68983027271798</v>
      </c>
      <c r="L976" s="21" t="s">
        <v>80</v>
      </c>
      <c r="M976" s="21" t="s">
        <v>6439</v>
      </c>
    </row>
    <row r="977" spans="1:13" x14ac:dyDescent="0.2">
      <c r="A977" s="4" t="s">
        <v>6185</v>
      </c>
      <c r="B977" s="9">
        <v>7984</v>
      </c>
      <c r="C977" s="9" t="s">
        <v>6186</v>
      </c>
      <c r="D977" s="9" t="s">
        <v>6187</v>
      </c>
      <c r="E977" s="10">
        <v>3275.16</v>
      </c>
      <c r="F977" s="10">
        <v>700249.13868096005</v>
      </c>
      <c r="G977" s="18">
        <v>797531.77216080599</v>
      </c>
      <c r="H977" s="19">
        <v>-0.121979633759632</v>
      </c>
      <c r="I977" s="20">
        <v>-97282.633479845506</v>
      </c>
      <c r="J977" s="10">
        <v>213.80608540680799</v>
      </c>
      <c r="K977" s="20">
        <v>243.50925516945901</v>
      </c>
      <c r="L977" s="21" t="s">
        <v>25</v>
      </c>
      <c r="M977" s="21" t="s">
        <v>6450</v>
      </c>
    </row>
    <row r="978" spans="1:13" x14ac:dyDescent="0.2">
      <c r="A978" s="4" t="s">
        <v>6188</v>
      </c>
      <c r="B978" s="9">
        <v>7985</v>
      </c>
      <c r="C978" s="9" t="s">
        <v>6189</v>
      </c>
      <c r="D978" s="9" t="s">
        <v>6190</v>
      </c>
      <c r="E978" s="10">
        <v>4135.54</v>
      </c>
      <c r="F978" s="10">
        <v>1273730.37621588</v>
      </c>
      <c r="G978" s="18">
        <v>1263786.32236308</v>
      </c>
      <c r="H978" s="19">
        <v>7.8684613663202504E-3</v>
      </c>
      <c r="I978" s="20">
        <v>9944.0538527977205</v>
      </c>
      <c r="J978" s="10">
        <v>307.99614469111202</v>
      </c>
      <c r="K978" s="20">
        <v>305.59160892243398</v>
      </c>
      <c r="L978" s="21" t="s">
        <v>12</v>
      </c>
      <c r="M978" s="21" t="s">
        <v>6440</v>
      </c>
    </row>
    <row r="979" spans="1:13" x14ac:dyDescent="0.2">
      <c r="A979" s="4" t="s">
        <v>6194</v>
      </c>
      <c r="B979" s="9">
        <v>7988</v>
      </c>
      <c r="C979" s="9" t="s">
        <v>6195</v>
      </c>
      <c r="D979" s="9" t="s">
        <v>6196</v>
      </c>
      <c r="E979" s="10">
        <v>344.35</v>
      </c>
      <c r="F979" s="10">
        <v>113844.89146729</v>
      </c>
      <c r="G979" s="18">
        <v>191007.67371631699</v>
      </c>
      <c r="H979" s="19">
        <v>-0.40397739393250098</v>
      </c>
      <c r="I979" s="20">
        <v>-77162.782249027296</v>
      </c>
      <c r="J979" s="10">
        <v>330.60807744239901</v>
      </c>
      <c r="K979" s="20">
        <v>554.69050011998604</v>
      </c>
      <c r="L979" s="21" t="s">
        <v>80</v>
      </c>
      <c r="M979" s="21" t="s">
        <v>6439</v>
      </c>
    </row>
    <row r="980" spans="1:13" x14ac:dyDescent="0.2">
      <c r="A980" s="4" t="s">
        <v>6197</v>
      </c>
      <c r="B980" s="9">
        <v>7989</v>
      </c>
      <c r="C980" s="9" t="s">
        <v>6198</v>
      </c>
      <c r="D980" s="9" t="s">
        <v>6199</v>
      </c>
      <c r="E980" s="10">
        <v>26157.99</v>
      </c>
      <c r="F980" s="10">
        <v>11522204.462996799</v>
      </c>
      <c r="G980" s="18">
        <v>12963876.9485243</v>
      </c>
      <c r="H980" s="19">
        <v>-0.11120689368249601</v>
      </c>
      <c r="I980" s="20">
        <v>-1441672.4855275101</v>
      </c>
      <c r="J980" s="10">
        <v>440.48508555117502</v>
      </c>
      <c r="K980" s="20">
        <v>495.599124723432</v>
      </c>
      <c r="L980" s="21" t="s">
        <v>25</v>
      </c>
      <c r="M980" s="21" t="s">
        <v>6441</v>
      </c>
    </row>
    <row r="981" spans="1:13" x14ac:dyDescent="0.2">
      <c r="A981" s="4" t="s">
        <v>6200</v>
      </c>
      <c r="B981" s="9">
        <v>7990</v>
      </c>
      <c r="C981" s="9" t="s">
        <v>6201</v>
      </c>
      <c r="D981" s="9" t="s">
        <v>6202</v>
      </c>
      <c r="E981" s="10">
        <v>35542.730000000003</v>
      </c>
      <c r="F981" s="10">
        <v>49891307.547424898</v>
      </c>
      <c r="G981" s="18">
        <v>48657183.052419998</v>
      </c>
      <c r="H981" s="19">
        <v>2.53636650867211E-2</v>
      </c>
      <c r="I981" s="20">
        <v>1234124.49500486</v>
      </c>
      <c r="J981" s="10">
        <v>1403.6993654518101</v>
      </c>
      <c r="K981" s="20">
        <v>1368.9770890536499</v>
      </c>
      <c r="L981" s="21" t="s">
        <v>12</v>
      </c>
      <c r="M981" s="21" t="s">
        <v>6439</v>
      </c>
    </row>
    <row r="982" spans="1:13" x14ac:dyDescent="0.2">
      <c r="A982" s="4" t="s">
        <v>6203</v>
      </c>
      <c r="B982" s="9">
        <v>7991</v>
      </c>
      <c r="C982" s="9" t="s">
        <v>6204</v>
      </c>
      <c r="D982" s="9" t="s">
        <v>6205</v>
      </c>
      <c r="E982" s="10">
        <v>1286.21</v>
      </c>
      <c r="F982" s="10">
        <v>528652.54713780002</v>
      </c>
      <c r="G982" s="18">
        <v>725688.75176358805</v>
      </c>
      <c r="H982" s="19">
        <v>-0.27151613435780197</v>
      </c>
      <c r="I982" s="20">
        <v>-197036.204625788</v>
      </c>
      <c r="J982" s="10">
        <v>411.01573392976297</v>
      </c>
      <c r="K982" s="20">
        <v>564.20705154180803</v>
      </c>
      <c r="L982" s="21" t="s">
        <v>25</v>
      </c>
      <c r="M982" s="21" t="s">
        <v>6438</v>
      </c>
    </row>
    <row r="983" spans="1:13" x14ac:dyDescent="0.2">
      <c r="A983" s="4" t="s">
        <v>6206</v>
      </c>
      <c r="B983" s="9">
        <v>7992</v>
      </c>
      <c r="C983" s="9" t="s">
        <v>6207</v>
      </c>
      <c r="D983" s="9" t="s">
        <v>6208</v>
      </c>
      <c r="E983" s="10">
        <v>2420.98</v>
      </c>
      <c r="F983" s="10">
        <v>9142267.8466071598</v>
      </c>
      <c r="G983" s="18">
        <v>9955894.8139658701</v>
      </c>
      <c r="H983" s="19">
        <v>-8.1723138157041797E-2</v>
      </c>
      <c r="I983" s="20">
        <v>-813626.96735870803</v>
      </c>
      <c r="J983" s="10">
        <v>3776.2673985770898</v>
      </c>
      <c r="K983" s="20">
        <v>4112.3407933836197</v>
      </c>
      <c r="L983" s="21" t="s">
        <v>25</v>
      </c>
      <c r="M983" s="21" t="s">
        <v>6441</v>
      </c>
    </row>
    <row r="984" spans="1:13" x14ac:dyDescent="0.2">
      <c r="A984" s="4" t="s">
        <v>6209</v>
      </c>
      <c r="B984" s="9">
        <v>7993</v>
      </c>
      <c r="C984" s="9" t="s">
        <v>6207</v>
      </c>
      <c r="D984" s="9" t="s">
        <v>6208</v>
      </c>
      <c r="E984" s="10">
        <v>17740.77</v>
      </c>
      <c r="F984" s="10">
        <v>92201539.045547903</v>
      </c>
      <c r="G984" s="18">
        <v>97946701.686332196</v>
      </c>
      <c r="H984" s="19">
        <v>-5.8656009256777698E-2</v>
      </c>
      <c r="I984" s="20">
        <v>-5745162.6407843502</v>
      </c>
      <c r="J984" s="10">
        <v>5197.15542479542</v>
      </c>
      <c r="K984" s="20">
        <v>5520.9949560437499</v>
      </c>
      <c r="L984" s="21" t="s">
        <v>12</v>
      </c>
      <c r="M984" s="21" t="s">
        <v>6439</v>
      </c>
    </row>
    <row r="985" spans="1:13" x14ac:dyDescent="0.2">
      <c r="A985" s="4" t="s">
        <v>6210</v>
      </c>
      <c r="B985" s="9">
        <v>7994</v>
      </c>
      <c r="C985" s="9" t="s">
        <v>6207</v>
      </c>
      <c r="D985" s="9" t="s">
        <v>6208</v>
      </c>
      <c r="E985" s="10">
        <v>2940.45</v>
      </c>
      <c r="F985" s="10">
        <v>16308044.5516898</v>
      </c>
      <c r="G985" s="18">
        <v>25507338.852324098</v>
      </c>
      <c r="H985" s="19">
        <v>-0.36065284402634301</v>
      </c>
      <c r="I985" s="20">
        <v>-9199294.3006343208</v>
      </c>
      <c r="J985" s="10">
        <v>5546.1050355182997</v>
      </c>
      <c r="K985" s="20">
        <v>8674.6378453379893</v>
      </c>
      <c r="L985" s="21" t="s">
        <v>80</v>
      </c>
      <c r="M985" s="21" t="s">
        <v>6443</v>
      </c>
    </row>
    <row r="986" spans="1:13" x14ac:dyDescent="0.2">
      <c r="A986" s="4" t="s">
        <v>6316</v>
      </c>
      <c r="B986" s="9">
        <v>9602</v>
      </c>
      <c r="C986" s="9" t="s">
        <v>6317</v>
      </c>
      <c r="D986" s="9" t="s">
        <v>6318</v>
      </c>
      <c r="E986" s="10">
        <v>2735.9</v>
      </c>
      <c r="F986" s="10">
        <v>1025258.93871588</v>
      </c>
      <c r="G986" s="18">
        <v>1214375.83530026</v>
      </c>
      <c r="H986" s="19">
        <v>-0.15573176860656199</v>
      </c>
      <c r="I986" s="20">
        <v>-189116.896584381</v>
      </c>
      <c r="J986" s="10">
        <v>374.74284100876503</v>
      </c>
      <c r="K986" s="20">
        <v>443.86704020624302</v>
      </c>
      <c r="L986" s="21" t="s">
        <v>80</v>
      </c>
      <c r="M986" s="21" t="s">
        <v>6439</v>
      </c>
    </row>
    <row r="987" spans="1:13" x14ac:dyDescent="0.2">
      <c r="A987" s="4" t="s">
        <v>6319</v>
      </c>
      <c r="B987" s="9">
        <v>9603</v>
      </c>
      <c r="C987" s="9" t="s">
        <v>6320</v>
      </c>
      <c r="D987" s="9" t="s">
        <v>6321</v>
      </c>
      <c r="E987" s="10">
        <v>5396.53</v>
      </c>
      <c r="F987" s="10">
        <v>1889359.395667</v>
      </c>
      <c r="G987" s="18">
        <v>3366174.0084733199</v>
      </c>
      <c r="H987" s="19">
        <v>-0.43872200578130799</v>
      </c>
      <c r="I987" s="20">
        <v>-1476814.61280632</v>
      </c>
      <c r="J987" s="10">
        <v>350.10634531208001</v>
      </c>
      <c r="K987" s="20">
        <v>623.76638478305904</v>
      </c>
      <c r="L987" s="21" t="s">
        <v>25</v>
      </c>
      <c r="M987" s="21" t="s">
        <v>6442</v>
      </c>
    </row>
    <row r="988" spans="1:13" x14ac:dyDescent="0.2">
      <c r="A988" s="4" t="s">
        <v>6322</v>
      </c>
      <c r="B988" s="9">
        <v>9604</v>
      </c>
      <c r="C988" s="9" t="s">
        <v>6323</v>
      </c>
      <c r="D988" s="9" t="s">
        <v>6324</v>
      </c>
      <c r="E988" s="10">
        <v>60309.43</v>
      </c>
      <c r="F988" s="10">
        <v>22535317.030552302</v>
      </c>
      <c r="G988" s="18">
        <v>18251687.826868501</v>
      </c>
      <c r="H988" s="19">
        <v>0.23469770271754001</v>
      </c>
      <c r="I988" s="20">
        <v>4283629.2036837302</v>
      </c>
      <c r="J988" s="10">
        <v>373.66158211994798</v>
      </c>
      <c r="K988" s="20">
        <v>302.63406281353502</v>
      </c>
      <c r="L988" s="21" t="s">
        <v>25</v>
      </c>
      <c r="M988" s="21" t="s">
        <v>6443</v>
      </c>
    </row>
    <row r="989" spans="1:13" x14ac:dyDescent="0.2">
      <c r="A989" s="4" t="s">
        <v>6325</v>
      </c>
      <c r="B989" s="9">
        <v>9605</v>
      </c>
      <c r="C989" s="9" t="s">
        <v>6326</v>
      </c>
      <c r="D989" s="9" t="s">
        <v>6327</v>
      </c>
      <c r="E989" s="10">
        <v>2341099.7999999998</v>
      </c>
      <c r="F989" s="10">
        <v>569040071.24188101</v>
      </c>
      <c r="G989" s="18">
        <v>574683269.80943096</v>
      </c>
      <c r="H989" s="19">
        <v>-9.8196673959571896E-3</v>
      </c>
      <c r="I989" s="20">
        <v>-5643198.5675497102</v>
      </c>
      <c r="J989" s="10">
        <v>243.06527694457199</v>
      </c>
      <c r="K989" s="20">
        <v>245.47576733355399</v>
      </c>
      <c r="L989" s="21" t="s">
        <v>80</v>
      </c>
      <c r="M989" s="21" t="s">
        <v>6439</v>
      </c>
    </row>
    <row r="990" spans="1:13" x14ac:dyDescent="0.2">
      <c r="A990" s="4" t="s">
        <v>6328</v>
      </c>
      <c r="B990" s="9">
        <v>9606</v>
      </c>
      <c r="C990" s="9" t="s">
        <v>6329</v>
      </c>
      <c r="D990" s="9" t="s">
        <v>6330</v>
      </c>
      <c r="E990" s="10">
        <v>772870.21</v>
      </c>
      <c r="F990" s="10">
        <v>226777295.14306301</v>
      </c>
      <c r="G990" s="18">
        <v>177924538.83625999</v>
      </c>
      <c r="H990" s="19">
        <v>0.27457008811898997</v>
      </c>
      <c r="I990" s="20">
        <v>48852756.306802496</v>
      </c>
      <c r="J990" s="10">
        <v>293.42222304449098</v>
      </c>
      <c r="K990" s="20">
        <v>230.21270134898899</v>
      </c>
      <c r="L990" s="21" t="s">
        <v>12</v>
      </c>
      <c r="M990" s="21" t="s">
        <v>6442</v>
      </c>
    </row>
    <row r="991" spans="1:13" x14ac:dyDescent="0.2">
      <c r="A991" s="4" t="s">
        <v>6337</v>
      </c>
      <c r="B991" s="9">
        <v>9613</v>
      </c>
      <c r="C991" s="9" t="s">
        <v>6338</v>
      </c>
      <c r="D991" s="9" t="s">
        <v>6339</v>
      </c>
      <c r="E991" s="10">
        <v>26963.4</v>
      </c>
      <c r="F991" s="10">
        <v>15639094.669100299</v>
      </c>
      <c r="G991" s="18">
        <v>17800959.8464077</v>
      </c>
      <c r="H991" s="19">
        <v>-0.121446550970325</v>
      </c>
      <c r="I991" s="20">
        <v>-2161865.17730746</v>
      </c>
      <c r="J991" s="10">
        <v>580.01196692925396</v>
      </c>
      <c r="K991" s="20">
        <v>660.189732986482</v>
      </c>
      <c r="L991" s="21" t="s">
        <v>25</v>
      </c>
      <c r="M991" s="21" t="s">
        <v>6441</v>
      </c>
    </row>
    <row r="992" spans="1:13" x14ac:dyDescent="0.2">
      <c r="A992" s="4" t="s">
        <v>6346</v>
      </c>
      <c r="B992" s="9">
        <v>9616</v>
      </c>
      <c r="C992" s="9" t="s">
        <v>6347</v>
      </c>
      <c r="D992" s="9" t="s">
        <v>6348</v>
      </c>
      <c r="E992" s="10">
        <v>80809.990000000005</v>
      </c>
      <c r="F992" s="10">
        <v>15365969.8662694</v>
      </c>
      <c r="G992" s="18">
        <v>20977990.384821098</v>
      </c>
      <c r="H992" s="19">
        <v>-0.26751945327481502</v>
      </c>
      <c r="I992" s="20">
        <v>-5612020.51855167</v>
      </c>
      <c r="J992" s="10">
        <v>190.14938457818701</v>
      </c>
      <c r="K992" s="20">
        <v>259.596497720407</v>
      </c>
      <c r="L992" s="21" t="s">
        <v>80</v>
      </c>
      <c r="M992" s="21" t="s">
        <v>6439</v>
      </c>
    </row>
    <row r="993" spans="1:13" x14ac:dyDescent="0.2">
      <c r="A993" s="4" t="s">
        <v>6473</v>
      </c>
      <c r="B993" s="9" t="s">
        <v>6381</v>
      </c>
      <c r="C993" s="9" t="s">
        <v>6381</v>
      </c>
      <c r="D993" s="9" t="s">
        <v>6380</v>
      </c>
      <c r="E993" s="10">
        <v>1693913.37</v>
      </c>
      <c r="F993" s="10">
        <v>412264248.61262202</v>
      </c>
      <c r="G993" s="18">
        <v>369008791.32906002</v>
      </c>
      <c r="H993" s="19">
        <v>0.117220668721115</v>
      </c>
      <c r="I993" s="20">
        <v>43255457.283562697</v>
      </c>
      <c r="J993" s="10">
        <v>243.37977131181299</v>
      </c>
      <c r="K993" s="20">
        <v>217.84395699589999</v>
      </c>
      <c r="L993" s="21" t="s">
        <v>12</v>
      </c>
      <c r="M993" s="21" t="s">
        <v>6439</v>
      </c>
    </row>
    <row r="994" spans="1:13" x14ac:dyDescent="0.2">
      <c r="A994" s="4" t="s">
        <v>6475</v>
      </c>
      <c r="B994" s="9" t="s">
        <v>6394</v>
      </c>
      <c r="C994" s="9" t="s">
        <v>6394</v>
      </c>
      <c r="D994" s="9" t="s">
        <v>6387</v>
      </c>
      <c r="E994" s="10">
        <v>15156.48</v>
      </c>
      <c r="F994" s="10">
        <v>3540964.4382950398</v>
      </c>
      <c r="G994" s="18">
        <v>3423810.2231248999</v>
      </c>
      <c r="H994" s="19">
        <v>3.4217496746421702E-2</v>
      </c>
      <c r="I994" s="20">
        <v>117154.215170141</v>
      </c>
      <c r="J994" s="10">
        <v>233.62709799999999</v>
      </c>
      <c r="K994" s="20">
        <v>225.89745264895899</v>
      </c>
      <c r="L994" s="21" t="s">
        <v>25</v>
      </c>
      <c r="M994" s="21" t="s">
        <v>6450</v>
      </c>
    </row>
    <row r="995" spans="1:13" x14ac:dyDescent="0.2">
      <c r="A995" s="4" t="s">
        <v>6476</v>
      </c>
      <c r="B995" s="9" t="s">
        <v>6395</v>
      </c>
      <c r="C995" s="9" t="s">
        <v>6395</v>
      </c>
      <c r="D995" s="9" t="s">
        <v>6388</v>
      </c>
      <c r="E995" s="10">
        <v>1134246.6000000001</v>
      </c>
      <c r="F995" s="10">
        <v>270373187.193165</v>
      </c>
      <c r="G995" s="18">
        <v>241377551.323217</v>
      </c>
      <c r="H995" s="19">
        <v>0.120125652576205</v>
      </c>
      <c r="I995" s="20">
        <v>28995635.869947899</v>
      </c>
      <c r="J995" s="10">
        <v>238.372490773316</v>
      </c>
      <c r="K995" s="20">
        <v>212.80870608139099</v>
      </c>
      <c r="L995" s="21" t="s">
        <v>12</v>
      </c>
      <c r="M995" s="21" t="s">
        <v>6439</v>
      </c>
    </row>
    <row r="996" spans="1:13" x14ac:dyDescent="0.2">
      <c r="A996" s="4" t="s">
        <v>6477</v>
      </c>
      <c r="B996" s="9" t="s">
        <v>6396</v>
      </c>
      <c r="C996" s="9" t="s">
        <v>6396</v>
      </c>
      <c r="D996" s="9" t="s">
        <v>6389</v>
      </c>
      <c r="E996" s="10">
        <v>129238.94</v>
      </c>
      <c r="F996" s="10">
        <v>27366271.209049702</v>
      </c>
      <c r="G996" s="18">
        <v>29113561.707189001</v>
      </c>
      <c r="H996" s="19">
        <v>-6.0016377099880801E-2</v>
      </c>
      <c r="I996" s="20">
        <v>-1747290.4981392999</v>
      </c>
      <c r="J996" s="10">
        <v>211.74942481770299</v>
      </c>
      <c r="K996" s="20">
        <v>225.269270292599</v>
      </c>
      <c r="L996" s="21" t="s">
        <v>25</v>
      </c>
      <c r="M996" s="21" t="s">
        <v>6443</v>
      </c>
    </row>
    <row r="997" spans="1:13" x14ac:dyDescent="0.2">
      <c r="A997" s="4" t="s">
        <v>6478</v>
      </c>
      <c r="B997" s="9" t="s">
        <v>6397</v>
      </c>
      <c r="C997" s="9" t="s">
        <v>6397</v>
      </c>
      <c r="D997" s="9" t="s">
        <v>6390</v>
      </c>
      <c r="E997" s="10">
        <v>61712.02</v>
      </c>
      <c r="F997" s="10">
        <v>42864052.040080197</v>
      </c>
      <c r="G997" s="18">
        <v>40850276.008092903</v>
      </c>
      <c r="H997" s="19">
        <v>4.9296509810321701E-2</v>
      </c>
      <c r="I997" s="20">
        <v>2013776.0319872999</v>
      </c>
      <c r="J997" s="10">
        <v>694.58189895712803</v>
      </c>
      <c r="K997" s="20">
        <v>661.95007079808704</v>
      </c>
      <c r="L997" s="21" t="s">
        <v>12</v>
      </c>
      <c r="M997" s="21" t="s">
        <v>6443</v>
      </c>
    </row>
    <row r="998" spans="1:13" x14ac:dyDescent="0.2">
      <c r="A998" s="4" t="s">
        <v>6479</v>
      </c>
      <c r="B998" s="9" t="s">
        <v>6398</v>
      </c>
      <c r="C998" s="9" t="s">
        <v>6398</v>
      </c>
      <c r="D998" s="9" t="s">
        <v>6391</v>
      </c>
      <c r="E998" s="10">
        <v>88968.22</v>
      </c>
      <c r="F998" s="10">
        <v>48101256.348060101</v>
      </c>
      <c r="G998" s="18">
        <v>43897026.061560199</v>
      </c>
      <c r="H998" s="19">
        <v>9.5774831775710806E-2</v>
      </c>
      <c r="I998" s="20">
        <v>4204230.2864999203</v>
      </c>
      <c r="J998" s="10">
        <v>540.65661140641203</v>
      </c>
      <c r="K998" s="20">
        <v>493.40119496108002</v>
      </c>
      <c r="L998" s="21" t="s">
        <v>12</v>
      </c>
      <c r="M998" s="21" t="s">
        <v>6443</v>
      </c>
    </row>
    <row r="999" spans="1:13" x14ac:dyDescent="0.2">
      <c r="A999" s="4" t="s">
        <v>6480</v>
      </c>
      <c r="B999" s="9" t="s">
        <v>6399</v>
      </c>
      <c r="C999" s="9" t="s">
        <v>6399</v>
      </c>
      <c r="D999" s="9" t="s">
        <v>6392</v>
      </c>
      <c r="E999" s="10">
        <v>915.35</v>
      </c>
      <c r="F999" s="10">
        <v>243969.64020625001</v>
      </c>
      <c r="G999" s="18">
        <v>348394.04792479897</v>
      </c>
      <c r="H999" s="19">
        <v>-0.29973074551804302</v>
      </c>
      <c r="I999" s="20">
        <v>-104424.407718549</v>
      </c>
      <c r="J999" s="10">
        <v>266.53153461107797</v>
      </c>
      <c r="K999" s="20">
        <v>380.61293267580601</v>
      </c>
      <c r="L999" s="21" t="s">
        <v>25</v>
      </c>
      <c r="M999" s="21" t="s">
        <v>6442</v>
      </c>
    </row>
    <row r="1000" spans="1:13" x14ac:dyDescent="0.2">
      <c r="A1000" s="4" t="s">
        <v>6481</v>
      </c>
      <c r="B1000" s="9" t="s">
        <v>6400</v>
      </c>
      <c r="C1000" s="9" t="s">
        <v>6400</v>
      </c>
      <c r="D1000" s="9" t="s">
        <v>6393</v>
      </c>
      <c r="E1000" s="10">
        <v>1682.71</v>
      </c>
      <c r="F1000" s="10">
        <v>352096.89318319998</v>
      </c>
      <c r="G1000" s="18">
        <v>509488.03278058599</v>
      </c>
      <c r="H1000" s="19">
        <v>-0.30892018942703497</v>
      </c>
      <c r="I1000" s="20">
        <v>-157391.13959738601</v>
      </c>
      <c r="J1000" s="10">
        <v>209.243953612447</v>
      </c>
      <c r="K1000" s="20">
        <v>302.77827598373199</v>
      </c>
      <c r="L1000" s="21" t="s">
        <v>25</v>
      </c>
      <c r="M1000" s="21" t="s">
        <v>6442</v>
      </c>
    </row>
    <row r="1001" spans="1:13" x14ac:dyDescent="0.2">
      <c r="A1001" s="4" t="s">
        <v>6474</v>
      </c>
      <c r="B1001" s="9" t="s">
        <v>6382</v>
      </c>
      <c r="C1001" s="9" t="s">
        <v>6382</v>
      </c>
      <c r="D1001" s="9" t="s">
        <v>6383</v>
      </c>
      <c r="E1001" s="10">
        <v>28841.82</v>
      </c>
      <c r="F1001" s="10">
        <v>10625425.953044301</v>
      </c>
      <c r="G1001" s="18">
        <v>7100449.9919114904</v>
      </c>
      <c r="H1001" s="19">
        <v>0.49644402328702097</v>
      </c>
      <c r="I1001" s="20">
        <v>3524975.96113283</v>
      </c>
      <c r="J1001" s="10">
        <v>368.40344863965998</v>
      </c>
      <c r="K1001" s="20">
        <v>246.18592002555599</v>
      </c>
      <c r="L1001" s="21" t="s">
        <v>25</v>
      </c>
      <c r="M1001" s="21" t="s">
        <v>6443</v>
      </c>
    </row>
    <row r="1002" spans="1:13" x14ac:dyDescent="0.2">
      <c r="A1002" s="4" t="s">
        <v>6328</v>
      </c>
      <c r="B1002" s="9"/>
      <c r="C1002" s="9"/>
      <c r="D1002" s="9"/>
      <c r="E1002" s="10"/>
      <c r="F1002" s="10"/>
      <c r="G1002" s="18"/>
      <c r="H1002" s="19"/>
      <c r="I1002" s="20"/>
      <c r="J1002" s="10"/>
      <c r="K1002" s="20"/>
      <c r="L1002" s="21"/>
      <c r="M1002" s="21"/>
    </row>
    <row r="1003" spans="1:13" x14ac:dyDescent="0.2">
      <c r="A1003" s="4" t="s">
        <v>6337</v>
      </c>
      <c r="B1003" s="9"/>
      <c r="C1003" s="9"/>
      <c r="D1003" s="9"/>
      <c r="E1003" s="10"/>
      <c r="F1003" s="10"/>
      <c r="G1003" s="18"/>
      <c r="H1003" s="19"/>
      <c r="I1003" s="20"/>
      <c r="J1003" s="10"/>
      <c r="K1003" s="20"/>
      <c r="L1003" s="21"/>
      <c r="M1003" s="21"/>
    </row>
    <row r="1004" spans="1:13" x14ac:dyDescent="0.2">
      <c r="A1004" s="4" t="s">
        <v>6346</v>
      </c>
      <c r="B1004" s="9"/>
      <c r="C1004" s="9"/>
      <c r="D1004" s="9"/>
      <c r="E1004" s="10"/>
      <c r="F1004" s="10"/>
      <c r="G1004" s="18"/>
      <c r="H1004" s="19"/>
      <c r="I1004" s="20"/>
      <c r="J1004" s="10"/>
      <c r="K1004" s="20"/>
      <c r="L1004" s="21"/>
      <c r="M1004" s="21"/>
    </row>
    <row r="1005" spans="1:13" x14ac:dyDescent="0.2">
      <c r="A1005" s="4" t="str">
        <f t="shared" ref="A1005:A1013" si="0">CONCATENATE(B1005,C1005)</f>
        <v/>
      </c>
      <c r="B1005" s="11"/>
      <c r="C1005" s="15"/>
      <c r="D1005" s="9"/>
      <c r="E1005" s="10"/>
      <c r="F1005" s="10"/>
      <c r="G1005" s="18"/>
      <c r="H1005" s="19"/>
      <c r="I1005" s="20"/>
      <c r="J1005" s="10"/>
      <c r="K1005" s="20"/>
      <c r="L1005" s="21"/>
      <c r="M1005" s="21"/>
    </row>
    <row r="1006" spans="1:13" x14ac:dyDescent="0.2">
      <c r="A1006" s="4" t="str">
        <f t="shared" si="0"/>
        <v/>
      </c>
      <c r="B1006" s="11"/>
      <c r="C1006" s="15"/>
      <c r="D1006" s="9"/>
      <c r="E1006" s="10"/>
      <c r="F1006" s="10"/>
      <c r="G1006" s="18"/>
      <c r="H1006" s="19"/>
      <c r="I1006" s="20"/>
      <c r="J1006" s="10"/>
      <c r="K1006" s="20"/>
      <c r="L1006" s="21"/>
      <c r="M1006" s="21"/>
    </row>
    <row r="1007" spans="1:13" x14ac:dyDescent="0.2">
      <c r="A1007" s="4" t="str">
        <f t="shared" si="0"/>
        <v/>
      </c>
      <c r="B1007" s="11"/>
      <c r="C1007" s="15"/>
      <c r="D1007" s="9"/>
      <c r="E1007" s="10"/>
      <c r="F1007" s="10"/>
      <c r="G1007" s="18"/>
      <c r="H1007" s="19"/>
      <c r="I1007" s="20"/>
      <c r="J1007" s="10"/>
      <c r="K1007" s="20"/>
      <c r="L1007" s="21"/>
      <c r="M1007" s="21"/>
    </row>
    <row r="1008" spans="1:13" x14ac:dyDescent="0.2">
      <c r="A1008" s="4" t="str">
        <f t="shared" si="0"/>
        <v/>
      </c>
      <c r="B1008" s="11"/>
      <c r="C1008" s="15"/>
      <c r="D1008" s="9"/>
      <c r="E1008" s="10"/>
      <c r="F1008" s="10"/>
      <c r="G1008" s="18"/>
      <c r="H1008" s="19"/>
      <c r="I1008" s="20"/>
      <c r="J1008" s="10"/>
      <c r="K1008" s="20"/>
      <c r="L1008" s="21"/>
      <c r="M1008" s="21"/>
    </row>
    <row r="1009" spans="1:13" x14ac:dyDescent="0.2">
      <c r="A1009" s="4" t="str">
        <f t="shared" si="0"/>
        <v/>
      </c>
      <c r="B1009" s="11"/>
      <c r="C1009" s="15"/>
      <c r="D1009" s="9"/>
      <c r="E1009" s="10"/>
      <c r="F1009" s="10"/>
      <c r="G1009" s="18"/>
      <c r="H1009" s="19"/>
      <c r="I1009" s="20"/>
      <c r="J1009" s="10"/>
      <c r="K1009" s="20"/>
      <c r="L1009" s="21"/>
      <c r="M1009" s="21"/>
    </row>
    <row r="1010" spans="1:13" x14ac:dyDescent="0.2">
      <c r="A1010" s="4" t="str">
        <f t="shared" si="0"/>
        <v/>
      </c>
      <c r="B1010" s="11"/>
      <c r="C1010" s="15"/>
      <c r="D1010" s="9"/>
      <c r="E1010" s="10"/>
      <c r="F1010" s="10"/>
      <c r="G1010" s="18"/>
      <c r="H1010" s="19"/>
      <c r="I1010" s="20"/>
      <c r="J1010" s="10"/>
      <c r="K1010" s="20"/>
      <c r="L1010" s="21"/>
      <c r="M1010" s="21"/>
    </row>
    <row r="1011" spans="1:13" x14ac:dyDescent="0.2">
      <c r="A1011" s="4" t="str">
        <f t="shared" si="0"/>
        <v/>
      </c>
      <c r="B1011" s="11"/>
      <c r="C1011" s="15"/>
      <c r="D1011" s="9"/>
      <c r="E1011" s="10"/>
      <c r="F1011" s="10"/>
      <c r="G1011" s="18"/>
      <c r="H1011" s="19"/>
      <c r="I1011" s="20"/>
      <c r="J1011" s="10"/>
      <c r="K1011" s="20"/>
      <c r="L1011" s="21"/>
      <c r="M1011" s="21"/>
    </row>
    <row r="1012" spans="1:13" x14ac:dyDescent="0.2">
      <c r="A1012" s="4" t="str">
        <f t="shared" si="0"/>
        <v/>
      </c>
      <c r="B1012" s="11"/>
      <c r="C1012" s="15"/>
      <c r="D1012" s="9"/>
      <c r="E1012" s="10"/>
      <c r="F1012" s="10"/>
      <c r="G1012" s="18"/>
      <c r="H1012" s="19"/>
      <c r="I1012" s="20"/>
      <c r="J1012" s="10"/>
      <c r="K1012" s="20"/>
      <c r="L1012" s="21"/>
      <c r="M1012" s="21"/>
    </row>
    <row r="1013" spans="1:13" x14ac:dyDescent="0.2">
      <c r="A1013" s="4" t="str">
        <f t="shared" si="0"/>
        <v/>
      </c>
      <c r="B1013" s="11"/>
      <c r="C1013" s="15"/>
      <c r="D1013" s="9"/>
      <c r="E1013" s="10"/>
      <c r="F1013" s="10"/>
      <c r="G1013" s="18"/>
      <c r="H1013" s="19"/>
      <c r="I1013" s="20"/>
      <c r="J1013" s="10"/>
      <c r="K1013" s="20"/>
      <c r="L1013" s="21"/>
      <c r="M1013" s="21"/>
    </row>
  </sheetData>
  <autoFilter ref="A1:M1013" xr:uid="{D76D9AD6-0323-4422-8670-14E2907DEEC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ABAAE-5E73-43FF-8998-A2BE71E16A23}">
  <sheetPr filterMode="1"/>
  <dimension ref="A1:L2124"/>
  <sheetViews>
    <sheetView workbookViewId="0">
      <selection activeCell="D490" sqref="D490"/>
    </sheetView>
  </sheetViews>
  <sheetFormatPr baseColWidth="10" defaultRowHeight="15" x14ac:dyDescent="0.25"/>
  <cols>
    <col min="8" max="9" width="11.42578125" style="67"/>
  </cols>
  <sheetData>
    <row r="1" spans="1:9" x14ac:dyDescent="0.25">
      <c r="A1" s="64" t="s">
        <v>6421</v>
      </c>
      <c r="B1" s="65" t="s">
        <v>6422</v>
      </c>
      <c r="C1" s="65" t="s">
        <v>6423</v>
      </c>
      <c r="D1" s="65" t="s">
        <v>6424</v>
      </c>
      <c r="E1" s="65" t="s">
        <v>6425</v>
      </c>
      <c r="F1" s="65" t="s">
        <v>6426</v>
      </c>
      <c r="G1" s="65" t="s">
        <v>6427</v>
      </c>
    </row>
    <row r="2" spans="1:9" hidden="1" x14ac:dyDescent="0.25">
      <c r="A2" s="65" t="s">
        <v>10</v>
      </c>
      <c r="B2" s="65" t="s">
        <v>11</v>
      </c>
      <c r="C2" s="65">
        <v>22</v>
      </c>
      <c r="D2" s="65"/>
      <c r="E2" s="65"/>
      <c r="F2" s="65"/>
      <c r="G2" s="65">
        <v>1</v>
      </c>
      <c r="H2" s="67">
        <f>VLOOKUP(C2,'Secteur Ex DG'!B:B,1,FALSE)</f>
        <v>22</v>
      </c>
    </row>
    <row r="3" spans="1:9" hidden="1" x14ac:dyDescent="0.25">
      <c r="A3" s="65" t="s">
        <v>14</v>
      </c>
      <c r="B3" s="65" t="s">
        <v>15</v>
      </c>
      <c r="C3" s="65">
        <v>23</v>
      </c>
      <c r="D3" s="65"/>
      <c r="E3" s="65"/>
      <c r="F3" s="65"/>
      <c r="G3" s="65">
        <v>1</v>
      </c>
      <c r="H3" s="67">
        <f>VLOOKUP(C3,'Secteur Ex DG'!B:B,1,FALSE)</f>
        <v>23</v>
      </c>
    </row>
    <row r="4" spans="1:9" hidden="1" x14ac:dyDescent="0.25">
      <c r="A4" s="65" t="s">
        <v>17</v>
      </c>
      <c r="B4" s="65" t="s">
        <v>18</v>
      </c>
      <c r="C4" s="65">
        <v>24</v>
      </c>
      <c r="D4" s="65"/>
      <c r="E4" s="65"/>
      <c r="F4" s="65"/>
      <c r="G4" s="65">
        <v>1</v>
      </c>
      <c r="H4" s="67">
        <f>VLOOKUP(C4,'Secteur Ex DG'!B:B,1,FALSE)</f>
        <v>24</v>
      </c>
    </row>
    <row r="5" spans="1:9" hidden="1" x14ac:dyDescent="0.25">
      <c r="A5" s="65" t="s">
        <v>20</v>
      </c>
      <c r="B5" s="65" t="s">
        <v>21</v>
      </c>
      <c r="C5" s="65">
        <v>25</v>
      </c>
      <c r="D5" s="65"/>
      <c r="E5" s="65"/>
      <c r="F5" s="65"/>
      <c r="G5" s="65">
        <v>1</v>
      </c>
      <c r="H5" s="67">
        <f>VLOOKUP(C5,'Secteur Ex DG'!B:B,1,FALSE)</f>
        <v>25</v>
      </c>
    </row>
    <row r="6" spans="1:9" hidden="1" x14ac:dyDescent="0.25">
      <c r="A6" s="65" t="s">
        <v>23</v>
      </c>
      <c r="B6" s="65" t="s">
        <v>24</v>
      </c>
      <c r="C6" s="65">
        <v>26</v>
      </c>
      <c r="D6" s="65"/>
      <c r="E6" s="65"/>
      <c r="F6" s="65"/>
      <c r="G6" s="65">
        <v>1</v>
      </c>
      <c r="H6" s="67">
        <f>VLOOKUP(C6,'Secteur Ex DG'!B:B,1,FALSE)</f>
        <v>26</v>
      </c>
    </row>
    <row r="7" spans="1:9" hidden="1" x14ac:dyDescent="0.25">
      <c r="A7" s="65" t="s">
        <v>27</v>
      </c>
      <c r="B7" s="65" t="s">
        <v>28</v>
      </c>
      <c r="C7" s="65">
        <v>27</v>
      </c>
      <c r="D7" s="65">
        <v>66</v>
      </c>
      <c r="E7" s="65"/>
      <c r="F7" s="65"/>
      <c r="G7" s="65">
        <v>2</v>
      </c>
      <c r="H7" s="67">
        <f>VLOOKUP(C7,'Secteur Ex DG'!B:B,1,FALSE)</f>
        <v>27</v>
      </c>
      <c r="I7" s="67">
        <f>VLOOKUP(D7,'Secteur Ex DG'!B:B,1,FALSE)</f>
        <v>66</v>
      </c>
    </row>
    <row r="8" spans="1:9" hidden="1" x14ac:dyDescent="0.25">
      <c r="A8" s="65" t="s">
        <v>30</v>
      </c>
      <c r="B8" s="65" t="s">
        <v>31</v>
      </c>
      <c r="C8" s="65">
        <v>28</v>
      </c>
      <c r="D8" s="65"/>
      <c r="E8" s="65"/>
      <c r="F8" s="65"/>
      <c r="G8" s="65">
        <v>1</v>
      </c>
      <c r="H8" s="67">
        <f>VLOOKUP(C8,'Secteur Ex DG'!B:B,1,FALSE)</f>
        <v>28</v>
      </c>
    </row>
    <row r="9" spans="1:9" hidden="1" x14ac:dyDescent="0.25">
      <c r="A9" s="65" t="s">
        <v>33</v>
      </c>
      <c r="B9" s="65" t="s">
        <v>34</v>
      </c>
      <c r="C9" s="65">
        <v>29</v>
      </c>
      <c r="D9" s="65"/>
      <c r="E9" s="65"/>
      <c r="F9" s="65"/>
      <c r="G9" s="65">
        <v>1</v>
      </c>
      <c r="H9" s="67">
        <f>VLOOKUP(C9,'Secteur Ex DG'!B:B,1,FALSE)</f>
        <v>29</v>
      </c>
    </row>
    <row r="10" spans="1:9" hidden="1" x14ac:dyDescent="0.25">
      <c r="A10" s="65" t="s">
        <v>36</v>
      </c>
      <c r="B10" s="65" t="s">
        <v>37</v>
      </c>
      <c r="C10" s="65">
        <v>30</v>
      </c>
      <c r="D10" s="65"/>
      <c r="E10" s="65"/>
      <c r="F10" s="65"/>
      <c r="G10" s="65">
        <v>1</v>
      </c>
      <c r="H10" s="67">
        <f>VLOOKUP(C10,'Secteur Ex DG'!B:B,1,FALSE)</f>
        <v>30</v>
      </c>
    </row>
    <row r="11" spans="1:9" hidden="1" x14ac:dyDescent="0.25">
      <c r="A11" s="65" t="s">
        <v>39</v>
      </c>
      <c r="B11" s="65" t="s">
        <v>40</v>
      </c>
      <c r="C11" s="65">
        <v>31</v>
      </c>
      <c r="D11" s="65"/>
      <c r="E11" s="65"/>
      <c r="F11" s="65"/>
      <c r="G11" s="65">
        <v>1</v>
      </c>
      <c r="H11" s="67">
        <f>VLOOKUP(C11,'Secteur Ex DG'!B:B,1,FALSE)</f>
        <v>31</v>
      </c>
    </row>
    <row r="12" spans="1:9" hidden="1" x14ac:dyDescent="0.25">
      <c r="A12" s="65" t="s">
        <v>42</v>
      </c>
      <c r="B12" s="65" t="s">
        <v>43</v>
      </c>
      <c r="C12" s="65">
        <v>32</v>
      </c>
      <c r="D12" s="65"/>
      <c r="E12" s="65"/>
      <c r="F12" s="65"/>
      <c r="G12" s="65">
        <v>1</v>
      </c>
      <c r="H12" s="67">
        <f>VLOOKUP(C12,'Secteur Ex DG'!B:B,1,FALSE)</f>
        <v>32</v>
      </c>
    </row>
    <row r="13" spans="1:9" hidden="1" x14ac:dyDescent="0.25">
      <c r="A13" s="65" t="s">
        <v>45</v>
      </c>
      <c r="B13" s="65" t="s">
        <v>46</v>
      </c>
      <c r="C13" s="65">
        <v>33</v>
      </c>
      <c r="D13" s="65"/>
      <c r="E13" s="65"/>
      <c r="F13" s="65"/>
      <c r="G13" s="65">
        <v>1</v>
      </c>
      <c r="H13" s="67">
        <f>VLOOKUP(C13,'Secteur Ex DG'!B:B,1,FALSE)</f>
        <v>33</v>
      </c>
    </row>
    <row r="14" spans="1:9" hidden="1" x14ac:dyDescent="0.25">
      <c r="A14" s="65" t="s">
        <v>48</v>
      </c>
      <c r="B14" s="65" t="s">
        <v>49</v>
      </c>
      <c r="C14" s="65">
        <v>34</v>
      </c>
      <c r="D14" s="65"/>
      <c r="E14" s="65"/>
      <c r="F14" s="65"/>
      <c r="G14" s="65">
        <v>1</v>
      </c>
      <c r="H14" s="67">
        <f>VLOOKUP(C14,'Secteur Ex DG'!B:B,1,FALSE)</f>
        <v>34</v>
      </c>
    </row>
    <row r="15" spans="1:9" hidden="1" x14ac:dyDescent="0.25">
      <c r="A15" s="65" t="s">
        <v>51</v>
      </c>
      <c r="B15" s="65" t="s">
        <v>52</v>
      </c>
      <c r="C15" s="65">
        <v>35</v>
      </c>
      <c r="D15" s="65"/>
      <c r="E15" s="65"/>
      <c r="F15" s="65"/>
      <c r="G15" s="65">
        <v>1</v>
      </c>
      <c r="H15" s="67">
        <f>VLOOKUP(C15,'Secteur Ex DG'!B:B,1,FALSE)</f>
        <v>35</v>
      </c>
    </row>
    <row r="16" spans="1:9" hidden="1" x14ac:dyDescent="0.25">
      <c r="A16" s="65" t="s">
        <v>54</v>
      </c>
      <c r="B16" s="65" t="s">
        <v>55</v>
      </c>
      <c r="C16" s="65">
        <v>36</v>
      </c>
      <c r="D16" s="65"/>
      <c r="E16" s="65"/>
      <c r="F16" s="65"/>
      <c r="G16" s="65">
        <v>1</v>
      </c>
      <c r="H16" s="67">
        <f>VLOOKUP(C16,'Secteur Ex DG'!B:B,1,FALSE)</f>
        <v>36</v>
      </c>
    </row>
    <row r="17" spans="1:8" hidden="1" x14ac:dyDescent="0.25">
      <c r="A17" s="65" t="s">
        <v>57</v>
      </c>
      <c r="B17" s="65" t="s">
        <v>58</v>
      </c>
      <c r="C17" s="65">
        <v>37</v>
      </c>
      <c r="D17" s="65"/>
      <c r="E17" s="65"/>
      <c r="F17" s="65"/>
      <c r="G17" s="65">
        <v>1</v>
      </c>
      <c r="H17" s="67">
        <f>VLOOKUP(C17,'Secteur Ex DG'!B:B,1,FALSE)</f>
        <v>37</v>
      </c>
    </row>
    <row r="18" spans="1:8" hidden="1" x14ac:dyDescent="0.25">
      <c r="A18" s="65" t="s">
        <v>60</v>
      </c>
      <c r="B18" s="65" t="s">
        <v>61</v>
      </c>
      <c r="C18" s="65">
        <v>38</v>
      </c>
      <c r="D18" s="65"/>
      <c r="E18" s="65"/>
      <c r="F18" s="65"/>
      <c r="G18" s="65">
        <v>1</v>
      </c>
      <c r="H18" s="67">
        <f>VLOOKUP(C18,'Secteur Ex DG'!B:B,1,FALSE)</f>
        <v>38</v>
      </c>
    </row>
    <row r="19" spans="1:8" hidden="1" x14ac:dyDescent="0.25">
      <c r="A19" s="65" t="s">
        <v>63</v>
      </c>
      <c r="B19" s="65" t="s">
        <v>64</v>
      </c>
      <c r="C19" s="65">
        <v>39</v>
      </c>
      <c r="D19" s="65"/>
      <c r="E19" s="65"/>
      <c r="F19" s="65"/>
      <c r="G19" s="65">
        <v>1</v>
      </c>
      <c r="H19" s="67">
        <f>VLOOKUP(C19,'Secteur Ex DG'!B:B,1,FALSE)</f>
        <v>39</v>
      </c>
    </row>
    <row r="20" spans="1:8" hidden="1" x14ac:dyDescent="0.25">
      <c r="A20" s="65" t="s">
        <v>66</v>
      </c>
      <c r="B20" s="65" t="s">
        <v>67</v>
      </c>
      <c r="C20" s="65">
        <v>40</v>
      </c>
      <c r="D20" s="65"/>
      <c r="E20" s="65"/>
      <c r="F20" s="65"/>
      <c r="G20" s="65">
        <v>1</v>
      </c>
      <c r="H20" s="67">
        <f>VLOOKUP(C20,'Secteur Ex DG'!B:B,1,FALSE)</f>
        <v>40</v>
      </c>
    </row>
    <row r="21" spans="1:8" hidden="1" x14ac:dyDescent="0.25">
      <c r="A21" s="65" t="s">
        <v>69</v>
      </c>
      <c r="B21" s="65" t="s">
        <v>70</v>
      </c>
      <c r="C21" s="65">
        <v>41</v>
      </c>
      <c r="D21" s="65"/>
      <c r="E21" s="65"/>
      <c r="F21" s="65"/>
      <c r="G21" s="65">
        <v>1</v>
      </c>
      <c r="H21" s="67">
        <f>VLOOKUP(C21,'Secteur Ex DG'!B:B,1,FALSE)</f>
        <v>41</v>
      </c>
    </row>
    <row r="22" spans="1:8" hidden="1" x14ac:dyDescent="0.25">
      <c r="A22" s="65" t="s">
        <v>72</v>
      </c>
      <c r="B22" s="65" t="s">
        <v>73</v>
      </c>
      <c r="C22" s="65">
        <v>42</v>
      </c>
      <c r="D22" s="65"/>
      <c r="E22" s="65"/>
      <c r="F22" s="65"/>
      <c r="G22" s="65">
        <v>1</v>
      </c>
      <c r="H22" s="67">
        <f>VLOOKUP(C22,'Secteur Ex DG'!B:B,1,FALSE)</f>
        <v>42</v>
      </c>
    </row>
    <row r="23" spans="1:8" hidden="1" x14ac:dyDescent="0.25">
      <c r="A23" s="65" t="s">
        <v>75</v>
      </c>
      <c r="B23" s="65" t="s">
        <v>76</v>
      </c>
      <c r="C23" s="65">
        <v>43</v>
      </c>
      <c r="D23" s="65"/>
      <c r="E23" s="65"/>
      <c r="F23" s="65"/>
      <c r="G23" s="65">
        <v>1</v>
      </c>
      <c r="H23" s="67">
        <f>VLOOKUP(C23,'Secteur Ex DG'!B:B,1,FALSE)</f>
        <v>43</v>
      </c>
    </row>
    <row r="24" spans="1:8" hidden="1" x14ac:dyDescent="0.25">
      <c r="A24" s="65" t="s">
        <v>78</v>
      </c>
      <c r="B24" s="65" t="s">
        <v>79</v>
      </c>
      <c r="C24" s="65">
        <v>44</v>
      </c>
      <c r="D24" s="65"/>
      <c r="E24" s="65"/>
      <c r="F24" s="65"/>
      <c r="G24" s="65">
        <v>1</v>
      </c>
      <c r="H24" s="67">
        <f>VLOOKUP(C24,'Secteur Ex DG'!B:B,1,FALSE)</f>
        <v>44</v>
      </c>
    </row>
    <row r="25" spans="1:8" hidden="1" x14ac:dyDescent="0.25">
      <c r="A25" s="65" t="s">
        <v>82</v>
      </c>
      <c r="B25" s="65" t="s">
        <v>83</v>
      </c>
      <c r="C25" s="65">
        <v>47</v>
      </c>
      <c r="D25" s="65"/>
      <c r="E25" s="65"/>
      <c r="F25" s="65"/>
      <c r="G25" s="65">
        <v>1</v>
      </c>
      <c r="H25" s="67">
        <f>VLOOKUP(C25,'Secteur Ex DG'!B:B,1,FALSE)</f>
        <v>47</v>
      </c>
    </row>
    <row r="26" spans="1:8" hidden="1" x14ac:dyDescent="0.25">
      <c r="A26" s="65" t="s">
        <v>85</v>
      </c>
      <c r="B26" s="65" t="s">
        <v>86</v>
      </c>
      <c r="C26" s="65">
        <v>48</v>
      </c>
      <c r="D26" s="65"/>
      <c r="E26" s="65"/>
      <c r="F26" s="65"/>
      <c r="G26" s="65">
        <v>1</v>
      </c>
      <c r="H26" s="67">
        <f>VLOOKUP(C26,'Secteur Ex DG'!B:B,1,FALSE)</f>
        <v>48</v>
      </c>
    </row>
    <row r="27" spans="1:8" hidden="1" x14ac:dyDescent="0.25">
      <c r="A27" s="65" t="s">
        <v>114</v>
      </c>
      <c r="B27" s="65" t="s">
        <v>115</v>
      </c>
      <c r="C27" s="65">
        <v>73</v>
      </c>
      <c r="D27" s="65"/>
      <c r="E27" s="65"/>
      <c r="F27" s="65"/>
      <c r="G27" s="65">
        <v>1</v>
      </c>
      <c r="H27" s="67">
        <f>VLOOKUP(C27,'Secteur Ex DG'!B:B,1,FALSE)</f>
        <v>73</v>
      </c>
    </row>
    <row r="28" spans="1:8" hidden="1" x14ac:dyDescent="0.25">
      <c r="A28" s="65" t="s">
        <v>88</v>
      </c>
      <c r="B28" s="65" t="s">
        <v>89</v>
      </c>
      <c r="C28" s="65">
        <v>51</v>
      </c>
      <c r="D28" s="65"/>
      <c r="E28" s="65"/>
      <c r="F28" s="65"/>
      <c r="G28" s="65">
        <v>1</v>
      </c>
      <c r="H28" s="67">
        <f>VLOOKUP(C28,'Secteur Ex DG'!B:B,1,FALSE)</f>
        <v>51</v>
      </c>
    </row>
    <row r="29" spans="1:8" hidden="1" x14ac:dyDescent="0.25">
      <c r="A29" s="65" t="s">
        <v>91</v>
      </c>
      <c r="B29" s="65" t="s">
        <v>92</v>
      </c>
      <c r="C29" s="65">
        <v>52</v>
      </c>
      <c r="D29" s="65"/>
      <c r="E29" s="65"/>
      <c r="F29" s="65"/>
      <c r="G29" s="65">
        <v>1</v>
      </c>
      <c r="H29" s="67">
        <f>VLOOKUP(C29,'Secteur Ex DG'!B:B,1,FALSE)</f>
        <v>52</v>
      </c>
    </row>
    <row r="30" spans="1:8" hidden="1" x14ac:dyDescent="0.25">
      <c r="A30" s="65" t="s">
        <v>94</v>
      </c>
      <c r="B30" s="65" t="s">
        <v>95</v>
      </c>
      <c r="C30" s="65">
        <v>53</v>
      </c>
      <c r="D30" s="65"/>
      <c r="E30" s="65"/>
      <c r="F30" s="65"/>
      <c r="G30" s="65">
        <v>1</v>
      </c>
      <c r="H30" s="67">
        <f>VLOOKUP(C30,'Secteur Ex DG'!B:B,1,FALSE)</f>
        <v>53</v>
      </c>
    </row>
    <row r="31" spans="1:8" hidden="1" x14ac:dyDescent="0.25">
      <c r="A31" s="65" t="s">
        <v>97</v>
      </c>
      <c r="B31" s="65" t="s">
        <v>98</v>
      </c>
      <c r="C31" s="65">
        <v>54</v>
      </c>
      <c r="D31" s="65"/>
      <c r="E31" s="65"/>
      <c r="F31" s="65"/>
      <c r="G31" s="65">
        <v>1</v>
      </c>
      <c r="H31" s="67">
        <f>VLOOKUP(C31,'Secteur Ex DG'!B:B,1,FALSE)</f>
        <v>54</v>
      </c>
    </row>
    <row r="32" spans="1:8" hidden="1" x14ac:dyDescent="0.25">
      <c r="A32" s="65" t="s">
        <v>100</v>
      </c>
      <c r="B32" s="65" t="s">
        <v>101</v>
      </c>
      <c r="C32" s="65">
        <v>55</v>
      </c>
      <c r="D32" s="65"/>
      <c r="E32" s="65"/>
      <c r="F32" s="65"/>
      <c r="G32" s="65">
        <v>1</v>
      </c>
      <c r="H32" s="67">
        <f>VLOOKUP(C32,'Secteur Ex DG'!B:B,1,FALSE)</f>
        <v>55</v>
      </c>
    </row>
    <row r="33" spans="1:12" hidden="1" x14ac:dyDescent="0.25">
      <c r="A33" s="65" t="s">
        <v>103</v>
      </c>
      <c r="B33" s="65" t="s">
        <v>104</v>
      </c>
      <c r="C33" s="65">
        <v>56</v>
      </c>
      <c r="D33" s="65">
        <v>70</v>
      </c>
      <c r="E33" s="65"/>
      <c r="F33" s="65"/>
      <c r="G33" s="65">
        <v>2</v>
      </c>
      <c r="H33" s="67">
        <f>VLOOKUP(C33,'Secteur Ex DG'!B:B,1,FALSE)</f>
        <v>56</v>
      </c>
      <c r="I33" s="67">
        <f>VLOOKUP(D33,'Secteur Ex DG'!B:B,1,FALSE)</f>
        <v>70</v>
      </c>
    </row>
    <row r="34" spans="1:12" hidden="1" x14ac:dyDescent="0.25">
      <c r="A34" s="65" t="s">
        <v>106</v>
      </c>
      <c r="B34" s="65" t="s">
        <v>107</v>
      </c>
      <c r="C34" s="65">
        <v>57</v>
      </c>
      <c r="D34" s="65"/>
      <c r="E34" s="65"/>
      <c r="F34" s="65"/>
      <c r="G34" s="65">
        <v>1</v>
      </c>
      <c r="H34" s="67">
        <f>VLOOKUP(C34,'Secteur Ex DG'!B:B,1,FALSE)</f>
        <v>57</v>
      </c>
    </row>
    <row r="35" spans="1:12" hidden="1" x14ac:dyDescent="0.25">
      <c r="A35" s="65" t="s">
        <v>109</v>
      </c>
      <c r="B35" s="65" t="s">
        <v>110</v>
      </c>
      <c r="C35" s="65">
        <v>58</v>
      </c>
      <c r="D35" s="65"/>
      <c r="E35" s="65"/>
      <c r="F35" s="65"/>
      <c r="G35" s="65">
        <v>1</v>
      </c>
      <c r="H35" s="67">
        <f>VLOOKUP(C35,'Secteur Ex DG'!B:B,1,FALSE)</f>
        <v>58</v>
      </c>
    </row>
    <row r="36" spans="1:12" hidden="1" x14ac:dyDescent="0.25">
      <c r="A36" s="65" t="s">
        <v>117</v>
      </c>
      <c r="B36" s="65" t="s">
        <v>118</v>
      </c>
      <c r="C36" s="65">
        <v>74</v>
      </c>
      <c r="D36" s="65"/>
      <c r="E36" s="65"/>
      <c r="F36" s="65"/>
      <c r="G36" s="65">
        <v>1</v>
      </c>
      <c r="H36" s="67">
        <f>VLOOKUP(C36,'Secteur Ex DG'!B:B,1,FALSE)</f>
        <v>74</v>
      </c>
    </row>
    <row r="37" spans="1:12" hidden="1" x14ac:dyDescent="0.25">
      <c r="A37" s="9" t="s">
        <v>120</v>
      </c>
      <c r="B37" s="9" t="s">
        <v>121</v>
      </c>
      <c r="C37" s="9">
        <v>75</v>
      </c>
      <c r="G37" s="65">
        <v>1</v>
      </c>
      <c r="H37" s="67">
        <f>VLOOKUP(C37,'Secteur Ex DG'!B:B,1,FALSE)</f>
        <v>75</v>
      </c>
      <c r="L37" t="s">
        <v>6433</v>
      </c>
    </row>
    <row r="38" spans="1:12" hidden="1" x14ac:dyDescent="0.25">
      <c r="A38" s="65" t="s">
        <v>123</v>
      </c>
      <c r="B38" s="65" t="s">
        <v>124</v>
      </c>
      <c r="C38" s="65">
        <v>78</v>
      </c>
      <c r="D38" s="65"/>
      <c r="E38" s="65"/>
      <c r="F38" s="65"/>
      <c r="G38" s="65">
        <v>1</v>
      </c>
      <c r="H38" s="67">
        <f>VLOOKUP(C38,'Secteur Ex DG'!B:B,1,FALSE)</f>
        <v>78</v>
      </c>
    </row>
    <row r="39" spans="1:12" hidden="1" x14ac:dyDescent="0.25">
      <c r="A39" s="65" t="s">
        <v>126</v>
      </c>
      <c r="B39" s="65" t="s">
        <v>127</v>
      </c>
      <c r="C39" s="65">
        <v>79</v>
      </c>
      <c r="D39" s="65"/>
      <c r="E39" s="65"/>
      <c r="F39" s="65"/>
      <c r="G39" s="65">
        <v>1</v>
      </c>
      <c r="H39" s="67">
        <f>VLOOKUP(C39,'Secteur Ex DG'!B:B,1,FALSE)</f>
        <v>79</v>
      </c>
    </row>
    <row r="40" spans="1:12" hidden="1" x14ac:dyDescent="0.25">
      <c r="A40" s="65" t="s">
        <v>129</v>
      </c>
      <c r="B40" s="65" t="s">
        <v>130</v>
      </c>
      <c r="C40" s="65">
        <v>83</v>
      </c>
      <c r="D40" s="65"/>
      <c r="E40" s="65"/>
      <c r="F40" s="65"/>
      <c r="G40" s="65">
        <v>1</v>
      </c>
      <c r="H40" s="67">
        <f>VLOOKUP(C40,'Secteur Ex DG'!B:B,1,FALSE)</f>
        <v>83</v>
      </c>
    </row>
    <row r="41" spans="1:12" hidden="1" x14ac:dyDescent="0.25">
      <c r="A41" s="65" t="s">
        <v>168</v>
      </c>
      <c r="B41" s="65" t="s">
        <v>169</v>
      </c>
      <c r="C41" s="65">
        <v>189</v>
      </c>
      <c r="D41" s="65"/>
      <c r="E41" s="65"/>
      <c r="F41" s="65"/>
      <c r="G41" s="65">
        <v>1</v>
      </c>
      <c r="H41" s="67">
        <f>VLOOKUP(C41,'Secteur Ex DG'!B:B,1,FALSE)</f>
        <v>189</v>
      </c>
    </row>
    <row r="42" spans="1:12" hidden="1" x14ac:dyDescent="0.25">
      <c r="A42" s="65" t="s">
        <v>171</v>
      </c>
      <c r="B42" s="65" t="s">
        <v>172</v>
      </c>
      <c r="C42" s="65">
        <v>190</v>
      </c>
      <c r="D42" s="65"/>
      <c r="E42" s="65"/>
      <c r="F42" s="65"/>
      <c r="G42" s="65">
        <v>1</v>
      </c>
      <c r="H42" s="67">
        <f>VLOOKUP(C42,'Secteur Ex DG'!B:B,1,FALSE)</f>
        <v>190</v>
      </c>
    </row>
    <row r="43" spans="1:12" hidden="1" x14ac:dyDescent="0.25">
      <c r="A43" s="65" t="s">
        <v>174</v>
      </c>
      <c r="B43" s="65" t="s">
        <v>175</v>
      </c>
      <c r="C43" s="65">
        <v>191</v>
      </c>
      <c r="D43" s="65"/>
      <c r="E43" s="65"/>
      <c r="F43" s="65"/>
      <c r="G43" s="65">
        <v>1</v>
      </c>
      <c r="H43" s="67">
        <f>VLOOKUP(C43,'Secteur Ex DG'!B:B,1,FALSE)</f>
        <v>191</v>
      </c>
    </row>
    <row r="44" spans="1:12" hidden="1" x14ac:dyDescent="0.25">
      <c r="A44" s="65" t="s">
        <v>177</v>
      </c>
      <c r="B44" s="65" t="s">
        <v>178</v>
      </c>
      <c r="C44" s="65">
        <v>192</v>
      </c>
      <c r="D44" s="65"/>
      <c r="E44" s="65"/>
      <c r="F44" s="65"/>
      <c r="G44" s="65">
        <v>1</v>
      </c>
      <c r="H44" s="67">
        <f>VLOOKUP(C44,'Secteur Ex DG'!B:B,1,FALSE)</f>
        <v>192</v>
      </c>
    </row>
    <row r="45" spans="1:12" hidden="1" x14ac:dyDescent="0.25">
      <c r="A45" s="65" t="s">
        <v>180</v>
      </c>
      <c r="B45" s="65" t="s">
        <v>181</v>
      </c>
      <c r="C45" s="65">
        <v>193</v>
      </c>
      <c r="D45" s="65"/>
      <c r="E45" s="65"/>
      <c r="F45" s="65"/>
      <c r="G45" s="65">
        <v>1</v>
      </c>
      <c r="H45" s="67">
        <f>VLOOKUP(C45,'Secteur Ex DG'!B:B,1,FALSE)</f>
        <v>193</v>
      </c>
    </row>
    <row r="46" spans="1:12" hidden="1" x14ac:dyDescent="0.25">
      <c r="A46" s="65" t="s">
        <v>183</v>
      </c>
      <c r="B46" s="65" t="s">
        <v>184</v>
      </c>
      <c r="C46" s="65">
        <v>194</v>
      </c>
      <c r="D46" s="65"/>
      <c r="E46" s="65"/>
      <c r="F46" s="65"/>
      <c r="G46" s="65">
        <v>1</v>
      </c>
      <c r="H46" s="67">
        <f>VLOOKUP(C46,'Secteur Ex DG'!B:B,1,FALSE)</f>
        <v>194</v>
      </c>
    </row>
    <row r="47" spans="1:12" hidden="1" x14ac:dyDescent="0.25">
      <c r="A47" s="65" t="s">
        <v>186</v>
      </c>
      <c r="B47" s="65" t="s">
        <v>187</v>
      </c>
      <c r="C47" s="65">
        <v>195</v>
      </c>
      <c r="D47" s="65"/>
      <c r="E47" s="65"/>
      <c r="F47" s="65"/>
      <c r="G47" s="65">
        <v>1</v>
      </c>
      <c r="H47" s="67">
        <f>VLOOKUP(C47,'Secteur Ex DG'!B:B,1,FALSE)</f>
        <v>195</v>
      </c>
    </row>
    <row r="48" spans="1:12" hidden="1" x14ac:dyDescent="0.25">
      <c r="A48" s="65" t="s">
        <v>189</v>
      </c>
      <c r="B48" s="65" t="s">
        <v>190</v>
      </c>
      <c r="C48" s="65">
        <v>196</v>
      </c>
      <c r="D48" s="65"/>
      <c r="E48" s="65"/>
      <c r="F48" s="65"/>
      <c r="G48" s="65">
        <v>1</v>
      </c>
      <c r="H48" s="67">
        <f>VLOOKUP(C48,'Secteur Ex DG'!B:B,1,FALSE)</f>
        <v>196</v>
      </c>
    </row>
    <row r="49" spans="1:8" hidden="1" x14ac:dyDescent="0.25">
      <c r="A49" s="65" t="s">
        <v>192</v>
      </c>
      <c r="B49" s="65" t="s">
        <v>193</v>
      </c>
      <c r="C49" s="65">
        <v>197</v>
      </c>
      <c r="D49" s="65"/>
      <c r="E49" s="65"/>
      <c r="F49" s="65"/>
      <c r="G49" s="65">
        <v>1</v>
      </c>
      <c r="H49" s="67">
        <f>VLOOKUP(C49,'Secteur Ex DG'!B:B,1,FALSE)</f>
        <v>197</v>
      </c>
    </row>
    <row r="50" spans="1:8" hidden="1" x14ac:dyDescent="0.25">
      <c r="A50" s="65" t="s">
        <v>195</v>
      </c>
      <c r="B50" s="65" t="s">
        <v>196</v>
      </c>
      <c r="C50" s="65">
        <v>198</v>
      </c>
      <c r="D50" s="65"/>
      <c r="E50" s="65"/>
      <c r="F50" s="65"/>
      <c r="G50" s="65">
        <v>1</v>
      </c>
      <c r="H50" s="67">
        <f>VLOOKUP(C50,'Secteur Ex DG'!B:B,1,FALSE)</f>
        <v>198</v>
      </c>
    </row>
    <row r="51" spans="1:8" hidden="1" x14ac:dyDescent="0.25">
      <c r="A51" s="65" t="s">
        <v>198</v>
      </c>
      <c r="B51" s="65" t="s">
        <v>199</v>
      </c>
      <c r="C51" s="65">
        <v>199</v>
      </c>
      <c r="D51" s="65"/>
      <c r="E51" s="65"/>
      <c r="F51" s="65"/>
      <c r="G51" s="65">
        <v>1</v>
      </c>
      <c r="H51" s="67">
        <f>VLOOKUP(C51,'Secteur Ex DG'!B:B,1,FALSE)</f>
        <v>199</v>
      </c>
    </row>
    <row r="52" spans="1:8" hidden="1" x14ac:dyDescent="0.25">
      <c r="A52" s="65" t="s">
        <v>201</v>
      </c>
      <c r="B52" s="65" t="s">
        <v>202</v>
      </c>
      <c r="C52" s="65">
        <v>200</v>
      </c>
      <c r="D52" s="65"/>
      <c r="E52" s="65"/>
      <c r="F52" s="65"/>
      <c r="G52" s="65">
        <v>1</v>
      </c>
      <c r="H52" s="67">
        <f>VLOOKUP(C52,'Secteur Ex DG'!B:B,1,FALSE)</f>
        <v>200</v>
      </c>
    </row>
    <row r="53" spans="1:8" hidden="1" x14ac:dyDescent="0.25">
      <c r="A53" s="65" t="s">
        <v>204</v>
      </c>
      <c r="B53" s="65" t="s">
        <v>205</v>
      </c>
      <c r="C53" s="65">
        <v>201</v>
      </c>
      <c r="D53" s="65"/>
      <c r="E53" s="65"/>
      <c r="F53" s="65"/>
      <c r="G53" s="65">
        <v>1</v>
      </c>
      <c r="H53" s="67">
        <f>VLOOKUP(C53,'Secteur Ex DG'!B:B,1,FALSE)</f>
        <v>201</v>
      </c>
    </row>
    <row r="54" spans="1:8" hidden="1" x14ac:dyDescent="0.25">
      <c r="A54" s="65" t="s">
        <v>207</v>
      </c>
      <c r="B54" s="65" t="s">
        <v>208</v>
      </c>
      <c r="C54" s="65">
        <v>202</v>
      </c>
      <c r="D54" s="65"/>
      <c r="E54" s="65"/>
      <c r="F54" s="65"/>
      <c r="G54" s="65">
        <v>1</v>
      </c>
      <c r="H54" s="67">
        <f>VLOOKUP(C54,'Secteur Ex DG'!B:B,1,FALSE)</f>
        <v>202</v>
      </c>
    </row>
    <row r="55" spans="1:8" hidden="1" x14ac:dyDescent="0.25">
      <c r="A55" s="65" t="s">
        <v>210</v>
      </c>
      <c r="B55" s="65" t="s">
        <v>211</v>
      </c>
      <c r="C55" s="65">
        <v>203</v>
      </c>
      <c r="D55" s="65"/>
      <c r="E55" s="65"/>
      <c r="F55" s="65"/>
      <c r="G55" s="65">
        <v>1</v>
      </c>
      <c r="H55" s="67">
        <f>VLOOKUP(C55,'Secteur Ex DG'!B:B,1,FALSE)</f>
        <v>203</v>
      </c>
    </row>
    <row r="56" spans="1:8" hidden="1" x14ac:dyDescent="0.25">
      <c r="A56" s="65" t="s">
        <v>213</v>
      </c>
      <c r="B56" s="65" t="s">
        <v>214</v>
      </c>
      <c r="C56" s="65">
        <v>204</v>
      </c>
      <c r="D56" s="65"/>
      <c r="E56" s="65"/>
      <c r="F56" s="65"/>
      <c r="G56" s="65">
        <v>1</v>
      </c>
      <c r="H56" s="67">
        <f>VLOOKUP(C56,'Secteur Ex DG'!B:B,1,FALSE)</f>
        <v>204</v>
      </c>
    </row>
    <row r="57" spans="1:8" hidden="1" x14ac:dyDescent="0.25">
      <c r="A57" s="65" t="s">
        <v>216</v>
      </c>
      <c r="B57" s="65" t="s">
        <v>217</v>
      </c>
      <c r="C57" s="65">
        <v>205</v>
      </c>
      <c r="D57" s="65"/>
      <c r="E57" s="65"/>
      <c r="F57" s="65"/>
      <c r="G57" s="65">
        <v>1</v>
      </c>
      <c r="H57" s="67">
        <f>VLOOKUP(C57,'Secteur Ex DG'!B:B,1,FALSE)</f>
        <v>205</v>
      </c>
    </row>
    <row r="58" spans="1:8" hidden="1" x14ac:dyDescent="0.25">
      <c r="A58" s="65" t="s">
        <v>219</v>
      </c>
      <c r="B58" s="65" t="s">
        <v>220</v>
      </c>
      <c r="C58" s="65">
        <v>206</v>
      </c>
      <c r="D58" s="65"/>
      <c r="E58" s="65"/>
      <c r="F58" s="65"/>
      <c r="G58" s="65">
        <v>1</v>
      </c>
      <c r="H58" s="67">
        <f>VLOOKUP(C58,'Secteur Ex DG'!B:B,1,FALSE)</f>
        <v>206</v>
      </c>
    </row>
    <row r="59" spans="1:8" hidden="1" x14ac:dyDescent="0.25">
      <c r="A59" s="65" t="s">
        <v>570</v>
      </c>
      <c r="B59" s="65" t="s">
        <v>571</v>
      </c>
      <c r="C59" s="65">
        <v>333</v>
      </c>
      <c r="D59" s="65"/>
      <c r="E59" s="65"/>
      <c r="F59" s="65"/>
      <c r="G59" s="65">
        <v>1</v>
      </c>
      <c r="H59" s="67">
        <f>VLOOKUP(C59,'Secteur Ex DG'!B:B,1,FALSE)</f>
        <v>333</v>
      </c>
    </row>
    <row r="60" spans="1:8" hidden="1" x14ac:dyDescent="0.25">
      <c r="A60" s="65" t="s">
        <v>222</v>
      </c>
      <c r="B60" s="65" t="s">
        <v>223</v>
      </c>
      <c r="C60" s="65">
        <v>208</v>
      </c>
      <c r="D60" s="65"/>
      <c r="E60" s="65"/>
      <c r="F60" s="65"/>
      <c r="G60" s="65">
        <v>1</v>
      </c>
      <c r="H60" s="67">
        <f>VLOOKUP(C60,'Secteur Ex DG'!B:B,1,FALSE)</f>
        <v>208</v>
      </c>
    </row>
    <row r="61" spans="1:8" hidden="1" x14ac:dyDescent="0.25">
      <c r="A61" s="65" t="s">
        <v>225</v>
      </c>
      <c r="B61" s="65" t="s">
        <v>226</v>
      </c>
      <c r="C61" s="65">
        <v>209</v>
      </c>
      <c r="D61" s="65"/>
      <c r="E61" s="65"/>
      <c r="F61" s="65"/>
      <c r="G61" s="65">
        <v>1</v>
      </c>
      <c r="H61" s="67">
        <f>VLOOKUP(C61,'Secteur Ex DG'!B:B,1,FALSE)</f>
        <v>209</v>
      </c>
    </row>
    <row r="62" spans="1:8" hidden="1" x14ac:dyDescent="0.25">
      <c r="A62" s="65" t="s">
        <v>228</v>
      </c>
      <c r="B62" s="65" t="s">
        <v>229</v>
      </c>
      <c r="C62" s="65">
        <v>210</v>
      </c>
      <c r="D62" s="65"/>
      <c r="E62" s="65"/>
      <c r="F62" s="65"/>
      <c r="G62" s="65">
        <v>1</v>
      </c>
      <c r="H62" s="67">
        <f>VLOOKUP(C62,'Secteur Ex DG'!B:B,1,FALSE)</f>
        <v>210</v>
      </c>
    </row>
    <row r="63" spans="1:8" hidden="1" x14ac:dyDescent="0.25">
      <c r="A63" s="65" t="s">
        <v>231</v>
      </c>
      <c r="B63" s="65" t="s">
        <v>232</v>
      </c>
      <c r="C63" s="65">
        <v>211</v>
      </c>
      <c r="D63" s="65"/>
      <c r="E63" s="65"/>
      <c r="F63" s="65"/>
      <c r="G63" s="65">
        <v>1</v>
      </c>
      <c r="H63" s="67">
        <f>VLOOKUP(C63,'Secteur Ex DG'!B:B,1,FALSE)</f>
        <v>211</v>
      </c>
    </row>
    <row r="64" spans="1:8" hidden="1" x14ac:dyDescent="0.25">
      <c r="A64" s="65" t="s">
        <v>234</v>
      </c>
      <c r="B64" s="65" t="s">
        <v>235</v>
      </c>
      <c r="C64" s="65">
        <v>212</v>
      </c>
      <c r="D64" s="65"/>
      <c r="E64" s="65"/>
      <c r="F64" s="65"/>
      <c r="G64" s="65">
        <v>1</v>
      </c>
      <c r="H64" s="67">
        <f>VLOOKUP(C64,'Secteur Ex DG'!B:B,1,FALSE)</f>
        <v>212</v>
      </c>
    </row>
    <row r="65" spans="1:8" hidden="1" x14ac:dyDescent="0.25">
      <c r="A65" s="65" t="s">
        <v>237</v>
      </c>
      <c r="B65" s="65" t="s">
        <v>238</v>
      </c>
      <c r="C65" s="65">
        <v>213</v>
      </c>
      <c r="D65" s="65"/>
      <c r="E65" s="65"/>
      <c r="F65" s="65"/>
      <c r="G65" s="65">
        <v>1</v>
      </c>
      <c r="H65" s="67">
        <f>VLOOKUP(C65,'Secteur Ex DG'!B:B,1,FALSE)</f>
        <v>213</v>
      </c>
    </row>
    <row r="66" spans="1:8" hidden="1" x14ac:dyDescent="0.25">
      <c r="A66" s="65" t="s">
        <v>240</v>
      </c>
      <c r="B66" s="65" t="s">
        <v>241</v>
      </c>
      <c r="C66" s="65">
        <v>214</v>
      </c>
      <c r="D66" s="65"/>
      <c r="E66" s="65"/>
      <c r="F66" s="65"/>
      <c r="G66" s="65">
        <v>1</v>
      </c>
      <c r="H66" s="67">
        <f>VLOOKUP(C66,'Secteur Ex DG'!B:B,1,FALSE)</f>
        <v>214</v>
      </c>
    </row>
    <row r="67" spans="1:8" hidden="1" x14ac:dyDescent="0.25">
      <c r="A67" s="65" t="s">
        <v>243</v>
      </c>
      <c r="B67" s="65" t="s">
        <v>244</v>
      </c>
      <c r="C67" s="65">
        <v>215</v>
      </c>
      <c r="D67" s="65"/>
      <c r="E67" s="65"/>
      <c r="F67" s="65"/>
      <c r="G67" s="65">
        <v>1</v>
      </c>
      <c r="H67" s="67">
        <f>VLOOKUP(C67,'Secteur Ex DG'!B:B,1,FALSE)</f>
        <v>215</v>
      </c>
    </row>
    <row r="68" spans="1:8" hidden="1" x14ac:dyDescent="0.25">
      <c r="A68" s="65" t="s">
        <v>246</v>
      </c>
      <c r="B68" s="65" t="s">
        <v>247</v>
      </c>
      <c r="C68" s="65">
        <v>216</v>
      </c>
      <c r="D68" s="65"/>
      <c r="E68" s="65"/>
      <c r="F68" s="65"/>
      <c r="G68" s="65">
        <v>1</v>
      </c>
      <c r="H68" s="67">
        <f>VLOOKUP(C68,'Secteur Ex DG'!B:B,1,FALSE)</f>
        <v>216</v>
      </c>
    </row>
    <row r="69" spans="1:8" hidden="1" x14ac:dyDescent="0.25">
      <c r="A69" s="65" t="s">
        <v>249</v>
      </c>
      <c r="B69" s="65" t="s">
        <v>250</v>
      </c>
      <c r="C69" s="65">
        <v>217</v>
      </c>
      <c r="D69" s="65"/>
      <c r="E69" s="65"/>
      <c r="F69" s="65"/>
      <c r="G69" s="65">
        <v>1</v>
      </c>
      <c r="H69" s="67">
        <f>VLOOKUP(C69,'Secteur Ex DG'!B:B,1,FALSE)</f>
        <v>217</v>
      </c>
    </row>
    <row r="70" spans="1:8" hidden="1" x14ac:dyDescent="0.25">
      <c r="A70" s="65" t="s">
        <v>252</v>
      </c>
      <c r="B70" s="65" t="s">
        <v>253</v>
      </c>
      <c r="C70" s="65">
        <v>218</v>
      </c>
      <c r="D70" s="65"/>
      <c r="E70" s="65"/>
      <c r="F70" s="65"/>
      <c r="G70" s="65">
        <v>1</v>
      </c>
      <c r="H70" s="67">
        <f>VLOOKUP(C70,'Secteur Ex DG'!B:B,1,FALSE)</f>
        <v>218</v>
      </c>
    </row>
    <row r="71" spans="1:8" hidden="1" x14ac:dyDescent="0.25">
      <c r="A71" s="65" t="s">
        <v>255</v>
      </c>
      <c r="B71" s="65" t="s">
        <v>256</v>
      </c>
      <c r="C71" s="65">
        <v>219</v>
      </c>
      <c r="D71" s="65"/>
      <c r="E71" s="65"/>
      <c r="F71" s="65"/>
      <c r="G71" s="65">
        <v>1</v>
      </c>
      <c r="H71" s="67">
        <f>VLOOKUP(C71,'Secteur Ex DG'!B:B,1,FALSE)</f>
        <v>219</v>
      </c>
    </row>
    <row r="72" spans="1:8" hidden="1" x14ac:dyDescent="0.25">
      <c r="A72" s="65" t="s">
        <v>258</v>
      </c>
      <c r="B72" s="65" t="s">
        <v>259</v>
      </c>
      <c r="C72" s="65">
        <v>220</v>
      </c>
      <c r="D72" s="65"/>
      <c r="E72" s="65"/>
      <c r="F72" s="65"/>
      <c r="G72" s="65">
        <v>1</v>
      </c>
      <c r="H72" s="67">
        <f>VLOOKUP(C72,'Secteur Ex DG'!B:B,1,FALSE)</f>
        <v>220</v>
      </c>
    </row>
    <row r="73" spans="1:8" hidden="1" x14ac:dyDescent="0.25">
      <c r="A73" s="65" t="s">
        <v>261</v>
      </c>
      <c r="B73" s="65" t="s">
        <v>262</v>
      </c>
      <c r="C73" s="65">
        <v>221</v>
      </c>
      <c r="D73" s="65"/>
      <c r="E73" s="65"/>
      <c r="F73" s="65"/>
      <c r="G73" s="65">
        <v>1</v>
      </c>
      <c r="H73" s="67">
        <f>VLOOKUP(C73,'Secteur Ex DG'!B:B,1,FALSE)</f>
        <v>221</v>
      </c>
    </row>
    <row r="74" spans="1:8" hidden="1" x14ac:dyDescent="0.25">
      <c r="A74" s="65" t="s">
        <v>264</v>
      </c>
      <c r="B74" s="65" t="s">
        <v>265</v>
      </c>
      <c r="C74" s="65">
        <v>222</v>
      </c>
      <c r="D74" s="65"/>
      <c r="E74" s="65"/>
      <c r="F74" s="65"/>
      <c r="G74" s="65">
        <v>1</v>
      </c>
      <c r="H74" s="67">
        <f>VLOOKUP(C74,'Secteur Ex DG'!B:B,1,FALSE)</f>
        <v>222</v>
      </c>
    </row>
    <row r="75" spans="1:8" hidden="1" x14ac:dyDescent="0.25">
      <c r="A75" s="65" t="s">
        <v>267</v>
      </c>
      <c r="B75" s="65" t="s">
        <v>268</v>
      </c>
      <c r="C75" s="65">
        <v>223</v>
      </c>
      <c r="D75" s="65"/>
      <c r="E75" s="65"/>
      <c r="F75" s="65"/>
      <c r="G75" s="65">
        <v>1</v>
      </c>
      <c r="H75" s="67">
        <f>VLOOKUP(C75,'Secteur Ex DG'!B:B,1,FALSE)</f>
        <v>223</v>
      </c>
    </row>
    <row r="76" spans="1:8" hidden="1" x14ac:dyDescent="0.25">
      <c r="A76" s="65" t="s">
        <v>270</v>
      </c>
      <c r="B76" s="65" t="s">
        <v>271</v>
      </c>
      <c r="C76" s="65">
        <v>224</v>
      </c>
      <c r="D76" s="65"/>
      <c r="E76" s="65"/>
      <c r="F76" s="65"/>
      <c r="G76" s="65">
        <v>1</v>
      </c>
      <c r="H76" s="67">
        <f>VLOOKUP(C76,'Secteur Ex DG'!B:B,1,FALSE)</f>
        <v>224</v>
      </c>
    </row>
    <row r="77" spans="1:8" hidden="1" x14ac:dyDescent="0.25">
      <c r="A77" s="65" t="s">
        <v>273</v>
      </c>
      <c r="B77" s="65" t="s">
        <v>274</v>
      </c>
      <c r="C77" s="65">
        <v>225</v>
      </c>
      <c r="D77" s="65"/>
      <c r="E77" s="65"/>
      <c r="F77" s="65"/>
      <c r="G77" s="65">
        <v>1</v>
      </c>
      <c r="H77" s="67">
        <f>VLOOKUP(C77,'Secteur Ex DG'!B:B,1,FALSE)</f>
        <v>225</v>
      </c>
    </row>
    <row r="78" spans="1:8" hidden="1" x14ac:dyDescent="0.25">
      <c r="A78" s="65" t="s">
        <v>276</v>
      </c>
      <c r="B78" s="65" t="s">
        <v>277</v>
      </c>
      <c r="C78" s="65">
        <v>226</v>
      </c>
      <c r="D78" s="65"/>
      <c r="E78" s="65"/>
      <c r="F78" s="65"/>
      <c r="G78" s="65">
        <v>1</v>
      </c>
      <c r="H78" s="67">
        <f>VLOOKUP(C78,'Secteur Ex DG'!B:B,1,FALSE)</f>
        <v>226</v>
      </c>
    </row>
    <row r="79" spans="1:8" hidden="1" x14ac:dyDescent="0.25">
      <c r="A79" s="65" t="s">
        <v>279</v>
      </c>
      <c r="B79" s="65" t="s">
        <v>280</v>
      </c>
      <c r="C79" s="65">
        <v>227</v>
      </c>
      <c r="D79" s="65"/>
      <c r="E79" s="65"/>
      <c r="F79" s="65"/>
      <c r="G79" s="65">
        <v>1</v>
      </c>
      <c r="H79" s="67">
        <f>VLOOKUP(C79,'Secteur Ex DG'!B:B,1,FALSE)</f>
        <v>227</v>
      </c>
    </row>
    <row r="80" spans="1:8" hidden="1" x14ac:dyDescent="0.25">
      <c r="A80" s="65" t="s">
        <v>282</v>
      </c>
      <c r="B80" s="65" t="s">
        <v>283</v>
      </c>
      <c r="C80" s="65">
        <v>228</v>
      </c>
      <c r="D80" s="65"/>
      <c r="E80" s="65"/>
      <c r="F80" s="65"/>
      <c r="G80" s="65">
        <v>1</v>
      </c>
      <c r="H80" s="67">
        <f>VLOOKUP(C80,'Secteur Ex DG'!B:B,1,FALSE)</f>
        <v>228</v>
      </c>
    </row>
    <row r="81" spans="1:8" hidden="1" x14ac:dyDescent="0.25">
      <c r="A81" s="65" t="s">
        <v>285</v>
      </c>
      <c r="B81" s="65" t="s">
        <v>286</v>
      </c>
      <c r="C81" s="65">
        <v>229</v>
      </c>
      <c r="D81" s="65"/>
      <c r="E81" s="65"/>
      <c r="F81" s="65"/>
      <c r="G81" s="65">
        <v>1</v>
      </c>
      <c r="H81" s="67">
        <f>VLOOKUP(C81,'Secteur Ex DG'!B:B,1,FALSE)</f>
        <v>229</v>
      </c>
    </row>
    <row r="82" spans="1:8" hidden="1" x14ac:dyDescent="0.25">
      <c r="A82" s="65" t="s">
        <v>288</v>
      </c>
      <c r="B82" s="65" t="s">
        <v>289</v>
      </c>
      <c r="C82" s="65">
        <v>230</v>
      </c>
      <c r="D82" s="65"/>
      <c r="E82" s="65"/>
      <c r="F82" s="65"/>
      <c r="G82" s="65">
        <v>1</v>
      </c>
      <c r="H82" s="67">
        <f>VLOOKUP(C82,'Secteur Ex DG'!B:B,1,FALSE)</f>
        <v>230</v>
      </c>
    </row>
    <row r="83" spans="1:8" hidden="1" x14ac:dyDescent="0.25">
      <c r="A83" s="65" t="s">
        <v>291</v>
      </c>
      <c r="B83" s="65" t="s">
        <v>292</v>
      </c>
      <c r="C83" s="65">
        <v>231</v>
      </c>
      <c r="D83" s="65"/>
      <c r="E83" s="65"/>
      <c r="F83" s="65"/>
      <c r="G83" s="65">
        <v>1</v>
      </c>
      <c r="H83" s="67">
        <f>VLOOKUP(C83,'Secteur Ex DG'!B:B,1,FALSE)</f>
        <v>231</v>
      </c>
    </row>
    <row r="84" spans="1:8" hidden="1" x14ac:dyDescent="0.25">
      <c r="A84" s="65" t="s">
        <v>294</v>
      </c>
      <c r="B84" s="65" t="s">
        <v>295</v>
      </c>
      <c r="C84" s="65">
        <v>232</v>
      </c>
      <c r="D84" s="65"/>
      <c r="E84" s="65"/>
      <c r="F84" s="65"/>
      <c r="G84" s="65">
        <v>1</v>
      </c>
      <c r="H84" s="67">
        <f>VLOOKUP(C84,'Secteur Ex DG'!B:B,1,FALSE)</f>
        <v>232</v>
      </c>
    </row>
    <row r="85" spans="1:8" hidden="1" x14ac:dyDescent="0.25">
      <c r="A85" s="65" t="s">
        <v>297</v>
      </c>
      <c r="B85" s="65" t="s">
        <v>298</v>
      </c>
      <c r="C85" s="65">
        <v>233</v>
      </c>
      <c r="D85" s="65"/>
      <c r="E85" s="65"/>
      <c r="F85" s="65"/>
      <c r="G85" s="65">
        <v>1</v>
      </c>
      <c r="H85" s="67">
        <f>VLOOKUP(C85,'Secteur Ex DG'!B:B,1,FALSE)</f>
        <v>233</v>
      </c>
    </row>
    <row r="86" spans="1:8" hidden="1" x14ac:dyDescent="0.25">
      <c r="A86" s="65" t="s">
        <v>300</v>
      </c>
      <c r="B86" s="65" t="s">
        <v>301</v>
      </c>
      <c r="C86" s="65">
        <v>234</v>
      </c>
      <c r="D86" s="65"/>
      <c r="E86" s="65"/>
      <c r="F86" s="65"/>
      <c r="G86" s="65">
        <v>1</v>
      </c>
      <c r="H86" s="67">
        <f>VLOOKUP(C86,'Secteur Ex DG'!B:B,1,FALSE)</f>
        <v>234</v>
      </c>
    </row>
    <row r="87" spans="1:8" hidden="1" x14ac:dyDescent="0.25">
      <c r="A87" s="65" t="s">
        <v>303</v>
      </c>
      <c r="B87" s="65" t="s">
        <v>304</v>
      </c>
      <c r="C87" s="65">
        <v>235</v>
      </c>
      <c r="D87" s="65"/>
      <c r="E87" s="65"/>
      <c r="F87" s="65"/>
      <c r="G87" s="65">
        <v>1</v>
      </c>
      <c r="H87" s="67">
        <f>VLOOKUP(C87,'Secteur Ex DG'!B:B,1,FALSE)</f>
        <v>235</v>
      </c>
    </row>
    <row r="88" spans="1:8" hidden="1" x14ac:dyDescent="0.25">
      <c r="A88" s="65" t="s">
        <v>306</v>
      </c>
      <c r="B88" s="65" t="s">
        <v>307</v>
      </c>
      <c r="C88" s="65">
        <v>236</v>
      </c>
      <c r="D88" s="65"/>
      <c r="E88" s="65"/>
      <c r="F88" s="65"/>
      <c r="G88" s="65">
        <v>1</v>
      </c>
      <c r="H88" s="67">
        <f>VLOOKUP(C88,'Secteur Ex DG'!B:B,1,FALSE)</f>
        <v>236</v>
      </c>
    </row>
    <row r="89" spans="1:8" hidden="1" x14ac:dyDescent="0.25">
      <c r="A89" s="65" t="s">
        <v>309</v>
      </c>
      <c r="B89" s="65" t="s">
        <v>310</v>
      </c>
      <c r="C89" s="65">
        <v>237</v>
      </c>
      <c r="D89" s="65"/>
      <c r="E89" s="65"/>
      <c r="F89" s="65"/>
      <c r="G89" s="65">
        <v>1</v>
      </c>
      <c r="H89" s="67">
        <f>VLOOKUP(C89,'Secteur Ex DG'!B:B,1,FALSE)</f>
        <v>237</v>
      </c>
    </row>
    <row r="90" spans="1:8" hidden="1" x14ac:dyDescent="0.25">
      <c r="A90" s="65" t="s">
        <v>312</v>
      </c>
      <c r="B90" s="65" t="s">
        <v>313</v>
      </c>
      <c r="C90" s="65">
        <v>238</v>
      </c>
      <c r="D90" s="65"/>
      <c r="E90" s="65"/>
      <c r="F90" s="65"/>
      <c r="G90" s="65">
        <v>1</v>
      </c>
      <c r="H90" s="67">
        <f>VLOOKUP(C90,'Secteur Ex DG'!B:B,1,FALSE)</f>
        <v>238</v>
      </c>
    </row>
    <row r="91" spans="1:8" hidden="1" x14ac:dyDescent="0.25">
      <c r="A91" s="65" t="s">
        <v>315</v>
      </c>
      <c r="B91" s="65" t="s">
        <v>316</v>
      </c>
      <c r="C91" s="65">
        <v>239</v>
      </c>
      <c r="D91" s="65"/>
      <c r="E91" s="65"/>
      <c r="F91" s="65"/>
      <c r="G91" s="65">
        <v>1</v>
      </c>
      <c r="H91" s="67">
        <f>VLOOKUP(C91,'Secteur Ex DG'!B:B,1,FALSE)</f>
        <v>239</v>
      </c>
    </row>
    <row r="92" spans="1:8" hidden="1" x14ac:dyDescent="0.25">
      <c r="A92" s="65" t="s">
        <v>318</v>
      </c>
      <c r="B92" s="65" t="s">
        <v>319</v>
      </c>
      <c r="C92" s="65">
        <v>240</v>
      </c>
      <c r="D92" s="65"/>
      <c r="E92" s="65"/>
      <c r="F92" s="65"/>
      <c r="G92" s="65">
        <v>1</v>
      </c>
      <c r="H92" s="67">
        <f>VLOOKUP(C92,'Secteur Ex DG'!B:B,1,FALSE)</f>
        <v>240</v>
      </c>
    </row>
    <row r="93" spans="1:8" hidden="1" x14ac:dyDescent="0.25">
      <c r="A93" s="65" t="s">
        <v>321</v>
      </c>
      <c r="B93" s="65" t="s">
        <v>322</v>
      </c>
      <c r="C93" s="65">
        <v>241</v>
      </c>
      <c r="D93" s="65"/>
      <c r="E93" s="65"/>
      <c r="F93" s="65"/>
      <c r="G93" s="65">
        <v>1</v>
      </c>
      <c r="H93" s="67">
        <f>VLOOKUP(C93,'Secteur Ex DG'!B:B,1,FALSE)</f>
        <v>241</v>
      </c>
    </row>
    <row r="94" spans="1:8" hidden="1" x14ac:dyDescent="0.25">
      <c r="A94" s="65" t="s">
        <v>324</v>
      </c>
      <c r="B94" s="65" t="s">
        <v>325</v>
      </c>
      <c r="C94" s="65">
        <v>242</v>
      </c>
      <c r="D94" s="65"/>
      <c r="E94" s="65"/>
      <c r="F94" s="65"/>
      <c r="G94" s="65">
        <v>1</v>
      </c>
      <c r="H94" s="67">
        <f>VLOOKUP(C94,'Secteur Ex DG'!B:B,1,FALSE)</f>
        <v>242</v>
      </c>
    </row>
    <row r="95" spans="1:8" hidden="1" x14ac:dyDescent="0.25">
      <c r="A95" s="65" t="s">
        <v>327</v>
      </c>
      <c r="B95" s="65" t="s">
        <v>328</v>
      </c>
      <c r="C95" s="65">
        <v>243</v>
      </c>
      <c r="D95" s="65"/>
      <c r="E95" s="65"/>
      <c r="F95" s="65"/>
      <c r="G95" s="65">
        <v>1</v>
      </c>
      <c r="H95" s="67">
        <f>VLOOKUP(C95,'Secteur Ex DG'!B:B,1,FALSE)</f>
        <v>243</v>
      </c>
    </row>
    <row r="96" spans="1:8" hidden="1" x14ac:dyDescent="0.25">
      <c r="A96" s="65" t="s">
        <v>330</v>
      </c>
      <c r="B96" s="65" t="s">
        <v>331</v>
      </c>
      <c r="C96" s="65">
        <v>244</v>
      </c>
      <c r="D96" s="65"/>
      <c r="E96" s="65"/>
      <c r="F96" s="65"/>
      <c r="G96" s="65">
        <v>1</v>
      </c>
      <c r="H96" s="67">
        <f>VLOOKUP(C96,'Secteur Ex DG'!B:B,1,FALSE)</f>
        <v>244</v>
      </c>
    </row>
    <row r="97" spans="1:12" hidden="1" x14ac:dyDescent="0.25">
      <c r="A97" s="65" t="s">
        <v>333</v>
      </c>
      <c r="B97" s="65" t="s">
        <v>334</v>
      </c>
      <c r="C97" s="65">
        <v>245</v>
      </c>
      <c r="D97" s="65"/>
      <c r="E97" s="65"/>
      <c r="F97" s="65"/>
      <c r="G97" s="65">
        <v>1</v>
      </c>
      <c r="H97" s="67">
        <f>VLOOKUP(C97,'Secteur Ex DG'!B:B,1,FALSE)</f>
        <v>245</v>
      </c>
    </row>
    <row r="98" spans="1:12" hidden="1" x14ac:dyDescent="0.25">
      <c r="A98" s="65" t="s">
        <v>336</v>
      </c>
      <c r="B98" s="65" t="s">
        <v>337</v>
      </c>
      <c r="C98" s="65">
        <v>246</v>
      </c>
      <c r="D98" s="65"/>
      <c r="E98" s="65"/>
      <c r="F98" s="65"/>
      <c r="G98" s="65">
        <v>1</v>
      </c>
      <c r="H98" s="67">
        <f>VLOOKUP(C98,'Secteur Ex DG'!B:B,1,FALSE)</f>
        <v>246</v>
      </c>
    </row>
    <row r="99" spans="1:12" hidden="1" x14ac:dyDescent="0.25">
      <c r="A99" s="65" t="s">
        <v>339</v>
      </c>
      <c r="B99" s="65" t="s">
        <v>340</v>
      </c>
      <c r="C99" s="65">
        <v>247</v>
      </c>
      <c r="D99" s="65"/>
      <c r="E99" s="65"/>
      <c r="F99" s="65"/>
      <c r="G99" s="65">
        <v>1</v>
      </c>
      <c r="H99" s="67">
        <f>VLOOKUP(C99,'Secteur Ex DG'!B:B,1,FALSE)</f>
        <v>247</v>
      </c>
    </row>
    <row r="100" spans="1:12" hidden="1" x14ac:dyDescent="0.25">
      <c r="A100" s="65" t="s">
        <v>342</v>
      </c>
      <c r="B100" s="65" t="s">
        <v>343</v>
      </c>
      <c r="C100" s="65">
        <v>248</v>
      </c>
      <c r="D100" s="65"/>
      <c r="E100" s="65"/>
      <c r="F100" s="65"/>
      <c r="G100" s="65">
        <v>1</v>
      </c>
      <c r="H100" s="67">
        <f>VLOOKUP(C100,'Secteur Ex DG'!B:B,1,FALSE)</f>
        <v>248</v>
      </c>
    </row>
    <row r="101" spans="1:12" hidden="1" x14ac:dyDescent="0.25">
      <c r="A101" s="65" t="s">
        <v>345</v>
      </c>
      <c r="B101" s="65" t="s">
        <v>346</v>
      </c>
      <c r="C101" s="65">
        <v>249</v>
      </c>
      <c r="D101" s="65"/>
      <c r="E101" s="65"/>
      <c r="F101" s="65"/>
      <c r="G101" s="65">
        <v>1</v>
      </c>
      <c r="H101" s="67">
        <f>VLOOKUP(C101,'Secteur Ex DG'!B:B,1,FALSE)</f>
        <v>249</v>
      </c>
    </row>
    <row r="102" spans="1:12" hidden="1" x14ac:dyDescent="0.25">
      <c r="A102" s="65" t="s">
        <v>348</v>
      </c>
      <c r="B102" s="65" t="s">
        <v>349</v>
      </c>
      <c r="C102" s="65">
        <v>250</v>
      </c>
      <c r="D102" s="65"/>
      <c r="E102" s="65"/>
      <c r="F102" s="65"/>
      <c r="G102" s="65">
        <v>1</v>
      </c>
      <c r="H102" s="67">
        <f>VLOOKUP(C102,'Secteur Ex DG'!B:B,1,FALSE)</f>
        <v>250</v>
      </c>
    </row>
    <row r="103" spans="1:12" hidden="1" x14ac:dyDescent="0.25">
      <c r="A103" s="65" t="s">
        <v>573</v>
      </c>
      <c r="B103" s="65" t="s">
        <v>574</v>
      </c>
      <c r="C103" s="65">
        <v>334</v>
      </c>
      <c r="D103" s="65"/>
      <c r="E103" s="65"/>
      <c r="F103" s="65"/>
      <c r="G103" s="65">
        <v>1</v>
      </c>
      <c r="H103" s="67">
        <f>VLOOKUP(C103,'Secteur Ex DG'!B:B,1,FALSE)</f>
        <v>334</v>
      </c>
    </row>
    <row r="104" spans="1:12" hidden="1" x14ac:dyDescent="0.25">
      <c r="A104" s="65" t="s">
        <v>351</v>
      </c>
      <c r="B104" s="65" t="s">
        <v>352</v>
      </c>
      <c r="C104" s="65">
        <v>251</v>
      </c>
      <c r="D104" s="65"/>
      <c r="E104" s="65"/>
      <c r="F104" s="65"/>
      <c r="G104" s="65">
        <v>1</v>
      </c>
      <c r="H104" s="67">
        <f>VLOOKUP(C104,'Secteur Ex DG'!B:B,1,FALSE)</f>
        <v>251</v>
      </c>
    </row>
    <row r="105" spans="1:12" hidden="1" x14ac:dyDescent="0.25">
      <c r="A105" s="65" t="s">
        <v>354</v>
      </c>
      <c r="B105" s="65" t="s">
        <v>355</v>
      </c>
      <c r="C105" s="65">
        <v>252</v>
      </c>
      <c r="D105" s="65"/>
      <c r="E105" s="65"/>
      <c r="F105" s="65"/>
      <c r="G105" s="65">
        <v>1</v>
      </c>
      <c r="H105" s="67">
        <f>VLOOKUP(C105,'Secteur Ex DG'!B:B,1,FALSE)</f>
        <v>252</v>
      </c>
    </row>
    <row r="106" spans="1:12" hidden="1" x14ac:dyDescent="0.25">
      <c r="A106" s="65" t="s">
        <v>357</v>
      </c>
      <c r="B106" s="65" t="s">
        <v>358</v>
      </c>
      <c r="C106" s="65">
        <v>253</v>
      </c>
      <c r="D106" s="65"/>
      <c r="E106" s="65"/>
      <c r="F106" s="65"/>
      <c r="G106" s="65">
        <v>1</v>
      </c>
      <c r="H106" s="67">
        <f>VLOOKUP(C106,'Secteur Ex DG'!B:B,1,FALSE)</f>
        <v>253</v>
      </c>
    </row>
    <row r="107" spans="1:12" hidden="1" x14ac:dyDescent="0.25">
      <c r="A107" s="9" t="s">
        <v>360</v>
      </c>
      <c r="B107" s="9" t="s">
        <v>361</v>
      </c>
      <c r="C107" s="9">
        <v>254</v>
      </c>
      <c r="G107" s="65">
        <v>1</v>
      </c>
      <c r="H107" s="67">
        <f>VLOOKUP(C107,'Secteur Ex DG'!B:B,1,FALSE)</f>
        <v>254</v>
      </c>
      <c r="L107" t="s">
        <v>6433</v>
      </c>
    </row>
    <row r="108" spans="1:12" hidden="1" x14ac:dyDescent="0.25">
      <c r="A108" s="65" t="s">
        <v>576</v>
      </c>
      <c r="B108" s="65" t="s">
        <v>577</v>
      </c>
      <c r="C108" s="65">
        <v>335</v>
      </c>
      <c r="D108" s="65"/>
      <c r="E108" s="65"/>
      <c r="F108" s="65"/>
      <c r="G108" s="65">
        <v>1</v>
      </c>
      <c r="H108" s="67">
        <f>VLOOKUP(C108,'Secteur Ex DG'!B:B,1,FALSE)</f>
        <v>335</v>
      </c>
    </row>
    <row r="109" spans="1:12" hidden="1" x14ac:dyDescent="0.25">
      <c r="A109" s="65" t="s">
        <v>363</v>
      </c>
      <c r="B109" s="65" t="s">
        <v>364</v>
      </c>
      <c r="C109" s="65">
        <v>255</v>
      </c>
      <c r="D109" s="65"/>
      <c r="E109" s="65"/>
      <c r="F109" s="65"/>
      <c r="G109" s="65">
        <v>1</v>
      </c>
      <c r="H109" s="67">
        <f>VLOOKUP(C109,'Secteur Ex DG'!B:B,1,FALSE)</f>
        <v>255</v>
      </c>
    </row>
    <row r="110" spans="1:12" hidden="1" x14ac:dyDescent="0.25">
      <c r="A110" s="65" t="s">
        <v>366</v>
      </c>
      <c r="B110" s="65" t="s">
        <v>367</v>
      </c>
      <c r="C110" s="65">
        <v>256</v>
      </c>
      <c r="D110" s="65"/>
      <c r="E110" s="65"/>
      <c r="F110" s="65"/>
      <c r="G110" s="65">
        <v>1</v>
      </c>
      <c r="H110" s="67">
        <f>VLOOKUP(C110,'Secteur Ex DG'!B:B,1,FALSE)</f>
        <v>256</v>
      </c>
    </row>
    <row r="111" spans="1:12" hidden="1" x14ac:dyDescent="0.25">
      <c r="A111" s="65" t="s">
        <v>369</v>
      </c>
      <c r="B111" s="65" t="s">
        <v>370</v>
      </c>
      <c r="C111" s="65">
        <v>257</v>
      </c>
      <c r="D111" s="65"/>
      <c r="E111" s="65"/>
      <c r="F111" s="65"/>
      <c r="G111" s="65">
        <v>1</v>
      </c>
      <c r="H111" s="67">
        <f>VLOOKUP(C111,'Secteur Ex DG'!B:B,1,FALSE)</f>
        <v>257</v>
      </c>
    </row>
    <row r="112" spans="1:12" hidden="1" x14ac:dyDescent="0.25">
      <c r="A112" s="65" t="s">
        <v>372</v>
      </c>
      <c r="B112" s="65" t="s">
        <v>373</v>
      </c>
      <c r="C112" s="65">
        <v>258</v>
      </c>
      <c r="D112" s="65"/>
      <c r="E112" s="65"/>
      <c r="F112" s="65"/>
      <c r="G112" s="65">
        <v>1</v>
      </c>
      <c r="H112" s="67">
        <f>VLOOKUP(C112,'Secteur Ex DG'!B:B,1,FALSE)</f>
        <v>258</v>
      </c>
    </row>
    <row r="113" spans="1:8" hidden="1" x14ac:dyDescent="0.25">
      <c r="A113" s="65" t="s">
        <v>375</v>
      </c>
      <c r="B113" s="65" t="s">
        <v>376</v>
      </c>
      <c r="C113" s="65">
        <v>259</v>
      </c>
      <c r="D113" s="65"/>
      <c r="E113" s="65"/>
      <c r="F113" s="65"/>
      <c r="G113" s="65">
        <v>1</v>
      </c>
      <c r="H113" s="67">
        <f>VLOOKUP(C113,'Secteur Ex DG'!B:B,1,FALSE)</f>
        <v>259</v>
      </c>
    </row>
    <row r="114" spans="1:8" hidden="1" x14ac:dyDescent="0.25">
      <c r="A114" s="65" t="s">
        <v>378</v>
      </c>
      <c r="B114" s="65" t="s">
        <v>379</v>
      </c>
      <c r="C114" s="65">
        <v>260</v>
      </c>
      <c r="D114" s="65"/>
      <c r="E114" s="65"/>
      <c r="F114" s="65"/>
      <c r="G114" s="65">
        <v>1</v>
      </c>
      <c r="H114" s="67">
        <f>VLOOKUP(C114,'Secteur Ex DG'!B:B,1,FALSE)</f>
        <v>260</v>
      </c>
    </row>
    <row r="115" spans="1:8" hidden="1" x14ac:dyDescent="0.25">
      <c r="A115" s="65" t="s">
        <v>381</v>
      </c>
      <c r="B115" s="65" t="s">
        <v>382</v>
      </c>
      <c r="C115" s="65">
        <v>261</v>
      </c>
      <c r="D115" s="65"/>
      <c r="E115" s="65"/>
      <c r="F115" s="65"/>
      <c r="G115" s="65">
        <v>1</v>
      </c>
      <c r="H115" s="67">
        <f>VLOOKUP(C115,'Secteur Ex DG'!B:B,1,FALSE)</f>
        <v>261</v>
      </c>
    </row>
    <row r="116" spans="1:8" hidden="1" x14ac:dyDescent="0.25">
      <c r="A116" s="65" t="s">
        <v>384</v>
      </c>
      <c r="B116" s="65" t="s">
        <v>385</v>
      </c>
      <c r="C116" s="65">
        <v>262</v>
      </c>
      <c r="D116" s="65"/>
      <c r="E116" s="65"/>
      <c r="F116" s="65"/>
      <c r="G116" s="65">
        <v>1</v>
      </c>
      <c r="H116" s="67">
        <f>VLOOKUP(C116,'Secteur Ex DG'!B:B,1,FALSE)</f>
        <v>262</v>
      </c>
    </row>
    <row r="117" spans="1:8" hidden="1" x14ac:dyDescent="0.25">
      <c r="A117" s="65" t="s">
        <v>387</v>
      </c>
      <c r="B117" s="65" t="s">
        <v>388</v>
      </c>
      <c r="C117" s="65">
        <v>263</v>
      </c>
      <c r="D117" s="65"/>
      <c r="E117" s="65"/>
      <c r="F117" s="65"/>
      <c r="G117" s="65">
        <v>1</v>
      </c>
      <c r="H117" s="67">
        <f>VLOOKUP(C117,'Secteur Ex DG'!B:B,1,FALSE)</f>
        <v>263</v>
      </c>
    </row>
    <row r="118" spans="1:8" hidden="1" x14ac:dyDescent="0.25">
      <c r="A118" s="65" t="s">
        <v>579</v>
      </c>
      <c r="B118" s="65" t="s">
        <v>580</v>
      </c>
      <c r="C118" s="65">
        <v>336</v>
      </c>
      <c r="D118" s="65"/>
      <c r="E118" s="65"/>
      <c r="F118" s="65"/>
      <c r="G118" s="65">
        <v>1</v>
      </c>
      <c r="H118" s="67">
        <f>VLOOKUP(C118,'Secteur Ex DG'!B:B,1,FALSE)</f>
        <v>336</v>
      </c>
    </row>
    <row r="119" spans="1:8" hidden="1" x14ac:dyDescent="0.25">
      <c r="A119" s="65" t="s">
        <v>390</v>
      </c>
      <c r="B119" s="65" t="s">
        <v>391</v>
      </c>
      <c r="C119" s="65">
        <v>264</v>
      </c>
      <c r="D119" s="65"/>
      <c r="E119" s="65"/>
      <c r="F119" s="65"/>
      <c r="G119" s="65">
        <v>1</v>
      </c>
      <c r="H119" s="67">
        <f>VLOOKUP(C119,'Secteur Ex DG'!B:B,1,FALSE)</f>
        <v>264</v>
      </c>
    </row>
    <row r="120" spans="1:8" hidden="1" x14ac:dyDescent="0.25">
      <c r="A120" s="65" t="s">
        <v>393</v>
      </c>
      <c r="B120" s="65" t="s">
        <v>394</v>
      </c>
      <c r="C120" s="65">
        <v>265</v>
      </c>
      <c r="D120" s="65"/>
      <c r="E120" s="65"/>
      <c r="F120" s="65"/>
      <c r="G120" s="65">
        <v>1</v>
      </c>
      <c r="H120" s="67">
        <f>VLOOKUP(C120,'Secteur Ex DG'!B:B,1,FALSE)</f>
        <v>265</v>
      </c>
    </row>
    <row r="121" spans="1:8" hidden="1" x14ac:dyDescent="0.25">
      <c r="A121" s="65" t="s">
        <v>396</v>
      </c>
      <c r="B121" s="65" t="s">
        <v>397</v>
      </c>
      <c r="C121" s="65">
        <v>266</v>
      </c>
      <c r="D121" s="65"/>
      <c r="E121" s="65"/>
      <c r="F121" s="65"/>
      <c r="G121" s="65">
        <v>1</v>
      </c>
      <c r="H121" s="67">
        <f>VLOOKUP(C121,'Secteur Ex DG'!B:B,1,FALSE)</f>
        <v>266</v>
      </c>
    </row>
    <row r="122" spans="1:8" hidden="1" x14ac:dyDescent="0.25">
      <c r="A122" s="65" t="s">
        <v>399</v>
      </c>
      <c r="B122" s="65" t="s">
        <v>400</v>
      </c>
      <c r="C122" s="65">
        <v>267</v>
      </c>
      <c r="D122" s="65"/>
      <c r="E122" s="65"/>
      <c r="F122" s="65"/>
      <c r="G122" s="65">
        <v>1</v>
      </c>
      <c r="H122" s="67">
        <f>VLOOKUP(C122,'Secteur Ex DG'!B:B,1,FALSE)</f>
        <v>267</v>
      </c>
    </row>
    <row r="123" spans="1:8" hidden="1" x14ac:dyDescent="0.25">
      <c r="A123" s="65" t="s">
        <v>402</v>
      </c>
      <c r="B123" s="65" t="s">
        <v>403</v>
      </c>
      <c r="C123" s="65">
        <v>268</v>
      </c>
      <c r="D123" s="65"/>
      <c r="E123" s="65"/>
      <c r="F123" s="65"/>
      <c r="G123" s="65">
        <v>1</v>
      </c>
      <c r="H123" s="67">
        <f>VLOOKUP(C123,'Secteur Ex DG'!B:B,1,FALSE)</f>
        <v>268</v>
      </c>
    </row>
    <row r="124" spans="1:8" hidden="1" x14ac:dyDescent="0.25">
      <c r="A124" s="65" t="s">
        <v>405</v>
      </c>
      <c r="B124" s="65" t="s">
        <v>406</v>
      </c>
      <c r="C124" s="65">
        <v>269</v>
      </c>
      <c r="D124" s="65"/>
      <c r="E124" s="65"/>
      <c r="F124" s="65"/>
      <c r="G124" s="65">
        <v>1</v>
      </c>
      <c r="H124" s="67">
        <f>VLOOKUP(C124,'Secteur Ex DG'!B:B,1,FALSE)</f>
        <v>269</v>
      </c>
    </row>
    <row r="125" spans="1:8" hidden="1" x14ac:dyDescent="0.25">
      <c r="A125" s="65" t="s">
        <v>408</v>
      </c>
      <c r="B125" s="65" t="s">
        <v>409</v>
      </c>
      <c r="C125" s="65">
        <v>270</v>
      </c>
      <c r="D125" s="65"/>
      <c r="E125" s="65"/>
      <c r="F125" s="65"/>
      <c r="G125" s="65">
        <v>1</v>
      </c>
      <c r="H125" s="67">
        <f>VLOOKUP(C125,'Secteur Ex DG'!B:B,1,FALSE)</f>
        <v>270</v>
      </c>
    </row>
    <row r="126" spans="1:8" hidden="1" x14ac:dyDescent="0.25">
      <c r="A126" s="65" t="s">
        <v>411</v>
      </c>
      <c r="B126" s="65" t="s">
        <v>412</v>
      </c>
      <c r="C126" s="65">
        <v>271</v>
      </c>
      <c r="D126" s="65"/>
      <c r="E126" s="65"/>
      <c r="F126" s="65"/>
      <c r="G126" s="65">
        <v>1</v>
      </c>
      <c r="H126" s="67">
        <f>VLOOKUP(C126,'Secteur Ex DG'!B:B,1,FALSE)</f>
        <v>271</v>
      </c>
    </row>
    <row r="127" spans="1:8" hidden="1" x14ac:dyDescent="0.25">
      <c r="A127" s="65" t="s">
        <v>414</v>
      </c>
      <c r="B127" s="65" t="s">
        <v>415</v>
      </c>
      <c r="C127" s="65">
        <v>272</v>
      </c>
      <c r="D127" s="65"/>
      <c r="E127" s="65"/>
      <c r="F127" s="65"/>
      <c r="G127" s="65">
        <v>1</v>
      </c>
      <c r="H127" s="67">
        <f>VLOOKUP(C127,'Secteur Ex DG'!B:B,1,FALSE)</f>
        <v>272</v>
      </c>
    </row>
    <row r="128" spans="1:8" hidden="1" x14ac:dyDescent="0.25">
      <c r="A128" s="65" t="s">
        <v>417</v>
      </c>
      <c r="B128" s="65" t="s">
        <v>418</v>
      </c>
      <c r="C128" s="65">
        <v>273</v>
      </c>
      <c r="D128" s="65"/>
      <c r="E128" s="65"/>
      <c r="F128" s="65"/>
      <c r="G128" s="65">
        <v>1</v>
      </c>
      <c r="H128" s="67">
        <f>VLOOKUP(C128,'Secteur Ex DG'!B:B,1,FALSE)</f>
        <v>273</v>
      </c>
    </row>
    <row r="129" spans="1:8" hidden="1" x14ac:dyDescent="0.25">
      <c r="A129" s="65" t="s">
        <v>420</v>
      </c>
      <c r="B129" s="65" t="s">
        <v>421</v>
      </c>
      <c r="C129" s="65">
        <v>274</v>
      </c>
      <c r="D129" s="65"/>
      <c r="E129" s="65"/>
      <c r="F129" s="65"/>
      <c r="G129" s="65">
        <v>1</v>
      </c>
      <c r="H129" s="67">
        <f>VLOOKUP(C129,'Secteur Ex DG'!B:B,1,FALSE)</f>
        <v>274</v>
      </c>
    </row>
    <row r="130" spans="1:8" hidden="1" x14ac:dyDescent="0.25">
      <c r="A130" s="65" t="s">
        <v>423</v>
      </c>
      <c r="B130" s="65" t="s">
        <v>424</v>
      </c>
      <c r="C130" s="65">
        <v>275</v>
      </c>
      <c r="D130" s="65"/>
      <c r="E130" s="65"/>
      <c r="F130" s="65"/>
      <c r="G130" s="65">
        <v>1</v>
      </c>
      <c r="H130" s="67">
        <f>VLOOKUP(C130,'Secteur Ex DG'!B:B,1,FALSE)</f>
        <v>275</v>
      </c>
    </row>
    <row r="131" spans="1:8" hidden="1" x14ac:dyDescent="0.25">
      <c r="A131" s="65" t="s">
        <v>582</v>
      </c>
      <c r="B131" s="65" t="s">
        <v>583</v>
      </c>
      <c r="C131" s="65">
        <v>337</v>
      </c>
      <c r="D131" s="65"/>
      <c r="E131" s="65"/>
      <c r="F131" s="65"/>
      <c r="G131" s="65">
        <v>1</v>
      </c>
      <c r="H131" s="67">
        <f>VLOOKUP(C131,'Secteur Ex DG'!B:B,1,FALSE)</f>
        <v>337</v>
      </c>
    </row>
    <row r="132" spans="1:8" hidden="1" x14ac:dyDescent="0.25">
      <c r="A132" s="65" t="s">
        <v>426</v>
      </c>
      <c r="B132" s="65" t="s">
        <v>427</v>
      </c>
      <c r="C132" s="65">
        <v>276</v>
      </c>
      <c r="D132" s="65"/>
      <c r="E132" s="65"/>
      <c r="F132" s="65"/>
      <c r="G132" s="65">
        <v>1</v>
      </c>
      <c r="H132" s="67">
        <f>VLOOKUP(C132,'Secteur Ex DG'!B:B,1,FALSE)</f>
        <v>276</v>
      </c>
    </row>
    <row r="133" spans="1:8" hidden="1" x14ac:dyDescent="0.25">
      <c r="A133" s="65" t="s">
        <v>429</v>
      </c>
      <c r="B133" s="65" t="s">
        <v>430</v>
      </c>
      <c r="C133" s="65">
        <v>277</v>
      </c>
      <c r="D133" s="65"/>
      <c r="E133" s="65"/>
      <c r="F133" s="65"/>
      <c r="G133" s="65">
        <v>1</v>
      </c>
      <c r="H133" s="67">
        <f>VLOOKUP(C133,'Secteur Ex DG'!B:B,1,FALSE)</f>
        <v>277</v>
      </c>
    </row>
    <row r="134" spans="1:8" hidden="1" x14ac:dyDescent="0.25">
      <c r="A134" s="65" t="s">
        <v>432</v>
      </c>
      <c r="B134" s="65" t="s">
        <v>433</v>
      </c>
      <c r="C134" s="65">
        <v>278</v>
      </c>
      <c r="D134" s="65"/>
      <c r="E134" s="65"/>
      <c r="F134" s="65"/>
      <c r="G134" s="65">
        <v>1</v>
      </c>
      <c r="H134" s="67">
        <f>VLOOKUP(C134,'Secteur Ex DG'!B:B,1,FALSE)</f>
        <v>278</v>
      </c>
    </row>
    <row r="135" spans="1:8" hidden="1" x14ac:dyDescent="0.25">
      <c r="A135" s="66" t="s">
        <v>435</v>
      </c>
      <c r="B135" s="67" t="s">
        <v>436</v>
      </c>
      <c r="C135" s="67">
        <v>279</v>
      </c>
      <c r="G135" s="68">
        <v>1</v>
      </c>
      <c r="H135" s="67">
        <f>VLOOKUP(C135,'Secteur Ex DG'!B:B,1,FALSE)</f>
        <v>279</v>
      </c>
    </row>
    <row r="136" spans="1:8" hidden="1" x14ac:dyDescent="0.25">
      <c r="A136" s="65" t="s">
        <v>438</v>
      </c>
      <c r="B136" s="65" t="s">
        <v>439</v>
      </c>
      <c r="C136" s="65">
        <v>280</v>
      </c>
      <c r="D136" s="65"/>
      <c r="E136" s="65"/>
      <c r="F136" s="65"/>
      <c r="G136" s="65">
        <v>1</v>
      </c>
      <c r="H136" s="67">
        <f>VLOOKUP(C136,'Secteur Ex DG'!B:B,1,FALSE)</f>
        <v>280</v>
      </c>
    </row>
    <row r="137" spans="1:8" hidden="1" x14ac:dyDescent="0.25">
      <c r="A137" s="65" t="s">
        <v>441</v>
      </c>
      <c r="B137" s="65" t="s">
        <v>442</v>
      </c>
      <c r="C137" s="65">
        <v>281</v>
      </c>
      <c r="D137" s="65"/>
      <c r="E137" s="65"/>
      <c r="F137" s="65"/>
      <c r="G137" s="65">
        <v>1</v>
      </c>
      <c r="H137" s="67">
        <f>VLOOKUP(C137,'Secteur Ex DG'!B:B,1,FALSE)</f>
        <v>281</v>
      </c>
    </row>
    <row r="138" spans="1:8" hidden="1" x14ac:dyDescent="0.25">
      <c r="A138" s="65" t="s">
        <v>444</v>
      </c>
      <c r="B138" s="65" t="s">
        <v>445</v>
      </c>
      <c r="C138" s="65">
        <v>282</v>
      </c>
      <c r="D138" s="65"/>
      <c r="E138" s="65"/>
      <c r="F138" s="65"/>
      <c r="G138" s="65">
        <v>1</v>
      </c>
      <c r="H138" s="67">
        <f>VLOOKUP(C138,'Secteur Ex DG'!B:B,1,FALSE)</f>
        <v>282</v>
      </c>
    </row>
    <row r="139" spans="1:8" hidden="1" x14ac:dyDescent="0.25">
      <c r="A139" s="65" t="s">
        <v>447</v>
      </c>
      <c r="B139" s="65" t="s">
        <v>448</v>
      </c>
      <c r="C139" s="65">
        <v>285</v>
      </c>
      <c r="D139" s="65"/>
      <c r="E139" s="65"/>
      <c r="F139" s="65"/>
      <c r="G139" s="65">
        <v>1</v>
      </c>
      <c r="H139" s="67">
        <f>VLOOKUP(C139,'Secteur Ex DG'!B:B,1,FALSE)</f>
        <v>285</v>
      </c>
    </row>
    <row r="140" spans="1:8" hidden="1" x14ac:dyDescent="0.25">
      <c r="A140" s="65" t="s">
        <v>450</v>
      </c>
      <c r="B140" s="65" t="s">
        <v>451</v>
      </c>
      <c r="C140" s="65">
        <v>286</v>
      </c>
      <c r="D140" s="65"/>
      <c r="E140" s="65"/>
      <c r="F140" s="65"/>
      <c r="G140" s="65">
        <v>1</v>
      </c>
      <c r="H140" s="67">
        <f>VLOOKUP(C140,'Secteur Ex DG'!B:B,1,FALSE)</f>
        <v>286</v>
      </c>
    </row>
    <row r="141" spans="1:8" hidden="1" x14ac:dyDescent="0.25">
      <c r="A141" s="65" t="s">
        <v>453</v>
      </c>
      <c r="B141" s="65" t="s">
        <v>454</v>
      </c>
      <c r="C141" s="65">
        <v>287</v>
      </c>
      <c r="D141" s="65"/>
      <c r="E141" s="65"/>
      <c r="F141" s="65"/>
      <c r="G141" s="65">
        <v>1</v>
      </c>
      <c r="H141" s="67">
        <f>VLOOKUP(C141,'Secteur Ex DG'!B:B,1,FALSE)</f>
        <v>287</v>
      </c>
    </row>
    <row r="142" spans="1:8" hidden="1" x14ac:dyDescent="0.25">
      <c r="A142" s="65" t="s">
        <v>456</v>
      </c>
      <c r="B142" s="65" t="s">
        <v>457</v>
      </c>
      <c r="C142" s="65">
        <v>288</v>
      </c>
      <c r="D142" s="65"/>
      <c r="E142" s="65"/>
      <c r="F142" s="65"/>
      <c r="G142" s="65">
        <v>1</v>
      </c>
      <c r="H142" s="67">
        <f>VLOOKUP(C142,'Secteur Ex DG'!B:B,1,FALSE)</f>
        <v>288</v>
      </c>
    </row>
    <row r="143" spans="1:8" hidden="1" x14ac:dyDescent="0.25">
      <c r="A143" s="65" t="s">
        <v>459</v>
      </c>
      <c r="B143" s="65" t="s">
        <v>460</v>
      </c>
      <c r="C143" s="65">
        <v>289</v>
      </c>
      <c r="D143" s="65"/>
      <c r="E143" s="65"/>
      <c r="F143" s="65"/>
      <c r="G143" s="65">
        <v>1</v>
      </c>
      <c r="H143" s="67">
        <f>VLOOKUP(C143,'Secteur Ex DG'!B:B,1,FALSE)</f>
        <v>289</v>
      </c>
    </row>
    <row r="144" spans="1:8" hidden="1" x14ac:dyDescent="0.25">
      <c r="A144" s="65" t="s">
        <v>462</v>
      </c>
      <c r="B144" s="65" t="s">
        <v>463</v>
      </c>
      <c r="C144" s="65">
        <v>290</v>
      </c>
      <c r="D144" s="65"/>
      <c r="E144" s="65"/>
      <c r="F144" s="65"/>
      <c r="G144" s="65">
        <v>1</v>
      </c>
      <c r="H144" s="67">
        <f>VLOOKUP(C144,'Secteur Ex DG'!B:B,1,FALSE)</f>
        <v>290</v>
      </c>
    </row>
    <row r="145" spans="1:8" hidden="1" x14ac:dyDescent="0.25">
      <c r="A145" s="65" t="s">
        <v>465</v>
      </c>
      <c r="B145" s="65" t="s">
        <v>466</v>
      </c>
      <c r="C145" s="65">
        <v>291</v>
      </c>
      <c r="D145" s="65"/>
      <c r="E145" s="65"/>
      <c r="F145" s="65"/>
      <c r="G145" s="65">
        <v>1</v>
      </c>
      <c r="H145" s="67">
        <f>VLOOKUP(C145,'Secteur Ex DG'!B:B,1,FALSE)</f>
        <v>291</v>
      </c>
    </row>
    <row r="146" spans="1:8" hidden="1" x14ac:dyDescent="0.25">
      <c r="A146" s="65" t="s">
        <v>468</v>
      </c>
      <c r="B146" s="65" t="s">
        <v>469</v>
      </c>
      <c r="C146" s="65">
        <v>292</v>
      </c>
      <c r="D146" s="65"/>
      <c r="E146" s="65"/>
      <c r="F146" s="65"/>
      <c r="G146" s="65">
        <v>1</v>
      </c>
      <c r="H146" s="67">
        <f>VLOOKUP(C146,'Secteur Ex DG'!B:B,1,FALSE)</f>
        <v>292</v>
      </c>
    </row>
    <row r="147" spans="1:8" hidden="1" x14ac:dyDescent="0.25">
      <c r="A147" s="65" t="s">
        <v>471</v>
      </c>
      <c r="B147" s="65" t="s">
        <v>472</v>
      </c>
      <c r="C147" s="65">
        <v>293</v>
      </c>
      <c r="D147" s="65"/>
      <c r="E147" s="65"/>
      <c r="F147" s="65"/>
      <c r="G147" s="65">
        <v>1</v>
      </c>
      <c r="H147" s="67">
        <f>VLOOKUP(C147,'Secteur Ex DG'!B:B,1,FALSE)</f>
        <v>293</v>
      </c>
    </row>
    <row r="148" spans="1:8" hidden="1" x14ac:dyDescent="0.25">
      <c r="A148" s="65" t="s">
        <v>474</v>
      </c>
      <c r="B148" s="65" t="s">
        <v>475</v>
      </c>
      <c r="C148" s="65">
        <v>294</v>
      </c>
      <c r="D148" s="65"/>
      <c r="E148" s="65"/>
      <c r="F148" s="65"/>
      <c r="G148" s="65">
        <v>1</v>
      </c>
      <c r="H148" s="67">
        <f>VLOOKUP(C148,'Secteur Ex DG'!B:B,1,FALSE)</f>
        <v>294</v>
      </c>
    </row>
    <row r="149" spans="1:8" hidden="1" x14ac:dyDescent="0.25">
      <c r="A149" s="65" t="s">
        <v>477</v>
      </c>
      <c r="B149" s="65" t="s">
        <v>478</v>
      </c>
      <c r="C149" s="65">
        <v>295</v>
      </c>
      <c r="D149" s="65"/>
      <c r="E149" s="65"/>
      <c r="F149" s="65"/>
      <c r="G149" s="65">
        <v>1</v>
      </c>
      <c r="H149" s="67">
        <f>VLOOKUP(C149,'Secteur Ex DG'!B:B,1,FALSE)</f>
        <v>295</v>
      </c>
    </row>
    <row r="150" spans="1:8" hidden="1" x14ac:dyDescent="0.25">
      <c r="A150" s="65" t="s">
        <v>480</v>
      </c>
      <c r="B150" s="65" t="s">
        <v>481</v>
      </c>
      <c r="C150" s="65">
        <v>296</v>
      </c>
      <c r="D150" s="65"/>
      <c r="E150" s="65"/>
      <c r="F150" s="65"/>
      <c r="G150" s="65">
        <v>1</v>
      </c>
      <c r="H150" s="67">
        <f>VLOOKUP(C150,'Secteur Ex DG'!B:B,1,FALSE)</f>
        <v>296</v>
      </c>
    </row>
    <row r="151" spans="1:8" hidden="1" x14ac:dyDescent="0.25">
      <c r="A151" s="65" t="s">
        <v>483</v>
      </c>
      <c r="B151" s="65" t="s">
        <v>484</v>
      </c>
      <c r="C151" s="65">
        <v>297</v>
      </c>
      <c r="D151" s="65"/>
      <c r="E151" s="65"/>
      <c r="F151" s="65"/>
      <c r="G151" s="65">
        <v>1</v>
      </c>
      <c r="H151" s="67">
        <f>VLOOKUP(C151,'Secteur Ex DG'!B:B,1,FALSE)</f>
        <v>297</v>
      </c>
    </row>
    <row r="152" spans="1:8" hidden="1" x14ac:dyDescent="0.25">
      <c r="A152" s="65" t="s">
        <v>486</v>
      </c>
      <c r="B152" s="65" t="s">
        <v>487</v>
      </c>
      <c r="C152" s="65">
        <v>298</v>
      </c>
      <c r="D152" s="65"/>
      <c r="E152" s="65"/>
      <c r="F152" s="65"/>
      <c r="G152" s="65">
        <v>1</v>
      </c>
      <c r="H152" s="67">
        <f>VLOOKUP(C152,'Secteur Ex DG'!B:B,1,FALSE)</f>
        <v>298</v>
      </c>
    </row>
    <row r="153" spans="1:8" hidden="1" x14ac:dyDescent="0.25">
      <c r="A153" s="65" t="s">
        <v>489</v>
      </c>
      <c r="B153" s="65" t="s">
        <v>490</v>
      </c>
      <c r="C153" s="65">
        <v>299</v>
      </c>
      <c r="D153" s="65"/>
      <c r="E153" s="65"/>
      <c r="F153" s="65"/>
      <c r="G153" s="65">
        <v>1</v>
      </c>
      <c r="H153" s="67">
        <f>VLOOKUP(C153,'Secteur Ex DG'!B:B,1,FALSE)</f>
        <v>299</v>
      </c>
    </row>
    <row r="154" spans="1:8" hidden="1" x14ac:dyDescent="0.25">
      <c r="A154" s="65" t="s">
        <v>492</v>
      </c>
      <c r="B154" s="65" t="s">
        <v>493</v>
      </c>
      <c r="C154" s="65">
        <v>300</v>
      </c>
      <c r="D154" s="65"/>
      <c r="E154" s="65"/>
      <c r="F154" s="65"/>
      <c r="G154" s="65">
        <v>1</v>
      </c>
      <c r="H154" s="67">
        <f>VLOOKUP(C154,'Secteur Ex DG'!B:B,1,FALSE)</f>
        <v>300</v>
      </c>
    </row>
    <row r="155" spans="1:8" hidden="1" x14ac:dyDescent="0.25">
      <c r="A155" s="65" t="s">
        <v>495</v>
      </c>
      <c r="B155" s="65" t="s">
        <v>496</v>
      </c>
      <c r="C155" s="65">
        <v>301</v>
      </c>
      <c r="D155" s="65"/>
      <c r="E155" s="65"/>
      <c r="F155" s="65"/>
      <c r="G155" s="65">
        <v>1</v>
      </c>
      <c r="H155" s="67">
        <f>VLOOKUP(C155,'Secteur Ex DG'!B:B,1,FALSE)</f>
        <v>301</v>
      </c>
    </row>
    <row r="156" spans="1:8" hidden="1" x14ac:dyDescent="0.25">
      <c r="A156" s="65" t="s">
        <v>498</v>
      </c>
      <c r="B156" s="65" t="s">
        <v>499</v>
      </c>
      <c r="C156" s="65">
        <v>302</v>
      </c>
      <c r="D156" s="65"/>
      <c r="E156" s="65"/>
      <c r="F156" s="65"/>
      <c r="G156" s="65">
        <v>1</v>
      </c>
      <c r="H156" s="67">
        <f>VLOOKUP(C156,'Secteur Ex DG'!B:B,1,FALSE)</f>
        <v>302</v>
      </c>
    </row>
    <row r="157" spans="1:8" hidden="1" x14ac:dyDescent="0.25">
      <c r="A157" s="65" t="s">
        <v>501</v>
      </c>
      <c r="B157" s="65" t="s">
        <v>502</v>
      </c>
      <c r="C157" s="65">
        <v>303</v>
      </c>
      <c r="D157" s="65"/>
      <c r="E157" s="65"/>
      <c r="F157" s="65"/>
      <c r="G157" s="65">
        <v>1</v>
      </c>
      <c r="H157" s="67">
        <f>VLOOKUP(C157,'Secteur Ex DG'!B:B,1,FALSE)</f>
        <v>303</v>
      </c>
    </row>
    <row r="158" spans="1:8" hidden="1" x14ac:dyDescent="0.25">
      <c r="A158" s="65" t="s">
        <v>504</v>
      </c>
      <c r="B158" s="65" t="s">
        <v>505</v>
      </c>
      <c r="C158" s="65">
        <v>304</v>
      </c>
      <c r="D158" s="65"/>
      <c r="E158" s="65"/>
      <c r="F158" s="65"/>
      <c r="G158" s="65">
        <v>1</v>
      </c>
      <c r="H158" s="67">
        <f>VLOOKUP(C158,'Secteur Ex DG'!B:B,1,FALSE)</f>
        <v>304</v>
      </c>
    </row>
    <row r="159" spans="1:8" hidden="1" x14ac:dyDescent="0.25">
      <c r="A159" s="65" t="s">
        <v>507</v>
      </c>
      <c r="B159" s="65" t="s">
        <v>508</v>
      </c>
      <c r="C159" s="65">
        <v>305</v>
      </c>
      <c r="D159" s="65"/>
      <c r="E159" s="65"/>
      <c r="F159" s="65"/>
      <c r="G159" s="65">
        <v>1</v>
      </c>
      <c r="H159" s="67">
        <f>VLOOKUP(C159,'Secteur Ex DG'!B:B,1,FALSE)</f>
        <v>305</v>
      </c>
    </row>
    <row r="160" spans="1:8" hidden="1" x14ac:dyDescent="0.25">
      <c r="A160" s="65" t="s">
        <v>510</v>
      </c>
      <c r="B160" s="65" t="s">
        <v>511</v>
      </c>
      <c r="C160" s="65">
        <v>306</v>
      </c>
      <c r="D160" s="65"/>
      <c r="E160" s="65"/>
      <c r="F160" s="65"/>
      <c r="G160" s="65">
        <v>1</v>
      </c>
      <c r="H160" s="67">
        <f>VLOOKUP(C160,'Secteur Ex DG'!B:B,1,FALSE)</f>
        <v>306</v>
      </c>
    </row>
    <row r="161" spans="1:8" hidden="1" x14ac:dyDescent="0.25">
      <c r="A161" s="65" t="s">
        <v>513</v>
      </c>
      <c r="B161" s="65" t="s">
        <v>514</v>
      </c>
      <c r="C161" s="65">
        <v>307</v>
      </c>
      <c r="D161" s="65"/>
      <c r="E161" s="65"/>
      <c r="F161" s="65"/>
      <c r="G161" s="65">
        <v>1</v>
      </c>
      <c r="H161" s="67">
        <f>VLOOKUP(C161,'Secteur Ex DG'!B:B,1,FALSE)</f>
        <v>307</v>
      </c>
    </row>
    <row r="162" spans="1:8" hidden="1" x14ac:dyDescent="0.25">
      <c r="A162" s="65" t="s">
        <v>516</v>
      </c>
      <c r="B162" s="65" t="s">
        <v>517</v>
      </c>
      <c r="C162" s="65">
        <v>309</v>
      </c>
      <c r="D162" s="65"/>
      <c r="E162" s="65"/>
      <c r="F162" s="65"/>
      <c r="G162" s="65">
        <v>1</v>
      </c>
      <c r="H162" s="67">
        <f>VLOOKUP(C162,'Secteur Ex DG'!B:B,1,FALSE)</f>
        <v>309</v>
      </c>
    </row>
    <row r="163" spans="1:8" hidden="1" x14ac:dyDescent="0.25">
      <c r="A163" s="65" t="s">
        <v>519</v>
      </c>
      <c r="B163" s="65" t="s">
        <v>520</v>
      </c>
      <c r="C163" s="65">
        <v>310</v>
      </c>
      <c r="D163" s="65"/>
      <c r="E163" s="65"/>
      <c r="F163" s="65"/>
      <c r="G163" s="65">
        <v>1</v>
      </c>
      <c r="H163" s="67">
        <f>VLOOKUP(C163,'Secteur Ex DG'!B:B,1,FALSE)</f>
        <v>310</v>
      </c>
    </row>
    <row r="164" spans="1:8" hidden="1" x14ac:dyDescent="0.25">
      <c r="A164" s="65" t="s">
        <v>522</v>
      </c>
      <c r="B164" s="65" t="s">
        <v>523</v>
      </c>
      <c r="C164" s="65">
        <v>314</v>
      </c>
      <c r="D164" s="65"/>
      <c r="E164" s="65"/>
      <c r="F164" s="65"/>
      <c r="G164" s="65">
        <v>1</v>
      </c>
      <c r="H164" s="67">
        <f>VLOOKUP(C164,'Secteur Ex DG'!B:B,1,FALSE)</f>
        <v>314</v>
      </c>
    </row>
    <row r="165" spans="1:8" hidden="1" x14ac:dyDescent="0.25">
      <c r="A165" s="65" t="s">
        <v>525</v>
      </c>
      <c r="B165" s="65" t="s">
        <v>526</v>
      </c>
      <c r="C165" s="65">
        <v>315</v>
      </c>
      <c r="D165" s="65"/>
      <c r="E165" s="65"/>
      <c r="F165" s="65"/>
      <c r="G165" s="65">
        <v>1</v>
      </c>
      <c r="H165" s="67">
        <f>VLOOKUP(C165,'Secteur Ex DG'!B:B,1,FALSE)</f>
        <v>315</v>
      </c>
    </row>
    <row r="166" spans="1:8" hidden="1" x14ac:dyDescent="0.25">
      <c r="A166" s="65" t="s">
        <v>528</v>
      </c>
      <c r="B166" s="65" t="s">
        <v>529</v>
      </c>
      <c r="C166" s="65">
        <v>316</v>
      </c>
      <c r="D166" s="65"/>
      <c r="E166" s="65"/>
      <c r="F166" s="65"/>
      <c r="G166" s="65">
        <v>1</v>
      </c>
      <c r="H166" s="67">
        <f>VLOOKUP(C166,'Secteur Ex DG'!B:B,1,FALSE)</f>
        <v>316</v>
      </c>
    </row>
    <row r="167" spans="1:8" hidden="1" x14ac:dyDescent="0.25">
      <c r="A167" s="65" t="s">
        <v>531</v>
      </c>
      <c r="B167" s="65" t="s">
        <v>532</v>
      </c>
      <c r="C167" s="65">
        <v>317</v>
      </c>
      <c r="D167" s="65"/>
      <c r="E167" s="65"/>
      <c r="F167" s="65"/>
      <c r="G167" s="65">
        <v>1</v>
      </c>
      <c r="H167" s="67">
        <f>VLOOKUP(C167,'Secteur Ex DG'!B:B,1,FALSE)</f>
        <v>317</v>
      </c>
    </row>
    <row r="168" spans="1:8" hidden="1" x14ac:dyDescent="0.25">
      <c r="A168" s="65" t="s">
        <v>534</v>
      </c>
      <c r="B168" s="65" t="s">
        <v>535</v>
      </c>
      <c r="C168" s="65">
        <v>318</v>
      </c>
      <c r="D168" s="65"/>
      <c r="E168" s="65"/>
      <c r="F168" s="65"/>
      <c r="G168" s="65">
        <v>1</v>
      </c>
      <c r="H168" s="67">
        <f>VLOOKUP(C168,'Secteur Ex DG'!B:B,1,FALSE)</f>
        <v>318</v>
      </c>
    </row>
    <row r="169" spans="1:8" hidden="1" x14ac:dyDescent="0.25">
      <c r="A169" s="65" t="s">
        <v>537</v>
      </c>
      <c r="B169" s="65" t="s">
        <v>538</v>
      </c>
      <c r="C169" s="65">
        <v>319</v>
      </c>
      <c r="D169" s="65"/>
      <c r="E169" s="65"/>
      <c r="F169" s="65"/>
      <c r="G169" s="65">
        <v>1</v>
      </c>
      <c r="H169" s="67">
        <f>VLOOKUP(C169,'Secteur Ex DG'!B:B,1,FALSE)</f>
        <v>319</v>
      </c>
    </row>
    <row r="170" spans="1:8" hidden="1" x14ac:dyDescent="0.25">
      <c r="A170" s="65" t="s">
        <v>540</v>
      </c>
      <c r="B170" s="65" t="s">
        <v>541</v>
      </c>
      <c r="C170" s="65">
        <v>320</v>
      </c>
      <c r="D170" s="65"/>
      <c r="E170" s="65"/>
      <c r="F170" s="65"/>
      <c r="G170" s="65">
        <v>1</v>
      </c>
      <c r="H170" s="67">
        <f>VLOOKUP(C170,'Secteur Ex DG'!B:B,1,FALSE)</f>
        <v>320</v>
      </c>
    </row>
    <row r="171" spans="1:8" hidden="1" x14ac:dyDescent="0.25">
      <c r="A171" s="65" t="s">
        <v>543</v>
      </c>
      <c r="B171" s="65" t="s">
        <v>544</v>
      </c>
      <c r="C171" s="65">
        <v>321</v>
      </c>
      <c r="D171" s="65"/>
      <c r="E171" s="65"/>
      <c r="F171" s="65"/>
      <c r="G171" s="65">
        <v>1</v>
      </c>
      <c r="H171" s="67">
        <f>VLOOKUP(C171,'Secteur Ex DG'!B:B,1,FALSE)</f>
        <v>321</v>
      </c>
    </row>
    <row r="172" spans="1:8" hidden="1" x14ac:dyDescent="0.25">
      <c r="A172" s="65" t="s">
        <v>546</v>
      </c>
      <c r="B172" s="65" t="s">
        <v>547</v>
      </c>
      <c r="C172" s="65">
        <v>322</v>
      </c>
      <c r="D172" s="65"/>
      <c r="E172" s="65"/>
      <c r="F172" s="65"/>
      <c r="G172" s="65">
        <v>1</v>
      </c>
      <c r="H172" s="67">
        <f>VLOOKUP(C172,'Secteur Ex DG'!B:B,1,FALSE)</f>
        <v>322</v>
      </c>
    </row>
    <row r="173" spans="1:8" hidden="1" x14ac:dyDescent="0.25">
      <c r="A173" s="65" t="s">
        <v>549</v>
      </c>
      <c r="B173" s="65" t="s">
        <v>550</v>
      </c>
      <c r="C173" s="65">
        <v>323</v>
      </c>
      <c r="D173" s="65"/>
      <c r="E173" s="65"/>
      <c r="F173" s="65"/>
      <c r="G173" s="65">
        <v>1</v>
      </c>
      <c r="H173" s="67">
        <f>VLOOKUP(C173,'Secteur Ex DG'!B:B,1,FALSE)</f>
        <v>323</v>
      </c>
    </row>
    <row r="174" spans="1:8" hidden="1" x14ac:dyDescent="0.25">
      <c r="A174" s="65" t="s">
        <v>552</v>
      </c>
      <c r="B174" s="65" t="s">
        <v>553</v>
      </c>
      <c r="C174" s="65">
        <v>324</v>
      </c>
      <c r="D174" s="65"/>
      <c r="E174" s="65"/>
      <c r="F174" s="65"/>
      <c r="G174" s="65">
        <v>1</v>
      </c>
      <c r="H174" s="67">
        <f>VLOOKUP(C174,'Secteur Ex DG'!B:B,1,FALSE)</f>
        <v>324</v>
      </c>
    </row>
    <row r="175" spans="1:8" hidden="1" x14ac:dyDescent="0.25">
      <c r="A175" s="65" t="s">
        <v>555</v>
      </c>
      <c r="B175" s="65" t="s">
        <v>556</v>
      </c>
      <c r="C175" s="65">
        <v>325</v>
      </c>
      <c r="D175" s="65"/>
      <c r="E175" s="65"/>
      <c r="F175" s="65"/>
      <c r="G175" s="65">
        <v>1</v>
      </c>
      <c r="H175" s="67">
        <f>VLOOKUP(C175,'Secteur Ex DG'!B:B,1,FALSE)</f>
        <v>325</v>
      </c>
    </row>
    <row r="176" spans="1:8" hidden="1" x14ac:dyDescent="0.25">
      <c r="A176" s="65" t="s">
        <v>585</v>
      </c>
      <c r="B176" s="65" t="s">
        <v>586</v>
      </c>
      <c r="C176" s="65">
        <v>338</v>
      </c>
      <c r="D176" s="65"/>
      <c r="E176" s="65"/>
      <c r="F176" s="65"/>
      <c r="G176" s="65">
        <v>1</v>
      </c>
      <c r="H176" s="67">
        <f>VLOOKUP(C176,'Secteur Ex DG'!B:B,1,FALSE)</f>
        <v>338</v>
      </c>
    </row>
    <row r="177" spans="1:9" hidden="1" x14ac:dyDescent="0.25">
      <c r="A177" s="65" t="s">
        <v>558</v>
      </c>
      <c r="B177" s="65" t="s">
        <v>559</v>
      </c>
      <c r="C177" s="65">
        <v>329</v>
      </c>
      <c r="D177" s="65"/>
      <c r="E177" s="65"/>
      <c r="F177" s="65"/>
      <c r="G177" s="65">
        <v>1</v>
      </c>
      <c r="H177" s="67">
        <f>VLOOKUP(C177,'Secteur Ex DG'!B:B,1,FALSE)</f>
        <v>329</v>
      </c>
    </row>
    <row r="178" spans="1:9" hidden="1" x14ac:dyDescent="0.25">
      <c r="A178" s="65" t="s">
        <v>588</v>
      </c>
      <c r="B178" s="65" t="s">
        <v>589</v>
      </c>
      <c r="C178" s="65">
        <v>339</v>
      </c>
      <c r="D178" s="65"/>
      <c r="E178" s="65"/>
      <c r="F178" s="65"/>
      <c r="G178" s="65">
        <v>1</v>
      </c>
      <c r="H178" s="67">
        <f>VLOOKUP(C178,'Secteur Ex DG'!B:B,1,FALSE)</f>
        <v>339</v>
      </c>
    </row>
    <row r="179" spans="1:9" hidden="1" x14ac:dyDescent="0.25">
      <c r="A179" s="65" t="s">
        <v>561</v>
      </c>
      <c r="B179" s="65" t="s">
        <v>562</v>
      </c>
      <c r="C179" s="65">
        <v>330</v>
      </c>
      <c r="D179" s="65"/>
      <c r="E179" s="65"/>
      <c r="F179" s="65"/>
      <c r="G179" s="65">
        <v>1</v>
      </c>
      <c r="H179" s="67">
        <f>VLOOKUP(C179,'Secteur Ex DG'!B:B,1,FALSE)</f>
        <v>330</v>
      </c>
    </row>
    <row r="180" spans="1:9" hidden="1" x14ac:dyDescent="0.25">
      <c r="A180" s="65" t="s">
        <v>564</v>
      </c>
      <c r="B180" s="65" t="s">
        <v>565</v>
      </c>
      <c r="C180" s="65">
        <v>331</v>
      </c>
      <c r="D180" s="65"/>
      <c r="E180" s="65"/>
      <c r="F180" s="65"/>
      <c r="G180" s="65">
        <v>1</v>
      </c>
      <c r="H180" s="67">
        <f>VLOOKUP(C180,'Secteur Ex DG'!B:B,1,FALSE)</f>
        <v>331</v>
      </c>
    </row>
    <row r="181" spans="1:9" hidden="1" x14ac:dyDescent="0.25">
      <c r="A181" s="65" t="s">
        <v>567</v>
      </c>
      <c r="B181" s="65" t="s">
        <v>568</v>
      </c>
      <c r="C181" s="65">
        <v>332</v>
      </c>
      <c r="D181" s="65"/>
      <c r="E181" s="65"/>
      <c r="F181" s="65"/>
      <c r="G181" s="65">
        <v>1</v>
      </c>
      <c r="H181" s="67">
        <f>VLOOKUP(C181,'Secteur Ex DG'!B:B,1,FALSE)</f>
        <v>332</v>
      </c>
    </row>
    <row r="182" spans="1:9" hidden="1" x14ac:dyDescent="0.25">
      <c r="A182" s="65" t="s">
        <v>591</v>
      </c>
      <c r="B182" s="65" t="s">
        <v>592</v>
      </c>
      <c r="C182" s="65">
        <v>340</v>
      </c>
      <c r="D182" s="65"/>
      <c r="E182" s="65"/>
      <c r="F182" s="65"/>
      <c r="G182" s="65">
        <v>1</v>
      </c>
      <c r="H182" s="67">
        <f>VLOOKUP(C182,'Secteur Ex DG'!B:B,1,FALSE)</f>
        <v>340</v>
      </c>
    </row>
    <row r="183" spans="1:9" hidden="1" x14ac:dyDescent="0.25">
      <c r="A183" s="65" t="s">
        <v>594</v>
      </c>
      <c r="B183" s="65" t="s">
        <v>595</v>
      </c>
      <c r="C183" s="65">
        <v>344</v>
      </c>
      <c r="D183" s="65"/>
      <c r="E183" s="65"/>
      <c r="F183" s="65"/>
      <c r="G183" s="65">
        <v>1</v>
      </c>
      <c r="H183" s="67">
        <f>VLOOKUP(C183,'Secteur Ex DG'!B:B,1,FALSE)</f>
        <v>344</v>
      </c>
    </row>
    <row r="184" spans="1:9" hidden="1" x14ac:dyDescent="0.25">
      <c r="A184" s="65" t="s">
        <v>597</v>
      </c>
      <c r="B184" s="65" t="s">
        <v>598</v>
      </c>
      <c r="C184" s="65">
        <v>410</v>
      </c>
      <c r="D184" s="65">
        <v>470</v>
      </c>
      <c r="E184" s="65"/>
      <c r="F184" s="65"/>
      <c r="G184" s="65">
        <v>2</v>
      </c>
      <c r="H184" s="67">
        <f>VLOOKUP(C184,'Secteur Ex DG'!B:B,1,FALSE)</f>
        <v>410</v>
      </c>
      <c r="I184" s="67">
        <f>VLOOKUP(D184,'Secteur Ex DG'!B:B,1,FALSE)</f>
        <v>470</v>
      </c>
    </row>
    <row r="185" spans="1:9" hidden="1" x14ac:dyDescent="0.25">
      <c r="A185" s="65" t="s">
        <v>600</v>
      </c>
      <c r="B185" s="65" t="s">
        <v>601</v>
      </c>
      <c r="C185" s="65">
        <v>411</v>
      </c>
      <c r="D185" s="65"/>
      <c r="E185" s="65"/>
      <c r="F185" s="65"/>
      <c r="G185" s="65">
        <v>1</v>
      </c>
      <c r="H185" s="67">
        <f>VLOOKUP(C185,'Secteur Ex DG'!B:B,1,FALSE)</f>
        <v>411</v>
      </c>
    </row>
    <row r="186" spans="1:9" hidden="1" x14ac:dyDescent="0.25">
      <c r="A186" s="65" t="s">
        <v>603</v>
      </c>
      <c r="B186" s="65" t="s">
        <v>604</v>
      </c>
      <c r="C186" s="65">
        <v>414</v>
      </c>
      <c r="D186" s="65">
        <v>474</v>
      </c>
      <c r="E186" s="65"/>
      <c r="F186" s="65"/>
      <c r="G186" s="65">
        <v>2</v>
      </c>
      <c r="H186" s="67">
        <f>VLOOKUP(C186,'Secteur Ex DG'!B:B,1,FALSE)</f>
        <v>414</v>
      </c>
      <c r="I186" s="67">
        <f>VLOOKUP(D186,'Secteur Ex DG'!B:B,1,FALSE)</f>
        <v>474</v>
      </c>
    </row>
    <row r="187" spans="1:9" hidden="1" x14ac:dyDescent="0.25">
      <c r="A187" s="65" t="s">
        <v>606</v>
      </c>
      <c r="B187" s="65" t="s">
        <v>607</v>
      </c>
      <c r="C187" s="65">
        <v>415</v>
      </c>
      <c r="D187" s="65"/>
      <c r="E187" s="65"/>
      <c r="F187" s="65"/>
      <c r="G187" s="65">
        <v>1</v>
      </c>
      <c r="H187" s="67">
        <f>VLOOKUP(C187,'Secteur Ex DG'!B:B,1,FALSE)</f>
        <v>415</v>
      </c>
    </row>
    <row r="188" spans="1:9" hidden="1" x14ac:dyDescent="0.25">
      <c r="A188" s="65" t="s">
        <v>609</v>
      </c>
      <c r="B188" s="65" t="s">
        <v>610</v>
      </c>
      <c r="C188" s="65">
        <v>416</v>
      </c>
      <c r="D188" s="65"/>
      <c r="E188" s="65"/>
      <c r="F188" s="65"/>
      <c r="G188" s="65">
        <v>1</v>
      </c>
      <c r="H188" s="67">
        <f>VLOOKUP(C188,'Secteur Ex DG'!B:B,1,FALSE)</f>
        <v>416</v>
      </c>
    </row>
    <row r="189" spans="1:9" hidden="1" x14ac:dyDescent="0.25">
      <c r="A189" s="65" t="s">
        <v>612</v>
      </c>
      <c r="B189" s="65" t="s">
        <v>613</v>
      </c>
      <c r="C189" s="65">
        <v>417</v>
      </c>
      <c r="D189" s="65"/>
      <c r="E189" s="65"/>
      <c r="F189" s="65"/>
      <c r="G189" s="65">
        <v>1</v>
      </c>
      <c r="H189" s="67">
        <f>VLOOKUP(C189,'Secteur Ex DG'!B:B,1,FALSE)</f>
        <v>417</v>
      </c>
    </row>
    <row r="190" spans="1:9" hidden="1" x14ac:dyDescent="0.25">
      <c r="A190" s="65" t="s">
        <v>615</v>
      </c>
      <c r="B190" s="65" t="s">
        <v>616</v>
      </c>
      <c r="C190" s="65">
        <v>419</v>
      </c>
      <c r="D190" s="65"/>
      <c r="E190" s="65"/>
      <c r="F190" s="65"/>
      <c r="G190" s="65">
        <v>1</v>
      </c>
      <c r="H190" s="67">
        <f>VLOOKUP(C190,'Secteur Ex DG'!B:B,1,FALSE)</f>
        <v>419</v>
      </c>
    </row>
    <row r="191" spans="1:9" hidden="1" x14ac:dyDescent="0.25">
      <c r="A191" s="65" t="s">
        <v>618</v>
      </c>
      <c r="B191" s="65" t="s">
        <v>619</v>
      </c>
      <c r="C191" s="65">
        <v>420</v>
      </c>
      <c r="D191" s="65"/>
      <c r="E191" s="65"/>
      <c r="F191" s="65"/>
      <c r="G191" s="65">
        <v>1</v>
      </c>
      <c r="H191" s="67">
        <f>VLOOKUP(C191,'Secteur Ex DG'!B:B,1,FALSE)</f>
        <v>420</v>
      </c>
    </row>
    <row r="192" spans="1:9" hidden="1" x14ac:dyDescent="0.25">
      <c r="A192" s="65" t="s">
        <v>621</v>
      </c>
      <c r="B192" s="65" t="s">
        <v>622</v>
      </c>
      <c r="C192" s="65">
        <v>421</v>
      </c>
      <c r="D192" s="65"/>
      <c r="E192" s="65"/>
      <c r="F192" s="65"/>
      <c r="G192" s="65">
        <v>1</v>
      </c>
      <c r="H192" s="67">
        <f>VLOOKUP(C192,'Secteur Ex DG'!B:B,1,FALSE)</f>
        <v>421</v>
      </c>
    </row>
    <row r="193" spans="1:12" hidden="1" x14ac:dyDescent="0.25">
      <c r="A193" s="65" t="s">
        <v>624</v>
      </c>
      <c r="B193" s="65" t="s">
        <v>625</v>
      </c>
      <c r="C193" s="65">
        <v>424</v>
      </c>
      <c r="D193" s="65"/>
      <c r="E193" s="65"/>
      <c r="F193" s="65"/>
      <c r="G193" s="65">
        <v>1</v>
      </c>
      <c r="H193" s="67">
        <f>VLOOKUP(C193,'Secteur Ex DG'!B:B,1,FALSE)</f>
        <v>424</v>
      </c>
    </row>
    <row r="194" spans="1:12" hidden="1" x14ac:dyDescent="0.25">
      <c r="A194" s="65" t="s">
        <v>627</v>
      </c>
      <c r="B194" s="65" t="s">
        <v>628</v>
      </c>
      <c r="C194" s="65">
        <v>425</v>
      </c>
      <c r="D194" s="65"/>
      <c r="E194" s="65"/>
      <c r="F194" s="65"/>
      <c r="G194" s="65">
        <v>1</v>
      </c>
      <c r="H194" s="67">
        <f>VLOOKUP(C194,'Secteur Ex DG'!B:B,1,FALSE)</f>
        <v>425</v>
      </c>
    </row>
    <row r="195" spans="1:12" hidden="1" x14ac:dyDescent="0.25">
      <c r="A195" s="65" t="s">
        <v>630</v>
      </c>
      <c r="B195" s="65" t="s">
        <v>631</v>
      </c>
      <c r="C195" s="65">
        <v>429</v>
      </c>
      <c r="D195" s="65"/>
      <c r="E195" s="65"/>
      <c r="F195" s="65"/>
      <c r="G195" s="65">
        <v>1</v>
      </c>
      <c r="H195" s="67">
        <f>VLOOKUP(C195,'Secteur Ex DG'!B:B,1,FALSE)</f>
        <v>429</v>
      </c>
    </row>
    <row r="196" spans="1:12" hidden="1" x14ac:dyDescent="0.25">
      <c r="A196" s="65" t="s">
        <v>633</v>
      </c>
      <c r="B196" s="65" t="s">
        <v>634</v>
      </c>
      <c r="C196" s="65">
        <v>430</v>
      </c>
      <c r="D196" s="65"/>
      <c r="E196" s="65"/>
      <c r="F196" s="65"/>
      <c r="G196" s="65">
        <v>1</v>
      </c>
      <c r="H196" s="67">
        <f>VLOOKUP(C196,'Secteur Ex DG'!B:B,1,FALSE)</f>
        <v>430</v>
      </c>
    </row>
    <row r="197" spans="1:12" hidden="1" x14ac:dyDescent="0.25">
      <c r="A197" s="65" t="s">
        <v>636</v>
      </c>
      <c r="B197" s="65" t="s">
        <v>637</v>
      </c>
      <c r="C197" s="65">
        <v>434</v>
      </c>
      <c r="D197" s="65"/>
      <c r="E197" s="65"/>
      <c r="F197" s="65"/>
      <c r="G197" s="65">
        <v>1</v>
      </c>
      <c r="H197" s="67">
        <f>VLOOKUP(C197,'Secteur Ex DG'!B:B,1,FALSE)</f>
        <v>434</v>
      </c>
    </row>
    <row r="198" spans="1:12" hidden="1" x14ac:dyDescent="0.25">
      <c r="A198" s="65" t="s">
        <v>639</v>
      </c>
      <c r="B198" s="65" t="s">
        <v>640</v>
      </c>
      <c r="C198" s="65">
        <v>435</v>
      </c>
      <c r="D198" s="65"/>
      <c r="E198" s="65"/>
      <c r="F198" s="65"/>
      <c r="G198" s="65">
        <v>1</v>
      </c>
      <c r="H198" s="67">
        <f>VLOOKUP(C198,'Secteur Ex DG'!B:B,1,FALSE)</f>
        <v>435</v>
      </c>
    </row>
    <row r="199" spans="1:12" hidden="1" x14ac:dyDescent="0.25">
      <c r="A199" s="65" t="s">
        <v>642</v>
      </c>
      <c r="B199" s="65" t="s">
        <v>643</v>
      </c>
      <c r="C199" s="65">
        <v>436</v>
      </c>
      <c r="D199" s="65"/>
      <c r="E199" s="65"/>
      <c r="F199" s="65"/>
      <c r="G199" s="65">
        <v>1</v>
      </c>
      <c r="H199" s="67">
        <f>VLOOKUP(C199,'Secteur Ex DG'!B:B,1,FALSE)</f>
        <v>436</v>
      </c>
    </row>
    <row r="200" spans="1:12" hidden="1" x14ac:dyDescent="0.25">
      <c r="A200" s="65" t="s">
        <v>645</v>
      </c>
      <c r="B200" s="65" t="s">
        <v>646</v>
      </c>
      <c r="C200" s="65">
        <v>437</v>
      </c>
      <c r="D200" s="65"/>
      <c r="E200" s="65"/>
      <c r="F200" s="65"/>
      <c r="G200" s="65">
        <v>1</v>
      </c>
      <c r="H200" s="67">
        <f>VLOOKUP(C200,'Secteur Ex DG'!B:B,1,FALSE)</f>
        <v>437</v>
      </c>
    </row>
    <row r="201" spans="1:12" hidden="1" x14ac:dyDescent="0.25">
      <c r="A201" s="65" t="s">
        <v>648</v>
      </c>
      <c r="B201" s="65" t="s">
        <v>649</v>
      </c>
      <c r="C201" s="65">
        <v>439</v>
      </c>
      <c r="D201" s="65"/>
      <c r="E201" s="65"/>
      <c r="F201" s="65"/>
      <c r="G201" s="65">
        <v>1</v>
      </c>
      <c r="H201" s="67">
        <f>VLOOKUP(C201,'Secteur Ex DG'!B:B,1,FALSE)</f>
        <v>439</v>
      </c>
    </row>
    <row r="202" spans="1:12" hidden="1" x14ac:dyDescent="0.25">
      <c r="A202" s="65" t="s">
        <v>651</v>
      </c>
      <c r="B202" s="65" t="s">
        <v>652</v>
      </c>
      <c r="C202" s="65">
        <v>440</v>
      </c>
      <c r="D202" s="65">
        <v>460</v>
      </c>
      <c r="E202" s="65"/>
      <c r="F202" s="65"/>
      <c r="G202" s="65">
        <v>2</v>
      </c>
      <c r="H202" s="67">
        <f>VLOOKUP(C202,'Secteur Ex DG'!B:B,1,FALSE)</f>
        <v>440</v>
      </c>
      <c r="I202" s="67">
        <f>VLOOKUP(D202,'Secteur Ex DG'!B:B,1,FALSE)</f>
        <v>460</v>
      </c>
    </row>
    <row r="203" spans="1:12" hidden="1" x14ac:dyDescent="0.25">
      <c r="A203" s="65" t="s">
        <v>654</v>
      </c>
      <c r="B203" s="65" t="s">
        <v>655</v>
      </c>
      <c r="C203" s="65">
        <v>441</v>
      </c>
      <c r="D203" s="65">
        <v>461</v>
      </c>
      <c r="E203" s="65"/>
      <c r="F203" s="65"/>
      <c r="G203" s="65">
        <v>2</v>
      </c>
      <c r="H203" s="67">
        <f>VLOOKUP(C203,'Secteur Ex DG'!B:B,1,FALSE)</f>
        <v>441</v>
      </c>
      <c r="I203" s="67">
        <f>VLOOKUP(D203,'Secteur Ex DG'!B:B,1,FALSE)</f>
        <v>461</v>
      </c>
    </row>
    <row r="204" spans="1:12" hidden="1" x14ac:dyDescent="0.25">
      <c r="A204" s="9" t="s">
        <v>689</v>
      </c>
      <c r="B204" s="9" t="s">
        <v>690</v>
      </c>
      <c r="C204" s="9">
        <v>462</v>
      </c>
      <c r="G204" s="65">
        <v>1</v>
      </c>
      <c r="H204" s="67">
        <f>VLOOKUP(C204,'Secteur Ex DG'!B:B,1,FALSE)</f>
        <v>462</v>
      </c>
      <c r="L204" t="s">
        <v>6433</v>
      </c>
    </row>
    <row r="205" spans="1:12" hidden="1" x14ac:dyDescent="0.25">
      <c r="A205" s="65" t="s">
        <v>657</v>
      </c>
      <c r="B205" s="65" t="s">
        <v>658</v>
      </c>
      <c r="C205" s="65">
        <v>444</v>
      </c>
      <c r="D205" s="65">
        <v>464</v>
      </c>
      <c r="E205" s="65"/>
      <c r="F205" s="65"/>
      <c r="G205" s="65">
        <v>2</v>
      </c>
      <c r="H205" s="67">
        <f>VLOOKUP(C205,'Secteur Ex DG'!B:B,1,FALSE)</f>
        <v>444</v>
      </c>
      <c r="I205" s="67">
        <f>VLOOKUP(D205,'Secteur Ex DG'!B:B,1,FALSE)</f>
        <v>464</v>
      </c>
    </row>
    <row r="206" spans="1:12" hidden="1" x14ac:dyDescent="0.25">
      <c r="A206" s="65" t="s">
        <v>660</v>
      </c>
      <c r="B206" s="65" t="s">
        <v>661</v>
      </c>
      <c r="C206" s="65">
        <v>445</v>
      </c>
      <c r="D206" s="65"/>
      <c r="E206" s="65"/>
      <c r="F206" s="65"/>
      <c r="G206" s="65">
        <v>1</v>
      </c>
      <c r="H206" s="67">
        <f>VLOOKUP(C206,'Secteur Ex DG'!B:B,1,FALSE)</f>
        <v>445</v>
      </c>
    </row>
    <row r="207" spans="1:12" hidden="1" x14ac:dyDescent="0.25">
      <c r="A207" s="65" t="s">
        <v>663</v>
      </c>
      <c r="B207" s="65" t="s">
        <v>664</v>
      </c>
      <c r="C207" s="65">
        <v>446</v>
      </c>
      <c r="D207" s="65"/>
      <c r="E207" s="65"/>
      <c r="F207" s="65"/>
      <c r="G207" s="65">
        <v>1</v>
      </c>
      <c r="H207" s="67">
        <f>VLOOKUP(C207,'Secteur Ex DG'!B:B,1,FALSE)</f>
        <v>446</v>
      </c>
    </row>
    <row r="208" spans="1:12" hidden="1" x14ac:dyDescent="0.25">
      <c r="A208" s="65" t="s">
        <v>666</v>
      </c>
      <c r="B208" s="65" t="s">
        <v>667</v>
      </c>
      <c r="C208" s="65">
        <v>447</v>
      </c>
      <c r="D208" s="65"/>
      <c r="E208" s="65"/>
      <c r="F208" s="65"/>
      <c r="G208" s="65">
        <v>1</v>
      </c>
      <c r="H208" s="67">
        <f>VLOOKUP(C208,'Secteur Ex DG'!B:B,1,FALSE)</f>
        <v>447</v>
      </c>
    </row>
    <row r="209" spans="1:12" hidden="1" x14ac:dyDescent="0.25">
      <c r="A209" s="65" t="s">
        <v>669</v>
      </c>
      <c r="B209" s="65" t="s">
        <v>670</v>
      </c>
      <c r="C209" s="65">
        <v>449</v>
      </c>
      <c r="D209" s="65"/>
      <c r="E209" s="65"/>
      <c r="F209" s="65"/>
      <c r="G209" s="65">
        <v>1</v>
      </c>
      <c r="H209" s="67">
        <f>VLOOKUP(C209,'Secteur Ex DG'!B:B,1,FALSE)</f>
        <v>449</v>
      </c>
    </row>
    <row r="210" spans="1:12" hidden="1" x14ac:dyDescent="0.25">
      <c r="A210" s="65" t="s">
        <v>672</v>
      </c>
      <c r="B210" s="65" t="s">
        <v>673</v>
      </c>
      <c r="C210" s="65">
        <v>450</v>
      </c>
      <c r="D210" s="65"/>
      <c r="E210" s="65"/>
      <c r="F210" s="65"/>
      <c r="G210" s="65">
        <v>1</v>
      </c>
      <c r="H210" s="67">
        <f>VLOOKUP(C210,'Secteur Ex DG'!B:B,1,FALSE)</f>
        <v>450</v>
      </c>
    </row>
    <row r="211" spans="1:12" hidden="1" x14ac:dyDescent="0.25">
      <c r="A211" s="65" t="s">
        <v>675</v>
      </c>
      <c r="B211" s="65" t="s">
        <v>676</v>
      </c>
      <c r="C211" s="65">
        <v>451</v>
      </c>
      <c r="D211" s="65"/>
      <c r="E211" s="65"/>
      <c r="F211" s="65"/>
      <c r="G211" s="65">
        <v>1</v>
      </c>
      <c r="H211" s="67">
        <f>VLOOKUP(C211,'Secteur Ex DG'!B:B,1,FALSE)</f>
        <v>451</v>
      </c>
    </row>
    <row r="212" spans="1:12" hidden="1" x14ac:dyDescent="0.25">
      <c r="A212" s="65" t="s">
        <v>678</v>
      </c>
      <c r="B212" s="65" t="s">
        <v>679</v>
      </c>
      <c r="C212" s="65">
        <v>454</v>
      </c>
      <c r="D212" s="65"/>
      <c r="E212" s="65"/>
      <c r="F212" s="65"/>
      <c r="G212" s="65">
        <v>1</v>
      </c>
      <c r="H212" s="67">
        <f>VLOOKUP(C212,'Secteur Ex DG'!B:B,1,FALSE)</f>
        <v>454</v>
      </c>
    </row>
    <row r="213" spans="1:12" hidden="1" x14ac:dyDescent="0.25">
      <c r="A213" s="65" t="s">
        <v>681</v>
      </c>
      <c r="B213" s="65" t="s">
        <v>682</v>
      </c>
      <c r="C213" s="65">
        <v>455</v>
      </c>
      <c r="D213" s="65"/>
      <c r="E213" s="65"/>
      <c r="F213" s="65"/>
      <c r="G213" s="65">
        <v>1</v>
      </c>
      <c r="H213" s="67">
        <f>VLOOKUP(C213,'Secteur Ex DG'!B:B,1,FALSE)</f>
        <v>455</v>
      </c>
    </row>
    <row r="214" spans="1:12" hidden="1" x14ac:dyDescent="0.25">
      <c r="A214" s="65" t="s">
        <v>684</v>
      </c>
      <c r="B214" s="65" t="s">
        <v>685</v>
      </c>
      <c r="C214" s="65">
        <v>459</v>
      </c>
      <c r="D214" s="65"/>
      <c r="E214" s="65"/>
      <c r="F214" s="65"/>
      <c r="G214" s="65">
        <v>1</v>
      </c>
      <c r="H214" s="67">
        <f>VLOOKUP(C214,'Secteur Ex DG'!B:B,1,FALSE)</f>
        <v>459</v>
      </c>
    </row>
    <row r="215" spans="1:12" hidden="1" x14ac:dyDescent="0.25">
      <c r="A215" s="65" t="s">
        <v>693</v>
      </c>
      <c r="B215" s="65" t="s">
        <v>694</v>
      </c>
      <c r="C215" s="65">
        <v>465</v>
      </c>
      <c r="D215" s="65"/>
      <c r="E215" s="65"/>
      <c r="F215" s="65"/>
      <c r="G215" s="65">
        <v>1</v>
      </c>
      <c r="H215" s="67">
        <f>VLOOKUP(C215,'Secteur Ex DG'!B:B,1,FALSE)</f>
        <v>465</v>
      </c>
    </row>
    <row r="216" spans="1:12" hidden="1" x14ac:dyDescent="0.25">
      <c r="A216" s="65" t="s">
        <v>696</v>
      </c>
      <c r="B216" s="65" t="s">
        <v>697</v>
      </c>
      <c r="C216" s="65">
        <v>469</v>
      </c>
      <c r="D216" s="65"/>
      <c r="E216" s="65"/>
      <c r="F216" s="65"/>
      <c r="G216" s="65">
        <v>1</v>
      </c>
      <c r="H216" s="67">
        <f>VLOOKUP(C216,'Secteur Ex DG'!B:B,1,FALSE)</f>
        <v>469</v>
      </c>
    </row>
    <row r="217" spans="1:12" hidden="1" x14ac:dyDescent="0.25">
      <c r="A217" s="65" t="s">
        <v>701</v>
      </c>
      <c r="B217" s="65" t="s">
        <v>702</v>
      </c>
      <c r="C217" s="65">
        <v>506</v>
      </c>
      <c r="D217" s="65"/>
      <c r="E217" s="65"/>
      <c r="F217" s="65"/>
      <c r="G217" s="65">
        <v>1</v>
      </c>
      <c r="H217" s="67">
        <f>VLOOKUP(C217,'Secteur Ex DG'!B:B,1,FALSE)</f>
        <v>506</v>
      </c>
    </row>
    <row r="218" spans="1:12" hidden="1" x14ac:dyDescent="0.25">
      <c r="A218" s="9" t="s">
        <v>704</v>
      </c>
      <c r="B218" s="9" t="s">
        <v>705</v>
      </c>
      <c r="C218" s="9">
        <v>508</v>
      </c>
      <c r="G218" s="65">
        <v>1</v>
      </c>
      <c r="H218" s="67">
        <f>VLOOKUP(C218,'Secteur Ex DG'!B:B,1,FALSE)</f>
        <v>508</v>
      </c>
      <c r="L218" t="s">
        <v>6433</v>
      </c>
    </row>
    <row r="219" spans="1:12" hidden="1" x14ac:dyDescent="0.25">
      <c r="A219" s="65" t="s">
        <v>707</v>
      </c>
      <c r="B219" s="65" t="s">
        <v>708</v>
      </c>
      <c r="C219" s="65">
        <v>510</v>
      </c>
      <c r="D219" s="65"/>
      <c r="E219" s="65"/>
      <c r="F219" s="65"/>
      <c r="G219" s="65">
        <v>1</v>
      </c>
      <c r="H219" s="67">
        <f>VLOOKUP(C219,'Secteur Ex DG'!B:B,1,FALSE)</f>
        <v>510</v>
      </c>
    </row>
    <row r="220" spans="1:12" hidden="1" x14ac:dyDescent="0.25">
      <c r="A220" s="65" t="s">
        <v>710</v>
      </c>
      <c r="B220" s="65" t="s">
        <v>711</v>
      </c>
      <c r="C220" s="65">
        <v>511</v>
      </c>
      <c r="D220" s="65"/>
      <c r="E220" s="65"/>
      <c r="F220" s="65"/>
      <c r="G220" s="65">
        <v>1</v>
      </c>
      <c r="H220" s="67">
        <f>VLOOKUP(C220,'Secteur Ex DG'!B:B,1,FALSE)</f>
        <v>511</v>
      </c>
    </row>
    <row r="221" spans="1:12" hidden="1" x14ac:dyDescent="0.25">
      <c r="A221" s="65" t="s">
        <v>713</v>
      </c>
      <c r="B221" s="65" t="s">
        <v>714</v>
      </c>
      <c r="C221" s="65">
        <v>512</v>
      </c>
      <c r="D221" s="65"/>
      <c r="E221" s="65"/>
      <c r="F221" s="65"/>
      <c r="G221" s="65">
        <v>1</v>
      </c>
      <c r="H221" s="67">
        <f>VLOOKUP(C221,'Secteur Ex DG'!B:B,1,FALSE)</f>
        <v>512</v>
      </c>
    </row>
    <row r="222" spans="1:12" hidden="1" x14ac:dyDescent="0.25">
      <c r="A222" s="65" t="s">
        <v>716</v>
      </c>
      <c r="B222" s="65" t="s">
        <v>717</v>
      </c>
      <c r="C222" s="65">
        <v>513</v>
      </c>
      <c r="D222" s="65"/>
      <c r="E222" s="65"/>
      <c r="F222" s="65"/>
      <c r="G222" s="65">
        <v>1</v>
      </c>
      <c r="H222" s="67">
        <f>VLOOKUP(C222,'Secteur Ex DG'!B:B,1,FALSE)</f>
        <v>513</v>
      </c>
    </row>
    <row r="223" spans="1:12" hidden="1" x14ac:dyDescent="0.25">
      <c r="A223" s="65" t="s">
        <v>719</v>
      </c>
      <c r="B223" s="65" t="s">
        <v>720</v>
      </c>
      <c r="C223" s="65">
        <v>514</v>
      </c>
      <c r="D223" s="65"/>
      <c r="E223" s="65"/>
      <c r="F223" s="65"/>
      <c r="G223" s="65">
        <v>1</v>
      </c>
      <c r="H223" s="67">
        <f>VLOOKUP(C223,'Secteur Ex DG'!B:B,1,FALSE)</f>
        <v>514</v>
      </c>
    </row>
    <row r="224" spans="1:12" hidden="1" x14ac:dyDescent="0.25">
      <c r="A224" s="65" t="s">
        <v>722</v>
      </c>
      <c r="B224" s="65" t="s">
        <v>723</v>
      </c>
      <c r="C224" s="65">
        <v>515</v>
      </c>
      <c r="D224" s="65"/>
      <c r="E224" s="65"/>
      <c r="F224" s="65"/>
      <c r="G224" s="65">
        <v>1</v>
      </c>
      <c r="H224" s="67">
        <f>VLOOKUP(C224,'Secteur Ex DG'!B:B,1,FALSE)</f>
        <v>515</v>
      </c>
    </row>
    <row r="225" spans="1:8" hidden="1" x14ac:dyDescent="0.25">
      <c r="A225" s="65" t="s">
        <v>725</v>
      </c>
      <c r="B225" s="65" t="s">
        <v>726</v>
      </c>
      <c r="C225" s="65">
        <v>516</v>
      </c>
      <c r="D225" s="65"/>
      <c r="E225" s="65"/>
      <c r="F225" s="65"/>
      <c r="G225" s="65">
        <v>1</v>
      </c>
      <c r="H225" s="67">
        <f>VLOOKUP(C225,'Secteur Ex DG'!B:B,1,FALSE)</f>
        <v>516</v>
      </c>
    </row>
    <row r="226" spans="1:8" hidden="1" x14ac:dyDescent="0.25">
      <c r="A226" s="65" t="s">
        <v>728</v>
      </c>
      <c r="B226" s="65" t="s">
        <v>729</v>
      </c>
      <c r="C226" s="65">
        <v>518</v>
      </c>
      <c r="D226" s="65"/>
      <c r="E226" s="65"/>
      <c r="F226" s="65"/>
      <c r="G226" s="65">
        <v>1</v>
      </c>
      <c r="H226" s="67">
        <f>VLOOKUP(C226,'Secteur Ex DG'!B:B,1,FALSE)</f>
        <v>518</v>
      </c>
    </row>
    <row r="227" spans="1:8" hidden="1" x14ac:dyDescent="0.25">
      <c r="A227" s="65" t="s">
        <v>731</v>
      </c>
      <c r="B227" s="65" t="s">
        <v>732</v>
      </c>
      <c r="C227" s="65">
        <v>519</v>
      </c>
      <c r="D227" s="65"/>
      <c r="E227" s="65"/>
      <c r="F227" s="65"/>
      <c r="G227" s="65">
        <v>1</v>
      </c>
      <c r="H227" s="67">
        <f>VLOOKUP(C227,'Secteur Ex DG'!B:B,1,FALSE)</f>
        <v>519</v>
      </c>
    </row>
    <row r="228" spans="1:8" hidden="1" x14ac:dyDescent="0.25">
      <c r="A228" s="69" t="s">
        <v>734</v>
      </c>
      <c r="B228" s="69" t="s">
        <v>735</v>
      </c>
      <c r="C228" s="69">
        <v>520</v>
      </c>
      <c r="G228" s="68">
        <v>1</v>
      </c>
      <c r="H228" s="67">
        <f>VLOOKUP(C228,'Secteur Ex DG'!B:B,1,FALSE)</f>
        <v>520</v>
      </c>
    </row>
    <row r="229" spans="1:8" hidden="1" x14ac:dyDescent="0.25">
      <c r="A229" s="65" t="s">
        <v>737</v>
      </c>
      <c r="B229" s="65" t="s">
        <v>738</v>
      </c>
      <c r="C229" s="65">
        <v>523</v>
      </c>
      <c r="D229" s="65"/>
      <c r="E229" s="65"/>
      <c r="F229" s="65"/>
      <c r="G229" s="65">
        <v>1</v>
      </c>
      <c r="H229" s="67">
        <f>VLOOKUP(C229,'Secteur Ex DG'!B:B,1,FALSE)</f>
        <v>523</v>
      </c>
    </row>
    <row r="230" spans="1:8" hidden="1" x14ac:dyDescent="0.25">
      <c r="A230" s="65" t="s">
        <v>740</v>
      </c>
      <c r="B230" s="65" t="s">
        <v>741</v>
      </c>
      <c r="C230" s="65">
        <v>524</v>
      </c>
      <c r="D230" s="65"/>
      <c r="E230" s="65"/>
      <c r="F230" s="65"/>
      <c r="G230" s="65">
        <v>1</v>
      </c>
      <c r="H230" s="67">
        <f>VLOOKUP(C230,'Secteur Ex DG'!B:B,1,FALSE)</f>
        <v>524</v>
      </c>
    </row>
    <row r="231" spans="1:8" hidden="1" x14ac:dyDescent="0.25">
      <c r="A231" s="65" t="s">
        <v>743</v>
      </c>
      <c r="B231" s="65" t="s">
        <v>744</v>
      </c>
      <c r="C231" s="65">
        <v>525</v>
      </c>
      <c r="D231" s="65"/>
      <c r="E231" s="65"/>
      <c r="F231" s="65"/>
      <c r="G231" s="65">
        <v>1</v>
      </c>
      <c r="H231" s="67">
        <f>VLOOKUP(C231,'Secteur Ex DG'!B:B,1,FALSE)</f>
        <v>525</v>
      </c>
    </row>
    <row r="232" spans="1:8" hidden="1" x14ac:dyDescent="0.25">
      <c r="A232" s="65" t="s">
        <v>746</v>
      </c>
      <c r="B232" s="65" t="s">
        <v>747</v>
      </c>
      <c r="C232" s="65">
        <v>526</v>
      </c>
      <c r="D232" s="65"/>
      <c r="E232" s="65"/>
      <c r="F232" s="65"/>
      <c r="G232" s="65">
        <v>1</v>
      </c>
      <c r="H232" s="67">
        <f>VLOOKUP(C232,'Secteur Ex DG'!B:B,1,FALSE)</f>
        <v>526</v>
      </c>
    </row>
    <row r="233" spans="1:8" hidden="1" x14ac:dyDescent="0.25">
      <c r="A233" s="65" t="s">
        <v>749</v>
      </c>
      <c r="B233" s="65" t="s">
        <v>750</v>
      </c>
      <c r="C233" s="65">
        <v>528</v>
      </c>
      <c r="D233" s="65"/>
      <c r="E233" s="65"/>
      <c r="F233" s="65"/>
      <c r="G233" s="65">
        <v>1</v>
      </c>
      <c r="H233" s="67">
        <f>VLOOKUP(C233,'Secteur Ex DG'!B:B,1,FALSE)</f>
        <v>528</v>
      </c>
    </row>
    <row r="234" spans="1:8" hidden="1" x14ac:dyDescent="0.25">
      <c r="A234" s="65" t="s">
        <v>752</v>
      </c>
      <c r="B234" s="65" t="s">
        <v>753</v>
      </c>
      <c r="C234" s="65">
        <v>529</v>
      </c>
      <c r="D234" s="65"/>
      <c r="E234" s="65"/>
      <c r="F234" s="65"/>
      <c r="G234" s="65">
        <v>1</v>
      </c>
      <c r="H234" s="67">
        <f>VLOOKUP(C234,'Secteur Ex DG'!B:B,1,FALSE)</f>
        <v>529</v>
      </c>
    </row>
    <row r="235" spans="1:8" hidden="1" x14ac:dyDescent="0.25">
      <c r="A235" s="65" t="s">
        <v>755</v>
      </c>
      <c r="B235" s="65" t="s">
        <v>756</v>
      </c>
      <c r="C235" s="65">
        <v>530</v>
      </c>
      <c r="D235" s="65"/>
      <c r="E235" s="65"/>
      <c r="F235" s="65"/>
      <c r="G235" s="65">
        <v>1</v>
      </c>
      <c r="H235" s="67">
        <f>VLOOKUP(C235,'Secteur Ex DG'!B:B,1,FALSE)</f>
        <v>530</v>
      </c>
    </row>
    <row r="236" spans="1:8" hidden="1" x14ac:dyDescent="0.25">
      <c r="A236" s="65" t="s">
        <v>758</v>
      </c>
      <c r="B236" s="65" t="s">
        <v>759</v>
      </c>
      <c r="C236" s="65">
        <v>531</v>
      </c>
      <c r="D236" s="65"/>
      <c r="E236" s="65"/>
      <c r="F236" s="65"/>
      <c r="G236" s="65">
        <v>1</v>
      </c>
      <c r="H236" s="67">
        <f>VLOOKUP(C236,'Secteur Ex DG'!B:B,1,FALSE)</f>
        <v>531</v>
      </c>
    </row>
    <row r="237" spans="1:8" hidden="1" x14ac:dyDescent="0.25">
      <c r="A237" s="65" t="s">
        <v>761</v>
      </c>
      <c r="B237" s="65" t="s">
        <v>762</v>
      </c>
      <c r="C237" s="65">
        <v>533</v>
      </c>
      <c r="D237" s="65"/>
      <c r="E237" s="65"/>
      <c r="F237" s="65"/>
      <c r="G237" s="65">
        <v>1</v>
      </c>
      <c r="H237" s="67">
        <f>VLOOKUP(C237,'Secteur Ex DG'!B:B,1,FALSE)</f>
        <v>533</v>
      </c>
    </row>
    <row r="238" spans="1:8" hidden="1" x14ac:dyDescent="0.25">
      <c r="A238" s="65" t="s">
        <v>764</v>
      </c>
      <c r="B238" s="65" t="s">
        <v>765</v>
      </c>
      <c r="C238" s="65">
        <v>534</v>
      </c>
      <c r="D238" s="65"/>
      <c r="E238" s="65"/>
      <c r="F238" s="65"/>
      <c r="G238" s="65">
        <v>1</v>
      </c>
      <c r="H238" s="67">
        <f>VLOOKUP(C238,'Secteur Ex DG'!B:B,1,FALSE)</f>
        <v>534</v>
      </c>
    </row>
    <row r="239" spans="1:8" hidden="1" x14ac:dyDescent="0.25">
      <c r="A239" s="65" t="s">
        <v>770</v>
      </c>
      <c r="B239" s="65" t="s">
        <v>771</v>
      </c>
      <c r="C239" s="65">
        <v>536</v>
      </c>
      <c r="D239" s="65"/>
      <c r="E239" s="65"/>
      <c r="F239" s="65"/>
      <c r="G239" s="65">
        <v>1</v>
      </c>
      <c r="H239" s="67">
        <f>VLOOKUP(C239,'Secteur Ex DG'!B:B,1,FALSE)</f>
        <v>536</v>
      </c>
    </row>
    <row r="240" spans="1:8" hidden="1" x14ac:dyDescent="0.25">
      <c r="A240" s="65" t="s">
        <v>767</v>
      </c>
      <c r="B240" s="65" t="s">
        <v>768</v>
      </c>
      <c r="C240" s="65">
        <v>535</v>
      </c>
      <c r="D240" s="65"/>
      <c r="E240" s="65"/>
      <c r="F240" s="65"/>
      <c r="G240" s="65">
        <v>1</v>
      </c>
      <c r="H240" s="67">
        <f>VLOOKUP(C240,'Secteur Ex DG'!B:B,1,FALSE)</f>
        <v>535</v>
      </c>
    </row>
    <row r="241" spans="1:12" hidden="1" x14ac:dyDescent="0.25">
      <c r="A241" s="65" t="s">
        <v>773</v>
      </c>
      <c r="B241" s="65" t="s">
        <v>774</v>
      </c>
      <c r="C241" s="65">
        <v>624</v>
      </c>
      <c r="D241" s="65"/>
      <c r="E241" s="65"/>
      <c r="F241" s="65"/>
      <c r="G241" s="65">
        <v>1</v>
      </c>
      <c r="H241" s="67">
        <f>VLOOKUP(C241,'Secteur Ex DG'!B:B,1,FALSE)</f>
        <v>624</v>
      </c>
    </row>
    <row r="242" spans="1:12" hidden="1" x14ac:dyDescent="0.25">
      <c r="A242" s="65" t="s">
        <v>776</v>
      </c>
      <c r="B242" s="65" t="s">
        <v>777</v>
      </c>
      <c r="C242" s="65">
        <v>625</v>
      </c>
      <c r="D242" s="65"/>
      <c r="E242" s="65"/>
      <c r="F242" s="65"/>
      <c r="G242" s="65">
        <v>1</v>
      </c>
      <c r="H242" s="67">
        <f>VLOOKUP(C242,'Secteur Ex DG'!B:B,1,FALSE)</f>
        <v>625</v>
      </c>
    </row>
    <row r="243" spans="1:12" hidden="1" x14ac:dyDescent="0.25">
      <c r="A243" s="65" t="s">
        <v>6452</v>
      </c>
      <c r="B243" s="65" t="s">
        <v>6453</v>
      </c>
      <c r="C243" s="65">
        <v>626</v>
      </c>
      <c r="D243" s="65"/>
      <c r="E243" s="65"/>
      <c r="F243" s="65"/>
      <c r="G243" s="65">
        <v>1</v>
      </c>
      <c r="H243" s="67">
        <f>VLOOKUP(C243,'Secteur Ex DG'!B:B,1,FALSE)</f>
        <v>626</v>
      </c>
    </row>
    <row r="244" spans="1:12" hidden="1" x14ac:dyDescent="0.25">
      <c r="A244" s="65" t="s">
        <v>926</v>
      </c>
      <c r="B244" s="65" t="s">
        <v>927</v>
      </c>
      <c r="C244" s="65">
        <v>711</v>
      </c>
      <c r="D244" s="65"/>
      <c r="E244" s="65"/>
      <c r="F244" s="65"/>
      <c r="G244" s="65">
        <v>1</v>
      </c>
      <c r="H244" s="67">
        <f>VLOOKUP(C244,'Secteur Ex DG'!B:B,1,FALSE)</f>
        <v>711</v>
      </c>
    </row>
    <row r="245" spans="1:12" hidden="1" x14ac:dyDescent="0.25">
      <c r="A245" s="65" t="s">
        <v>779</v>
      </c>
      <c r="B245" s="65" t="s">
        <v>780</v>
      </c>
      <c r="C245" s="65">
        <v>628</v>
      </c>
      <c r="D245" s="65"/>
      <c r="E245" s="65"/>
      <c r="F245" s="65"/>
      <c r="G245" s="65">
        <v>1</v>
      </c>
      <c r="H245" s="67">
        <f>VLOOKUP(C245,'Secteur Ex DG'!B:B,1,FALSE)</f>
        <v>628</v>
      </c>
    </row>
    <row r="246" spans="1:12" hidden="1" x14ac:dyDescent="0.25">
      <c r="A246" s="65" t="s">
        <v>782</v>
      </c>
      <c r="B246" s="65" t="s">
        <v>783</v>
      </c>
      <c r="C246" s="65">
        <v>629</v>
      </c>
      <c r="D246" s="65"/>
      <c r="E246" s="65"/>
      <c r="F246" s="65"/>
      <c r="G246" s="65">
        <v>1</v>
      </c>
      <c r="H246" s="67">
        <f>VLOOKUP(C246,'Secteur Ex DG'!B:B,1,FALSE)</f>
        <v>629</v>
      </c>
    </row>
    <row r="247" spans="1:12" hidden="1" x14ac:dyDescent="0.25">
      <c r="A247" s="9" t="s">
        <v>785</v>
      </c>
      <c r="B247" s="9" t="s">
        <v>786</v>
      </c>
      <c r="C247" s="9">
        <v>631</v>
      </c>
      <c r="G247" s="65">
        <v>1</v>
      </c>
      <c r="H247" s="67">
        <f>VLOOKUP(C247,'Secteur Ex DG'!B:B,1,FALSE)</f>
        <v>631</v>
      </c>
      <c r="L247" t="s">
        <v>6433</v>
      </c>
    </row>
    <row r="248" spans="1:12" hidden="1" x14ac:dyDescent="0.25">
      <c r="A248" s="70" t="s">
        <v>788</v>
      </c>
      <c r="B248" s="70" t="s">
        <v>789</v>
      </c>
      <c r="C248" s="70">
        <v>632</v>
      </c>
      <c r="G248" s="68">
        <v>1</v>
      </c>
      <c r="H248" s="67">
        <f>VLOOKUP(C248,'Secteur Ex DG'!B:B,1,FALSE)</f>
        <v>632</v>
      </c>
    </row>
    <row r="249" spans="1:12" hidden="1" x14ac:dyDescent="0.25">
      <c r="A249" s="65" t="s">
        <v>791</v>
      </c>
      <c r="B249" s="65" t="s">
        <v>792</v>
      </c>
      <c r="C249" s="65">
        <v>633</v>
      </c>
      <c r="D249" s="65"/>
      <c r="E249" s="65"/>
      <c r="F249" s="65"/>
      <c r="G249" s="65">
        <v>1</v>
      </c>
      <c r="H249" s="67">
        <f>VLOOKUP(C249,'Secteur Ex DG'!B:B,1,FALSE)</f>
        <v>633</v>
      </c>
    </row>
    <row r="250" spans="1:12" hidden="1" x14ac:dyDescent="0.25">
      <c r="A250" s="65" t="s">
        <v>794</v>
      </c>
      <c r="B250" s="65" t="s">
        <v>795</v>
      </c>
      <c r="C250" s="65">
        <v>634</v>
      </c>
      <c r="D250" s="65"/>
      <c r="E250" s="65"/>
      <c r="F250" s="65"/>
      <c r="G250" s="65">
        <v>1</v>
      </c>
      <c r="H250" s="67">
        <f>VLOOKUP(C250,'Secteur Ex DG'!B:B,1,FALSE)</f>
        <v>634</v>
      </c>
    </row>
    <row r="251" spans="1:12" hidden="1" x14ac:dyDescent="0.25">
      <c r="A251" s="65" t="s">
        <v>797</v>
      </c>
      <c r="B251" s="65" t="s">
        <v>798</v>
      </c>
      <c r="C251" s="65">
        <v>635</v>
      </c>
      <c r="D251" s="65"/>
      <c r="E251" s="65"/>
      <c r="F251" s="65"/>
      <c r="G251" s="65">
        <v>1</v>
      </c>
      <c r="H251" s="67">
        <f>VLOOKUP(C251,'Secteur Ex DG'!B:B,1,FALSE)</f>
        <v>635</v>
      </c>
    </row>
    <row r="252" spans="1:12" hidden="1" x14ac:dyDescent="0.25">
      <c r="A252" s="65" t="s">
        <v>800</v>
      </c>
      <c r="B252" s="65" t="s">
        <v>801</v>
      </c>
      <c r="C252" s="65">
        <v>636</v>
      </c>
      <c r="D252" s="65"/>
      <c r="E252" s="65"/>
      <c r="F252" s="65"/>
      <c r="G252" s="65">
        <v>1</v>
      </c>
      <c r="H252" s="67">
        <f>VLOOKUP(C252,'Secteur Ex DG'!B:B,1,FALSE)</f>
        <v>636</v>
      </c>
    </row>
    <row r="253" spans="1:12" hidden="1" x14ac:dyDescent="0.25">
      <c r="A253" s="65" t="s">
        <v>803</v>
      </c>
      <c r="B253" s="65" t="s">
        <v>804</v>
      </c>
      <c r="C253" s="65">
        <v>637</v>
      </c>
      <c r="D253" s="65"/>
      <c r="E253" s="65"/>
      <c r="F253" s="65"/>
      <c r="G253" s="65">
        <v>1</v>
      </c>
      <c r="H253" s="67">
        <f>VLOOKUP(C253,'Secteur Ex DG'!B:B,1,FALSE)</f>
        <v>637</v>
      </c>
    </row>
    <row r="254" spans="1:12" hidden="1" x14ac:dyDescent="0.25">
      <c r="A254" s="65" t="s">
        <v>806</v>
      </c>
      <c r="B254" s="65" t="s">
        <v>807</v>
      </c>
      <c r="C254" s="65">
        <v>638</v>
      </c>
      <c r="D254" s="65"/>
      <c r="E254" s="65"/>
      <c r="F254" s="65"/>
      <c r="G254" s="65">
        <v>1</v>
      </c>
      <c r="H254" s="67">
        <f>VLOOKUP(C254,'Secteur Ex DG'!B:B,1,FALSE)</f>
        <v>638</v>
      </c>
    </row>
    <row r="255" spans="1:12" hidden="1" x14ac:dyDescent="0.25">
      <c r="A255" s="65" t="s">
        <v>809</v>
      </c>
      <c r="B255" s="65" t="s">
        <v>810</v>
      </c>
      <c r="C255" s="65">
        <v>642</v>
      </c>
      <c r="D255" s="65"/>
      <c r="E255" s="65"/>
      <c r="F255" s="65"/>
      <c r="G255" s="65">
        <v>1</v>
      </c>
      <c r="H255" s="67">
        <f>VLOOKUP(C255,'Secteur Ex DG'!B:B,1,FALSE)</f>
        <v>642</v>
      </c>
    </row>
    <row r="256" spans="1:12" hidden="1" x14ac:dyDescent="0.25">
      <c r="A256" s="65" t="s">
        <v>812</v>
      </c>
      <c r="B256" s="65" t="s">
        <v>813</v>
      </c>
      <c r="C256" s="65">
        <v>643</v>
      </c>
      <c r="D256" s="65"/>
      <c r="E256" s="65"/>
      <c r="F256" s="65"/>
      <c r="G256" s="65">
        <v>1</v>
      </c>
      <c r="H256" s="67">
        <f>VLOOKUP(C256,'Secteur Ex DG'!B:B,1,FALSE)</f>
        <v>643</v>
      </c>
    </row>
    <row r="257" spans="1:8" hidden="1" x14ac:dyDescent="0.25">
      <c r="A257" s="65" t="s">
        <v>815</v>
      </c>
      <c r="B257" s="65" t="s">
        <v>816</v>
      </c>
      <c r="C257" s="65">
        <v>644</v>
      </c>
      <c r="D257" s="65"/>
      <c r="E257" s="65"/>
      <c r="F257" s="65"/>
      <c r="G257" s="65">
        <v>1</v>
      </c>
      <c r="H257" s="67">
        <f>VLOOKUP(C257,'Secteur Ex DG'!B:B,1,FALSE)</f>
        <v>644</v>
      </c>
    </row>
    <row r="258" spans="1:8" hidden="1" x14ac:dyDescent="0.25">
      <c r="A258" s="65" t="s">
        <v>818</v>
      </c>
      <c r="B258" s="65" t="s">
        <v>819</v>
      </c>
      <c r="C258" s="65">
        <v>647</v>
      </c>
      <c r="D258" s="65"/>
      <c r="E258" s="65"/>
      <c r="F258" s="65"/>
      <c r="G258" s="65">
        <v>1</v>
      </c>
      <c r="H258" s="67">
        <f>VLOOKUP(C258,'Secteur Ex DG'!B:B,1,FALSE)</f>
        <v>647</v>
      </c>
    </row>
    <row r="259" spans="1:8" hidden="1" x14ac:dyDescent="0.25">
      <c r="A259" s="65" t="s">
        <v>821</v>
      </c>
      <c r="B259" s="65" t="s">
        <v>822</v>
      </c>
      <c r="C259" s="65">
        <v>651</v>
      </c>
      <c r="D259" s="65"/>
      <c r="E259" s="65"/>
      <c r="F259" s="65"/>
      <c r="G259" s="65">
        <v>1</v>
      </c>
      <c r="H259" s="67">
        <f>VLOOKUP(C259,'Secteur Ex DG'!B:B,1,FALSE)</f>
        <v>651</v>
      </c>
    </row>
    <row r="260" spans="1:8" hidden="1" x14ac:dyDescent="0.25">
      <c r="A260" s="65" t="s">
        <v>824</v>
      </c>
      <c r="B260" s="65" t="s">
        <v>825</v>
      </c>
      <c r="C260" s="65">
        <v>652</v>
      </c>
      <c r="D260" s="65"/>
      <c r="E260" s="65"/>
      <c r="F260" s="65"/>
      <c r="G260" s="65">
        <v>1</v>
      </c>
      <c r="H260" s="67">
        <f>VLOOKUP(C260,'Secteur Ex DG'!B:B,1,FALSE)</f>
        <v>652</v>
      </c>
    </row>
    <row r="261" spans="1:8" hidden="1" x14ac:dyDescent="0.25">
      <c r="A261" s="65" t="s">
        <v>827</v>
      </c>
      <c r="B261" s="65" t="s">
        <v>828</v>
      </c>
      <c r="C261" s="65">
        <v>655</v>
      </c>
      <c r="D261" s="65"/>
      <c r="E261" s="65"/>
      <c r="F261" s="65"/>
      <c r="G261" s="65">
        <v>1</v>
      </c>
      <c r="H261" s="67">
        <f>VLOOKUP(C261,'Secteur Ex DG'!B:B,1,FALSE)</f>
        <v>655</v>
      </c>
    </row>
    <row r="262" spans="1:8" hidden="1" x14ac:dyDescent="0.25">
      <c r="A262" s="69" t="s">
        <v>830</v>
      </c>
      <c r="B262" s="69" t="s">
        <v>831</v>
      </c>
      <c r="C262" s="69">
        <v>656</v>
      </c>
      <c r="G262" s="68">
        <v>1</v>
      </c>
      <c r="H262" s="67">
        <f>VLOOKUP(C262,'Secteur Ex DG'!B:B,1,FALSE)</f>
        <v>656</v>
      </c>
    </row>
    <row r="263" spans="1:8" hidden="1" x14ac:dyDescent="0.25">
      <c r="A263" s="65" t="s">
        <v>833</v>
      </c>
      <c r="B263" s="65" t="s">
        <v>834</v>
      </c>
      <c r="C263" s="65">
        <v>659</v>
      </c>
      <c r="D263" s="65"/>
      <c r="E263" s="65"/>
      <c r="F263" s="65"/>
      <c r="G263" s="65">
        <v>1</v>
      </c>
      <c r="H263" s="67">
        <f>VLOOKUP(C263,'Secteur Ex DG'!B:B,1,FALSE)</f>
        <v>659</v>
      </c>
    </row>
    <row r="264" spans="1:8" hidden="1" x14ac:dyDescent="0.25">
      <c r="A264" s="65" t="s">
        <v>836</v>
      </c>
      <c r="B264" s="65" t="s">
        <v>837</v>
      </c>
      <c r="C264" s="65">
        <v>663</v>
      </c>
      <c r="D264" s="65"/>
      <c r="E264" s="65"/>
      <c r="F264" s="65"/>
      <c r="G264" s="65">
        <v>1</v>
      </c>
      <c r="H264" s="67">
        <f>VLOOKUP(C264,'Secteur Ex DG'!B:B,1,FALSE)</f>
        <v>663</v>
      </c>
    </row>
    <row r="265" spans="1:8" hidden="1" x14ac:dyDescent="0.25">
      <c r="A265" s="65" t="s">
        <v>839</v>
      </c>
      <c r="B265" s="65" t="s">
        <v>840</v>
      </c>
      <c r="C265" s="65">
        <v>664</v>
      </c>
      <c r="D265" s="65"/>
      <c r="E265" s="65"/>
      <c r="F265" s="65"/>
      <c r="G265" s="65">
        <v>1</v>
      </c>
      <c r="H265" s="67">
        <f>VLOOKUP(C265,'Secteur Ex DG'!B:B,1,FALSE)</f>
        <v>664</v>
      </c>
    </row>
    <row r="266" spans="1:8" hidden="1" x14ac:dyDescent="0.25">
      <c r="A266" s="65" t="s">
        <v>842</v>
      </c>
      <c r="B266" s="65" t="s">
        <v>843</v>
      </c>
      <c r="C266" s="65">
        <v>668</v>
      </c>
      <c r="D266" s="65"/>
      <c r="E266" s="65"/>
      <c r="F266" s="65"/>
      <c r="G266" s="65">
        <v>1</v>
      </c>
      <c r="H266" s="67">
        <f>VLOOKUP(C266,'Secteur Ex DG'!B:B,1,FALSE)</f>
        <v>668</v>
      </c>
    </row>
    <row r="267" spans="1:8" hidden="1" x14ac:dyDescent="0.25">
      <c r="A267" s="65" t="s">
        <v>845</v>
      </c>
      <c r="B267" s="65" t="s">
        <v>846</v>
      </c>
      <c r="C267" s="65">
        <v>669</v>
      </c>
      <c r="D267" s="65"/>
      <c r="E267" s="65"/>
      <c r="F267" s="65"/>
      <c r="G267" s="65">
        <v>1</v>
      </c>
      <c r="H267" s="67">
        <f>VLOOKUP(C267,'Secteur Ex DG'!B:B,1,FALSE)</f>
        <v>669</v>
      </c>
    </row>
    <row r="268" spans="1:8" hidden="1" x14ac:dyDescent="0.25">
      <c r="A268" s="65" t="s">
        <v>848</v>
      </c>
      <c r="B268" s="65" t="s">
        <v>849</v>
      </c>
      <c r="C268" s="65">
        <v>670</v>
      </c>
      <c r="D268" s="65"/>
      <c r="E268" s="65"/>
      <c r="F268" s="65"/>
      <c r="G268" s="65">
        <v>1</v>
      </c>
      <c r="H268" s="67">
        <f>VLOOKUP(C268,'Secteur Ex DG'!B:B,1,FALSE)</f>
        <v>670</v>
      </c>
    </row>
    <row r="269" spans="1:8" hidden="1" x14ac:dyDescent="0.25">
      <c r="A269" s="65" t="s">
        <v>851</v>
      </c>
      <c r="B269" s="65" t="s">
        <v>852</v>
      </c>
      <c r="C269" s="65">
        <v>671</v>
      </c>
      <c r="D269" s="65"/>
      <c r="E269" s="65"/>
      <c r="F269" s="65"/>
      <c r="G269" s="65">
        <v>1</v>
      </c>
      <c r="H269" s="67">
        <f>VLOOKUP(C269,'Secteur Ex DG'!B:B,1,FALSE)</f>
        <v>671</v>
      </c>
    </row>
    <row r="270" spans="1:8" hidden="1" x14ac:dyDescent="0.25">
      <c r="A270" s="65" t="s">
        <v>854</v>
      </c>
      <c r="B270" s="65" t="s">
        <v>855</v>
      </c>
      <c r="C270" s="65">
        <v>672</v>
      </c>
      <c r="D270" s="65"/>
      <c r="E270" s="65"/>
      <c r="F270" s="65"/>
      <c r="G270" s="65">
        <v>1</v>
      </c>
      <c r="H270" s="67">
        <f>VLOOKUP(C270,'Secteur Ex DG'!B:B,1,FALSE)</f>
        <v>672</v>
      </c>
    </row>
    <row r="271" spans="1:8" hidden="1" x14ac:dyDescent="0.25">
      <c r="A271" s="65" t="s">
        <v>857</v>
      </c>
      <c r="B271" s="65" t="s">
        <v>858</v>
      </c>
      <c r="C271" s="65">
        <v>673</v>
      </c>
      <c r="D271" s="65"/>
      <c r="E271" s="65"/>
      <c r="F271" s="65"/>
      <c r="G271" s="65">
        <v>1</v>
      </c>
      <c r="H271" s="67">
        <f>VLOOKUP(C271,'Secteur Ex DG'!B:B,1,FALSE)</f>
        <v>673</v>
      </c>
    </row>
    <row r="272" spans="1:8" hidden="1" x14ac:dyDescent="0.25">
      <c r="A272" s="65" t="s">
        <v>860</v>
      </c>
      <c r="B272" s="65" t="s">
        <v>861</v>
      </c>
      <c r="C272" s="65">
        <v>674</v>
      </c>
      <c r="D272" s="65"/>
      <c r="E272" s="65"/>
      <c r="F272" s="65"/>
      <c r="G272" s="65">
        <v>1</v>
      </c>
      <c r="H272" s="67">
        <f>VLOOKUP(C272,'Secteur Ex DG'!B:B,1,FALSE)</f>
        <v>674</v>
      </c>
    </row>
    <row r="273" spans="1:8" hidden="1" x14ac:dyDescent="0.25">
      <c r="A273" s="65" t="s">
        <v>863</v>
      </c>
      <c r="B273" s="65" t="s">
        <v>864</v>
      </c>
      <c r="C273" s="65">
        <v>675</v>
      </c>
      <c r="D273" s="65"/>
      <c r="E273" s="65"/>
      <c r="F273" s="65"/>
      <c r="G273" s="65">
        <v>1</v>
      </c>
      <c r="H273" s="67">
        <f>VLOOKUP(C273,'Secteur Ex DG'!B:B,1,FALSE)</f>
        <v>675</v>
      </c>
    </row>
    <row r="274" spans="1:8" hidden="1" x14ac:dyDescent="0.25">
      <c r="A274" s="65" t="s">
        <v>866</v>
      </c>
      <c r="B274" s="65" t="s">
        <v>867</v>
      </c>
      <c r="C274" s="65">
        <v>678</v>
      </c>
      <c r="D274" s="65"/>
      <c r="E274" s="65"/>
      <c r="F274" s="65"/>
      <c r="G274" s="65">
        <v>1</v>
      </c>
      <c r="H274" s="67">
        <f>VLOOKUP(C274,'Secteur Ex DG'!B:B,1,FALSE)</f>
        <v>678</v>
      </c>
    </row>
    <row r="275" spans="1:8" hidden="1" x14ac:dyDescent="0.25">
      <c r="A275" s="65" t="s">
        <v>869</v>
      </c>
      <c r="B275" s="65" t="s">
        <v>870</v>
      </c>
      <c r="C275" s="65">
        <v>679</v>
      </c>
      <c r="D275" s="65"/>
      <c r="E275" s="65"/>
      <c r="F275" s="65"/>
      <c r="G275" s="65">
        <v>1</v>
      </c>
      <c r="H275" s="67">
        <f>VLOOKUP(C275,'Secteur Ex DG'!B:B,1,FALSE)</f>
        <v>679</v>
      </c>
    </row>
    <row r="276" spans="1:8" hidden="1" x14ac:dyDescent="0.25">
      <c r="A276" s="65" t="s">
        <v>872</v>
      </c>
      <c r="B276" s="65" t="s">
        <v>873</v>
      </c>
      <c r="C276" s="65">
        <v>683</v>
      </c>
      <c r="D276" s="65"/>
      <c r="E276" s="65"/>
      <c r="F276" s="65"/>
      <c r="G276" s="65">
        <v>1</v>
      </c>
      <c r="H276" s="67">
        <f>VLOOKUP(C276,'Secteur Ex DG'!B:B,1,FALSE)</f>
        <v>683</v>
      </c>
    </row>
    <row r="277" spans="1:8" hidden="1" x14ac:dyDescent="0.25">
      <c r="A277" s="65" t="s">
        <v>875</v>
      </c>
      <c r="B277" s="65" t="s">
        <v>876</v>
      </c>
      <c r="C277" s="65">
        <v>684</v>
      </c>
      <c r="D277" s="65"/>
      <c r="E277" s="65"/>
      <c r="F277" s="65"/>
      <c r="G277" s="65">
        <v>1</v>
      </c>
      <c r="H277" s="67">
        <f>VLOOKUP(C277,'Secteur Ex DG'!B:B,1,FALSE)</f>
        <v>684</v>
      </c>
    </row>
    <row r="278" spans="1:8" hidden="1" x14ac:dyDescent="0.25">
      <c r="A278" s="65" t="s">
        <v>929</v>
      </c>
      <c r="B278" s="65" t="s">
        <v>930</v>
      </c>
      <c r="C278" s="65">
        <v>712</v>
      </c>
      <c r="D278" s="65"/>
      <c r="E278" s="65"/>
      <c r="F278" s="65"/>
      <c r="G278" s="65">
        <v>1</v>
      </c>
      <c r="H278" s="67">
        <f>VLOOKUP(C278,'Secteur Ex DG'!B:B,1,FALSE)</f>
        <v>712</v>
      </c>
    </row>
    <row r="279" spans="1:8" hidden="1" x14ac:dyDescent="0.25">
      <c r="A279" s="65" t="s">
        <v>878</v>
      </c>
      <c r="B279" s="65" t="s">
        <v>879</v>
      </c>
      <c r="C279" s="65">
        <v>687</v>
      </c>
      <c r="D279" s="65"/>
      <c r="E279" s="65"/>
      <c r="F279" s="65"/>
      <c r="G279" s="65">
        <v>1</v>
      </c>
      <c r="H279" s="67">
        <f>VLOOKUP(C279,'Secteur Ex DG'!B:B,1,FALSE)</f>
        <v>687</v>
      </c>
    </row>
    <row r="280" spans="1:8" hidden="1" x14ac:dyDescent="0.25">
      <c r="A280" s="65" t="s">
        <v>881</v>
      </c>
      <c r="B280" s="65" t="s">
        <v>882</v>
      </c>
      <c r="C280" s="65">
        <v>688</v>
      </c>
      <c r="D280" s="65"/>
      <c r="E280" s="65"/>
      <c r="F280" s="65"/>
      <c r="G280" s="65">
        <v>1</v>
      </c>
      <c r="H280" s="67">
        <f>VLOOKUP(C280,'Secteur Ex DG'!B:B,1,FALSE)</f>
        <v>688</v>
      </c>
    </row>
    <row r="281" spans="1:8" hidden="1" x14ac:dyDescent="0.25">
      <c r="A281" s="65" t="s">
        <v>884</v>
      </c>
      <c r="B281" s="65" t="s">
        <v>885</v>
      </c>
      <c r="C281" s="65">
        <v>691</v>
      </c>
      <c r="D281" s="65"/>
      <c r="E281" s="65"/>
      <c r="F281" s="65"/>
      <c r="G281" s="65">
        <v>1</v>
      </c>
      <c r="H281" s="67">
        <f>VLOOKUP(C281,'Secteur Ex DG'!B:B,1,FALSE)</f>
        <v>691</v>
      </c>
    </row>
    <row r="282" spans="1:8" hidden="1" x14ac:dyDescent="0.25">
      <c r="A282" s="65" t="s">
        <v>887</v>
      </c>
      <c r="B282" s="65" t="s">
        <v>888</v>
      </c>
      <c r="C282" s="65">
        <v>692</v>
      </c>
      <c r="D282" s="65"/>
      <c r="E282" s="65"/>
      <c r="F282" s="65"/>
      <c r="G282" s="65">
        <v>1</v>
      </c>
      <c r="H282" s="67">
        <f>VLOOKUP(C282,'Secteur Ex DG'!B:B,1,FALSE)</f>
        <v>692</v>
      </c>
    </row>
    <row r="283" spans="1:8" hidden="1" x14ac:dyDescent="0.25">
      <c r="A283" s="65" t="s">
        <v>890</v>
      </c>
      <c r="B283" s="65" t="s">
        <v>891</v>
      </c>
      <c r="C283" s="65">
        <v>696</v>
      </c>
      <c r="D283" s="65"/>
      <c r="E283" s="65"/>
      <c r="F283" s="65"/>
      <c r="G283" s="65">
        <v>1</v>
      </c>
      <c r="H283" s="67">
        <f>VLOOKUP(C283,'Secteur Ex DG'!B:B,1,FALSE)</f>
        <v>696</v>
      </c>
    </row>
    <row r="284" spans="1:8" hidden="1" x14ac:dyDescent="0.25">
      <c r="A284" s="65" t="s">
        <v>893</v>
      </c>
      <c r="B284" s="65" t="s">
        <v>894</v>
      </c>
      <c r="C284" s="65">
        <v>698</v>
      </c>
      <c r="D284" s="65"/>
      <c r="E284" s="65"/>
      <c r="F284" s="65"/>
      <c r="G284" s="65">
        <v>1</v>
      </c>
      <c r="H284" s="67">
        <f>VLOOKUP(C284,'Secteur Ex DG'!B:B,1,FALSE)</f>
        <v>698</v>
      </c>
    </row>
    <row r="285" spans="1:8" hidden="1" x14ac:dyDescent="0.25">
      <c r="A285" s="65" t="s">
        <v>896</v>
      </c>
      <c r="B285" s="65" t="s">
        <v>897</v>
      </c>
      <c r="C285" s="65">
        <v>699</v>
      </c>
      <c r="D285" s="65"/>
      <c r="E285" s="65"/>
      <c r="F285" s="65"/>
      <c r="G285" s="65">
        <v>1</v>
      </c>
      <c r="H285" s="67">
        <f>VLOOKUP(C285,'Secteur Ex DG'!B:B,1,FALSE)</f>
        <v>699</v>
      </c>
    </row>
    <row r="286" spans="1:8" hidden="1" x14ac:dyDescent="0.25">
      <c r="A286" s="65" t="s">
        <v>899</v>
      </c>
      <c r="B286" s="65" t="s">
        <v>900</v>
      </c>
      <c r="C286" s="65">
        <v>702</v>
      </c>
      <c r="D286" s="65"/>
      <c r="E286" s="65"/>
      <c r="F286" s="65"/>
      <c r="G286" s="65">
        <v>1</v>
      </c>
      <c r="H286" s="67">
        <f>VLOOKUP(C286,'Secteur Ex DG'!B:B,1,FALSE)</f>
        <v>702</v>
      </c>
    </row>
    <row r="287" spans="1:8" hidden="1" x14ac:dyDescent="0.25">
      <c r="A287" s="65" t="s">
        <v>902</v>
      </c>
      <c r="B287" s="65" t="s">
        <v>903</v>
      </c>
      <c r="C287" s="65">
        <v>703</v>
      </c>
      <c r="D287" s="65"/>
      <c r="E287" s="65"/>
      <c r="F287" s="65"/>
      <c r="G287" s="65">
        <v>1</v>
      </c>
      <c r="H287" s="67">
        <f>VLOOKUP(C287,'Secteur Ex DG'!B:B,1,FALSE)</f>
        <v>703</v>
      </c>
    </row>
    <row r="288" spans="1:8" hidden="1" x14ac:dyDescent="0.25">
      <c r="A288" s="65" t="s">
        <v>905</v>
      </c>
      <c r="B288" s="65" t="s">
        <v>906</v>
      </c>
      <c r="C288" s="65">
        <v>704</v>
      </c>
      <c r="D288" s="65"/>
      <c r="E288" s="65"/>
      <c r="F288" s="65"/>
      <c r="G288" s="65">
        <v>1</v>
      </c>
      <c r="H288" s="67">
        <f>VLOOKUP(C288,'Secteur Ex DG'!B:B,1,FALSE)</f>
        <v>704</v>
      </c>
    </row>
    <row r="289" spans="1:8" hidden="1" x14ac:dyDescent="0.25">
      <c r="A289" s="65" t="s">
        <v>908</v>
      </c>
      <c r="B289" s="65" t="s">
        <v>909</v>
      </c>
      <c r="C289" s="65">
        <v>705</v>
      </c>
      <c r="D289" s="65"/>
      <c r="E289" s="65"/>
      <c r="F289" s="65"/>
      <c r="G289" s="65">
        <v>1</v>
      </c>
      <c r="H289" s="67">
        <f>VLOOKUP(C289,'Secteur Ex DG'!B:B,1,FALSE)</f>
        <v>705</v>
      </c>
    </row>
    <row r="290" spans="1:8" hidden="1" x14ac:dyDescent="0.25">
      <c r="A290" s="65" t="s">
        <v>911</v>
      </c>
      <c r="B290" s="65" t="s">
        <v>912</v>
      </c>
      <c r="C290" s="65">
        <v>706</v>
      </c>
      <c r="D290" s="65"/>
      <c r="E290" s="65"/>
      <c r="F290" s="65"/>
      <c r="G290" s="65">
        <v>1</v>
      </c>
      <c r="H290" s="67">
        <f>VLOOKUP(C290,'Secteur Ex DG'!B:B,1,FALSE)</f>
        <v>706</v>
      </c>
    </row>
    <row r="291" spans="1:8" hidden="1" x14ac:dyDescent="0.25">
      <c r="A291" s="65" t="s">
        <v>914</v>
      </c>
      <c r="B291" s="65" t="s">
        <v>915</v>
      </c>
      <c r="C291" s="65">
        <v>707</v>
      </c>
      <c r="D291" s="65"/>
      <c r="E291" s="65"/>
      <c r="F291" s="65"/>
      <c r="G291" s="65">
        <v>1</v>
      </c>
      <c r="H291" s="67">
        <f>VLOOKUP(C291,'Secteur Ex DG'!B:B,1,FALSE)</f>
        <v>707</v>
      </c>
    </row>
    <row r="292" spans="1:8" hidden="1" x14ac:dyDescent="0.25">
      <c r="A292" s="65" t="s">
        <v>917</v>
      </c>
      <c r="B292" s="65" t="s">
        <v>918</v>
      </c>
      <c r="C292" s="65">
        <v>708</v>
      </c>
      <c r="D292" s="65"/>
      <c r="E292" s="65"/>
      <c r="F292" s="65"/>
      <c r="G292" s="65">
        <v>1</v>
      </c>
      <c r="H292" s="67">
        <f>VLOOKUP(C292,'Secteur Ex DG'!B:B,1,FALSE)</f>
        <v>708</v>
      </c>
    </row>
    <row r="293" spans="1:8" hidden="1" x14ac:dyDescent="0.25">
      <c r="A293" s="65" t="s">
        <v>920</v>
      </c>
      <c r="B293" s="65" t="s">
        <v>921</v>
      </c>
      <c r="C293" s="65">
        <v>709</v>
      </c>
      <c r="D293" s="65"/>
      <c r="E293" s="65"/>
      <c r="F293" s="65"/>
      <c r="G293" s="65">
        <v>1</v>
      </c>
      <c r="H293" s="67">
        <f>VLOOKUP(C293,'Secteur Ex DG'!B:B,1,FALSE)</f>
        <v>709</v>
      </c>
    </row>
    <row r="294" spans="1:8" hidden="1" x14ac:dyDescent="0.25">
      <c r="A294" s="65" t="s">
        <v>923</v>
      </c>
      <c r="B294" s="65" t="s">
        <v>924</v>
      </c>
      <c r="C294" s="65">
        <v>710</v>
      </c>
      <c r="D294" s="65"/>
      <c r="E294" s="65"/>
      <c r="F294" s="65"/>
      <c r="G294" s="65">
        <v>1</v>
      </c>
      <c r="H294" s="67">
        <f>VLOOKUP(C294,'Secteur Ex DG'!B:B,1,FALSE)</f>
        <v>710</v>
      </c>
    </row>
    <row r="295" spans="1:8" hidden="1" x14ac:dyDescent="0.25">
      <c r="A295" s="65" t="s">
        <v>932</v>
      </c>
      <c r="B295" s="65" t="s">
        <v>933</v>
      </c>
      <c r="C295" s="65">
        <v>713</v>
      </c>
      <c r="D295" s="65"/>
      <c r="E295" s="65"/>
      <c r="F295" s="65"/>
      <c r="G295" s="65">
        <v>1</v>
      </c>
      <c r="H295" s="67">
        <f>VLOOKUP(C295,'Secteur Ex DG'!B:B,1,FALSE)</f>
        <v>713</v>
      </c>
    </row>
    <row r="296" spans="1:8" hidden="1" x14ac:dyDescent="0.25">
      <c r="A296" s="65" t="s">
        <v>935</v>
      </c>
      <c r="B296" s="65" t="s">
        <v>936</v>
      </c>
      <c r="C296" s="65">
        <v>714</v>
      </c>
      <c r="D296" s="65"/>
      <c r="E296" s="65"/>
      <c r="F296" s="65"/>
      <c r="G296" s="65">
        <v>1</v>
      </c>
      <c r="H296" s="67">
        <f>VLOOKUP(C296,'Secteur Ex DG'!B:B,1,FALSE)</f>
        <v>714</v>
      </c>
    </row>
    <row r="297" spans="1:8" hidden="1" x14ac:dyDescent="0.25">
      <c r="A297" s="65" t="s">
        <v>938</v>
      </c>
      <c r="B297" s="65" t="s">
        <v>939</v>
      </c>
      <c r="C297" s="65">
        <v>715</v>
      </c>
      <c r="D297" s="65"/>
      <c r="E297" s="65"/>
      <c r="F297" s="65"/>
      <c r="G297" s="65">
        <v>1</v>
      </c>
      <c r="H297" s="67">
        <f>VLOOKUP(C297,'Secteur Ex DG'!B:B,1,FALSE)</f>
        <v>715</v>
      </c>
    </row>
    <row r="298" spans="1:8" hidden="1" x14ac:dyDescent="0.25">
      <c r="A298" s="65" t="s">
        <v>941</v>
      </c>
      <c r="B298" s="65" t="s">
        <v>942</v>
      </c>
      <c r="C298" s="65">
        <v>716</v>
      </c>
      <c r="D298" s="65"/>
      <c r="E298" s="65"/>
      <c r="F298" s="65"/>
      <c r="G298" s="65">
        <v>1</v>
      </c>
      <c r="H298" s="67">
        <f>VLOOKUP(C298,'Secteur Ex DG'!B:B,1,FALSE)</f>
        <v>716</v>
      </c>
    </row>
    <row r="299" spans="1:8" hidden="1" x14ac:dyDescent="0.25">
      <c r="A299" s="65" t="s">
        <v>944</v>
      </c>
      <c r="B299" s="65" t="s">
        <v>945</v>
      </c>
      <c r="C299" s="65">
        <v>717</v>
      </c>
      <c r="D299" s="65"/>
      <c r="E299" s="65"/>
      <c r="F299" s="65"/>
      <c r="G299" s="65">
        <v>1</v>
      </c>
      <c r="H299" s="67">
        <f>VLOOKUP(C299,'Secteur Ex DG'!B:B,1,FALSE)</f>
        <v>717</v>
      </c>
    </row>
    <row r="300" spans="1:8" hidden="1" x14ac:dyDescent="0.25">
      <c r="A300" s="65" t="s">
        <v>947</v>
      </c>
      <c r="B300" s="65" t="s">
        <v>948</v>
      </c>
      <c r="C300" s="65">
        <v>718</v>
      </c>
      <c r="D300" s="65"/>
      <c r="E300" s="65"/>
      <c r="F300" s="65"/>
      <c r="G300" s="65">
        <v>1</v>
      </c>
      <c r="H300" s="67">
        <f>VLOOKUP(C300,'Secteur Ex DG'!B:B,1,FALSE)</f>
        <v>718</v>
      </c>
    </row>
    <row r="301" spans="1:8" hidden="1" x14ac:dyDescent="0.25">
      <c r="A301" s="65" t="s">
        <v>950</v>
      </c>
      <c r="B301" s="65" t="s">
        <v>951</v>
      </c>
      <c r="C301" s="65">
        <v>719</v>
      </c>
      <c r="D301" s="65"/>
      <c r="E301" s="65"/>
      <c r="F301" s="65"/>
      <c r="G301" s="65">
        <v>1</v>
      </c>
      <c r="H301" s="67">
        <f>VLOOKUP(C301,'Secteur Ex DG'!B:B,1,FALSE)</f>
        <v>719</v>
      </c>
    </row>
    <row r="302" spans="1:8" hidden="1" x14ac:dyDescent="0.25">
      <c r="A302" s="65" t="s">
        <v>953</v>
      </c>
      <c r="B302" s="65" t="s">
        <v>954</v>
      </c>
      <c r="C302" s="65">
        <v>720</v>
      </c>
      <c r="D302" s="65"/>
      <c r="E302" s="65"/>
      <c r="F302" s="65"/>
      <c r="G302" s="65">
        <v>1</v>
      </c>
      <c r="H302" s="67">
        <f>VLOOKUP(C302,'Secteur Ex DG'!B:B,1,FALSE)</f>
        <v>720</v>
      </c>
    </row>
    <row r="303" spans="1:8" hidden="1" x14ac:dyDescent="0.25">
      <c r="A303" s="65" t="s">
        <v>956</v>
      </c>
      <c r="B303" s="65" t="s">
        <v>957</v>
      </c>
      <c r="C303" s="65">
        <v>724</v>
      </c>
      <c r="D303" s="65"/>
      <c r="E303" s="65"/>
      <c r="F303" s="65"/>
      <c r="G303" s="65">
        <v>1</v>
      </c>
      <c r="H303" s="67">
        <f>VLOOKUP(C303,'Secteur Ex DG'!B:B,1,FALSE)</f>
        <v>724</v>
      </c>
    </row>
    <row r="304" spans="1:8" hidden="1" x14ac:dyDescent="0.25">
      <c r="A304" s="65" t="s">
        <v>959</v>
      </c>
      <c r="B304" s="65" t="s">
        <v>960</v>
      </c>
      <c r="C304" s="65">
        <v>815</v>
      </c>
      <c r="D304" s="65"/>
      <c r="E304" s="65"/>
      <c r="F304" s="65"/>
      <c r="G304" s="65">
        <v>1</v>
      </c>
      <c r="H304" s="67">
        <f>VLOOKUP(C304,'Secteur Ex DG'!B:B,1,FALSE)</f>
        <v>815</v>
      </c>
    </row>
    <row r="305" spans="1:8" hidden="1" x14ac:dyDescent="0.25">
      <c r="A305" s="65" t="s">
        <v>962</v>
      </c>
      <c r="B305" s="65" t="s">
        <v>963</v>
      </c>
      <c r="C305" s="65">
        <v>816</v>
      </c>
      <c r="D305" s="65"/>
      <c r="E305" s="65"/>
      <c r="F305" s="65"/>
      <c r="G305" s="65">
        <v>1</v>
      </c>
      <c r="H305" s="67">
        <f>VLOOKUP(C305,'Secteur Ex DG'!B:B,1,FALSE)</f>
        <v>816</v>
      </c>
    </row>
    <row r="306" spans="1:8" hidden="1" x14ac:dyDescent="0.25">
      <c r="A306" s="65" t="s">
        <v>965</v>
      </c>
      <c r="B306" s="65" t="s">
        <v>966</v>
      </c>
      <c r="C306" s="65">
        <v>819</v>
      </c>
      <c r="D306" s="65"/>
      <c r="E306" s="65"/>
      <c r="F306" s="65"/>
      <c r="G306" s="65">
        <v>1</v>
      </c>
      <c r="H306" s="67">
        <f>VLOOKUP(C306,'Secteur Ex DG'!B:B,1,FALSE)</f>
        <v>819</v>
      </c>
    </row>
    <row r="307" spans="1:8" hidden="1" x14ac:dyDescent="0.25">
      <c r="A307" s="65" t="s">
        <v>968</v>
      </c>
      <c r="B307" s="65" t="s">
        <v>969</v>
      </c>
      <c r="C307" s="65">
        <v>820</v>
      </c>
      <c r="D307" s="65"/>
      <c r="E307" s="65"/>
      <c r="F307" s="65"/>
      <c r="G307" s="65">
        <v>1</v>
      </c>
      <c r="H307" s="67">
        <f>VLOOKUP(C307,'Secteur Ex DG'!B:B,1,FALSE)</f>
        <v>820</v>
      </c>
    </row>
    <row r="308" spans="1:8" hidden="1" x14ac:dyDescent="0.25">
      <c r="A308" s="65" t="s">
        <v>971</v>
      </c>
      <c r="B308" s="65" t="s">
        <v>972</v>
      </c>
      <c r="C308" s="65">
        <v>821</v>
      </c>
      <c r="D308" s="65"/>
      <c r="E308" s="65"/>
      <c r="F308" s="65"/>
      <c r="G308" s="65">
        <v>1</v>
      </c>
      <c r="H308" s="67">
        <f>VLOOKUP(C308,'Secteur Ex DG'!B:B,1,FALSE)</f>
        <v>821</v>
      </c>
    </row>
    <row r="309" spans="1:8" hidden="1" x14ac:dyDescent="0.25">
      <c r="A309" s="65" t="s">
        <v>974</v>
      </c>
      <c r="B309" s="65" t="s">
        <v>975</v>
      </c>
      <c r="C309" s="65">
        <v>822</v>
      </c>
      <c r="D309" s="65"/>
      <c r="E309" s="65"/>
      <c r="F309" s="65"/>
      <c r="G309" s="65">
        <v>1</v>
      </c>
      <c r="H309" s="67">
        <f>VLOOKUP(C309,'Secteur Ex DG'!B:B,1,FALSE)</f>
        <v>822</v>
      </c>
    </row>
    <row r="310" spans="1:8" hidden="1" x14ac:dyDescent="0.25">
      <c r="A310" s="65" t="s">
        <v>977</v>
      </c>
      <c r="B310" s="65" t="s">
        <v>978</v>
      </c>
      <c r="C310" s="65">
        <v>823</v>
      </c>
      <c r="D310" s="65"/>
      <c r="E310" s="65"/>
      <c r="F310" s="65"/>
      <c r="G310" s="65">
        <v>1</v>
      </c>
      <c r="H310" s="67">
        <f>VLOOKUP(C310,'Secteur Ex DG'!B:B,1,FALSE)</f>
        <v>823</v>
      </c>
    </row>
    <row r="311" spans="1:8" hidden="1" x14ac:dyDescent="0.25">
      <c r="A311" s="65" t="s">
        <v>1100</v>
      </c>
      <c r="B311" s="65" t="s">
        <v>1101</v>
      </c>
      <c r="C311" s="65">
        <v>874</v>
      </c>
      <c r="D311" s="65"/>
      <c r="E311" s="65"/>
      <c r="F311" s="65"/>
      <c r="G311" s="65">
        <v>1</v>
      </c>
      <c r="H311" s="67">
        <f>VLOOKUP(C311,'Secteur Ex DG'!B:B,1,FALSE)</f>
        <v>874</v>
      </c>
    </row>
    <row r="312" spans="1:8" hidden="1" x14ac:dyDescent="0.25">
      <c r="A312" s="65" t="s">
        <v>980</v>
      </c>
      <c r="B312" s="65" t="s">
        <v>981</v>
      </c>
      <c r="C312" s="65">
        <v>826</v>
      </c>
      <c r="D312" s="65"/>
      <c r="E312" s="65"/>
      <c r="F312" s="65"/>
      <c r="G312" s="65">
        <v>1</v>
      </c>
      <c r="H312" s="67">
        <f>VLOOKUP(C312,'Secteur Ex DG'!B:B,1,FALSE)</f>
        <v>826</v>
      </c>
    </row>
    <row r="313" spans="1:8" hidden="1" x14ac:dyDescent="0.25">
      <c r="A313" s="65" t="s">
        <v>983</v>
      </c>
      <c r="B313" s="65" t="s">
        <v>984</v>
      </c>
      <c r="C313" s="65">
        <v>827</v>
      </c>
      <c r="D313" s="65"/>
      <c r="E313" s="65"/>
      <c r="F313" s="65"/>
      <c r="G313" s="65">
        <v>1</v>
      </c>
      <c r="H313" s="67">
        <f>VLOOKUP(C313,'Secteur Ex DG'!B:B,1,FALSE)</f>
        <v>827</v>
      </c>
    </row>
    <row r="314" spans="1:8" hidden="1" x14ac:dyDescent="0.25">
      <c r="A314" s="65" t="s">
        <v>986</v>
      </c>
      <c r="B314" s="65" t="s">
        <v>987</v>
      </c>
      <c r="C314" s="65">
        <v>828</v>
      </c>
      <c r="D314" s="65"/>
      <c r="E314" s="65"/>
      <c r="F314" s="65"/>
      <c r="G314" s="65">
        <v>1</v>
      </c>
      <c r="H314" s="67">
        <f>VLOOKUP(C314,'Secteur Ex DG'!B:B,1,FALSE)</f>
        <v>828</v>
      </c>
    </row>
    <row r="315" spans="1:8" hidden="1" x14ac:dyDescent="0.25">
      <c r="A315" s="65" t="s">
        <v>1103</v>
      </c>
      <c r="B315" s="65" t="s">
        <v>1104</v>
      </c>
      <c r="C315" s="65">
        <v>875</v>
      </c>
      <c r="D315" s="65"/>
      <c r="E315" s="65"/>
      <c r="F315" s="65"/>
      <c r="G315" s="65">
        <v>1</v>
      </c>
      <c r="H315" s="67">
        <f>VLOOKUP(C315,'Secteur Ex DG'!B:B,1,FALSE)</f>
        <v>875</v>
      </c>
    </row>
    <row r="316" spans="1:8" hidden="1" x14ac:dyDescent="0.25">
      <c r="A316" s="65" t="s">
        <v>989</v>
      </c>
      <c r="B316" s="65" t="s">
        <v>990</v>
      </c>
      <c r="C316" s="65">
        <v>830</v>
      </c>
      <c r="D316" s="65"/>
      <c r="E316" s="65"/>
      <c r="F316" s="65"/>
      <c r="G316" s="65">
        <v>1</v>
      </c>
      <c r="H316" s="67">
        <f>VLOOKUP(C316,'Secteur Ex DG'!B:B,1,FALSE)</f>
        <v>830</v>
      </c>
    </row>
    <row r="317" spans="1:8" hidden="1" x14ac:dyDescent="0.25">
      <c r="A317" s="65" t="s">
        <v>992</v>
      </c>
      <c r="B317" s="65" t="s">
        <v>993</v>
      </c>
      <c r="C317" s="65">
        <v>831</v>
      </c>
      <c r="D317" s="65"/>
      <c r="E317" s="65"/>
      <c r="F317" s="65"/>
      <c r="G317" s="65">
        <v>1</v>
      </c>
      <c r="H317" s="67">
        <f>VLOOKUP(C317,'Secteur Ex DG'!B:B,1,FALSE)</f>
        <v>831</v>
      </c>
    </row>
    <row r="318" spans="1:8" hidden="1" x14ac:dyDescent="0.25">
      <c r="A318" s="65" t="s">
        <v>995</v>
      </c>
      <c r="B318" s="65" t="s">
        <v>996</v>
      </c>
      <c r="C318" s="65">
        <v>832</v>
      </c>
      <c r="D318" s="65"/>
      <c r="E318" s="65"/>
      <c r="F318" s="65"/>
      <c r="G318" s="65">
        <v>1</v>
      </c>
      <c r="H318" s="67">
        <f>VLOOKUP(C318,'Secteur Ex DG'!B:B,1,FALSE)</f>
        <v>832</v>
      </c>
    </row>
    <row r="319" spans="1:8" hidden="1" x14ac:dyDescent="0.25">
      <c r="A319" s="65" t="s">
        <v>998</v>
      </c>
      <c r="B319" s="65" t="s">
        <v>999</v>
      </c>
      <c r="C319" s="65">
        <v>833</v>
      </c>
      <c r="D319" s="65"/>
      <c r="E319" s="65"/>
      <c r="F319" s="65"/>
      <c r="G319" s="65">
        <v>1</v>
      </c>
      <c r="H319" s="67">
        <f>VLOOKUP(C319,'Secteur Ex DG'!B:B,1,FALSE)</f>
        <v>833</v>
      </c>
    </row>
    <row r="320" spans="1:8" hidden="1" x14ac:dyDescent="0.25">
      <c r="A320" s="65" t="s">
        <v>1106</v>
      </c>
      <c r="B320" s="65" t="s">
        <v>1107</v>
      </c>
      <c r="C320" s="65">
        <v>876</v>
      </c>
      <c r="D320" s="65"/>
      <c r="E320" s="65"/>
      <c r="F320" s="65"/>
      <c r="G320" s="65">
        <v>1</v>
      </c>
      <c r="H320" s="67">
        <f>VLOOKUP(C320,'Secteur Ex DG'!B:B,1,FALSE)</f>
        <v>876</v>
      </c>
    </row>
    <row r="321" spans="1:8" hidden="1" x14ac:dyDescent="0.25">
      <c r="A321" s="65" t="s">
        <v>1001</v>
      </c>
      <c r="B321" s="65" t="s">
        <v>1002</v>
      </c>
      <c r="C321" s="65">
        <v>834</v>
      </c>
      <c r="D321" s="65"/>
      <c r="E321" s="65"/>
      <c r="F321" s="65"/>
      <c r="G321" s="65">
        <v>1</v>
      </c>
      <c r="H321" s="67">
        <f>VLOOKUP(C321,'Secteur Ex DG'!B:B,1,FALSE)</f>
        <v>834</v>
      </c>
    </row>
    <row r="322" spans="1:8" hidden="1" x14ac:dyDescent="0.25">
      <c r="A322" s="65" t="s">
        <v>1004</v>
      </c>
      <c r="B322" s="65" t="s">
        <v>1005</v>
      </c>
      <c r="C322" s="65">
        <v>835</v>
      </c>
      <c r="D322" s="65"/>
      <c r="E322" s="65"/>
      <c r="F322" s="65"/>
      <c r="G322" s="65">
        <v>1</v>
      </c>
      <c r="H322" s="67">
        <f>VLOOKUP(C322,'Secteur Ex DG'!B:B,1,FALSE)</f>
        <v>835</v>
      </c>
    </row>
    <row r="323" spans="1:8" hidden="1" x14ac:dyDescent="0.25">
      <c r="A323" s="65" t="s">
        <v>1007</v>
      </c>
      <c r="B323" s="65" t="s">
        <v>1008</v>
      </c>
      <c r="C323" s="65">
        <v>836</v>
      </c>
      <c r="D323" s="65"/>
      <c r="E323" s="65"/>
      <c r="F323" s="65"/>
      <c r="G323" s="65">
        <v>1</v>
      </c>
      <c r="H323" s="67">
        <f>VLOOKUP(C323,'Secteur Ex DG'!B:B,1,FALSE)</f>
        <v>836</v>
      </c>
    </row>
    <row r="324" spans="1:8" hidden="1" x14ac:dyDescent="0.25">
      <c r="A324" s="65" t="s">
        <v>1109</v>
      </c>
      <c r="B324" s="65" t="s">
        <v>1110</v>
      </c>
      <c r="C324" s="65">
        <v>877</v>
      </c>
      <c r="D324" s="65"/>
      <c r="E324" s="65"/>
      <c r="F324" s="65"/>
      <c r="G324" s="65">
        <v>1</v>
      </c>
      <c r="H324" s="67">
        <f>VLOOKUP(C324,'Secteur Ex DG'!B:B,1,FALSE)</f>
        <v>877</v>
      </c>
    </row>
    <row r="325" spans="1:8" hidden="1" x14ac:dyDescent="0.25">
      <c r="A325" s="65" t="s">
        <v>1010</v>
      </c>
      <c r="B325" s="65" t="s">
        <v>1011</v>
      </c>
      <c r="C325" s="65">
        <v>838</v>
      </c>
      <c r="D325" s="65"/>
      <c r="E325" s="65"/>
      <c r="F325" s="65"/>
      <c r="G325" s="65">
        <v>1</v>
      </c>
      <c r="H325" s="67">
        <f>VLOOKUP(C325,'Secteur Ex DG'!B:B,1,FALSE)</f>
        <v>838</v>
      </c>
    </row>
    <row r="326" spans="1:8" hidden="1" x14ac:dyDescent="0.25">
      <c r="A326" s="65" t="s">
        <v>1013</v>
      </c>
      <c r="B326" s="65" t="s">
        <v>1014</v>
      </c>
      <c r="C326" s="65">
        <v>839</v>
      </c>
      <c r="D326" s="65"/>
      <c r="E326" s="65"/>
      <c r="F326" s="65"/>
      <c r="G326" s="65">
        <v>1</v>
      </c>
      <c r="H326" s="67">
        <f>VLOOKUP(C326,'Secteur Ex DG'!B:B,1,FALSE)</f>
        <v>839</v>
      </c>
    </row>
    <row r="327" spans="1:8" hidden="1" x14ac:dyDescent="0.25">
      <c r="A327" s="65" t="s">
        <v>1016</v>
      </c>
      <c r="B327" s="65" t="s">
        <v>1017</v>
      </c>
      <c r="C327" s="65">
        <v>840</v>
      </c>
      <c r="D327" s="65"/>
      <c r="E327" s="65"/>
      <c r="F327" s="65"/>
      <c r="G327" s="65">
        <v>1</v>
      </c>
      <c r="H327" s="67">
        <f>VLOOKUP(C327,'Secteur Ex DG'!B:B,1,FALSE)</f>
        <v>840</v>
      </c>
    </row>
    <row r="328" spans="1:8" hidden="1" x14ac:dyDescent="0.25">
      <c r="A328" s="65" t="s">
        <v>1112</v>
      </c>
      <c r="B328" s="65" t="s">
        <v>1113</v>
      </c>
      <c r="C328" s="65">
        <v>878</v>
      </c>
      <c r="D328" s="65"/>
      <c r="E328" s="65"/>
      <c r="F328" s="65"/>
      <c r="G328" s="65">
        <v>1</v>
      </c>
      <c r="H328" s="67">
        <f>VLOOKUP(C328,'Secteur Ex DG'!B:B,1,FALSE)</f>
        <v>878</v>
      </c>
    </row>
    <row r="329" spans="1:8" hidden="1" x14ac:dyDescent="0.25">
      <c r="A329" s="65" t="s">
        <v>1019</v>
      </c>
      <c r="B329" s="65" t="s">
        <v>1020</v>
      </c>
      <c r="C329" s="65">
        <v>842</v>
      </c>
      <c r="D329" s="65"/>
      <c r="E329" s="65"/>
      <c r="F329" s="65"/>
      <c r="G329" s="65">
        <v>1</v>
      </c>
      <c r="H329" s="67">
        <f>VLOOKUP(C329,'Secteur Ex DG'!B:B,1,FALSE)</f>
        <v>842</v>
      </c>
    </row>
    <row r="330" spans="1:8" hidden="1" x14ac:dyDescent="0.25">
      <c r="A330" s="65" t="s">
        <v>1022</v>
      </c>
      <c r="B330" s="65" t="s">
        <v>1023</v>
      </c>
      <c r="C330" s="65">
        <v>843</v>
      </c>
      <c r="D330" s="65"/>
      <c r="E330" s="65"/>
      <c r="F330" s="65"/>
      <c r="G330" s="65">
        <v>1</v>
      </c>
      <c r="H330" s="67">
        <f>VLOOKUP(C330,'Secteur Ex DG'!B:B,1,FALSE)</f>
        <v>843</v>
      </c>
    </row>
    <row r="331" spans="1:8" hidden="1" x14ac:dyDescent="0.25">
      <c r="A331" s="65" t="s">
        <v>1025</v>
      </c>
      <c r="B331" s="65" t="s">
        <v>1026</v>
      </c>
      <c r="C331" s="65">
        <v>844</v>
      </c>
      <c r="D331" s="65"/>
      <c r="E331" s="65"/>
      <c r="F331" s="65"/>
      <c r="G331" s="65">
        <v>1</v>
      </c>
      <c r="H331" s="67">
        <f>VLOOKUP(C331,'Secteur Ex DG'!B:B,1,FALSE)</f>
        <v>844</v>
      </c>
    </row>
    <row r="332" spans="1:8" hidden="1" x14ac:dyDescent="0.25">
      <c r="A332" s="65" t="s">
        <v>1028</v>
      </c>
      <c r="B332" s="65" t="s">
        <v>1029</v>
      </c>
      <c r="C332" s="65">
        <v>845</v>
      </c>
      <c r="D332" s="65"/>
      <c r="E332" s="65"/>
      <c r="F332" s="65"/>
      <c r="G332" s="65">
        <v>1</v>
      </c>
      <c r="H332" s="67">
        <f>VLOOKUP(C332,'Secteur Ex DG'!B:B,1,FALSE)</f>
        <v>845</v>
      </c>
    </row>
    <row r="333" spans="1:8" hidden="1" x14ac:dyDescent="0.25">
      <c r="A333" s="65" t="s">
        <v>1031</v>
      </c>
      <c r="B333" s="65" t="s">
        <v>1032</v>
      </c>
      <c r="C333" s="65">
        <v>846</v>
      </c>
      <c r="D333" s="65"/>
      <c r="E333" s="65"/>
      <c r="F333" s="65"/>
      <c r="G333" s="65">
        <v>1</v>
      </c>
      <c r="H333" s="67">
        <f>VLOOKUP(C333,'Secteur Ex DG'!B:B,1,FALSE)</f>
        <v>846</v>
      </c>
    </row>
    <row r="334" spans="1:8" hidden="1" x14ac:dyDescent="0.25">
      <c r="A334" s="65" t="s">
        <v>1034</v>
      </c>
      <c r="B334" s="65" t="s">
        <v>1035</v>
      </c>
      <c r="C334" s="65">
        <v>847</v>
      </c>
      <c r="D334" s="65"/>
      <c r="E334" s="65"/>
      <c r="F334" s="65"/>
      <c r="G334" s="65">
        <v>1</v>
      </c>
      <c r="H334" s="67">
        <f>VLOOKUP(C334,'Secteur Ex DG'!B:B,1,FALSE)</f>
        <v>847</v>
      </c>
    </row>
    <row r="335" spans="1:8" hidden="1" x14ac:dyDescent="0.25">
      <c r="A335" s="65" t="s">
        <v>1037</v>
      </c>
      <c r="B335" s="65" t="s">
        <v>1038</v>
      </c>
      <c r="C335" s="65">
        <v>848</v>
      </c>
      <c r="D335" s="65"/>
      <c r="E335" s="65"/>
      <c r="F335" s="65"/>
      <c r="G335" s="65">
        <v>1</v>
      </c>
      <c r="H335" s="67">
        <f>VLOOKUP(C335,'Secteur Ex DG'!B:B,1,FALSE)</f>
        <v>848</v>
      </c>
    </row>
    <row r="336" spans="1:8" hidden="1" x14ac:dyDescent="0.25">
      <c r="A336" s="65" t="s">
        <v>1040</v>
      </c>
      <c r="B336" s="65" t="s">
        <v>1041</v>
      </c>
      <c r="C336" s="65">
        <v>849</v>
      </c>
      <c r="D336" s="65"/>
      <c r="E336" s="65"/>
      <c r="F336" s="65"/>
      <c r="G336" s="65">
        <v>1</v>
      </c>
      <c r="H336" s="67">
        <f>VLOOKUP(C336,'Secteur Ex DG'!B:B,1,FALSE)</f>
        <v>849</v>
      </c>
    </row>
    <row r="337" spans="1:8" hidden="1" x14ac:dyDescent="0.25">
      <c r="A337" s="65" t="s">
        <v>1115</v>
      </c>
      <c r="B337" s="65" t="s">
        <v>1116</v>
      </c>
      <c r="C337" s="65">
        <v>879</v>
      </c>
      <c r="D337" s="65"/>
      <c r="E337" s="65"/>
      <c r="F337" s="65"/>
      <c r="G337" s="65">
        <v>1</v>
      </c>
      <c r="H337" s="67">
        <f>VLOOKUP(C337,'Secteur Ex DG'!B:B,1,FALSE)</f>
        <v>879</v>
      </c>
    </row>
    <row r="338" spans="1:8" hidden="1" x14ac:dyDescent="0.25">
      <c r="A338" s="65" t="s">
        <v>1043</v>
      </c>
      <c r="B338" s="65" t="s">
        <v>1044</v>
      </c>
      <c r="C338" s="65">
        <v>851</v>
      </c>
      <c r="D338" s="65"/>
      <c r="E338" s="65"/>
      <c r="F338" s="65"/>
      <c r="G338" s="65">
        <v>1</v>
      </c>
      <c r="H338" s="67">
        <f>VLOOKUP(C338,'Secteur Ex DG'!B:B,1,FALSE)</f>
        <v>851</v>
      </c>
    </row>
    <row r="339" spans="1:8" hidden="1" x14ac:dyDescent="0.25">
      <c r="A339" s="65" t="s">
        <v>1046</v>
      </c>
      <c r="B339" s="65" t="s">
        <v>1047</v>
      </c>
      <c r="C339" s="65">
        <v>852</v>
      </c>
      <c r="D339" s="65"/>
      <c r="E339" s="65"/>
      <c r="F339" s="65"/>
      <c r="G339" s="65">
        <v>1</v>
      </c>
      <c r="H339" s="67">
        <f>VLOOKUP(C339,'Secteur Ex DG'!B:B,1,FALSE)</f>
        <v>852</v>
      </c>
    </row>
    <row r="340" spans="1:8" hidden="1" x14ac:dyDescent="0.25">
      <c r="A340" s="65" t="s">
        <v>1049</v>
      </c>
      <c r="B340" s="65" t="s">
        <v>1050</v>
      </c>
      <c r="C340" s="65">
        <v>853</v>
      </c>
      <c r="D340" s="65"/>
      <c r="E340" s="65"/>
      <c r="F340" s="65"/>
      <c r="G340" s="65">
        <v>1</v>
      </c>
      <c r="H340" s="67">
        <f>VLOOKUP(C340,'Secteur Ex DG'!B:B,1,FALSE)</f>
        <v>853</v>
      </c>
    </row>
    <row r="341" spans="1:8" hidden="1" x14ac:dyDescent="0.25">
      <c r="A341" s="65" t="s">
        <v>1052</v>
      </c>
      <c r="B341" s="65" t="s">
        <v>1053</v>
      </c>
      <c r="C341" s="65">
        <v>854</v>
      </c>
      <c r="D341" s="65"/>
      <c r="E341" s="65"/>
      <c r="F341" s="65"/>
      <c r="G341" s="65">
        <v>1</v>
      </c>
      <c r="H341" s="67">
        <f>VLOOKUP(C341,'Secteur Ex DG'!B:B,1,FALSE)</f>
        <v>854</v>
      </c>
    </row>
    <row r="342" spans="1:8" hidden="1" x14ac:dyDescent="0.25">
      <c r="A342" s="65" t="s">
        <v>1055</v>
      </c>
      <c r="B342" s="65" t="s">
        <v>1056</v>
      </c>
      <c r="C342" s="65">
        <v>855</v>
      </c>
      <c r="D342" s="65"/>
      <c r="E342" s="65"/>
      <c r="F342" s="65"/>
      <c r="G342" s="65">
        <v>1</v>
      </c>
      <c r="H342" s="67">
        <f>VLOOKUP(C342,'Secteur Ex DG'!B:B,1,FALSE)</f>
        <v>855</v>
      </c>
    </row>
    <row r="343" spans="1:8" hidden="1" x14ac:dyDescent="0.25">
      <c r="A343" s="65" t="s">
        <v>1058</v>
      </c>
      <c r="B343" s="65" t="s">
        <v>1059</v>
      </c>
      <c r="C343" s="65">
        <v>856</v>
      </c>
      <c r="D343" s="65"/>
      <c r="E343" s="65"/>
      <c r="F343" s="65"/>
      <c r="G343" s="65">
        <v>1</v>
      </c>
      <c r="H343" s="67">
        <f>VLOOKUP(C343,'Secteur Ex DG'!B:B,1,FALSE)</f>
        <v>856</v>
      </c>
    </row>
    <row r="344" spans="1:8" hidden="1" x14ac:dyDescent="0.25">
      <c r="A344" s="65" t="s">
        <v>1061</v>
      </c>
      <c r="B344" s="65" t="s">
        <v>1062</v>
      </c>
      <c r="C344" s="65">
        <v>857</v>
      </c>
      <c r="D344" s="65"/>
      <c r="E344" s="65"/>
      <c r="F344" s="65"/>
      <c r="G344" s="65">
        <v>1</v>
      </c>
      <c r="H344" s="67">
        <f>VLOOKUP(C344,'Secteur Ex DG'!B:B,1,FALSE)</f>
        <v>857</v>
      </c>
    </row>
    <row r="345" spans="1:8" hidden="1" x14ac:dyDescent="0.25">
      <c r="A345" s="65" t="s">
        <v>1118</v>
      </c>
      <c r="B345" s="65" t="s">
        <v>1119</v>
      </c>
      <c r="C345" s="65">
        <v>880</v>
      </c>
      <c r="D345" s="65"/>
      <c r="E345" s="65"/>
      <c r="F345" s="65"/>
      <c r="G345" s="65">
        <v>1</v>
      </c>
      <c r="H345" s="67">
        <f>VLOOKUP(C345,'Secteur Ex DG'!B:B,1,FALSE)</f>
        <v>880</v>
      </c>
    </row>
    <row r="346" spans="1:8" hidden="1" x14ac:dyDescent="0.25">
      <c r="A346" s="65" t="s">
        <v>1064</v>
      </c>
      <c r="B346" s="65" t="s">
        <v>1065</v>
      </c>
      <c r="C346" s="65">
        <v>860</v>
      </c>
      <c r="D346" s="65"/>
      <c r="E346" s="65"/>
      <c r="F346" s="65"/>
      <c r="G346" s="65">
        <v>1</v>
      </c>
      <c r="H346" s="67">
        <f>VLOOKUP(C346,'Secteur Ex DG'!B:B,1,FALSE)</f>
        <v>860</v>
      </c>
    </row>
    <row r="347" spans="1:8" hidden="1" x14ac:dyDescent="0.25">
      <c r="A347" s="65" t="s">
        <v>1067</v>
      </c>
      <c r="B347" s="65" t="s">
        <v>1068</v>
      </c>
      <c r="C347" s="65">
        <v>861</v>
      </c>
      <c r="D347" s="65"/>
      <c r="E347" s="65"/>
      <c r="F347" s="65"/>
      <c r="G347" s="65">
        <v>1</v>
      </c>
      <c r="H347" s="67">
        <f>VLOOKUP(C347,'Secteur Ex DG'!B:B,1,FALSE)</f>
        <v>861</v>
      </c>
    </row>
    <row r="348" spans="1:8" hidden="1" x14ac:dyDescent="0.25">
      <c r="A348" s="65" t="s">
        <v>1070</v>
      </c>
      <c r="B348" s="65" t="s">
        <v>1071</v>
      </c>
      <c r="C348" s="65">
        <v>862</v>
      </c>
      <c r="D348" s="65"/>
      <c r="E348" s="65"/>
      <c r="F348" s="65"/>
      <c r="G348" s="65">
        <v>1</v>
      </c>
      <c r="H348" s="67">
        <f>VLOOKUP(C348,'Secteur Ex DG'!B:B,1,FALSE)</f>
        <v>862</v>
      </c>
    </row>
    <row r="349" spans="1:8" hidden="1" x14ac:dyDescent="0.25">
      <c r="A349" s="65" t="s">
        <v>1073</v>
      </c>
      <c r="B349" s="65" t="s">
        <v>1074</v>
      </c>
      <c r="C349" s="65">
        <v>863</v>
      </c>
      <c r="D349" s="65"/>
      <c r="E349" s="65"/>
      <c r="F349" s="65"/>
      <c r="G349" s="65">
        <v>1</v>
      </c>
      <c r="H349" s="67">
        <f>VLOOKUP(C349,'Secteur Ex DG'!B:B,1,FALSE)</f>
        <v>863</v>
      </c>
    </row>
    <row r="350" spans="1:8" hidden="1" x14ac:dyDescent="0.25">
      <c r="A350" s="65" t="s">
        <v>1121</v>
      </c>
      <c r="B350" s="65" t="s">
        <v>1122</v>
      </c>
      <c r="C350" s="65">
        <v>881</v>
      </c>
      <c r="D350" s="65"/>
      <c r="E350" s="65"/>
      <c r="F350" s="65"/>
      <c r="G350" s="65">
        <v>1</v>
      </c>
      <c r="H350" s="67">
        <f>VLOOKUP(C350,'Secteur Ex DG'!B:B,1,FALSE)</f>
        <v>881</v>
      </c>
    </row>
    <row r="351" spans="1:8" hidden="1" x14ac:dyDescent="0.25">
      <c r="A351" s="65" t="s">
        <v>1076</v>
      </c>
      <c r="B351" s="65" t="s">
        <v>1077</v>
      </c>
      <c r="C351" s="65">
        <v>864</v>
      </c>
      <c r="D351" s="65"/>
      <c r="E351" s="65"/>
      <c r="F351" s="65"/>
      <c r="G351" s="65">
        <v>1</v>
      </c>
      <c r="H351" s="67">
        <f>VLOOKUP(C351,'Secteur Ex DG'!B:B,1,FALSE)</f>
        <v>864</v>
      </c>
    </row>
    <row r="352" spans="1:8" hidden="1" x14ac:dyDescent="0.25">
      <c r="A352" s="65" t="s">
        <v>1079</v>
      </c>
      <c r="B352" s="65" t="s">
        <v>1080</v>
      </c>
      <c r="C352" s="65">
        <v>865</v>
      </c>
      <c r="D352" s="65"/>
      <c r="E352" s="65"/>
      <c r="F352" s="65"/>
      <c r="G352" s="65">
        <v>1</v>
      </c>
      <c r="H352" s="67">
        <f>VLOOKUP(C352,'Secteur Ex DG'!B:B,1,FALSE)</f>
        <v>865</v>
      </c>
    </row>
    <row r="353" spans="1:8" hidden="1" x14ac:dyDescent="0.25">
      <c r="A353" s="65" t="s">
        <v>1082</v>
      </c>
      <c r="B353" s="65" t="s">
        <v>1083</v>
      </c>
      <c r="C353" s="65">
        <v>868</v>
      </c>
      <c r="D353" s="65"/>
      <c r="E353" s="65"/>
      <c r="F353" s="65"/>
      <c r="G353" s="65">
        <v>1</v>
      </c>
      <c r="H353" s="67">
        <f>VLOOKUP(C353,'Secteur Ex DG'!B:B,1,FALSE)</f>
        <v>868</v>
      </c>
    </row>
    <row r="354" spans="1:8" hidden="1" x14ac:dyDescent="0.25">
      <c r="A354" s="65" t="s">
        <v>1085</v>
      </c>
      <c r="B354" s="65" t="s">
        <v>1086</v>
      </c>
      <c r="C354" s="65">
        <v>869</v>
      </c>
      <c r="D354" s="65"/>
      <c r="E354" s="65"/>
      <c r="F354" s="65"/>
      <c r="G354" s="65">
        <v>1</v>
      </c>
      <c r="H354" s="67">
        <f>VLOOKUP(C354,'Secteur Ex DG'!B:B,1,FALSE)</f>
        <v>869</v>
      </c>
    </row>
    <row r="355" spans="1:8" hidden="1" x14ac:dyDescent="0.25">
      <c r="A355" s="69" t="s">
        <v>1088</v>
      </c>
      <c r="B355" s="69" t="s">
        <v>1089</v>
      </c>
      <c r="C355" s="69">
        <v>870</v>
      </c>
      <c r="G355" s="68">
        <v>1</v>
      </c>
      <c r="H355" s="67">
        <f>VLOOKUP(C355,'Secteur Ex DG'!B:B,1,FALSE)</f>
        <v>870</v>
      </c>
    </row>
    <row r="356" spans="1:8" hidden="1" x14ac:dyDescent="0.25">
      <c r="A356" s="65" t="s">
        <v>1091</v>
      </c>
      <c r="B356" s="65" t="s">
        <v>1092</v>
      </c>
      <c r="C356" s="65">
        <v>871</v>
      </c>
      <c r="D356" s="65"/>
      <c r="E356" s="65"/>
      <c r="F356" s="65"/>
      <c r="G356" s="65">
        <v>1</v>
      </c>
      <c r="H356" s="67">
        <f>VLOOKUP(C356,'Secteur Ex DG'!B:B,1,FALSE)</f>
        <v>871</v>
      </c>
    </row>
    <row r="357" spans="1:8" hidden="1" x14ac:dyDescent="0.25">
      <c r="A357" s="65" t="s">
        <v>1094</v>
      </c>
      <c r="B357" s="65" t="s">
        <v>1095</v>
      </c>
      <c r="C357" s="65">
        <v>872</v>
      </c>
      <c r="D357" s="65"/>
      <c r="E357" s="65"/>
      <c r="F357" s="65"/>
      <c r="G357" s="65">
        <v>1</v>
      </c>
      <c r="H357" s="67">
        <f>VLOOKUP(C357,'Secteur Ex DG'!B:B,1,FALSE)</f>
        <v>872</v>
      </c>
    </row>
    <row r="358" spans="1:8" hidden="1" x14ac:dyDescent="0.25">
      <c r="A358" s="65" t="s">
        <v>1124</v>
      </c>
      <c r="B358" s="65" t="s">
        <v>1125</v>
      </c>
      <c r="C358" s="65">
        <v>882</v>
      </c>
      <c r="D358" s="65"/>
      <c r="E358" s="65"/>
      <c r="F358" s="65"/>
      <c r="G358" s="65">
        <v>1</v>
      </c>
      <c r="H358" s="67">
        <f>VLOOKUP(C358,'Secteur Ex DG'!B:B,1,FALSE)</f>
        <v>882</v>
      </c>
    </row>
    <row r="359" spans="1:8" hidden="1" x14ac:dyDescent="0.25">
      <c r="A359" s="65" t="s">
        <v>1097</v>
      </c>
      <c r="B359" s="65" t="s">
        <v>1098</v>
      </c>
      <c r="C359" s="65">
        <v>873</v>
      </c>
      <c r="D359" s="65"/>
      <c r="E359" s="65"/>
      <c r="F359" s="65"/>
      <c r="G359" s="65">
        <v>1</v>
      </c>
      <c r="H359" s="67">
        <f>VLOOKUP(C359,'Secteur Ex DG'!B:B,1,FALSE)</f>
        <v>873</v>
      </c>
    </row>
    <row r="360" spans="1:8" hidden="1" x14ac:dyDescent="0.25">
      <c r="A360" s="65" t="s">
        <v>1127</v>
      </c>
      <c r="B360" s="65" t="s">
        <v>1128</v>
      </c>
      <c r="C360" s="65">
        <v>1005</v>
      </c>
      <c r="D360" s="65"/>
      <c r="E360" s="65"/>
      <c r="F360" s="65"/>
      <c r="G360" s="65">
        <v>1</v>
      </c>
      <c r="H360" s="67">
        <f>VLOOKUP(C360,'Secteur Ex DG'!B:B,1,FALSE)</f>
        <v>1005</v>
      </c>
    </row>
    <row r="361" spans="1:8" hidden="1" x14ac:dyDescent="0.25">
      <c r="A361" s="65" t="s">
        <v>1130</v>
      </c>
      <c r="B361" s="65" t="s">
        <v>1131</v>
      </c>
      <c r="C361" s="65">
        <v>1006</v>
      </c>
      <c r="D361" s="65"/>
      <c r="E361" s="65"/>
      <c r="F361" s="65"/>
      <c r="G361" s="65">
        <v>1</v>
      </c>
      <c r="H361" s="67">
        <f>VLOOKUP(C361,'Secteur Ex DG'!B:B,1,FALSE)</f>
        <v>1006</v>
      </c>
    </row>
    <row r="362" spans="1:8" hidden="1" x14ac:dyDescent="0.25">
      <c r="A362" s="65" t="s">
        <v>1133</v>
      </c>
      <c r="B362" s="65" t="s">
        <v>1134</v>
      </c>
      <c r="C362" s="65">
        <v>1007</v>
      </c>
      <c r="D362" s="65"/>
      <c r="E362" s="65"/>
      <c r="F362" s="65"/>
      <c r="G362" s="65">
        <v>1</v>
      </c>
      <c r="H362" s="67">
        <f>VLOOKUP(C362,'Secteur Ex DG'!B:B,1,FALSE)</f>
        <v>1007</v>
      </c>
    </row>
    <row r="363" spans="1:8" hidden="1" x14ac:dyDescent="0.25">
      <c r="A363" s="65" t="s">
        <v>1136</v>
      </c>
      <c r="B363" s="65" t="s">
        <v>1137</v>
      </c>
      <c r="C363" s="65">
        <v>1008</v>
      </c>
      <c r="D363" s="65"/>
      <c r="E363" s="65"/>
      <c r="F363" s="65"/>
      <c r="G363" s="65">
        <v>1</v>
      </c>
      <c r="H363" s="67">
        <f>VLOOKUP(C363,'Secteur Ex DG'!B:B,1,FALSE)</f>
        <v>1008</v>
      </c>
    </row>
    <row r="364" spans="1:8" hidden="1" x14ac:dyDescent="0.25">
      <c r="A364" s="65" t="s">
        <v>1139</v>
      </c>
      <c r="B364" s="65" t="s">
        <v>1140</v>
      </c>
      <c r="C364" s="65">
        <v>1009</v>
      </c>
      <c r="D364" s="65"/>
      <c r="E364" s="65"/>
      <c r="F364" s="65"/>
      <c r="G364" s="65">
        <v>1</v>
      </c>
      <c r="H364" s="67">
        <f>VLOOKUP(C364,'Secteur Ex DG'!B:B,1,FALSE)</f>
        <v>1009</v>
      </c>
    </row>
    <row r="365" spans="1:8" hidden="1" x14ac:dyDescent="0.25">
      <c r="A365" s="65" t="s">
        <v>1142</v>
      </c>
      <c r="B365" s="65" t="s">
        <v>1143</v>
      </c>
      <c r="C365" s="65">
        <v>1010</v>
      </c>
      <c r="D365" s="65"/>
      <c r="E365" s="65"/>
      <c r="F365" s="65"/>
      <c r="G365" s="65">
        <v>1</v>
      </c>
      <c r="H365" s="67">
        <f>VLOOKUP(C365,'Secteur Ex DG'!B:B,1,FALSE)</f>
        <v>1010</v>
      </c>
    </row>
    <row r="366" spans="1:8" hidden="1" x14ac:dyDescent="0.25">
      <c r="A366" s="65" t="s">
        <v>1145</v>
      </c>
      <c r="B366" s="65" t="s">
        <v>1146</v>
      </c>
      <c r="C366" s="65">
        <v>1011</v>
      </c>
      <c r="D366" s="65"/>
      <c r="E366" s="65"/>
      <c r="F366" s="65"/>
      <c r="G366" s="65">
        <v>1</v>
      </c>
      <c r="H366" s="67">
        <f>VLOOKUP(C366,'Secteur Ex DG'!B:B,1,FALSE)</f>
        <v>1011</v>
      </c>
    </row>
    <row r="367" spans="1:8" hidden="1" x14ac:dyDescent="0.25">
      <c r="A367" s="65" t="s">
        <v>1148</v>
      </c>
      <c r="B367" s="65" t="s">
        <v>1149</v>
      </c>
      <c r="C367" s="65">
        <v>1012</v>
      </c>
      <c r="D367" s="65"/>
      <c r="E367" s="65"/>
      <c r="F367" s="65"/>
      <c r="G367" s="65">
        <v>1</v>
      </c>
      <c r="H367" s="67">
        <f>VLOOKUP(C367,'Secteur Ex DG'!B:B,1,FALSE)</f>
        <v>1012</v>
      </c>
    </row>
    <row r="368" spans="1:8" hidden="1" x14ac:dyDescent="0.25">
      <c r="A368" s="65" t="s">
        <v>1151</v>
      </c>
      <c r="B368" s="65" t="s">
        <v>1152</v>
      </c>
      <c r="C368" s="65">
        <v>1013</v>
      </c>
      <c r="D368" s="65"/>
      <c r="E368" s="65"/>
      <c r="F368" s="65"/>
      <c r="G368" s="65">
        <v>1</v>
      </c>
      <c r="H368" s="67">
        <f>VLOOKUP(C368,'Secteur Ex DG'!B:B,1,FALSE)</f>
        <v>1013</v>
      </c>
    </row>
    <row r="369" spans="1:8" hidden="1" x14ac:dyDescent="0.25">
      <c r="A369" s="65" t="s">
        <v>1154</v>
      </c>
      <c r="B369" s="65" t="s">
        <v>1155</v>
      </c>
      <c r="C369" s="65">
        <v>1014</v>
      </c>
      <c r="D369" s="65"/>
      <c r="E369" s="65"/>
      <c r="F369" s="65"/>
      <c r="G369" s="65">
        <v>1</v>
      </c>
      <c r="H369" s="67">
        <f>VLOOKUP(C369,'Secteur Ex DG'!B:B,1,FALSE)</f>
        <v>1014</v>
      </c>
    </row>
    <row r="370" spans="1:8" hidden="1" x14ac:dyDescent="0.25">
      <c r="A370" s="65" t="s">
        <v>1157</v>
      </c>
      <c r="B370" s="65" t="s">
        <v>1158</v>
      </c>
      <c r="C370" s="65">
        <v>1015</v>
      </c>
      <c r="D370" s="65"/>
      <c r="E370" s="65"/>
      <c r="F370" s="65"/>
      <c r="G370" s="65">
        <v>1</v>
      </c>
      <c r="H370" s="67">
        <f>VLOOKUP(C370,'Secteur Ex DG'!B:B,1,FALSE)</f>
        <v>1015</v>
      </c>
    </row>
    <row r="371" spans="1:8" hidden="1" x14ac:dyDescent="0.25">
      <c r="A371" s="65" t="s">
        <v>1160</v>
      </c>
      <c r="B371" s="65" t="s">
        <v>1161</v>
      </c>
      <c r="C371" s="65">
        <v>1016</v>
      </c>
      <c r="D371" s="65"/>
      <c r="E371" s="65"/>
      <c r="F371" s="65"/>
      <c r="G371" s="65">
        <v>1</v>
      </c>
      <c r="H371" s="67">
        <f>VLOOKUP(C371,'Secteur Ex DG'!B:B,1,FALSE)</f>
        <v>1016</v>
      </c>
    </row>
    <row r="372" spans="1:8" hidden="1" x14ac:dyDescent="0.25">
      <c r="A372" s="65" t="s">
        <v>1163</v>
      </c>
      <c r="B372" s="65" t="s">
        <v>1164</v>
      </c>
      <c r="C372" s="65">
        <v>1129</v>
      </c>
      <c r="D372" s="65"/>
      <c r="E372" s="65"/>
      <c r="F372" s="65"/>
      <c r="G372" s="65">
        <v>1</v>
      </c>
      <c r="H372" s="67">
        <f>VLOOKUP(C372,'Secteur Ex DG'!B:B,1,FALSE)</f>
        <v>1129</v>
      </c>
    </row>
    <row r="373" spans="1:8" hidden="1" x14ac:dyDescent="0.25">
      <c r="A373" s="65" t="s">
        <v>1166</v>
      </c>
      <c r="B373" s="65" t="s">
        <v>1167</v>
      </c>
      <c r="C373" s="65">
        <v>1130</v>
      </c>
      <c r="D373" s="65"/>
      <c r="E373" s="65"/>
      <c r="F373" s="65"/>
      <c r="G373" s="65">
        <v>1</v>
      </c>
      <c r="H373" s="67">
        <f>VLOOKUP(C373,'Secteur Ex DG'!B:B,1,FALSE)</f>
        <v>1130</v>
      </c>
    </row>
    <row r="374" spans="1:8" hidden="1" x14ac:dyDescent="0.25">
      <c r="A374" s="65" t="s">
        <v>1169</v>
      </c>
      <c r="B374" s="65" t="s">
        <v>1170</v>
      </c>
      <c r="C374" s="65">
        <v>1131</v>
      </c>
      <c r="D374" s="65"/>
      <c r="E374" s="65"/>
      <c r="F374" s="65"/>
      <c r="G374" s="65">
        <v>1</v>
      </c>
      <c r="H374" s="67">
        <f>VLOOKUP(C374,'Secteur Ex DG'!B:B,1,FALSE)</f>
        <v>1131</v>
      </c>
    </row>
    <row r="375" spans="1:8" hidden="1" x14ac:dyDescent="0.25">
      <c r="A375" s="65" t="s">
        <v>1172</v>
      </c>
      <c r="B375" s="65" t="s">
        <v>1173</v>
      </c>
      <c r="C375" s="65">
        <v>1132</v>
      </c>
      <c r="D375" s="65"/>
      <c r="E375" s="65"/>
      <c r="F375" s="65"/>
      <c r="G375" s="65">
        <v>1</v>
      </c>
      <c r="H375" s="67">
        <f>VLOOKUP(C375,'Secteur Ex DG'!B:B,1,FALSE)</f>
        <v>1132</v>
      </c>
    </row>
    <row r="376" spans="1:8" hidden="1" x14ac:dyDescent="0.25">
      <c r="A376" s="65" t="s">
        <v>1175</v>
      </c>
      <c r="B376" s="65" t="s">
        <v>1176</v>
      </c>
      <c r="C376" s="65">
        <v>1133</v>
      </c>
      <c r="D376" s="65"/>
      <c r="E376" s="65"/>
      <c r="F376" s="65"/>
      <c r="G376" s="65">
        <v>1</v>
      </c>
      <c r="H376" s="67">
        <f>VLOOKUP(C376,'Secteur Ex DG'!B:B,1,FALSE)</f>
        <v>1133</v>
      </c>
    </row>
    <row r="377" spans="1:8" hidden="1" x14ac:dyDescent="0.25">
      <c r="A377" s="65" t="s">
        <v>1478</v>
      </c>
      <c r="B377" s="65" t="s">
        <v>1479</v>
      </c>
      <c r="C377" s="65">
        <v>1237</v>
      </c>
      <c r="D377" s="65"/>
      <c r="E377" s="65"/>
      <c r="F377" s="65"/>
      <c r="G377" s="65">
        <v>1</v>
      </c>
      <c r="H377" s="67">
        <f>VLOOKUP(C377,'Secteur Ex DG'!B:B,1,FALSE)</f>
        <v>1237</v>
      </c>
    </row>
    <row r="378" spans="1:8" hidden="1" x14ac:dyDescent="0.25">
      <c r="A378" s="65" t="s">
        <v>1178</v>
      </c>
      <c r="B378" s="65" t="s">
        <v>1179</v>
      </c>
      <c r="C378" s="65">
        <v>1134</v>
      </c>
      <c r="D378" s="65"/>
      <c r="E378" s="65"/>
      <c r="F378" s="65"/>
      <c r="G378" s="65">
        <v>1</v>
      </c>
      <c r="H378" s="67">
        <f>VLOOKUP(C378,'Secteur Ex DG'!B:B,1,FALSE)</f>
        <v>1134</v>
      </c>
    </row>
    <row r="379" spans="1:8" hidden="1" x14ac:dyDescent="0.25">
      <c r="A379" s="65" t="s">
        <v>1181</v>
      </c>
      <c r="B379" s="65" t="s">
        <v>1182</v>
      </c>
      <c r="C379" s="65">
        <v>1135</v>
      </c>
      <c r="D379" s="65"/>
      <c r="E379" s="65"/>
      <c r="F379" s="65"/>
      <c r="G379" s="65">
        <v>1</v>
      </c>
      <c r="H379" s="67">
        <f>VLOOKUP(C379,'Secteur Ex DG'!B:B,1,FALSE)</f>
        <v>1135</v>
      </c>
    </row>
    <row r="380" spans="1:8" hidden="1" x14ac:dyDescent="0.25">
      <c r="A380" s="65" t="s">
        <v>1184</v>
      </c>
      <c r="B380" s="65" t="s">
        <v>1185</v>
      </c>
      <c r="C380" s="65">
        <v>1136</v>
      </c>
      <c r="D380" s="65"/>
      <c r="E380" s="65"/>
      <c r="F380" s="65"/>
      <c r="G380" s="65">
        <v>1</v>
      </c>
      <c r="H380" s="67">
        <f>VLOOKUP(C380,'Secteur Ex DG'!B:B,1,FALSE)</f>
        <v>1136</v>
      </c>
    </row>
    <row r="381" spans="1:8" hidden="1" x14ac:dyDescent="0.25">
      <c r="A381" s="65" t="s">
        <v>1187</v>
      </c>
      <c r="B381" s="65" t="s">
        <v>1188</v>
      </c>
      <c r="C381" s="65">
        <v>1137</v>
      </c>
      <c r="D381" s="65"/>
      <c r="E381" s="65"/>
      <c r="F381" s="65"/>
      <c r="G381" s="65">
        <v>1</v>
      </c>
      <c r="H381" s="67">
        <f>VLOOKUP(C381,'Secteur Ex DG'!B:B,1,FALSE)</f>
        <v>1137</v>
      </c>
    </row>
    <row r="382" spans="1:8" hidden="1" x14ac:dyDescent="0.25">
      <c r="A382" s="65" t="s">
        <v>1481</v>
      </c>
      <c r="B382" s="65" t="s">
        <v>1482</v>
      </c>
      <c r="C382" s="65">
        <v>1238</v>
      </c>
      <c r="D382" s="65"/>
      <c r="E382" s="65"/>
      <c r="F382" s="65"/>
      <c r="G382" s="65">
        <v>1</v>
      </c>
      <c r="H382" s="67">
        <f>VLOOKUP(C382,'Secteur Ex DG'!B:B,1,FALSE)</f>
        <v>1238</v>
      </c>
    </row>
    <row r="383" spans="1:8" hidden="1" x14ac:dyDescent="0.25">
      <c r="A383" s="65" t="s">
        <v>1190</v>
      </c>
      <c r="B383" s="65" t="s">
        <v>1191</v>
      </c>
      <c r="C383" s="65">
        <v>1138</v>
      </c>
      <c r="D383" s="65"/>
      <c r="E383" s="65"/>
      <c r="F383" s="65"/>
      <c r="G383" s="65">
        <v>1</v>
      </c>
      <c r="H383" s="67">
        <f>VLOOKUP(C383,'Secteur Ex DG'!B:B,1,FALSE)</f>
        <v>1138</v>
      </c>
    </row>
    <row r="384" spans="1:8" hidden="1" x14ac:dyDescent="0.25">
      <c r="A384" s="65" t="s">
        <v>1193</v>
      </c>
      <c r="B384" s="65" t="s">
        <v>1194</v>
      </c>
      <c r="C384" s="65">
        <v>1139</v>
      </c>
      <c r="D384" s="65"/>
      <c r="E384" s="65"/>
      <c r="F384" s="65"/>
      <c r="G384" s="65">
        <v>1</v>
      </c>
      <c r="H384" s="67">
        <f>VLOOKUP(C384,'Secteur Ex DG'!B:B,1,FALSE)</f>
        <v>1139</v>
      </c>
    </row>
    <row r="385" spans="1:8" hidden="1" x14ac:dyDescent="0.25">
      <c r="A385" s="65" t="s">
        <v>1196</v>
      </c>
      <c r="B385" s="65" t="s">
        <v>1197</v>
      </c>
      <c r="C385" s="65">
        <v>1140</v>
      </c>
      <c r="D385" s="65"/>
      <c r="E385" s="65"/>
      <c r="F385" s="65"/>
      <c r="G385" s="65">
        <v>1</v>
      </c>
      <c r="H385" s="67">
        <f>VLOOKUP(C385,'Secteur Ex DG'!B:B,1,FALSE)</f>
        <v>1140</v>
      </c>
    </row>
    <row r="386" spans="1:8" hidden="1" x14ac:dyDescent="0.25">
      <c r="A386" s="65" t="s">
        <v>1199</v>
      </c>
      <c r="B386" s="65" t="s">
        <v>1200</v>
      </c>
      <c r="C386" s="65">
        <v>1141</v>
      </c>
      <c r="D386" s="65"/>
      <c r="E386" s="65"/>
      <c r="F386" s="65"/>
      <c r="G386" s="65">
        <v>1</v>
      </c>
      <c r="H386" s="67">
        <f>VLOOKUP(C386,'Secteur Ex DG'!B:B,1,FALSE)</f>
        <v>1141</v>
      </c>
    </row>
    <row r="387" spans="1:8" hidden="1" x14ac:dyDescent="0.25">
      <c r="A387" s="65" t="s">
        <v>1202</v>
      </c>
      <c r="B387" s="65" t="s">
        <v>1203</v>
      </c>
      <c r="C387" s="65">
        <v>1142</v>
      </c>
      <c r="D387" s="65"/>
      <c r="E387" s="65"/>
      <c r="F387" s="65"/>
      <c r="G387" s="65">
        <v>1</v>
      </c>
      <c r="H387" s="67">
        <f>VLOOKUP(C387,'Secteur Ex DG'!B:B,1,FALSE)</f>
        <v>1142</v>
      </c>
    </row>
    <row r="388" spans="1:8" hidden="1" x14ac:dyDescent="0.25">
      <c r="A388" s="65" t="s">
        <v>1205</v>
      </c>
      <c r="B388" s="65" t="s">
        <v>1206</v>
      </c>
      <c r="C388" s="65">
        <v>1143</v>
      </c>
      <c r="D388" s="65"/>
      <c r="E388" s="65"/>
      <c r="F388" s="65"/>
      <c r="G388" s="65">
        <v>1</v>
      </c>
      <c r="H388" s="67">
        <f>VLOOKUP(C388,'Secteur Ex DG'!B:B,1,FALSE)</f>
        <v>1143</v>
      </c>
    </row>
    <row r="389" spans="1:8" hidden="1" x14ac:dyDescent="0.25">
      <c r="A389" s="65" t="s">
        <v>1208</v>
      </c>
      <c r="B389" s="65" t="s">
        <v>1209</v>
      </c>
      <c r="C389" s="65">
        <v>1144</v>
      </c>
      <c r="D389" s="65"/>
      <c r="E389" s="65"/>
      <c r="F389" s="65"/>
      <c r="G389" s="65">
        <v>1</v>
      </c>
      <c r="H389" s="67">
        <f>VLOOKUP(C389,'Secteur Ex DG'!B:B,1,FALSE)</f>
        <v>1144</v>
      </c>
    </row>
    <row r="390" spans="1:8" hidden="1" x14ac:dyDescent="0.25">
      <c r="A390" s="65" t="s">
        <v>1211</v>
      </c>
      <c r="B390" s="65" t="s">
        <v>1212</v>
      </c>
      <c r="C390" s="65">
        <v>1145</v>
      </c>
      <c r="D390" s="65"/>
      <c r="E390" s="65"/>
      <c r="F390" s="65"/>
      <c r="G390" s="65">
        <v>1</v>
      </c>
      <c r="H390" s="67">
        <f>VLOOKUP(C390,'Secteur Ex DG'!B:B,1,FALSE)</f>
        <v>1145</v>
      </c>
    </row>
    <row r="391" spans="1:8" hidden="1" x14ac:dyDescent="0.25">
      <c r="A391" s="65" t="s">
        <v>1484</v>
      </c>
      <c r="B391" s="65" t="s">
        <v>1485</v>
      </c>
      <c r="C391" s="65">
        <v>1239</v>
      </c>
      <c r="D391" s="65"/>
      <c r="E391" s="65"/>
      <c r="F391" s="65"/>
      <c r="G391" s="65">
        <v>1</v>
      </c>
      <c r="H391" s="67">
        <f>VLOOKUP(C391,'Secteur Ex DG'!B:B,1,FALSE)</f>
        <v>1239</v>
      </c>
    </row>
    <row r="392" spans="1:8" hidden="1" x14ac:dyDescent="0.25">
      <c r="A392" s="65" t="s">
        <v>1214</v>
      </c>
      <c r="B392" s="65" t="s">
        <v>1215</v>
      </c>
      <c r="C392" s="65">
        <v>1146</v>
      </c>
      <c r="D392" s="65"/>
      <c r="E392" s="65"/>
      <c r="F392" s="65"/>
      <c r="G392" s="65">
        <v>1</v>
      </c>
      <c r="H392" s="67">
        <f>VLOOKUP(C392,'Secteur Ex DG'!B:B,1,FALSE)</f>
        <v>1146</v>
      </c>
    </row>
    <row r="393" spans="1:8" hidden="1" x14ac:dyDescent="0.25">
      <c r="A393" s="65" t="s">
        <v>1217</v>
      </c>
      <c r="B393" s="65" t="s">
        <v>1218</v>
      </c>
      <c r="C393" s="65">
        <v>1147</v>
      </c>
      <c r="D393" s="65"/>
      <c r="E393" s="65"/>
      <c r="F393" s="65"/>
      <c r="G393" s="65">
        <v>1</v>
      </c>
      <c r="H393" s="67">
        <f>VLOOKUP(C393,'Secteur Ex DG'!B:B,1,FALSE)</f>
        <v>1147</v>
      </c>
    </row>
    <row r="394" spans="1:8" hidden="1" x14ac:dyDescent="0.25">
      <c r="A394" s="65" t="s">
        <v>1220</v>
      </c>
      <c r="B394" s="65" t="s">
        <v>1221</v>
      </c>
      <c r="C394" s="65">
        <v>1148</v>
      </c>
      <c r="D394" s="65"/>
      <c r="E394" s="65"/>
      <c r="F394" s="65"/>
      <c r="G394" s="65">
        <v>1</v>
      </c>
      <c r="H394" s="67">
        <f>VLOOKUP(C394,'Secteur Ex DG'!B:B,1,FALSE)</f>
        <v>1148</v>
      </c>
    </row>
    <row r="395" spans="1:8" hidden="1" x14ac:dyDescent="0.25">
      <c r="A395" s="65" t="s">
        <v>1223</v>
      </c>
      <c r="B395" s="65" t="s">
        <v>1224</v>
      </c>
      <c r="C395" s="65">
        <v>1149</v>
      </c>
      <c r="D395" s="65"/>
      <c r="E395" s="65"/>
      <c r="F395" s="65"/>
      <c r="G395" s="65">
        <v>1</v>
      </c>
      <c r="H395" s="67">
        <f>VLOOKUP(C395,'Secteur Ex DG'!B:B,1,FALSE)</f>
        <v>1149</v>
      </c>
    </row>
    <row r="396" spans="1:8" hidden="1" x14ac:dyDescent="0.25">
      <c r="A396" s="65" t="s">
        <v>1226</v>
      </c>
      <c r="B396" s="65" t="s">
        <v>1227</v>
      </c>
      <c r="C396" s="65">
        <v>1150</v>
      </c>
      <c r="D396" s="65"/>
      <c r="E396" s="65"/>
      <c r="F396" s="65"/>
      <c r="G396" s="65">
        <v>1</v>
      </c>
      <c r="H396" s="67">
        <f>VLOOKUP(C396,'Secteur Ex DG'!B:B,1,FALSE)</f>
        <v>1150</v>
      </c>
    </row>
    <row r="397" spans="1:8" hidden="1" x14ac:dyDescent="0.25">
      <c r="A397" s="65" t="s">
        <v>1229</v>
      </c>
      <c r="B397" s="65" t="s">
        <v>1230</v>
      </c>
      <c r="C397" s="65">
        <v>1151</v>
      </c>
      <c r="D397" s="65"/>
      <c r="E397" s="65"/>
      <c r="F397" s="65"/>
      <c r="G397" s="65">
        <v>1</v>
      </c>
      <c r="H397" s="67">
        <f>VLOOKUP(C397,'Secteur Ex DG'!B:B,1,FALSE)</f>
        <v>1151</v>
      </c>
    </row>
    <row r="398" spans="1:8" hidden="1" x14ac:dyDescent="0.25">
      <c r="A398" s="65" t="s">
        <v>1232</v>
      </c>
      <c r="B398" s="65" t="s">
        <v>1233</v>
      </c>
      <c r="C398" s="65">
        <v>1152</v>
      </c>
      <c r="D398" s="65"/>
      <c r="E398" s="65"/>
      <c r="F398" s="65"/>
      <c r="G398" s="65">
        <v>1</v>
      </c>
      <c r="H398" s="67">
        <f>VLOOKUP(C398,'Secteur Ex DG'!B:B,1,FALSE)</f>
        <v>1152</v>
      </c>
    </row>
    <row r="399" spans="1:8" hidden="1" x14ac:dyDescent="0.25">
      <c r="A399" s="65" t="s">
        <v>1235</v>
      </c>
      <c r="B399" s="65" t="s">
        <v>1236</v>
      </c>
      <c r="C399" s="65">
        <v>1153</v>
      </c>
      <c r="D399" s="65"/>
      <c r="E399" s="65"/>
      <c r="F399" s="65"/>
      <c r="G399" s="65">
        <v>1</v>
      </c>
      <c r="H399" s="67">
        <f>VLOOKUP(C399,'Secteur Ex DG'!B:B,1,FALSE)</f>
        <v>1153</v>
      </c>
    </row>
    <row r="400" spans="1:8" hidden="1" x14ac:dyDescent="0.25">
      <c r="A400" s="65" t="s">
        <v>1238</v>
      </c>
      <c r="B400" s="65" t="s">
        <v>1239</v>
      </c>
      <c r="C400" s="65">
        <v>1154</v>
      </c>
      <c r="D400" s="65"/>
      <c r="E400" s="65"/>
      <c r="F400" s="65"/>
      <c r="G400" s="65">
        <v>1</v>
      </c>
      <c r="H400" s="67">
        <f>VLOOKUP(C400,'Secteur Ex DG'!B:B,1,FALSE)</f>
        <v>1154</v>
      </c>
    </row>
    <row r="401" spans="1:8" hidden="1" x14ac:dyDescent="0.25">
      <c r="A401" s="65" t="s">
        <v>1241</v>
      </c>
      <c r="B401" s="65" t="s">
        <v>1242</v>
      </c>
      <c r="C401" s="65">
        <v>1155</v>
      </c>
      <c r="D401" s="65"/>
      <c r="E401" s="65"/>
      <c r="F401" s="65"/>
      <c r="G401" s="65">
        <v>1</v>
      </c>
      <c r="H401" s="67">
        <f>VLOOKUP(C401,'Secteur Ex DG'!B:B,1,FALSE)</f>
        <v>1155</v>
      </c>
    </row>
    <row r="402" spans="1:8" hidden="1" x14ac:dyDescent="0.25">
      <c r="A402" s="65" t="s">
        <v>1244</v>
      </c>
      <c r="B402" s="65" t="s">
        <v>1245</v>
      </c>
      <c r="C402" s="65">
        <v>1156</v>
      </c>
      <c r="D402" s="65"/>
      <c r="E402" s="65"/>
      <c r="F402" s="65"/>
      <c r="G402" s="65">
        <v>1</v>
      </c>
      <c r="H402" s="67">
        <f>VLOOKUP(C402,'Secteur Ex DG'!B:B,1,FALSE)</f>
        <v>1156</v>
      </c>
    </row>
    <row r="403" spans="1:8" hidden="1" x14ac:dyDescent="0.25">
      <c r="A403" s="65" t="s">
        <v>1247</v>
      </c>
      <c r="B403" s="65" t="s">
        <v>1248</v>
      </c>
      <c r="C403" s="65">
        <v>1157</v>
      </c>
      <c r="D403" s="65"/>
      <c r="E403" s="65"/>
      <c r="F403" s="65"/>
      <c r="G403" s="65">
        <v>1</v>
      </c>
      <c r="H403" s="67">
        <f>VLOOKUP(C403,'Secteur Ex DG'!B:B,1,FALSE)</f>
        <v>1157</v>
      </c>
    </row>
    <row r="404" spans="1:8" hidden="1" x14ac:dyDescent="0.25">
      <c r="A404" s="65" t="s">
        <v>1250</v>
      </c>
      <c r="B404" s="65" t="s">
        <v>1251</v>
      </c>
      <c r="C404" s="65">
        <v>1158</v>
      </c>
      <c r="D404" s="65"/>
      <c r="E404" s="65"/>
      <c r="F404" s="65"/>
      <c r="G404" s="65">
        <v>1</v>
      </c>
      <c r="H404" s="67">
        <f>VLOOKUP(C404,'Secteur Ex DG'!B:B,1,FALSE)</f>
        <v>1158</v>
      </c>
    </row>
    <row r="405" spans="1:8" hidden="1" x14ac:dyDescent="0.25">
      <c r="A405" s="65" t="s">
        <v>1253</v>
      </c>
      <c r="B405" s="65" t="s">
        <v>1254</v>
      </c>
      <c r="C405" s="65">
        <v>1159</v>
      </c>
      <c r="D405" s="65"/>
      <c r="E405" s="65"/>
      <c r="F405" s="65"/>
      <c r="G405" s="65">
        <v>1</v>
      </c>
      <c r="H405" s="67">
        <f>VLOOKUP(C405,'Secteur Ex DG'!B:B,1,FALSE)</f>
        <v>1159</v>
      </c>
    </row>
    <row r="406" spans="1:8" hidden="1" x14ac:dyDescent="0.25">
      <c r="A406" s="65" t="s">
        <v>1256</v>
      </c>
      <c r="B406" s="65" t="s">
        <v>1257</v>
      </c>
      <c r="C406" s="65">
        <v>1160</v>
      </c>
      <c r="D406" s="65"/>
      <c r="E406" s="65"/>
      <c r="F406" s="65"/>
      <c r="G406" s="65">
        <v>1</v>
      </c>
      <c r="H406" s="67">
        <f>VLOOKUP(C406,'Secteur Ex DG'!B:B,1,FALSE)</f>
        <v>1160</v>
      </c>
    </row>
    <row r="407" spans="1:8" hidden="1" x14ac:dyDescent="0.25">
      <c r="A407" s="65" t="s">
        <v>1259</v>
      </c>
      <c r="B407" s="65" t="s">
        <v>1260</v>
      </c>
      <c r="C407" s="65">
        <v>1161</v>
      </c>
      <c r="D407" s="65"/>
      <c r="E407" s="65"/>
      <c r="F407" s="65"/>
      <c r="G407" s="65">
        <v>1</v>
      </c>
      <c r="H407" s="67">
        <f>VLOOKUP(C407,'Secteur Ex DG'!B:B,1,FALSE)</f>
        <v>1161</v>
      </c>
    </row>
    <row r="408" spans="1:8" hidden="1" x14ac:dyDescent="0.25">
      <c r="A408" s="65" t="s">
        <v>1262</v>
      </c>
      <c r="B408" s="65" t="s">
        <v>1263</v>
      </c>
      <c r="C408" s="65">
        <v>1162</v>
      </c>
      <c r="D408" s="65"/>
      <c r="E408" s="65"/>
      <c r="F408" s="65"/>
      <c r="G408" s="65">
        <v>1</v>
      </c>
      <c r="H408" s="67">
        <f>VLOOKUP(C408,'Secteur Ex DG'!B:B,1,FALSE)</f>
        <v>1162</v>
      </c>
    </row>
    <row r="409" spans="1:8" hidden="1" x14ac:dyDescent="0.25">
      <c r="A409" s="65" t="s">
        <v>1265</v>
      </c>
      <c r="B409" s="65" t="s">
        <v>1266</v>
      </c>
      <c r="C409" s="65">
        <v>1163</v>
      </c>
      <c r="D409" s="65"/>
      <c r="E409" s="65"/>
      <c r="F409" s="65"/>
      <c r="G409" s="65">
        <v>1</v>
      </c>
      <c r="H409" s="67">
        <f>VLOOKUP(C409,'Secteur Ex DG'!B:B,1,FALSE)</f>
        <v>1163</v>
      </c>
    </row>
    <row r="410" spans="1:8" hidden="1" x14ac:dyDescent="0.25">
      <c r="A410" s="65" t="s">
        <v>1268</v>
      </c>
      <c r="B410" s="65" t="s">
        <v>1269</v>
      </c>
      <c r="C410" s="65">
        <v>1164</v>
      </c>
      <c r="D410" s="65"/>
      <c r="E410" s="65"/>
      <c r="F410" s="65"/>
      <c r="G410" s="65">
        <v>1</v>
      </c>
      <c r="H410" s="67">
        <f>VLOOKUP(C410,'Secteur Ex DG'!B:B,1,FALSE)</f>
        <v>1164</v>
      </c>
    </row>
    <row r="411" spans="1:8" hidden="1" x14ac:dyDescent="0.25">
      <c r="A411" s="65" t="s">
        <v>1271</v>
      </c>
      <c r="B411" s="65" t="s">
        <v>1272</v>
      </c>
      <c r="C411" s="65">
        <v>1165</v>
      </c>
      <c r="D411" s="65"/>
      <c r="E411" s="65"/>
      <c r="F411" s="65"/>
      <c r="G411" s="65">
        <v>1</v>
      </c>
      <c r="H411" s="67">
        <f>VLOOKUP(C411,'Secteur Ex DG'!B:B,1,FALSE)</f>
        <v>1165</v>
      </c>
    </row>
    <row r="412" spans="1:8" hidden="1" x14ac:dyDescent="0.25">
      <c r="A412" s="65" t="s">
        <v>1274</v>
      </c>
      <c r="B412" s="65" t="s">
        <v>1275</v>
      </c>
      <c r="C412" s="65">
        <v>1166</v>
      </c>
      <c r="D412" s="65"/>
      <c r="E412" s="65"/>
      <c r="F412" s="65"/>
      <c r="G412" s="65">
        <v>1</v>
      </c>
      <c r="H412" s="67">
        <f>VLOOKUP(C412,'Secteur Ex DG'!B:B,1,FALSE)</f>
        <v>1166</v>
      </c>
    </row>
    <row r="413" spans="1:8" hidden="1" x14ac:dyDescent="0.25">
      <c r="A413" s="65" t="s">
        <v>1277</v>
      </c>
      <c r="B413" s="65" t="s">
        <v>1278</v>
      </c>
      <c r="C413" s="65">
        <v>1167</v>
      </c>
      <c r="D413" s="65"/>
      <c r="E413" s="65"/>
      <c r="F413" s="65"/>
      <c r="G413" s="65">
        <v>1</v>
      </c>
      <c r="H413" s="67">
        <f>VLOOKUP(C413,'Secteur Ex DG'!B:B,1,FALSE)</f>
        <v>1167</v>
      </c>
    </row>
    <row r="414" spans="1:8" hidden="1" x14ac:dyDescent="0.25">
      <c r="A414" s="65" t="s">
        <v>1280</v>
      </c>
      <c r="B414" s="65" t="s">
        <v>1281</v>
      </c>
      <c r="C414" s="65">
        <v>1168</v>
      </c>
      <c r="D414" s="65"/>
      <c r="E414" s="65"/>
      <c r="F414" s="65"/>
      <c r="G414" s="65">
        <v>1</v>
      </c>
      <c r="H414" s="67">
        <f>VLOOKUP(C414,'Secteur Ex DG'!B:B,1,FALSE)</f>
        <v>1168</v>
      </c>
    </row>
    <row r="415" spans="1:8" hidden="1" x14ac:dyDescent="0.25">
      <c r="A415" s="65" t="s">
        <v>1283</v>
      </c>
      <c r="B415" s="65" t="s">
        <v>1284</v>
      </c>
      <c r="C415" s="65">
        <v>1169</v>
      </c>
      <c r="D415" s="65"/>
      <c r="E415" s="65"/>
      <c r="F415" s="65"/>
      <c r="G415" s="65">
        <v>1</v>
      </c>
      <c r="H415" s="67">
        <f>VLOOKUP(C415,'Secteur Ex DG'!B:B,1,FALSE)</f>
        <v>1169</v>
      </c>
    </row>
    <row r="416" spans="1:8" hidden="1" x14ac:dyDescent="0.25">
      <c r="A416" s="65" t="s">
        <v>1286</v>
      </c>
      <c r="B416" s="65" t="s">
        <v>1287</v>
      </c>
      <c r="C416" s="65">
        <v>1170</v>
      </c>
      <c r="D416" s="65"/>
      <c r="E416" s="65"/>
      <c r="F416" s="65"/>
      <c r="G416" s="65">
        <v>1</v>
      </c>
      <c r="H416" s="67">
        <f>VLOOKUP(C416,'Secteur Ex DG'!B:B,1,FALSE)</f>
        <v>1170</v>
      </c>
    </row>
    <row r="417" spans="1:8" hidden="1" x14ac:dyDescent="0.25">
      <c r="A417" s="65" t="s">
        <v>1289</v>
      </c>
      <c r="B417" s="65" t="s">
        <v>1290</v>
      </c>
      <c r="C417" s="65">
        <v>1171</v>
      </c>
      <c r="D417" s="65"/>
      <c r="E417" s="65"/>
      <c r="F417" s="65"/>
      <c r="G417" s="65">
        <v>1</v>
      </c>
      <c r="H417" s="67">
        <f>VLOOKUP(C417,'Secteur Ex DG'!B:B,1,FALSE)</f>
        <v>1171</v>
      </c>
    </row>
    <row r="418" spans="1:8" hidden="1" x14ac:dyDescent="0.25">
      <c r="A418" s="65" t="s">
        <v>1292</v>
      </c>
      <c r="B418" s="65" t="s">
        <v>1293</v>
      </c>
      <c r="C418" s="65">
        <v>1172</v>
      </c>
      <c r="D418" s="65"/>
      <c r="E418" s="65"/>
      <c r="F418" s="65"/>
      <c r="G418" s="65">
        <v>1</v>
      </c>
      <c r="H418" s="67">
        <f>VLOOKUP(C418,'Secteur Ex DG'!B:B,1,FALSE)</f>
        <v>1172</v>
      </c>
    </row>
    <row r="419" spans="1:8" hidden="1" x14ac:dyDescent="0.25">
      <c r="A419" s="65" t="s">
        <v>1295</v>
      </c>
      <c r="B419" s="65" t="s">
        <v>1296</v>
      </c>
      <c r="C419" s="65">
        <v>1173</v>
      </c>
      <c r="D419" s="65"/>
      <c r="E419" s="65"/>
      <c r="F419" s="65"/>
      <c r="G419" s="65">
        <v>1</v>
      </c>
      <c r="H419" s="67">
        <f>VLOOKUP(C419,'Secteur Ex DG'!B:B,1,FALSE)</f>
        <v>1173</v>
      </c>
    </row>
    <row r="420" spans="1:8" hidden="1" x14ac:dyDescent="0.25">
      <c r="A420" s="65" t="s">
        <v>1298</v>
      </c>
      <c r="B420" s="65" t="s">
        <v>1299</v>
      </c>
      <c r="C420" s="65">
        <v>1174</v>
      </c>
      <c r="D420" s="65"/>
      <c r="E420" s="65"/>
      <c r="F420" s="65"/>
      <c r="G420" s="65">
        <v>1</v>
      </c>
      <c r="H420" s="67">
        <f>VLOOKUP(C420,'Secteur Ex DG'!B:B,1,FALSE)</f>
        <v>1174</v>
      </c>
    </row>
    <row r="421" spans="1:8" hidden="1" x14ac:dyDescent="0.25">
      <c r="A421" s="65" t="s">
        <v>1301</v>
      </c>
      <c r="B421" s="65" t="s">
        <v>1302</v>
      </c>
      <c r="C421" s="65">
        <v>1175</v>
      </c>
      <c r="D421" s="65"/>
      <c r="E421" s="65"/>
      <c r="F421" s="65"/>
      <c r="G421" s="65">
        <v>1</v>
      </c>
      <c r="H421" s="67">
        <f>VLOOKUP(C421,'Secteur Ex DG'!B:B,1,FALSE)</f>
        <v>1175</v>
      </c>
    </row>
    <row r="422" spans="1:8" hidden="1" x14ac:dyDescent="0.25">
      <c r="A422" s="65" t="s">
        <v>1304</v>
      </c>
      <c r="B422" s="65" t="s">
        <v>1305</v>
      </c>
      <c r="C422" s="65">
        <v>1176</v>
      </c>
      <c r="D422" s="65"/>
      <c r="E422" s="65"/>
      <c r="F422" s="65"/>
      <c r="G422" s="65">
        <v>1</v>
      </c>
      <c r="H422" s="67">
        <f>VLOOKUP(C422,'Secteur Ex DG'!B:B,1,FALSE)</f>
        <v>1176</v>
      </c>
    </row>
    <row r="423" spans="1:8" hidden="1" x14ac:dyDescent="0.25">
      <c r="A423" s="65" t="s">
        <v>1307</v>
      </c>
      <c r="B423" s="65" t="s">
        <v>1308</v>
      </c>
      <c r="C423" s="65">
        <v>1177</v>
      </c>
      <c r="D423" s="65"/>
      <c r="E423" s="65"/>
      <c r="F423" s="65"/>
      <c r="G423" s="65">
        <v>1</v>
      </c>
      <c r="H423" s="67">
        <f>VLOOKUP(C423,'Secteur Ex DG'!B:B,1,FALSE)</f>
        <v>1177</v>
      </c>
    </row>
    <row r="424" spans="1:8" hidden="1" x14ac:dyDescent="0.25">
      <c r="A424" s="65" t="s">
        <v>1310</v>
      </c>
      <c r="B424" s="65" t="s">
        <v>1311</v>
      </c>
      <c r="C424" s="65">
        <v>1178</v>
      </c>
      <c r="D424" s="65"/>
      <c r="E424" s="65"/>
      <c r="F424" s="65"/>
      <c r="G424" s="65">
        <v>1</v>
      </c>
      <c r="H424" s="67">
        <f>VLOOKUP(C424,'Secteur Ex DG'!B:B,1,FALSE)</f>
        <v>1178</v>
      </c>
    </row>
    <row r="425" spans="1:8" hidden="1" x14ac:dyDescent="0.25">
      <c r="A425" s="65" t="s">
        <v>1313</v>
      </c>
      <c r="B425" s="65" t="s">
        <v>1314</v>
      </c>
      <c r="C425" s="65">
        <v>1179</v>
      </c>
      <c r="D425" s="65"/>
      <c r="E425" s="65"/>
      <c r="F425" s="65"/>
      <c r="G425" s="65">
        <v>1</v>
      </c>
      <c r="H425" s="67">
        <f>VLOOKUP(C425,'Secteur Ex DG'!B:B,1,FALSE)</f>
        <v>1179</v>
      </c>
    </row>
    <row r="426" spans="1:8" hidden="1" x14ac:dyDescent="0.25">
      <c r="A426" s="65" t="s">
        <v>1316</v>
      </c>
      <c r="B426" s="65" t="s">
        <v>1317</v>
      </c>
      <c r="C426" s="65">
        <v>1180</v>
      </c>
      <c r="D426" s="65"/>
      <c r="E426" s="65"/>
      <c r="F426" s="65"/>
      <c r="G426" s="65">
        <v>1</v>
      </c>
      <c r="H426" s="67">
        <f>VLOOKUP(C426,'Secteur Ex DG'!B:B,1,FALSE)</f>
        <v>1180</v>
      </c>
    </row>
    <row r="427" spans="1:8" hidden="1" x14ac:dyDescent="0.25">
      <c r="A427" s="65" t="s">
        <v>1319</v>
      </c>
      <c r="B427" s="65" t="s">
        <v>1320</v>
      </c>
      <c r="C427" s="65">
        <v>1181</v>
      </c>
      <c r="D427" s="65"/>
      <c r="E427" s="65"/>
      <c r="F427" s="65"/>
      <c r="G427" s="65">
        <v>1</v>
      </c>
      <c r="H427" s="67">
        <f>VLOOKUP(C427,'Secteur Ex DG'!B:B,1,FALSE)</f>
        <v>1181</v>
      </c>
    </row>
    <row r="428" spans="1:8" hidden="1" x14ac:dyDescent="0.25">
      <c r="A428" s="65" t="s">
        <v>1322</v>
      </c>
      <c r="B428" s="65" t="s">
        <v>1323</v>
      </c>
      <c r="C428" s="65">
        <v>1182</v>
      </c>
      <c r="D428" s="65"/>
      <c r="E428" s="65"/>
      <c r="F428" s="65"/>
      <c r="G428" s="65">
        <v>1</v>
      </c>
      <c r="H428" s="67">
        <f>VLOOKUP(C428,'Secteur Ex DG'!B:B,1,FALSE)</f>
        <v>1182</v>
      </c>
    </row>
    <row r="429" spans="1:8" hidden="1" x14ac:dyDescent="0.25">
      <c r="A429" s="65" t="s">
        <v>1325</v>
      </c>
      <c r="B429" s="65" t="s">
        <v>1326</v>
      </c>
      <c r="C429" s="65">
        <v>1183</v>
      </c>
      <c r="D429" s="65"/>
      <c r="E429" s="65"/>
      <c r="F429" s="65"/>
      <c r="G429" s="65">
        <v>1</v>
      </c>
      <c r="H429" s="67">
        <f>VLOOKUP(C429,'Secteur Ex DG'!B:B,1,FALSE)</f>
        <v>1183</v>
      </c>
    </row>
    <row r="430" spans="1:8" hidden="1" x14ac:dyDescent="0.25">
      <c r="A430" s="65" t="s">
        <v>1328</v>
      </c>
      <c r="B430" s="65" t="s">
        <v>1329</v>
      </c>
      <c r="C430" s="65">
        <v>1184</v>
      </c>
      <c r="D430" s="65"/>
      <c r="E430" s="65"/>
      <c r="F430" s="65"/>
      <c r="G430" s="65">
        <v>1</v>
      </c>
      <c r="H430" s="67">
        <f>VLOOKUP(C430,'Secteur Ex DG'!B:B,1,FALSE)</f>
        <v>1184</v>
      </c>
    </row>
    <row r="431" spans="1:8" hidden="1" x14ac:dyDescent="0.25">
      <c r="A431" s="65" t="s">
        <v>1331</v>
      </c>
      <c r="B431" s="65" t="s">
        <v>1332</v>
      </c>
      <c r="C431" s="65">
        <v>1185</v>
      </c>
      <c r="D431" s="65"/>
      <c r="E431" s="65"/>
      <c r="F431" s="65"/>
      <c r="G431" s="65">
        <v>1</v>
      </c>
      <c r="H431" s="67">
        <f>VLOOKUP(C431,'Secteur Ex DG'!B:B,1,FALSE)</f>
        <v>1185</v>
      </c>
    </row>
    <row r="432" spans="1:8" hidden="1" x14ac:dyDescent="0.25">
      <c r="A432" s="65" t="s">
        <v>1334</v>
      </c>
      <c r="B432" s="65" t="s">
        <v>1335</v>
      </c>
      <c r="C432" s="65">
        <v>1186</v>
      </c>
      <c r="D432" s="65"/>
      <c r="E432" s="65"/>
      <c r="F432" s="65"/>
      <c r="G432" s="65">
        <v>1</v>
      </c>
      <c r="H432" s="67">
        <f>VLOOKUP(C432,'Secteur Ex DG'!B:B,1,FALSE)</f>
        <v>1186</v>
      </c>
    </row>
    <row r="433" spans="1:8" hidden="1" x14ac:dyDescent="0.25">
      <c r="A433" s="65" t="s">
        <v>1337</v>
      </c>
      <c r="B433" s="65" t="s">
        <v>1338</v>
      </c>
      <c r="C433" s="65">
        <v>1187</v>
      </c>
      <c r="D433" s="65"/>
      <c r="E433" s="65"/>
      <c r="F433" s="65"/>
      <c r="G433" s="65">
        <v>1</v>
      </c>
      <c r="H433" s="67">
        <f>VLOOKUP(C433,'Secteur Ex DG'!B:B,1,FALSE)</f>
        <v>1187</v>
      </c>
    </row>
    <row r="434" spans="1:8" hidden="1" x14ac:dyDescent="0.25">
      <c r="A434" s="65" t="s">
        <v>1340</v>
      </c>
      <c r="B434" s="65" t="s">
        <v>1341</v>
      </c>
      <c r="C434" s="65">
        <v>1188</v>
      </c>
      <c r="D434" s="65"/>
      <c r="E434" s="65"/>
      <c r="F434" s="65"/>
      <c r="G434" s="65">
        <v>1</v>
      </c>
      <c r="H434" s="67">
        <f>VLOOKUP(C434,'Secteur Ex DG'!B:B,1,FALSE)</f>
        <v>1188</v>
      </c>
    </row>
    <row r="435" spans="1:8" hidden="1" x14ac:dyDescent="0.25">
      <c r="A435" s="65" t="s">
        <v>1343</v>
      </c>
      <c r="B435" s="65" t="s">
        <v>1344</v>
      </c>
      <c r="C435" s="65">
        <v>1189</v>
      </c>
      <c r="D435" s="65"/>
      <c r="E435" s="65"/>
      <c r="F435" s="65"/>
      <c r="G435" s="65">
        <v>1</v>
      </c>
      <c r="H435" s="67">
        <f>VLOOKUP(C435,'Secteur Ex DG'!B:B,1,FALSE)</f>
        <v>1189</v>
      </c>
    </row>
    <row r="436" spans="1:8" hidden="1" x14ac:dyDescent="0.25">
      <c r="A436" s="65" t="s">
        <v>1346</v>
      </c>
      <c r="B436" s="65" t="s">
        <v>1347</v>
      </c>
      <c r="C436" s="65">
        <v>1190</v>
      </c>
      <c r="D436" s="65"/>
      <c r="E436" s="65"/>
      <c r="F436" s="65"/>
      <c r="G436" s="65">
        <v>1</v>
      </c>
      <c r="H436" s="67">
        <f>VLOOKUP(C436,'Secteur Ex DG'!B:B,1,FALSE)</f>
        <v>1190</v>
      </c>
    </row>
    <row r="437" spans="1:8" hidden="1" x14ac:dyDescent="0.25">
      <c r="A437" s="65" t="s">
        <v>1349</v>
      </c>
      <c r="B437" s="65" t="s">
        <v>1350</v>
      </c>
      <c r="C437" s="65">
        <v>1191</v>
      </c>
      <c r="D437" s="65"/>
      <c r="E437" s="65"/>
      <c r="F437" s="65"/>
      <c r="G437" s="65">
        <v>1</v>
      </c>
      <c r="H437" s="67">
        <f>VLOOKUP(C437,'Secteur Ex DG'!B:B,1,FALSE)</f>
        <v>1191</v>
      </c>
    </row>
    <row r="438" spans="1:8" hidden="1" x14ac:dyDescent="0.25">
      <c r="A438" s="65" t="s">
        <v>1352</v>
      </c>
      <c r="B438" s="65" t="s">
        <v>1353</v>
      </c>
      <c r="C438" s="65">
        <v>1192</v>
      </c>
      <c r="D438" s="65"/>
      <c r="E438" s="65"/>
      <c r="F438" s="65"/>
      <c r="G438" s="65">
        <v>1</v>
      </c>
      <c r="H438" s="67">
        <f>VLOOKUP(C438,'Secteur Ex DG'!B:B,1,FALSE)</f>
        <v>1192</v>
      </c>
    </row>
    <row r="439" spans="1:8" hidden="1" x14ac:dyDescent="0.25">
      <c r="A439" s="65" t="s">
        <v>1355</v>
      </c>
      <c r="B439" s="65" t="s">
        <v>1356</v>
      </c>
      <c r="C439" s="65">
        <v>1193</v>
      </c>
      <c r="D439" s="65"/>
      <c r="E439" s="65"/>
      <c r="F439" s="65"/>
      <c r="G439" s="65">
        <v>1</v>
      </c>
      <c r="H439" s="67">
        <f>VLOOKUP(C439,'Secteur Ex DG'!B:B,1,FALSE)</f>
        <v>1193</v>
      </c>
    </row>
    <row r="440" spans="1:8" hidden="1" x14ac:dyDescent="0.25">
      <c r="A440" s="65" t="s">
        <v>1358</v>
      </c>
      <c r="B440" s="65" t="s">
        <v>1359</v>
      </c>
      <c r="C440" s="65">
        <v>1194</v>
      </c>
      <c r="D440" s="65"/>
      <c r="E440" s="65"/>
      <c r="F440" s="65"/>
      <c r="G440" s="65">
        <v>1</v>
      </c>
      <c r="H440" s="67">
        <f>VLOOKUP(C440,'Secteur Ex DG'!B:B,1,FALSE)</f>
        <v>1194</v>
      </c>
    </row>
    <row r="441" spans="1:8" hidden="1" x14ac:dyDescent="0.25">
      <c r="A441" s="65" t="s">
        <v>1361</v>
      </c>
      <c r="B441" s="65" t="s">
        <v>1362</v>
      </c>
      <c r="C441" s="65">
        <v>1195</v>
      </c>
      <c r="D441" s="65"/>
      <c r="E441" s="65"/>
      <c r="F441" s="65"/>
      <c r="G441" s="65">
        <v>1</v>
      </c>
      <c r="H441" s="67">
        <f>VLOOKUP(C441,'Secteur Ex DG'!B:B,1,FALSE)</f>
        <v>1195</v>
      </c>
    </row>
    <row r="442" spans="1:8" hidden="1" x14ac:dyDescent="0.25">
      <c r="A442" s="65" t="s">
        <v>1364</v>
      </c>
      <c r="B442" s="65" t="s">
        <v>1365</v>
      </c>
      <c r="C442" s="65">
        <v>1196</v>
      </c>
      <c r="D442" s="65"/>
      <c r="E442" s="65"/>
      <c r="F442" s="65"/>
      <c r="G442" s="65">
        <v>1</v>
      </c>
      <c r="H442" s="67">
        <f>VLOOKUP(C442,'Secteur Ex DG'!B:B,1,FALSE)</f>
        <v>1196</v>
      </c>
    </row>
    <row r="443" spans="1:8" hidden="1" x14ac:dyDescent="0.25">
      <c r="A443" s="65" t="s">
        <v>1367</v>
      </c>
      <c r="B443" s="65" t="s">
        <v>1368</v>
      </c>
      <c r="C443" s="65">
        <v>1197</v>
      </c>
      <c r="D443" s="65"/>
      <c r="E443" s="65"/>
      <c r="F443" s="65"/>
      <c r="G443" s="65">
        <v>1</v>
      </c>
      <c r="H443" s="67">
        <f>VLOOKUP(C443,'Secteur Ex DG'!B:B,1,FALSE)</f>
        <v>1197</v>
      </c>
    </row>
    <row r="444" spans="1:8" hidden="1" x14ac:dyDescent="0.25">
      <c r="A444" s="65" t="s">
        <v>1370</v>
      </c>
      <c r="B444" s="65" t="s">
        <v>1371</v>
      </c>
      <c r="C444" s="65">
        <v>1198</v>
      </c>
      <c r="D444" s="65"/>
      <c r="E444" s="65"/>
      <c r="F444" s="65"/>
      <c r="G444" s="65">
        <v>1</v>
      </c>
      <c r="H444" s="67">
        <f>VLOOKUP(C444,'Secteur Ex DG'!B:B,1,FALSE)</f>
        <v>1198</v>
      </c>
    </row>
    <row r="445" spans="1:8" hidden="1" x14ac:dyDescent="0.25">
      <c r="A445" s="65" t="s">
        <v>1373</v>
      </c>
      <c r="B445" s="65" t="s">
        <v>1374</v>
      </c>
      <c r="C445" s="65">
        <v>1199</v>
      </c>
      <c r="D445" s="65"/>
      <c r="E445" s="65"/>
      <c r="F445" s="65"/>
      <c r="G445" s="65">
        <v>1</v>
      </c>
      <c r="H445" s="67">
        <f>VLOOKUP(C445,'Secteur Ex DG'!B:B,1,FALSE)</f>
        <v>1199</v>
      </c>
    </row>
    <row r="446" spans="1:8" hidden="1" x14ac:dyDescent="0.25">
      <c r="A446" s="65" t="s">
        <v>1376</v>
      </c>
      <c r="B446" s="65" t="s">
        <v>1377</v>
      </c>
      <c r="C446" s="65">
        <v>1200</v>
      </c>
      <c r="D446" s="65"/>
      <c r="E446" s="65"/>
      <c r="F446" s="65"/>
      <c r="G446" s="65">
        <v>1</v>
      </c>
      <c r="H446" s="67">
        <f>VLOOKUP(C446,'Secteur Ex DG'!B:B,1,FALSE)</f>
        <v>1200</v>
      </c>
    </row>
    <row r="447" spans="1:8" hidden="1" x14ac:dyDescent="0.25">
      <c r="A447" s="65" t="s">
        <v>1379</v>
      </c>
      <c r="B447" s="65" t="s">
        <v>1380</v>
      </c>
      <c r="C447" s="65">
        <v>1201</v>
      </c>
      <c r="D447" s="65"/>
      <c r="E447" s="65"/>
      <c r="F447" s="65"/>
      <c r="G447" s="65">
        <v>1</v>
      </c>
      <c r="H447" s="67">
        <f>VLOOKUP(C447,'Secteur Ex DG'!B:B,1,FALSE)</f>
        <v>1201</v>
      </c>
    </row>
    <row r="448" spans="1:8" hidden="1" x14ac:dyDescent="0.25">
      <c r="A448" s="65" t="s">
        <v>1382</v>
      </c>
      <c r="B448" s="65" t="s">
        <v>1383</v>
      </c>
      <c r="C448" s="65">
        <v>1202</v>
      </c>
      <c r="D448" s="65"/>
      <c r="E448" s="65"/>
      <c r="F448" s="65"/>
      <c r="G448" s="65">
        <v>1</v>
      </c>
      <c r="H448" s="67">
        <f>VLOOKUP(C448,'Secteur Ex DG'!B:B,1,FALSE)</f>
        <v>1202</v>
      </c>
    </row>
    <row r="449" spans="1:8" hidden="1" x14ac:dyDescent="0.25">
      <c r="A449" s="65" t="s">
        <v>1385</v>
      </c>
      <c r="B449" s="65" t="s">
        <v>1386</v>
      </c>
      <c r="C449" s="65">
        <v>1203</v>
      </c>
      <c r="D449" s="65"/>
      <c r="E449" s="65"/>
      <c r="F449" s="65"/>
      <c r="G449" s="65">
        <v>1</v>
      </c>
      <c r="H449" s="67">
        <f>VLOOKUP(C449,'Secteur Ex DG'!B:B,1,FALSE)</f>
        <v>1203</v>
      </c>
    </row>
    <row r="450" spans="1:8" hidden="1" x14ac:dyDescent="0.25">
      <c r="A450" s="65" t="s">
        <v>1388</v>
      </c>
      <c r="B450" s="65" t="s">
        <v>1389</v>
      </c>
      <c r="C450" s="65">
        <v>1204</v>
      </c>
      <c r="D450" s="65"/>
      <c r="E450" s="65"/>
      <c r="F450" s="65"/>
      <c r="G450" s="65">
        <v>1</v>
      </c>
      <c r="H450" s="67">
        <f>VLOOKUP(C450,'Secteur Ex DG'!B:B,1,FALSE)</f>
        <v>1204</v>
      </c>
    </row>
    <row r="451" spans="1:8" hidden="1" x14ac:dyDescent="0.25">
      <c r="A451" s="65" t="s">
        <v>1391</v>
      </c>
      <c r="B451" s="65" t="s">
        <v>1392</v>
      </c>
      <c r="C451" s="65">
        <v>1205</v>
      </c>
      <c r="D451" s="65"/>
      <c r="E451" s="65"/>
      <c r="F451" s="65"/>
      <c r="G451" s="65">
        <v>1</v>
      </c>
      <c r="H451" s="67">
        <f>VLOOKUP(C451,'Secteur Ex DG'!B:B,1,FALSE)</f>
        <v>1205</v>
      </c>
    </row>
    <row r="452" spans="1:8" hidden="1" x14ac:dyDescent="0.25">
      <c r="A452" s="65" t="s">
        <v>1394</v>
      </c>
      <c r="B452" s="65" t="s">
        <v>1395</v>
      </c>
      <c r="C452" s="65">
        <v>1206</v>
      </c>
      <c r="D452" s="65"/>
      <c r="E452" s="65"/>
      <c r="F452" s="65"/>
      <c r="G452" s="65">
        <v>1</v>
      </c>
      <c r="H452" s="67">
        <f>VLOOKUP(C452,'Secteur Ex DG'!B:B,1,FALSE)</f>
        <v>1206</v>
      </c>
    </row>
    <row r="453" spans="1:8" hidden="1" x14ac:dyDescent="0.25">
      <c r="A453" s="65" t="s">
        <v>1397</v>
      </c>
      <c r="B453" s="65" t="s">
        <v>1398</v>
      </c>
      <c r="C453" s="65">
        <v>1207</v>
      </c>
      <c r="D453" s="65"/>
      <c r="E453" s="65"/>
      <c r="F453" s="65"/>
      <c r="G453" s="65">
        <v>1</v>
      </c>
      <c r="H453" s="67">
        <f>VLOOKUP(C453,'Secteur Ex DG'!B:B,1,FALSE)</f>
        <v>1207</v>
      </c>
    </row>
    <row r="454" spans="1:8" hidden="1" x14ac:dyDescent="0.25">
      <c r="A454" s="65" t="s">
        <v>1400</v>
      </c>
      <c r="B454" s="65" t="s">
        <v>1401</v>
      </c>
      <c r="C454" s="65">
        <v>1208</v>
      </c>
      <c r="D454" s="65"/>
      <c r="E454" s="65"/>
      <c r="F454" s="65"/>
      <c r="G454" s="65">
        <v>1</v>
      </c>
      <c r="H454" s="67">
        <f>VLOOKUP(C454,'Secteur Ex DG'!B:B,1,FALSE)</f>
        <v>1208</v>
      </c>
    </row>
    <row r="455" spans="1:8" hidden="1" x14ac:dyDescent="0.25">
      <c r="A455" s="65" t="s">
        <v>1487</v>
      </c>
      <c r="B455" s="65" t="s">
        <v>1488</v>
      </c>
      <c r="C455" s="65">
        <v>1240</v>
      </c>
      <c r="D455" s="65"/>
      <c r="E455" s="65"/>
      <c r="F455" s="65"/>
      <c r="G455" s="65">
        <v>1</v>
      </c>
      <c r="H455" s="67">
        <f>VLOOKUP(C455,'Secteur Ex DG'!B:B,1,FALSE)</f>
        <v>1240</v>
      </c>
    </row>
    <row r="456" spans="1:8" hidden="1" x14ac:dyDescent="0.25">
      <c r="A456" s="65" t="s">
        <v>1403</v>
      </c>
      <c r="B456" s="65" t="s">
        <v>1404</v>
      </c>
      <c r="C456" s="65">
        <v>1209</v>
      </c>
      <c r="D456" s="65"/>
      <c r="E456" s="65"/>
      <c r="F456" s="65"/>
      <c r="G456" s="65">
        <v>1</v>
      </c>
      <c r="H456" s="67">
        <f>VLOOKUP(C456,'Secteur Ex DG'!B:B,1,FALSE)</f>
        <v>1209</v>
      </c>
    </row>
    <row r="457" spans="1:8" hidden="1" x14ac:dyDescent="0.25">
      <c r="A457" s="65" t="s">
        <v>1406</v>
      </c>
      <c r="B457" s="65" t="s">
        <v>1407</v>
      </c>
      <c r="C457" s="65">
        <v>1210</v>
      </c>
      <c r="D457" s="65"/>
      <c r="E457" s="65"/>
      <c r="F457" s="65"/>
      <c r="G457" s="65">
        <v>1</v>
      </c>
      <c r="H457" s="67">
        <f>VLOOKUP(C457,'Secteur Ex DG'!B:B,1,FALSE)</f>
        <v>1210</v>
      </c>
    </row>
    <row r="458" spans="1:8" hidden="1" x14ac:dyDescent="0.25">
      <c r="A458" s="65" t="s">
        <v>1409</v>
      </c>
      <c r="B458" s="65" t="s">
        <v>1410</v>
      </c>
      <c r="C458" s="65">
        <v>1211</v>
      </c>
      <c r="D458" s="65"/>
      <c r="E458" s="65"/>
      <c r="F458" s="65"/>
      <c r="G458" s="65">
        <v>1</v>
      </c>
      <c r="H458" s="67">
        <f>VLOOKUP(C458,'Secteur Ex DG'!B:B,1,FALSE)</f>
        <v>1211</v>
      </c>
    </row>
    <row r="459" spans="1:8" hidden="1" x14ac:dyDescent="0.25">
      <c r="A459" s="66" t="s">
        <v>1412</v>
      </c>
      <c r="B459" s="67" t="s">
        <v>1413</v>
      </c>
      <c r="C459" s="67">
        <v>1212</v>
      </c>
      <c r="G459" s="68">
        <v>1</v>
      </c>
      <c r="H459" s="67">
        <f>VLOOKUP(C459,'Secteur Ex DG'!B:B,1,FALSE)</f>
        <v>1212</v>
      </c>
    </row>
    <row r="460" spans="1:8" hidden="1" x14ac:dyDescent="0.25">
      <c r="A460" s="65" t="s">
        <v>1415</v>
      </c>
      <c r="B460" s="65" t="s">
        <v>1416</v>
      </c>
      <c r="C460" s="65">
        <v>1213</v>
      </c>
      <c r="D460" s="65"/>
      <c r="E460" s="65"/>
      <c r="F460" s="65"/>
      <c r="G460" s="65">
        <v>1</v>
      </c>
      <c r="H460" s="67">
        <f>VLOOKUP(C460,'Secteur Ex DG'!B:B,1,FALSE)</f>
        <v>1213</v>
      </c>
    </row>
    <row r="461" spans="1:8" hidden="1" x14ac:dyDescent="0.25">
      <c r="A461" s="65" t="s">
        <v>1418</v>
      </c>
      <c r="B461" s="65" t="s">
        <v>1419</v>
      </c>
      <c r="C461" s="65">
        <v>1214</v>
      </c>
      <c r="D461" s="65"/>
      <c r="E461" s="65"/>
      <c r="F461" s="65"/>
      <c r="G461" s="65">
        <v>1</v>
      </c>
      <c r="H461" s="67">
        <f>VLOOKUP(C461,'Secteur Ex DG'!B:B,1,FALSE)</f>
        <v>1214</v>
      </c>
    </row>
    <row r="462" spans="1:8" hidden="1" x14ac:dyDescent="0.25">
      <c r="A462" s="65" t="s">
        <v>1421</v>
      </c>
      <c r="B462" s="65" t="s">
        <v>1422</v>
      </c>
      <c r="C462" s="65">
        <v>1215</v>
      </c>
      <c r="D462" s="65"/>
      <c r="E462" s="65"/>
      <c r="F462" s="65"/>
      <c r="G462" s="65">
        <v>1</v>
      </c>
      <c r="H462" s="67">
        <f>VLOOKUP(C462,'Secteur Ex DG'!B:B,1,FALSE)</f>
        <v>1215</v>
      </c>
    </row>
    <row r="463" spans="1:8" hidden="1" x14ac:dyDescent="0.25">
      <c r="A463" s="65" t="s">
        <v>1424</v>
      </c>
      <c r="B463" s="65" t="s">
        <v>1425</v>
      </c>
      <c r="C463" s="65">
        <v>1216</v>
      </c>
      <c r="D463" s="65"/>
      <c r="E463" s="65"/>
      <c r="F463" s="65"/>
      <c r="G463" s="65">
        <v>1</v>
      </c>
      <c r="H463" s="67">
        <f>VLOOKUP(C463,'Secteur Ex DG'!B:B,1,FALSE)</f>
        <v>1216</v>
      </c>
    </row>
    <row r="464" spans="1:8" hidden="1" x14ac:dyDescent="0.25">
      <c r="A464" s="65" t="s">
        <v>1427</v>
      </c>
      <c r="B464" s="65" t="s">
        <v>1428</v>
      </c>
      <c r="C464" s="65">
        <v>1217</v>
      </c>
      <c r="D464" s="65"/>
      <c r="E464" s="65"/>
      <c r="F464" s="65"/>
      <c r="G464" s="65">
        <v>1</v>
      </c>
      <c r="H464" s="67">
        <f>VLOOKUP(C464,'Secteur Ex DG'!B:B,1,FALSE)</f>
        <v>1217</v>
      </c>
    </row>
    <row r="465" spans="1:8" hidden="1" x14ac:dyDescent="0.25">
      <c r="A465" s="65" t="s">
        <v>1430</v>
      </c>
      <c r="B465" s="65" t="s">
        <v>1431</v>
      </c>
      <c r="C465" s="65">
        <v>1218</v>
      </c>
      <c r="D465" s="65"/>
      <c r="E465" s="65"/>
      <c r="F465" s="65"/>
      <c r="G465" s="65">
        <v>1</v>
      </c>
      <c r="H465" s="67">
        <f>VLOOKUP(C465,'Secteur Ex DG'!B:B,1,FALSE)</f>
        <v>1218</v>
      </c>
    </row>
    <row r="466" spans="1:8" hidden="1" x14ac:dyDescent="0.25">
      <c r="A466" s="65" t="s">
        <v>1433</v>
      </c>
      <c r="B466" s="65" t="s">
        <v>1434</v>
      </c>
      <c r="C466" s="65">
        <v>1219</v>
      </c>
      <c r="D466" s="65"/>
      <c r="E466" s="65"/>
      <c r="F466" s="65"/>
      <c r="G466" s="65">
        <v>1</v>
      </c>
      <c r="H466" s="67">
        <f>VLOOKUP(C466,'Secteur Ex DG'!B:B,1,FALSE)</f>
        <v>1219</v>
      </c>
    </row>
    <row r="467" spans="1:8" hidden="1" x14ac:dyDescent="0.25">
      <c r="A467" s="65" t="s">
        <v>1436</v>
      </c>
      <c r="B467" s="65" t="s">
        <v>1437</v>
      </c>
      <c r="C467" s="65">
        <v>1220</v>
      </c>
      <c r="D467" s="65"/>
      <c r="E467" s="65"/>
      <c r="F467" s="65"/>
      <c r="G467" s="65">
        <v>1</v>
      </c>
      <c r="H467" s="67">
        <f>VLOOKUP(C467,'Secteur Ex DG'!B:B,1,FALSE)</f>
        <v>1220</v>
      </c>
    </row>
    <row r="468" spans="1:8" hidden="1" x14ac:dyDescent="0.25">
      <c r="A468" s="65" t="s">
        <v>1439</v>
      </c>
      <c r="B468" s="65" t="s">
        <v>1440</v>
      </c>
      <c r="C468" s="65">
        <v>1223</v>
      </c>
      <c r="D468" s="65"/>
      <c r="E468" s="65"/>
      <c r="F468" s="65"/>
      <c r="G468" s="65">
        <v>1</v>
      </c>
      <c r="H468" s="67">
        <f>VLOOKUP(C468,'Secteur Ex DG'!B:B,1,FALSE)</f>
        <v>1223</v>
      </c>
    </row>
    <row r="469" spans="1:8" hidden="1" x14ac:dyDescent="0.25">
      <c r="A469" s="65" t="s">
        <v>1442</v>
      </c>
      <c r="B469" s="65" t="s">
        <v>1443</v>
      </c>
      <c r="C469" s="65">
        <v>1224</v>
      </c>
      <c r="D469" s="65"/>
      <c r="E469" s="65"/>
      <c r="F469" s="65"/>
      <c r="G469" s="65">
        <v>1</v>
      </c>
      <c r="H469" s="67">
        <f>VLOOKUP(C469,'Secteur Ex DG'!B:B,1,FALSE)</f>
        <v>1224</v>
      </c>
    </row>
    <row r="470" spans="1:8" hidden="1" x14ac:dyDescent="0.25">
      <c r="A470" s="65" t="s">
        <v>1445</v>
      </c>
      <c r="B470" s="65" t="s">
        <v>1446</v>
      </c>
      <c r="C470" s="65">
        <v>1225</v>
      </c>
      <c r="D470" s="65"/>
      <c r="E470" s="65"/>
      <c r="F470" s="65"/>
      <c r="G470" s="65">
        <v>1</v>
      </c>
      <c r="H470" s="67">
        <f>VLOOKUP(C470,'Secteur Ex DG'!B:B,1,FALSE)</f>
        <v>1225</v>
      </c>
    </row>
    <row r="471" spans="1:8" hidden="1" x14ac:dyDescent="0.25">
      <c r="A471" s="65" t="s">
        <v>1448</v>
      </c>
      <c r="B471" s="65" t="s">
        <v>1449</v>
      </c>
      <c r="C471" s="65">
        <v>1226</v>
      </c>
      <c r="D471" s="65"/>
      <c r="E471" s="65"/>
      <c r="F471" s="65"/>
      <c r="G471" s="65">
        <v>1</v>
      </c>
      <c r="H471" s="67">
        <f>VLOOKUP(C471,'Secteur Ex DG'!B:B,1,FALSE)</f>
        <v>1226</v>
      </c>
    </row>
    <row r="472" spans="1:8" hidden="1" x14ac:dyDescent="0.25">
      <c r="A472" s="65" t="s">
        <v>1451</v>
      </c>
      <c r="B472" s="65" t="s">
        <v>1452</v>
      </c>
      <c r="C472" s="65">
        <v>1227</v>
      </c>
      <c r="D472" s="65"/>
      <c r="E472" s="65"/>
      <c r="F472" s="65"/>
      <c r="G472" s="65">
        <v>1</v>
      </c>
      <c r="H472" s="67">
        <f>VLOOKUP(C472,'Secteur Ex DG'!B:B,1,FALSE)</f>
        <v>1227</v>
      </c>
    </row>
    <row r="473" spans="1:8" hidden="1" x14ac:dyDescent="0.25">
      <c r="A473" s="65" t="s">
        <v>1454</v>
      </c>
      <c r="B473" s="65" t="s">
        <v>1455</v>
      </c>
      <c r="C473" s="65">
        <v>1228</v>
      </c>
      <c r="D473" s="65"/>
      <c r="E473" s="65"/>
      <c r="F473" s="65"/>
      <c r="G473" s="65">
        <v>1</v>
      </c>
      <c r="H473" s="67">
        <f>VLOOKUP(C473,'Secteur Ex DG'!B:B,1,FALSE)</f>
        <v>1228</v>
      </c>
    </row>
    <row r="474" spans="1:8" hidden="1" x14ac:dyDescent="0.25">
      <c r="A474" s="65" t="s">
        <v>1457</v>
      </c>
      <c r="B474" s="65" t="s">
        <v>1458</v>
      </c>
      <c r="C474" s="65">
        <v>1229</v>
      </c>
      <c r="D474" s="65"/>
      <c r="E474" s="65"/>
      <c r="F474" s="65"/>
      <c r="G474" s="65">
        <v>1</v>
      </c>
      <c r="H474" s="67">
        <f>VLOOKUP(C474,'Secteur Ex DG'!B:B,1,FALSE)</f>
        <v>1229</v>
      </c>
    </row>
    <row r="475" spans="1:8" hidden="1" x14ac:dyDescent="0.25">
      <c r="A475" s="65" t="s">
        <v>1460</v>
      </c>
      <c r="B475" s="65" t="s">
        <v>1461</v>
      </c>
      <c r="C475" s="65">
        <v>1230</v>
      </c>
      <c r="D475" s="65"/>
      <c r="E475" s="65"/>
      <c r="F475" s="65"/>
      <c r="G475" s="65">
        <v>1</v>
      </c>
      <c r="H475" s="67">
        <f>VLOOKUP(C475,'Secteur Ex DG'!B:B,1,FALSE)</f>
        <v>1230</v>
      </c>
    </row>
    <row r="476" spans="1:8" hidden="1" x14ac:dyDescent="0.25">
      <c r="A476" s="65" t="s">
        <v>1463</v>
      </c>
      <c r="B476" s="65" t="s">
        <v>1464</v>
      </c>
      <c r="C476" s="65">
        <v>1231</v>
      </c>
      <c r="D476" s="65"/>
      <c r="E476" s="65"/>
      <c r="F476" s="65"/>
      <c r="G476" s="65">
        <v>1</v>
      </c>
      <c r="H476" s="67">
        <f>VLOOKUP(C476,'Secteur Ex DG'!B:B,1,FALSE)</f>
        <v>1231</v>
      </c>
    </row>
    <row r="477" spans="1:8" hidden="1" x14ac:dyDescent="0.25">
      <c r="A477" s="65" t="s">
        <v>1466</v>
      </c>
      <c r="B477" s="65" t="s">
        <v>1467</v>
      </c>
      <c r="C477" s="65">
        <v>1232</v>
      </c>
      <c r="D477" s="65"/>
      <c r="E477" s="65"/>
      <c r="F477" s="65"/>
      <c r="G477" s="65">
        <v>1</v>
      </c>
      <c r="H477" s="67">
        <f>VLOOKUP(C477,'Secteur Ex DG'!B:B,1,FALSE)</f>
        <v>1232</v>
      </c>
    </row>
    <row r="478" spans="1:8" hidden="1" x14ac:dyDescent="0.25">
      <c r="A478" s="65" t="s">
        <v>1469</v>
      </c>
      <c r="B478" s="65" t="s">
        <v>1470</v>
      </c>
      <c r="C478" s="65">
        <v>1233</v>
      </c>
      <c r="D478" s="65"/>
      <c r="E478" s="65"/>
      <c r="F478" s="65"/>
      <c r="G478" s="65">
        <v>1</v>
      </c>
      <c r="H478" s="67">
        <f>VLOOKUP(C478,'Secteur Ex DG'!B:B,1,FALSE)</f>
        <v>1233</v>
      </c>
    </row>
    <row r="479" spans="1:8" hidden="1" x14ac:dyDescent="0.25">
      <c r="A479" s="65" t="s">
        <v>1472</v>
      </c>
      <c r="B479" s="65" t="s">
        <v>1473</v>
      </c>
      <c r="C479" s="65">
        <v>1234</v>
      </c>
      <c r="D479" s="65"/>
      <c r="E479" s="65"/>
      <c r="F479" s="65"/>
      <c r="G479" s="65">
        <v>1</v>
      </c>
      <c r="H479" s="67">
        <f>VLOOKUP(C479,'Secteur Ex DG'!B:B,1,FALSE)</f>
        <v>1234</v>
      </c>
    </row>
    <row r="480" spans="1:8" hidden="1" x14ac:dyDescent="0.25">
      <c r="A480" s="65" t="s">
        <v>1475</v>
      </c>
      <c r="B480" s="65" t="s">
        <v>1476</v>
      </c>
      <c r="C480" s="65">
        <v>1236</v>
      </c>
      <c r="D480" s="65"/>
      <c r="E480" s="65"/>
      <c r="F480" s="65"/>
      <c r="G480" s="65">
        <v>1</v>
      </c>
      <c r="H480" s="67">
        <f>VLOOKUP(C480,'Secteur Ex DG'!B:B,1,FALSE)</f>
        <v>1236</v>
      </c>
    </row>
    <row r="481" spans="1:9" hidden="1" x14ac:dyDescent="0.25">
      <c r="A481" s="65" t="s">
        <v>1490</v>
      </c>
      <c r="B481" s="65" t="s">
        <v>1491</v>
      </c>
      <c r="C481" s="65">
        <v>1241</v>
      </c>
      <c r="D481" s="65"/>
      <c r="E481" s="65"/>
      <c r="F481" s="65"/>
      <c r="G481" s="65">
        <v>1</v>
      </c>
      <c r="H481" s="67">
        <f>VLOOKUP(C481,'Secteur Ex DG'!B:B,1,FALSE)</f>
        <v>1241</v>
      </c>
    </row>
    <row r="482" spans="1:9" hidden="1" x14ac:dyDescent="0.25">
      <c r="A482" s="65" t="s">
        <v>1493</v>
      </c>
      <c r="B482" s="65" t="s">
        <v>1494</v>
      </c>
      <c r="C482" s="65">
        <v>1242</v>
      </c>
      <c r="D482" s="65"/>
      <c r="E482" s="65"/>
      <c r="F482" s="65"/>
      <c r="G482" s="65">
        <v>1</v>
      </c>
      <c r="H482" s="67">
        <f>VLOOKUP(C482,'Secteur Ex DG'!B:B,1,FALSE)</f>
        <v>1242</v>
      </c>
    </row>
    <row r="483" spans="1:9" hidden="1" x14ac:dyDescent="0.25">
      <c r="A483" s="65" t="s">
        <v>6455</v>
      </c>
      <c r="B483" s="65" t="s">
        <v>6456</v>
      </c>
      <c r="C483" s="65">
        <v>1243</v>
      </c>
      <c r="D483" s="65"/>
      <c r="E483" s="65"/>
      <c r="F483" s="65"/>
      <c r="G483" s="65">
        <v>1</v>
      </c>
      <c r="H483" s="67">
        <f>VLOOKUP(C483,'Secteur Ex DG'!B:B,1,FALSE)</f>
        <v>1243</v>
      </c>
    </row>
    <row r="484" spans="1:9" hidden="1" x14ac:dyDescent="0.25">
      <c r="A484" s="65" t="s">
        <v>1496</v>
      </c>
      <c r="B484" s="65" t="s">
        <v>1497</v>
      </c>
      <c r="C484" s="65">
        <v>1431</v>
      </c>
      <c r="D484" s="65"/>
      <c r="E484" s="65"/>
      <c r="F484" s="65"/>
      <c r="G484" s="65">
        <v>1</v>
      </c>
      <c r="H484" s="67">
        <f>VLOOKUP(C484,'Secteur Ex DG'!B:B,1,FALSE)</f>
        <v>1431</v>
      </c>
    </row>
    <row r="485" spans="1:9" hidden="1" x14ac:dyDescent="0.25">
      <c r="A485" s="65" t="s">
        <v>1499</v>
      </c>
      <c r="B485" s="65" t="s">
        <v>1500</v>
      </c>
      <c r="C485" s="65">
        <v>1432</v>
      </c>
      <c r="D485" s="65"/>
      <c r="E485" s="65"/>
      <c r="F485" s="65"/>
      <c r="G485" s="65">
        <v>1</v>
      </c>
      <c r="H485" s="67">
        <f>VLOOKUP(C485,'Secteur Ex DG'!B:B,1,FALSE)</f>
        <v>1432</v>
      </c>
    </row>
    <row r="486" spans="1:9" hidden="1" x14ac:dyDescent="0.25">
      <c r="A486" s="65" t="s">
        <v>1502</v>
      </c>
      <c r="B486" s="65" t="s">
        <v>1503</v>
      </c>
      <c r="C486" s="65">
        <v>1433</v>
      </c>
      <c r="D486" s="65">
        <v>1527</v>
      </c>
      <c r="E486" s="65"/>
      <c r="F486" s="65"/>
      <c r="G486" s="65">
        <v>2</v>
      </c>
      <c r="H486" s="67">
        <f>VLOOKUP(C486,'Secteur Ex DG'!B:B,1,FALSE)</f>
        <v>1433</v>
      </c>
      <c r="I486" s="67">
        <f>VLOOKUP(D486,'Secteur Ex DG'!B:B,1,FALSE)</f>
        <v>1527</v>
      </c>
    </row>
    <row r="487" spans="1:9" hidden="1" x14ac:dyDescent="0.25">
      <c r="A487" s="65" t="s">
        <v>1505</v>
      </c>
      <c r="B487" s="65" t="s">
        <v>1506</v>
      </c>
      <c r="C487" s="65">
        <v>1434</v>
      </c>
      <c r="D487" s="65"/>
      <c r="E487" s="65"/>
      <c r="F487" s="65"/>
      <c r="G487" s="65">
        <v>1</v>
      </c>
      <c r="H487" s="67">
        <f>VLOOKUP(C487,'Secteur Ex DG'!B:B,1,FALSE)</f>
        <v>1434</v>
      </c>
    </row>
    <row r="488" spans="1:9" hidden="1" x14ac:dyDescent="0.25">
      <c r="A488" s="65" t="s">
        <v>1508</v>
      </c>
      <c r="B488" s="65" t="s">
        <v>1509</v>
      </c>
      <c r="C488" s="65">
        <v>1435</v>
      </c>
      <c r="D488" s="65">
        <v>1529</v>
      </c>
      <c r="E488" s="65"/>
      <c r="F488" s="65"/>
      <c r="G488" s="65">
        <v>2</v>
      </c>
      <c r="H488" s="67">
        <f>VLOOKUP(C488,'Secteur Ex DG'!B:B,1,FALSE)</f>
        <v>1435</v>
      </c>
      <c r="I488" s="67">
        <f>VLOOKUP(D488,'Secteur Ex DG'!B:B,1,FALSE)</f>
        <v>1529</v>
      </c>
    </row>
    <row r="489" spans="1:9" hidden="1" x14ac:dyDescent="0.25">
      <c r="A489" s="65" t="s">
        <v>1511</v>
      </c>
      <c r="B489" s="65" t="s">
        <v>1512</v>
      </c>
      <c r="C489" s="65">
        <v>1436</v>
      </c>
      <c r="D489" s="65">
        <v>1530</v>
      </c>
      <c r="E489" s="65"/>
      <c r="F489" s="65"/>
      <c r="G489" s="65">
        <v>2</v>
      </c>
      <c r="H489" s="67">
        <f>VLOOKUP(C489,'Secteur Ex DG'!B:B,1,FALSE)</f>
        <v>1436</v>
      </c>
      <c r="I489" s="67">
        <f>VLOOKUP(D489,'Secteur Ex DG'!B:B,1,FALSE)</f>
        <v>1530</v>
      </c>
    </row>
    <row r="490" spans="1:9" hidden="1" x14ac:dyDescent="0.25">
      <c r="A490" s="65" t="s">
        <v>1514</v>
      </c>
      <c r="B490" s="65" t="s">
        <v>1515</v>
      </c>
      <c r="C490" s="65">
        <v>1437</v>
      </c>
      <c r="D490" s="65"/>
      <c r="E490" s="65"/>
      <c r="F490" s="65"/>
      <c r="G490" s="65">
        <v>2</v>
      </c>
      <c r="H490" s="67">
        <f>VLOOKUP(C490,'Secteur Ex DG'!B:B,1,FALSE)</f>
        <v>1437</v>
      </c>
    </row>
    <row r="491" spans="1:9" hidden="1" x14ac:dyDescent="0.25">
      <c r="A491" s="65" t="s">
        <v>1517</v>
      </c>
      <c r="B491" s="65" t="s">
        <v>1518</v>
      </c>
      <c r="C491" s="65">
        <v>1438</v>
      </c>
      <c r="D491" s="65"/>
      <c r="E491" s="65"/>
      <c r="F491" s="65"/>
      <c r="G491" s="65">
        <v>1</v>
      </c>
      <c r="H491" s="67">
        <f>VLOOKUP(C491,'Secteur Ex DG'!B:B,1,FALSE)</f>
        <v>1438</v>
      </c>
    </row>
    <row r="492" spans="1:9" hidden="1" x14ac:dyDescent="0.25">
      <c r="A492" s="65" t="s">
        <v>1520</v>
      </c>
      <c r="B492" s="65" t="s">
        <v>1521</v>
      </c>
      <c r="C492" s="65">
        <v>1439</v>
      </c>
      <c r="D492" s="65"/>
      <c r="E492" s="65"/>
      <c r="F492" s="65"/>
      <c r="G492" s="65">
        <v>1</v>
      </c>
      <c r="H492" s="67">
        <f>VLOOKUP(C492,'Secteur Ex DG'!B:B,1,FALSE)</f>
        <v>1439</v>
      </c>
    </row>
    <row r="493" spans="1:9" hidden="1" x14ac:dyDescent="0.25">
      <c r="A493" s="65" t="s">
        <v>1523</v>
      </c>
      <c r="B493" s="65" t="s">
        <v>1524</v>
      </c>
      <c r="C493" s="65">
        <v>1440</v>
      </c>
      <c r="D493" s="65"/>
      <c r="E493" s="65"/>
      <c r="F493" s="65"/>
      <c r="G493" s="65">
        <v>1</v>
      </c>
      <c r="H493" s="67">
        <f>VLOOKUP(C493,'Secteur Ex DG'!B:B,1,FALSE)</f>
        <v>1440</v>
      </c>
    </row>
    <row r="494" spans="1:9" hidden="1" x14ac:dyDescent="0.25">
      <c r="A494" s="65" t="s">
        <v>1526</v>
      </c>
      <c r="B494" s="65" t="s">
        <v>1527</v>
      </c>
      <c r="C494" s="65">
        <v>1441</v>
      </c>
      <c r="D494" s="65"/>
      <c r="E494" s="65"/>
      <c r="F494" s="65"/>
      <c r="G494" s="65">
        <v>1</v>
      </c>
      <c r="H494" s="67">
        <f>VLOOKUP(C494,'Secteur Ex DG'!B:B,1,FALSE)</f>
        <v>1441</v>
      </c>
    </row>
    <row r="495" spans="1:9" hidden="1" x14ac:dyDescent="0.25">
      <c r="A495" s="65" t="s">
        <v>1529</v>
      </c>
      <c r="B495" s="65" t="s">
        <v>1530</v>
      </c>
      <c r="C495" s="65">
        <v>1442</v>
      </c>
      <c r="D495" s="65"/>
      <c r="E495" s="65"/>
      <c r="F495" s="65"/>
      <c r="G495" s="65">
        <v>1</v>
      </c>
      <c r="H495" s="67">
        <f>VLOOKUP(C495,'Secteur Ex DG'!B:B,1,FALSE)</f>
        <v>1442</v>
      </c>
    </row>
    <row r="496" spans="1:9" hidden="1" x14ac:dyDescent="0.25">
      <c r="A496" s="65" t="s">
        <v>1532</v>
      </c>
      <c r="B496" s="65" t="s">
        <v>1533</v>
      </c>
      <c r="C496" s="65">
        <v>1443</v>
      </c>
      <c r="D496" s="65"/>
      <c r="E496" s="65"/>
      <c r="F496" s="65"/>
      <c r="G496" s="65">
        <v>1</v>
      </c>
      <c r="H496" s="67">
        <f>VLOOKUP(C496,'Secteur Ex DG'!B:B,1,FALSE)</f>
        <v>1443</v>
      </c>
    </row>
    <row r="497" spans="1:9" hidden="1" x14ac:dyDescent="0.25">
      <c r="A497" s="65" t="s">
        <v>1535</v>
      </c>
      <c r="B497" s="65" t="s">
        <v>1536</v>
      </c>
      <c r="C497" s="65">
        <v>1444</v>
      </c>
      <c r="D497" s="65"/>
      <c r="E497" s="65"/>
      <c r="F497" s="65"/>
      <c r="G497" s="65">
        <v>1</v>
      </c>
      <c r="H497" s="67">
        <f>VLOOKUP(C497,'Secteur Ex DG'!B:B,1,FALSE)</f>
        <v>1444</v>
      </c>
    </row>
    <row r="498" spans="1:9" hidden="1" x14ac:dyDescent="0.25">
      <c r="A498" s="65" t="s">
        <v>1538</v>
      </c>
      <c r="B498" s="65" t="s">
        <v>1539</v>
      </c>
      <c r="C498" s="65">
        <v>1445</v>
      </c>
      <c r="D498" s="65"/>
      <c r="E498" s="65"/>
      <c r="F498" s="65"/>
      <c r="G498" s="65">
        <v>1</v>
      </c>
      <c r="H498" s="67">
        <f>VLOOKUP(C498,'Secteur Ex DG'!B:B,1,FALSE)</f>
        <v>1445</v>
      </c>
    </row>
    <row r="499" spans="1:9" hidden="1" x14ac:dyDescent="0.25">
      <c r="A499" s="65" t="s">
        <v>1541</v>
      </c>
      <c r="B499" s="65" t="s">
        <v>1542</v>
      </c>
      <c r="C499" s="65">
        <v>1446</v>
      </c>
      <c r="D499" s="65"/>
      <c r="E499" s="65"/>
      <c r="F499" s="65"/>
      <c r="G499" s="65">
        <v>1</v>
      </c>
      <c r="H499" s="67">
        <f>VLOOKUP(C499,'Secteur Ex DG'!B:B,1,FALSE)</f>
        <v>1446</v>
      </c>
    </row>
    <row r="500" spans="1:9" hidden="1" x14ac:dyDescent="0.25">
      <c r="A500" s="65" t="s">
        <v>1544</v>
      </c>
      <c r="B500" s="65" t="s">
        <v>1545</v>
      </c>
      <c r="C500" s="65">
        <v>1447</v>
      </c>
      <c r="D500" s="65"/>
      <c r="E500" s="65"/>
      <c r="F500" s="65"/>
      <c r="G500" s="65">
        <v>1</v>
      </c>
      <c r="H500" s="67">
        <f>VLOOKUP(C500,'Secteur Ex DG'!B:B,1,FALSE)</f>
        <v>1447</v>
      </c>
    </row>
    <row r="501" spans="1:9" hidden="1" x14ac:dyDescent="0.25">
      <c r="A501" s="65" t="s">
        <v>1547</v>
      </c>
      <c r="B501" s="65" t="s">
        <v>1548</v>
      </c>
      <c r="C501" s="65">
        <v>1448</v>
      </c>
      <c r="D501" s="65"/>
      <c r="E501" s="65"/>
      <c r="F501" s="65"/>
      <c r="G501" s="65">
        <v>1</v>
      </c>
      <c r="H501" s="67">
        <f>VLOOKUP(C501,'Secteur Ex DG'!B:B,1,FALSE)</f>
        <v>1448</v>
      </c>
      <c r="I501" s="73"/>
    </row>
    <row r="502" spans="1:9" hidden="1" x14ac:dyDescent="0.25">
      <c r="A502" s="65" t="s">
        <v>1550</v>
      </c>
      <c r="B502" s="65" t="s">
        <v>1551</v>
      </c>
      <c r="C502" s="65">
        <v>1449</v>
      </c>
      <c r="D502" s="65">
        <v>1521</v>
      </c>
      <c r="E502" s="65"/>
      <c r="F502" s="65"/>
      <c r="G502" s="65">
        <v>2</v>
      </c>
      <c r="H502" s="67">
        <f>VLOOKUP(C502,'Secteur Ex DG'!B:B,1,FALSE)</f>
        <v>1449</v>
      </c>
      <c r="I502" s="67">
        <f>VLOOKUP(D502,'Secteur Ex DG'!B:B,1,FALSE)</f>
        <v>1521</v>
      </c>
    </row>
    <row r="503" spans="1:9" hidden="1" x14ac:dyDescent="0.25">
      <c r="A503" s="65" t="s">
        <v>1553</v>
      </c>
      <c r="B503" s="65" t="s">
        <v>1554</v>
      </c>
      <c r="C503" s="65">
        <v>1450</v>
      </c>
      <c r="D503" s="65"/>
      <c r="E503" s="65"/>
      <c r="F503" s="65"/>
      <c r="G503" s="65">
        <v>1</v>
      </c>
      <c r="H503" s="67">
        <f>VLOOKUP(C503,'Secteur Ex DG'!B:B,1,FALSE)</f>
        <v>1450</v>
      </c>
    </row>
    <row r="504" spans="1:9" hidden="1" x14ac:dyDescent="0.25">
      <c r="A504" s="65" t="s">
        <v>1556</v>
      </c>
      <c r="B504" s="65" t="s">
        <v>1557</v>
      </c>
      <c r="C504" s="65">
        <v>1451</v>
      </c>
      <c r="D504" s="65"/>
      <c r="E504" s="65"/>
      <c r="F504" s="65"/>
      <c r="G504" s="65">
        <v>1</v>
      </c>
      <c r="H504" s="67">
        <f>VLOOKUP(C504,'Secteur Ex DG'!B:B,1,FALSE)</f>
        <v>1451</v>
      </c>
    </row>
    <row r="505" spans="1:9" hidden="1" x14ac:dyDescent="0.25">
      <c r="A505" s="65" t="s">
        <v>1559</v>
      </c>
      <c r="B505" s="65" t="s">
        <v>1560</v>
      </c>
      <c r="C505" s="65">
        <v>1452</v>
      </c>
      <c r="D505" s="65"/>
      <c r="E505" s="65"/>
      <c r="F505" s="65"/>
      <c r="G505" s="65">
        <v>1</v>
      </c>
      <c r="H505" s="67">
        <f>VLOOKUP(C505,'Secteur Ex DG'!B:B,1,FALSE)</f>
        <v>1452</v>
      </c>
    </row>
    <row r="506" spans="1:9" hidden="1" x14ac:dyDescent="0.25">
      <c r="A506" s="65" t="s">
        <v>1562</v>
      </c>
      <c r="B506" s="65" t="s">
        <v>1563</v>
      </c>
      <c r="C506" s="65">
        <v>1453</v>
      </c>
      <c r="D506" s="65"/>
      <c r="E506" s="65"/>
      <c r="F506" s="65"/>
      <c r="G506" s="65">
        <v>1</v>
      </c>
      <c r="H506" s="67">
        <f>VLOOKUP(C506,'Secteur Ex DG'!B:B,1,FALSE)</f>
        <v>1453</v>
      </c>
    </row>
    <row r="507" spans="1:9" hidden="1" x14ac:dyDescent="0.25">
      <c r="A507" s="65" t="s">
        <v>1565</v>
      </c>
      <c r="B507" s="65" t="s">
        <v>1566</v>
      </c>
      <c r="C507" s="65">
        <v>1454</v>
      </c>
      <c r="D507" s="65">
        <v>1826</v>
      </c>
      <c r="E507" s="65"/>
      <c r="F507" s="65"/>
      <c r="G507" s="65">
        <v>2</v>
      </c>
      <c r="H507" s="67">
        <f>VLOOKUP(C507,'Secteur Ex DG'!B:B,1,FALSE)</f>
        <v>1454</v>
      </c>
      <c r="I507" s="67">
        <f>VLOOKUP(D507,'Secteur Ex DG'!B:B,1,FALSE)</f>
        <v>1826</v>
      </c>
    </row>
    <row r="508" spans="1:9" hidden="1" x14ac:dyDescent="0.25">
      <c r="A508" s="65" t="s">
        <v>1568</v>
      </c>
      <c r="B508" s="65" t="s">
        <v>1569</v>
      </c>
      <c r="C508" s="65">
        <v>1455</v>
      </c>
      <c r="D508" s="65">
        <v>1827</v>
      </c>
      <c r="E508" s="65"/>
      <c r="F508" s="65"/>
      <c r="G508" s="65">
        <v>2</v>
      </c>
      <c r="H508" s="67">
        <f>VLOOKUP(C508,'Secteur Ex DG'!B:B,1,FALSE)</f>
        <v>1455</v>
      </c>
      <c r="I508" s="67">
        <f>VLOOKUP(D508,'Secteur Ex DG'!B:B,1,FALSE)</f>
        <v>1827</v>
      </c>
    </row>
    <row r="509" spans="1:9" hidden="1" x14ac:dyDescent="0.25">
      <c r="A509" s="65" t="s">
        <v>1571</v>
      </c>
      <c r="B509" s="65" t="s">
        <v>1572</v>
      </c>
      <c r="C509" s="65">
        <v>1456</v>
      </c>
      <c r="D509" s="65">
        <v>1828</v>
      </c>
      <c r="E509" s="65"/>
      <c r="F509" s="65"/>
      <c r="G509" s="65">
        <v>2</v>
      </c>
      <c r="H509" s="67">
        <f>VLOOKUP(C509,'Secteur Ex DG'!B:B,1,FALSE)</f>
        <v>1456</v>
      </c>
      <c r="I509" s="67">
        <f>VLOOKUP(D509,'Secteur Ex DG'!B:B,1,FALSE)</f>
        <v>1828</v>
      </c>
    </row>
    <row r="510" spans="1:9" hidden="1" x14ac:dyDescent="0.25">
      <c r="A510" s="65" t="s">
        <v>1574</v>
      </c>
      <c r="B510" s="65" t="s">
        <v>1575</v>
      </c>
      <c r="C510" s="65">
        <v>1457</v>
      </c>
      <c r="D510" s="65">
        <v>1829</v>
      </c>
      <c r="E510" s="65"/>
      <c r="F510" s="65"/>
      <c r="G510" s="65">
        <v>2</v>
      </c>
      <c r="H510" s="67">
        <f>VLOOKUP(C510,'Secteur Ex DG'!B:B,1,FALSE)</f>
        <v>1457</v>
      </c>
      <c r="I510" s="67">
        <f>VLOOKUP(D510,'Secteur Ex DG'!B:B,1,FALSE)</f>
        <v>1829</v>
      </c>
    </row>
    <row r="511" spans="1:9" hidden="1" x14ac:dyDescent="0.25">
      <c r="A511" s="65" t="s">
        <v>1710</v>
      </c>
      <c r="B511" s="65" t="s">
        <v>1711</v>
      </c>
      <c r="C511" s="65">
        <v>1523</v>
      </c>
      <c r="D511" s="65"/>
      <c r="E511" s="65"/>
      <c r="F511" s="65"/>
      <c r="G511" s="65">
        <v>1</v>
      </c>
      <c r="H511" s="67">
        <f>VLOOKUP(C511,'Secteur Ex DG'!B:B,1,FALSE)</f>
        <v>1523</v>
      </c>
    </row>
    <row r="512" spans="1:9" hidden="1" x14ac:dyDescent="0.25">
      <c r="A512" s="65" t="s">
        <v>1577</v>
      </c>
      <c r="B512" s="65" t="s">
        <v>1578</v>
      </c>
      <c r="C512" s="65">
        <v>1459</v>
      </c>
      <c r="D512" s="65"/>
      <c r="E512" s="65"/>
      <c r="F512" s="65"/>
      <c r="G512" s="65">
        <v>1</v>
      </c>
      <c r="H512" s="67">
        <f>VLOOKUP(C512,'Secteur Ex DG'!B:B,1,FALSE)</f>
        <v>1459</v>
      </c>
    </row>
    <row r="513" spans="1:8" hidden="1" x14ac:dyDescent="0.25">
      <c r="A513" s="65" t="s">
        <v>1580</v>
      </c>
      <c r="B513" s="65" t="s">
        <v>1581</v>
      </c>
      <c r="C513" s="65">
        <v>1461</v>
      </c>
      <c r="D513" s="65"/>
      <c r="E513" s="65"/>
      <c r="F513" s="65"/>
      <c r="G513" s="65">
        <v>1</v>
      </c>
      <c r="H513" s="67">
        <f>VLOOKUP(C513,'Secteur Ex DG'!B:B,1,FALSE)</f>
        <v>1461</v>
      </c>
    </row>
    <row r="514" spans="1:8" hidden="1" x14ac:dyDescent="0.25">
      <c r="A514" s="65" t="s">
        <v>1583</v>
      </c>
      <c r="B514" s="65" t="s">
        <v>1584</v>
      </c>
      <c r="C514" s="65">
        <v>1462</v>
      </c>
      <c r="D514" s="65"/>
      <c r="E514" s="65"/>
      <c r="F514" s="65"/>
      <c r="G514" s="65">
        <v>1</v>
      </c>
      <c r="H514" s="67">
        <f>VLOOKUP(C514,'Secteur Ex DG'!B:B,1,FALSE)</f>
        <v>1462</v>
      </c>
    </row>
    <row r="515" spans="1:8" hidden="1" x14ac:dyDescent="0.25">
      <c r="A515" s="65" t="s">
        <v>1586</v>
      </c>
      <c r="B515" s="65" t="s">
        <v>1587</v>
      </c>
      <c r="C515" s="65">
        <v>1463</v>
      </c>
      <c r="D515" s="65"/>
      <c r="E515" s="65"/>
      <c r="F515" s="65"/>
      <c r="G515" s="65">
        <v>1</v>
      </c>
      <c r="H515" s="67">
        <f>VLOOKUP(C515,'Secteur Ex DG'!B:B,1,FALSE)</f>
        <v>1463</v>
      </c>
    </row>
    <row r="516" spans="1:8" hidden="1" x14ac:dyDescent="0.25">
      <c r="A516" s="65" t="s">
        <v>1589</v>
      </c>
      <c r="B516" s="65" t="s">
        <v>1590</v>
      </c>
      <c r="C516" s="65">
        <v>1464</v>
      </c>
      <c r="D516" s="65"/>
      <c r="E516" s="65"/>
      <c r="F516" s="65"/>
      <c r="G516" s="65">
        <v>1</v>
      </c>
      <c r="H516" s="67">
        <f>VLOOKUP(C516,'Secteur Ex DG'!B:B,1,FALSE)</f>
        <v>1464</v>
      </c>
    </row>
    <row r="517" spans="1:8" hidden="1" x14ac:dyDescent="0.25">
      <c r="A517" s="65" t="s">
        <v>1592</v>
      </c>
      <c r="B517" s="65" t="s">
        <v>1593</v>
      </c>
      <c r="C517" s="65">
        <v>1465</v>
      </c>
      <c r="D517" s="65"/>
      <c r="E517" s="65"/>
      <c r="F517" s="65"/>
      <c r="G517" s="65">
        <v>1</v>
      </c>
      <c r="H517" s="67">
        <f>VLOOKUP(C517,'Secteur Ex DG'!B:B,1,FALSE)</f>
        <v>1465</v>
      </c>
    </row>
    <row r="518" spans="1:8" hidden="1" x14ac:dyDescent="0.25">
      <c r="A518" s="65" t="s">
        <v>1595</v>
      </c>
      <c r="B518" s="65" t="s">
        <v>1596</v>
      </c>
      <c r="C518" s="65">
        <v>1466</v>
      </c>
      <c r="D518" s="65"/>
      <c r="E518" s="65"/>
      <c r="F518" s="65"/>
      <c r="G518" s="65">
        <v>1</v>
      </c>
      <c r="H518" s="67">
        <f>VLOOKUP(C518,'Secteur Ex DG'!B:B,1,FALSE)</f>
        <v>1466</v>
      </c>
    </row>
    <row r="519" spans="1:8" hidden="1" x14ac:dyDescent="0.25">
      <c r="A519" s="65" t="s">
        <v>1598</v>
      </c>
      <c r="B519" s="65" t="s">
        <v>1599</v>
      </c>
      <c r="C519" s="65">
        <v>1467</v>
      </c>
      <c r="D519" s="65"/>
      <c r="E519" s="65"/>
      <c r="F519" s="65"/>
      <c r="G519" s="65">
        <v>1</v>
      </c>
      <c r="H519" s="67">
        <f>VLOOKUP(C519,'Secteur Ex DG'!B:B,1,FALSE)</f>
        <v>1467</v>
      </c>
    </row>
    <row r="520" spans="1:8" hidden="1" x14ac:dyDescent="0.25">
      <c r="A520" s="65" t="s">
        <v>1601</v>
      </c>
      <c r="B520" s="65" t="s">
        <v>1602</v>
      </c>
      <c r="C520" s="65">
        <v>1468</v>
      </c>
      <c r="D520" s="65"/>
      <c r="E520" s="65"/>
      <c r="F520" s="65"/>
      <c r="G520" s="65">
        <v>1</v>
      </c>
      <c r="H520" s="67">
        <f>VLOOKUP(C520,'Secteur Ex DG'!B:B,1,FALSE)</f>
        <v>1468</v>
      </c>
    </row>
    <row r="521" spans="1:8" hidden="1" x14ac:dyDescent="0.25">
      <c r="A521" s="65" t="s">
        <v>1604</v>
      </c>
      <c r="B521" s="65" t="s">
        <v>1605</v>
      </c>
      <c r="C521" s="65">
        <v>1469</v>
      </c>
      <c r="D521" s="65"/>
      <c r="E521" s="65"/>
      <c r="F521" s="65"/>
      <c r="G521" s="65">
        <v>1</v>
      </c>
      <c r="H521" s="67">
        <f>VLOOKUP(C521,'Secteur Ex DG'!B:B,1,FALSE)</f>
        <v>1469</v>
      </c>
    </row>
    <row r="522" spans="1:8" hidden="1" x14ac:dyDescent="0.25">
      <c r="A522" s="65" t="s">
        <v>1607</v>
      </c>
      <c r="B522" s="65" t="s">
        <v>1608</v>
      </c>
      <c r="C522" s="65">
        <v>1471</v>
      </c>
      <c r="D522" s="65"/>
      <c r="E522" s="65"/>
      <c r="F522" s="65"/>
      <c r="G522" s="65">
        <v>1</v>
      </c>
      <c r="H522" s="67">
        <f>VLOOKUP(C522,'Secteur Ex DG'!B:B,1,FALSE)</f>
        <v>1471</v>
      </c>
    </row>
    <row r="523" spans="1:8" hidden="1" x14ac:dyDescent="0.25">
      <c r="A523" s="65" t="s">
        <v>1610</v>
      </c>
      <c r="B523" s="65" t="s">
        <v>1611</v>
      </c>
      <c r="C523" s="65">
        <v>1472</v>
      </c>
      <c r="D523" s="65"/>
      <c r="E523" s="65"/>
      <c r="F523" s="65"/>
      <c r="G523" s="65">
        <v>1</v>
      </c>
      <c r="H523" s="67">
        <f>VLOOKUP(C523,'Secteur Ex DG'!B:B,1,FALSE)</f>
        <v>1472</v>
      </c>
    </row>
    <row r="524" spans="1:8" hidden="1" x14ac:dyDescent="0.25">
      <c r="A524" s="65" t="s">
        <v>1613</v>
      </c>
      <c r="B524" s="65" t="s">
        <v>1614</v>
      </c>
      <c r="C524" s="65">
        <v>1473</v>
      </c>
      <c r="D524" s="65"/>
      <c r="E524" s="65"/>
      <c r="F524" s="65"/>
      <c r="G524" s="65">
        <v>1</v>
      </c>
      <c r="H524" s="67">
        <f>VLOOKUP(C524,'Secteur Ex DG'!B:B,1,FALSE)</f>
        <v>1473</v>
      </c>
    </row>
    <row r="525" spans="1:8" hidden="1" x14ac:dyDescent="0.25">
      <c r="A525" s="65" t="s">
        <v>1616</v>
      </c>
      <c r="B525" s="65" t="s">
        <v>1617</v>
      </c>
      <c r="C525" s="65">
        <v>1474</v>
      </c>
      <c r="D525" s="65"/>
      <c r="E525" s="65"/>
      <c r="F525" s="65"/>
      <c r="G525" s="65">
        <v>1</v>
      </c>
      <c r="H525" s="67">
        <f>VLOOKUP(C525,'Secteur Ex DG'!B:B,1,FALSE)</f>
        <v>1474</v>
      </c>
    </row>
    <row r="526" spans="1:8" hidden="1" x14ac:dyDescent="0.25">
      <c r="A526" s="65" t="s">
        <v>1619</v>
      </c>
      <c r="B526" s="65" t="s">
        <v>1620</v>
      </c>
      <c r="C526" s="65">
        <v>1475</v>
      </c>
      <c r="D526" s="65"/>
      <c r="E526" s="65"/>
      <c r="F526" s="65"/>
      <c r="G526" s="65">
        <v>1</v>
      </c>
      <c r="H526" s="67">
        <f>VLOOKUP(C526,'Secteur Ex DG'!B:B,1,FALSE)</f>
        <v>1475</v>
      </c>
    </row>
    <row r="527" spans="1:8" hidden="1" x14ac:dyDescent="0.25">
      <c r="A527" s="65" t="s">
        <v>1622</v>
      </c>
      <c r="B527" s="65" t="s">
        <v>1623</v>
      </c>
      <c r="C527" s="65">
        <v>1476</v>
      </c>
      <c r="D527" s="65"/>
      <c r="E527" s="65"/>
      <c r="F527" s="65"/>
      <c r="G527" s="65">
        <v>1</v>
      </c>
      <c r="H527" s="67">
        <f>VLOOKUP(C527,'Secteur Ex DG'!B:B,1,FALSE)</f>
        <v>1476</v>
      </c>
    </row>
    <row r="528" spans="1:8" hidden="1" x14ac:dyDescent="0.25">
      <c r="A528" s="65" t="s">
        <v>1625</v>
      </c>
      <c r="B528" s="65" t="s">
        <v>1626</v>
      </c>
      <c r="C528" s="65">
        <v>1477</v>
      </c>
      <c r="D528" s="65"/>
      <c r="E528" s="65"/>
      <c r="F528" s="65"/>
      <c r="G528" s="65">
        <v>1</v>
      </c>
      <c r="H528" s="67">
        <f>VLOOKUP(C528,'Secteur Ex DG'!B:B,1,FALSE)</f>
        <v>1477</v>
      </c>
    </row>
    <row r="529" spans="1:8" hidden="1" x14ac:dyDescent="0.25">
      <c r="A529" s="65" t="s">
        <v>1628</v>
      </c>
      <c r="B529" s="65" t="s">
        <v>1629</v>
      </c>
      <c r="C529" s="65">
        <v>1478</v>
      </c>
      <c r="D529" s="65"/>
      <c r="E529" s="65"/>
      <c r="F529" s="65"/>
      <c r="G529" s="65">
        <v>1</v>
      </c>
      <c r="H529" s="67">
        <f>VLOOKUP(C529,'Secteur Ex DG'!B:B,1,FALSE)</f>
        <v>1478</v>
      </c>
    </row>
    <row r="530" spans="1:8" hidden="1" x14ac:dyDescent="0.25">
      <c r="A530" s="69" t="s">
        <v>1716</v>
      </c>
      <c r="B530" s="69" t="s">
        <v>1717</v>
      </c>
      <c r="C530" s="65">
        <v>1532</v>
      </c>
      <c r="D530" s="65"/>
      <c r="E530" s="65"/>
      <c r="F530" s="65"/>
      <c r="G530" s="65">
        <v>1</v>
      </c>
      <c r="H530" s="67">
        <f>VLOOKUP(C530,'Secteur Ex DG'!B:B,1,FALSE)</f>
        <v>1532</v>
      </c>
    </row>
    <row r="531" spans="1:8" hidden="1" x14ac:dyDescent="0.25">
      <c r="A531" s="65" t="s">
        <v>1631</v>
      </c>
      <c r="B531" s="65" t="s">
        <v>1632</v>
      </c>
      <c r="C531" s="65">
        <v>1479</v>
      </c>
      <c r="D531" s="65"/>
      <c r="E531" s="65"/>
      <c r="F531" s="65"/>
      <c r="G531" s="65">
        <v>1</v>
      </c>
      <c r="H531" s="67">
        <f>VLOOKUP(C531,'Secteur Ex DG'!B:B,1,FALSE)</f>
        <v>1479</v>
      </c>
    </row>
    <row r="532" spans="1:8" hidden="1" x14ac:dyDescent="0.25">
      <c r="A532" s="65" t="s">
        <v>1634</v>
      </c>
      <c r="B532" s="65" t="s">
        <v>1635</v>
      </c>
      <c r="C532" s="65">
        <v>1480</v>
      </c>
      <c r="D532" s="65"/>
      <c r="E532" s="65"/>
      <c r="F532" s="65"/>
      <c r="G532" s="65">
        <v>1</v>
      </c>
      <c r="H532" s="67">
        <f>VLOOKUP(C532,'Secteur Ex DG'!B:B,1,FALSE)</f>
        <v>1480</v>
      </c>
    </row>
    <row r="533" spans="1:8" hidden="1" x14ac:dyDescent="0.25">
      <c r="A533" s="65" t="s">
        <v>1637</v>
      </c>
      <c r="B533" s="65" t="s">
        <v>1638</v>
      </c>
      <c r="C533" s="65">
        <v>1481</v>
      </c>
      <c r="D533" s="65"/>
      <c r="E533" s="65"/>
      <c r="F533" s="65"/>
      <c r="G533" s="65">
        <v>1</v>
      </c>
      <c r="H533" s="67">
        <f>VLOOKUP(C533,'Secteur Ex DG'!B:B,1,FALSE)</f>
        <v>1481</v>
      </c>
    </row>
    <row r="534" spans="1:8" hidden="1" x14ac:dyDescent="0.25">
      <c r="A534" s="65" t="s">
        <v>1640</v>
      </c>
      <c r="B534" s="65" t="s">
        <v>1641</v>
      </c>
      <c r="C534" s="65">
        <v>1482</v>
      </c>
      <c r="D534" s="65"/>
      <c r="E534" s="65"/>
      <c r="F534" s="65"/>
      <c r="G534" s="65">
        <v>1</v>
      </c>
      <c r="H534" s="67">
        <f>VLOOKUP(C534,'Secteur Ex DG'!B:B,1,FALSE)</f>
        <v>1482</v>
      </c>
    </row>
    <row r="535" spans="1:8" hidden="1" x14ac:dyDescent="0.25">
      <c r="A535" s="65" t="s">
        <v>1643</v>
      </c>
      <c r="B535" s="65" t="s">
        <v>1644</v>
      </c>
      <c r="C535" s="65">
        <v>1484</v>
      </c>
      <c r="D535" s="65"/>
      <c r="E535" s="65"/>
      <c r="F535" s="65"/>
      <c r="G535" s="65">
        <v>1</v>
      </c>
      <c r="H535" s="67">
        <f>VLOOKUP(C535,'Secteur Ex DG'!B:B,1,FALSE)</f>
        <v>1484</v>
      </c>
    </row>
    <row r="536" spans="1:8" hidden="1" x14ac:dyDescent="0.25">
      <c r="A536" s="65" t="s">
        <v>1646</v>
      </c>
      <c r="B536" s="65" t="s">
        <v>1647</v>
      </c>
      <c r="C536" s="65">
        <v>1485</v>
      </c>
      <c r="D536" s="65"/>
      <c r="E536" s="65"/>
      <c r="F536" s="65"/>
      <c r="G536" s="65">
        <v>1</v>
      </c>
      <c r="H536" s="67">
        <f>VLOOKUP(C536,'Secteur Ex DG'!B:B,1,FALSE)</f>
        <v>1485</v>
      </c>
    </row>
    <row r="537" spans="1:8" hidden="1" x14ac:dyDescent="0.25">
      <c r="A537" s="65" t="s">
        <v>1649</v>
      </c>
      <c r="B537" s="65" t="s">
        <v>1650</v>
      </c>
      <c r="C537" s="65">
        <v>1486</v>
      </c>
      <c r="D537" s="65"/>
      <c r="E537" s="65"/>
      <c r="F537" s="65"/>
      <c r="G537" s="65">
        <v>1</v>
      </c>
      <c r="H537" s="67">
        <f>VLOOKUP(C537,'Secteur Ex DG'!B:B,1,FALSE)</f>
        <v>1486</v>
      </c>
    </row>
    <row r="538" spans="1:8" hidden="1" x14ac:dyDescent="0.25">
      <c r="A538" s="65" t="s">
        <v>1652</v>
      </c>
      <c r="B538" s="65" t="s">
        <v>1653</v>
      </c>
      <c r="C538" s="65">
        <v>1487</v>
      </c>
      <c r="D538" s="65"/>
      <c r="E538" s="65"/>
      <c r="F538" s="65"/>
      <c r="G538" s="65">
        <v>1</v>
      </c>
      <c r="H538" s="67">
        <f>VLOOKUP(C538,'Secteur Ex DG'!B:B,1,FALSE)</f>
        <v>1487</v>
      </c>
    </row>
    <row r="539" spans="1:8" hidden="1" x14ac:dyDescent="0.25">
      <c r="A539" s="65" t="s">
        <v>1655</v>
      </c>
      <c r="B539" s="65" t="s">
        <v>1656</v>
      </c>
      <c r="C539" s="65">
        <v>1488</v>
      </c>
      <c r="D539" s="65"/>
      <c r="E539" s="65"/>
      <c r="F539" s="65"/>
      <c r="G539" s="65">
        <v>1</v>
      </c>
      <c r="H539" s="67">
        <f>VLOOKUP(C539,'Secteur Ex DG'!B:B,1,FALSE)</f>
        <v>1488</v>
      </c>
    </row>
    <row r="540" spans="1:8" hidden="1" x14ac:dyDescent="0.25">
      <c r="A540" s="65" t="s">
        <v>1658</v>
      </c>
      <c r="B540" s="65" t="s">
        <v>1659</v>
      </c>
      <c r="C540" s="65">
        <v>1489</v>
      </c>
      <c r="D540" s="65"/>
      <c r="E540" s="65"/>
      <c r="F540" s="65"/>
      <c r="G540" s="65">
        <v>1</v>
      </c>
      <c r="H540" s="67">
        <f>VLOOKUP(C540,'Secteur Ex DG'!B:B,1,FALSE)</f>
        <v>1489</v>
      </c>
    </row>
    <row r="541" spans="1:8" hidden="1" x14ac:dyDescent="0.25">
      <c r="A541" s="65" t="s">
        <v>1661</v>
      </c>
      <c r="B541" s="65" t="s">
        <v>1662</v>
      </c>
      <c r="C541" s="65">
        <v>1493</v>
      </c>
      <c r="D541" s="65"/>
      <c r="E541" s="65"/>
      <c r="F541" s="65"/>
      <c r="G541" s="65">
        <v>1</v>
      </c>
      <c r="H541" s="67">
        <f>VLOOKUP(C541,'Secteur Ex DG'!B:B,1,FALSE)</f>
        <v>1493</v>
      </c>
    </row>
    <row r="542" spans="1:8" hidden="1" x14ac:dyDescent="0.25">
      <c r="A542" s="65" t="s">
        <v>1664</v>
      </c>
      <c r="B542" s="65" t="s">
        <v>1665</v>
      </c>
      <c r="C542" s="65">
        <v>1494</v>
      </c>
      <c r="D542" s="65"/>
      <c r="E542" s="65"/>
      <c r="F542" s="65"/>
      <c r="G542" s="65">
        <v>1</v>
      </c>
      <c r="H542" s="67">
        <f>VLOOKUP(C542,'Secteur Ex DG'!B:B,1,FALSE)</f>
        <v>1494</v>
      </c>
    </row>
    <row r="543" spans="1:8" hidden="1" x14ac:dyDescent="0.25">
      <c r="A543" s="65" t="s">
        <v>1667</v>
      </c>
      <c r="B543" s="65" t="s">
        <v>1668</v>
      </c>
      <c r="C543" s="65">
        <v>1495</v>
      </c>
      <c r="D543" s="65"/>
      <c r="E543" s="65"/>
      <c r="F543" s="65"/>
      <c r="G543" s="65">
        <v>1</v>
      </c>
      <c r="H543" s="67">
        <f>VLOOKUP(C543,'Secteur Ex DG'!B:B,1,FALSE)</f>
        <v>1495</v>
      </c>
    </row>
    <row r="544" spans="1:8" hidden="1" x14ac:dyDescent="0.25">
      <c r="A544" s="65" t="s">
        <v>1670</v>
      </c>
      <c r="B544" s="65" t="s">
        <v>1671</v>
      </c>
      <c r="C544" s="65">
        <v>1496</v>
      </c>
      <c r="D544" s="65"/>
      <c r="E544" s="65"/>
      <c r="F544" s="65"/>
      <c r="G544" s="65">
        <v>1</v>
      </c>
      <c r="H544" s="67">
        <f>VLOOKUP(C544,'Secteur Ex DG'!B:B,1,FALSE)</f>
        <v>1496</v>
      </c>
    </row>
    <row r="545" spans="1:12" hidden="1" x14ac:dyDescent="0.25">
      <c r="A545" s="65" t="s">
        <v>1673</v>
      </c>
      <c r="B545" s="65" t="s">
        <v>1674</v>
      </c>
      <c r="C545" s="65">
        <v>1497</v>
      </c>
      <c r="D545" s="65"/>
      <c r="E545" s="65"/>
      <c r="F545" s="65"/>
      <c r="G545" s="65">
        <v>1</v>
      </c>
      <c r="H545" s="67">
        <f>VLOOKUP(C545,'Secteur Ex DG'!B:B,1,FALSE)</f>
        <v>1497</v>
      </c>
    </row>
    <row r="546" spans="1:12" hidden="1" x14ac:dyDescent="0.25">
      <c r="A546" s="65" t="s">
        <v>1676</v>
      </c>
      <c r="B546" s="65" t="s">
        <v>1677</v>
      </c>
      <c r="C546" s="65">
        <v>1498</v>
      </c>
      <c r="D546" s="65"/>
      <c r="E546" s="65"/>
      <c r="F546" s="65"/>
      <c r="G546" s="65">
        <v>1</v>
      </c>
      <c r="H546" s="67">
        <f>VLOOKUP(C546,'Secteur Ex DG'!B:B,1,FALSE)</f>
        <v>1498</v>
      </c>
    </row>
    <row r="547" spans="1:12" hidden="1" x14ac:dyDescent="0.25">
      <c r="A547" s="65" t="s">
        <v>1679</v>
      </c>
      <c r="B547" s="65" t="s">
        <v>1680</v>
      </c>
      <c r="C547" s="65">
        <v>1499</v>
      </c>
      <c r="D547" s="65"/>
      <c r="E547" s="65"/>
      <c r="F547" s="65"/>
      <c r="G547" s="65">
        <v>1</v>
      </c>
      <c r="H547" s="67">
        <f>VLOOKUP(C547,'Secteur Ex DG'!B:B,1,FALSE)</f>
        <v>1499</v>
      </c>
    </row>
    <row r="548" spans="1:12" hidden="1" x14ac:dyDescent="0.25">
      <c r="A548" s="65" t="s">
        <v>1682</v>
      </c>
      <c r="B548" s="65" t="s">
        <v>1683</v>
      </c>
      <c r="C548" s="65">
        <v>1500</v>
      </c>
      <c r="D548" s="65"/>
      <c r="E548" s="65"/>
      <c r="F548" s="65"/>
      <c r="G548" s="65">
        <v>1</v>
      </c>
      <c r="H548" s="67">
        <f>VLOOKUP(C548,'Secteur Ex DG'!B:B,1,FALSE)</f>
        <v>1500</v>
      </c>
    </row>
    <row r="549" spans="1:12" hidden="1" x14ac:dyDescent="0.25">
      <c r="A549" s="65" t="s">
        <v>1685</v>
      </c>
      <c r="B549" s="65" t="s">
        <v>1686</v>
      </c>
      <c r="C549" s="65">
        <v>1501</v>
      </c>
      <c r="D549" s="65"/>
      <c r="E549" s="65"/>
      <c r="F549" s="65"/>
      <c r="G549" s="65">
        <v>1</v>
      </c>
      <c r="H549" s="67">
        <f>VLOOKUP(C549,'Secteur Ex DG'!B:B,1,FALSE)</f>
        <v>1501</v>
      </c>
    </row>
    <row r="550" spans="1:12" hidden="1" x14ac:dyDescent="0.25">
      <c r="A550" s="65" t="s">
        <v>1688</v>
      </c>
      <c r="B550" s="65" t="s">
        <v>1689</v>
      </c>
      <c r="C550" s="65">
        <v>1502</v>
      </c>
      <c r="D550" s="65"/>
      <c r="E550" s="65"/>
      <c r="F550" s="65"/>
      <c r="G550" s="65">
        <v>1</v>
      </c>
      <c r="H550" s="67">
        <f>VLOOKUP(C550,'Secteur Ex DG'!B:B,1,FALSE)</f>
        <v>1502</v>
      </c>
    </row>
    <row r="551" spans="1:12" hidden="1" x14ac:dyDescent="0.25">
      <c r="A551" s="65" t="s">
        <v>1691</v>
      </c>
      <c r="B551" s="65" t="s">
        <v>1692</v>
      </c>
      <c r="C551" s="65">
        <v>1503</v>
      </c>
      <c r="D551" s="65"/>
      <c r="E551" s="65"/>
      <c r="F551" s="65"/>
      <c r="G551" s="65">
        <v>1</v>
      </c>
      <c r="H551" s="67">
        <f>VLOOKUP(C551,'Secteur Ex DG'!B:B,1,FALSE)</f>
        <v>1503</v>
      </c>
    </row>
    <row r="552" spans="1:12" hidden="1" x14ac:dyDescent="0.25">
      <c r="A552" s="65" t="s">
        <v>1694</v>
      </c>
      <c r="B552" s="65" t="s">
        <v>1695</v>
      </c>
      <c r="C552" s="65">
        <v>1504</v>
      </c>
      <c r="D552" s="65"/>
      <c r="E552" s="65"/>
      <c r="F552" s="65"/>
      <c r="G552" s="65">
        <v>1</v>
      </c>
      <c r="H552" s="67">
        <f>VLOOKUP(C552,'Secteur Ex DG'!B:B,1,FALSE)</f>
        <v>1504</v>
      </c>
    </row>
    <row r="553" spans="1:12" hidden="1" x14ac:dyDescent="0.25">
      <c r="A553" s="66" t="s">
        <v>132</v>
      </c>
      <c r="B553" s="66" t="s">
        <v>133</v>
      </c>
      <c r="C553" s="66">
        <v>84</v>
      </c>
      <c r="D553" s="65"/>
      <c r="E553" s="65"/>
      <c r="F553" s="65"/>
      <c r="G553" s="65">
        <v>1</v>
      </c>
      <c r="H553" s="67">
        <f>VLOOKUP(C553,'Secteur Ex DG'!B:B,1,FALSE)</f>
        <v>84</v>
      </c>
    </row>
    <row r="554" spans="1:12" hidden="1" x14ac:dyDescent="0.25">
      <c r="A554" s="66" t="s">
        <v>138</v>
      </c>
      <c r="B554" s="66" t="s">
        <v>139</v>
      </c>
      <c r="C554" s="66">
        <v>85</v>
      </c>
      <c r="D554" s="65"/>
      <c r="E554" s="65"/>
      <c r="F554" s="65"/>
      <c r="G554" s="65">
        <v>1</v>
      </c>
      <c r="H554" s="67">
        <f>VLOOKUP(C554,'Secteur Ex DG'!B:B,1,FALSE)</f>
        <v>85</v>
      </c>
    </row>
    <row r="555" spans="1:12" hidden="1" x14ac:dyDescent="0.25">
      <c r="A555" s="66" t="s">
        <v>144</v>
      </c>
      <c r="B555" s="66" t="s">
        <v>145</v>
      </c>
      <c r="C555" s="66">
        <v>86</v>
      </c>
      <c r="D555" s="65"/>
      <c r="E555" s="65"/>
      <c r="F555" s="65"/>
      <c r="G555" s="65">
        <v>1</v>
      </c>
      <c r="H555" s="67">
        <f>VLOOKUP(C555,'Secteur Ex DG'!B:B,1,FALSE)</f>
        <v>86</v>
      </c>
    </row>
    <row r="556" spans="1:12" hidden="1" x14ac:dyDescent="0.25">
      <c r="A556" s="66" t="s">
        <v>150</v>
      </c>
      <c r="B556" s="66" t="s">
        <v>151</v>
      </c>
      <c r="C556" s="66">
        <v>87</v>
      </c>
      <c r="D556" s="65"/>
      <c r="E556" s="65"/>
      <c r="F556" s="65"/>
      <c r="G556" s="65">
        <v>1</v>
      </c>
      <c r="H556" s="67">
        <f>VLOOKUP(C556,'Secteur Ex DG'!B:B,1,FALSE)</f>
        <v>87</v>
      </c>
    </row>
    <row r="557" spans="1:12" hidden="1" x14ac:dyDescent="0.25">
      <c r="A557" s="66" t="s">
        <v>156</v>
      </c>
      <c r="B557" s="66" t="s">
        <v>157</v>
      </c>
      <c r="C557" s="66">
        <v>88</v>
      </c>
      <c r="D557" s="65"/>
      <c r="E557" s="65"/>
      <c r="F557" s="65"/>
      <c r="G557" s="65">
        <v>1</v>
      </c>
      <c r="H557" s="67">
        <f>VLOOKUP(C557,'Secteur Ex DG'!B:B,1,FALSE)</f>
        <v>88</v>
      </c>
    </row>
    <row r="558" spans="1:12" hidden="1" x14ac:dyDescent="0.25">
      <c r="A558" s="65" t="s">
        <v>1697</v>
      </c>
      <c r="B558" s="65" t="s">
        <v>1698</v>
      </c>
      <c r="C558" s="65">
        <v>1513</v>
      </c>
      <c r="D558" s="65"/>
      <c r="E558" s="65"/>
      <c r="F558" s="65"/>
      <c r="G558" s="65">
        <v>1</v>
      </c>
      <c r="H558" s="67">
        <f>VLOOKUP(C558,'Secteur Ex DG'!B:B,1,FALSE)</f>
        <v>1513</v>
      </c>
    </row>
    <row r="559" spans="1:12" hidden="1" x14ac:dyDescent="0.25">
      <c r="A559" s="65" t="s">
        <v>1700</v>
      </c>
      <c r="B559" s="65" t="s">
        <v>1701</v>
      </c>
      <c r="C559" s="65">
        <v>1514</v>
      </c>
      <c r="D559" s="65"/>
      <c r="E559" s="65"/>
      <c r="F559" s="65"/>
      <c r="G559" s="65">
        <v>1</v>
      </c>
      <c r="H559" s="67">
        <f>VLOOKUP(C559,'Secteur Ex DG'!B:B,1,FALSE)</f>
        <v>1514</v>
      </c>
    </row>
    <row r="560" spans="1:12" hidden="1" x14ac:dyDescent="0.25">
      <c r="A560" s="9" t="s">
        <v>1703</v>
      </c>
      <c r="B560" s="9" t="s">
        <v>1704</v>
      </c>
      <c r="C560" s="9">
        <v>1515</v>
      </c>
      <c r="G560" s="65">
        <v>1</v>
      </c>
      <c r="H560" s="67">
        <f>VLOOKUP(C560,'Secteur Ex DG'!B:B,1,FALSE)</f>
        <v>1515</v>
      </c>
      <c r="L560" t="s">
        <v>6433</v>
      </c>
    </row>
    <row r="561" spans="1:8" hidden="1" x14ac:dyDescent="0.25">
      <c r="A561" s="65" t="s">
        <v>1706</v>
      </c>
      <c r="B561" s="65" t="s">
        <v>1707</v>
      </c>
      <c r="C561" s="65">
        <v>1517</v>
      </c>
      <c r="D561" s="65"/>
      <c r="E561" s="65"/>
      <c r="F561" s="65"/>
      <c r="G561" s="65">
        <v>1</v>
      </c>
      <c r="H561" s="67">
        <f>VLOOKUP(C561,'Secteur Ex DG'!B:B,1,FALSE)</f>
        <v>1517</v>
      </c>
    </row>
    <row r="562" spans="1:8" hidden="1" x14ac:dyDescent="0.25">
      <c r="A562" s="65" t="s">
        <v>1719</v>
      </c>
      <c r="B562" s="65" t="s">
        <v>1720</v>
      </c>
      <c r="C562" s="65">
        <v>1693</v>
      </c>
      <c r="D562" s="65"/>
      <c r="E562" s="65"/>
      <c r="F562" s="65"/>
      <c r="G562" s="65">
        <v>1</v>
      </c>
      <c r="H562" s="67">
        <f>VLOOKUP(C562,'Secteur Ex DG'!B:B,1,FALSE)</f>
        <v>1693</v>
      </c>
    </row>
    <row r="563" spans="1:8" hidden="1" x14ac:dyDescent="0.25">
      <c r="A563" s="65" t="s">
        <v>1722</v>
      </c>
      <c r="B563" s="65" t="s">
        <v>1723</v>
      </c>
      <c r="C563" s="65">
        <v>1694</v>
      </c>
      <c r="D563" s="65"/>
      <c r="E563" s="65"/>
      <c r="F563" s="65"/>
      <c r="G563" s="65">
        <v>1</v>
      </c>
      <c r="H563" s="67">
        <f>VLOOKUP(C563,'Secteur Ex DG'!B:B,1,FALSE)</f>
        <v>1694</v>
      </c>
    </row>
    <row r="564" spans="1:8" hidden="1" x14ac:dyDescent="0.25">
      <c r="A564" s="65" t="s">
        <v>1725</v>
      </c>
      <c r="B564" s="65" t="s">
        <v>1726</v>
      </c>
      <c r="C564" s="65">
        <v>1695</v>
      </c>
      <c r="D564" s="65"/>
      <c r="E564" s="65"/>
      <c r="F564" s="65"/>
      <c r="G564" s="65">
        <v>1</v>
      </c>
      <c r="H564" s="67">
        <f>VLOOKUP(C564,'Secteur Ex DG'!B:B,1,FALSE)</f>
        <v>1695</v>
      </c>
    </row>
    <row r="565" spans="1:8" hidden="1" x14ac:dyDescent="0.25">
      <c r="A565" s="65" t="s">
        <v>1728</v>
      </c>
      <c r="B565" s="65" t="s">
        <v>1729</v>
      </c>
      <c r="C565" s="65">
        <v>1696</v>
      </c>
      <c r="D565" s="65"/>
      <c r="E565" s="65"/>
      <c r="F565" s="65"/>
      <c r="G565" s="65">
        <v>1</v>
      </c>
      <c r="H565" s="67">
        <f>VLOOKUP(C565,'Secteur Ex DG'!B:B,1,FALSE)</f>
        <v>1696</v>
      </c>
    </row>
    <row r="566" spans="1:8" hidden="1" x14ac:dyDescent="0.25">
      <c r="A566" s="65" t="s">
        <v>1731</v>
      </c>
      <c r="B566" s="65" t="s">
        <v>1732</v>
      </c>
      <c r="C566" s="65">
        <v>1697</v>
      </c>
      <c r="D566" s="65"/>
      <c r="E566" s="65"/>
      <c r="F566" s="65"/>
      <c r="G566" s="65">
        <v>1</v>
      </c>
      <c r="H566" s="67">
        <f>VLOOKUP(C566,'Secteur Ex DG'!B:B,1,FALSE)</f>
        <v>1697</v>
      </c>
    </row>
    <row r="567" spans="1:8" hidden="1" x14ac:dyDescent="0.25">
      <c r="A567" s="65" t="s">
        <v>1734</v>
      </c>
      <c r="B567" s="65" t="s">
        <v>1735</v>
      </c>
      <c r="C567" s="65">
        <v>1698</v>
      </c>
      <c r="D567" s="65"/>
      <c r="E567" s="65"/>
      <c r="F567" s="65"/>
      <c r="G567" s="65">
        <v>1</v>
      </c>
      <c r="H567" s="67">
        <f>VLOOKUP(C567,'Secteur Ex DG'!B:B,1,FALSE)</f>
        <v>1698</v>
      </c>
    </row>
    <row r="568" spans="1:8" hidden="1" x14ac:dyDescent="0.25">
      <c r="A568" s="65" t="s">
        <v>1737</v>
      </c>
      <c r="B568" s="65" t="s">
        <v>1738</v>
      </c>
      <c r="C568" s="65">
        <v>1699</v>
      </c>
      <c r="D568" s="65"/>
      <c r="E568" s="65"/>
      <c r="F568" s="65"/>
      <c r="G568" s="65">
        <v>1</v>
      </c>
      <c r="H568" s="67">
        <f>VLOOKUP(C568,'Secteur Ex DG'!B:B,1,FALSE)</f>
        <v>1699</v>
      </c>
    </row>
    <row r="569" spans="1:8" hidden="1" x14ac:dyDescent="0.25">
      <c r="A569" s="65" t="s">
        <v>1740</v>
      </c>
      <c r="B569" s="65" t="s">
        <v>1741</v>
      </c>
      <c r="C569" s="65">
        <v>1700</v>
      </c>
      <c r="D569" s="65"/>
      <c r="E569" s="65"/>
      <c r="F569" s="65"/>
      <c r="G569" s="65">
        <v>1</v>
      </c>
      <c r="H569" s="67">
        <f>VLOOKUP(C569,'Secteur Ex DG'!B:B,1,FALSE)</f>
        <v>1700</v>
      </c>
    </row>
    <row r="570" spans="1:8" hidden="1" x14ac:dyDescent="0.25">
      <c r="A570" s="65" t="s">
        <v>1743</v>
      </c>
      <c r="B570" s="65" t="s">
        <v>1744</v>
      </c>
      <c r="C570" s="65">
        <v>1701</v>
      </c>
      <c r="D570" s="65"/>
      <c r="E570" s="65"/>
      <c r="F570" s="65"/>
      <c r="G570" s="65">
        <v>1</v>
      </c>
      <c r="H570" s="67">
        <f>VLOOKUP(C570,'Secteur Ex DG'!B:B,1,FALSE)</f>
        <v>1701</v>
      </c>
    </row>
    <row r="571" spans="1:8" hidden="1" x14ac:dyDescent="0.25">
      <c r="A571" s="65" t="s">
        <v>1746</v>
      </c>
      <c r="B571" s="65" t="s">
        <v>1747</v>
      </c>
      <c r="C571" s="65">
        <v>1702</v>
      </c>
      <c r="D571" s="65"/>
      <c r="E571" s="65"/>
      <c r="F571" s="65"/>
      <c r="G571" s="65">
        <v>1</v>
      </c>
      <c r="H571" s="67">
        <f>VLOOKUP(C571,'Secteur Ex DG'!B:B,1,FALSE)</f>
        <v>1702</v>
      </c>
    </row>
    <row r="572" spans="1:8" hidden="1" x14ac:dyDescent="0.25">
      <c r="A572" s="65" t="s">
        <v>1749</v>
      </c>
      <c r="B572" s="65" t="s">
        <v>1750</v>
      </c>
      <c r="C572" s="65">
        <v>1703</v>
      </c>
      <c r="D572" s="65"/>
      <c r="E572" s="65"/>
      <c r="F572" s="65"/>
      <c r="G572" s="65">
        <v>1</v>
      </c>
      <c r="H572" s="67">
        <f>VLOOKUP(C572,'Secteur Ex DG'!B:B,1,FALSE)</f>
        <v>1703</v>
      </c>
    </row>
    <row r="573" spans="1:8" hidden="1" x14ac:dyDescent="0.25">
      <c r="A573" s="65" t="s">
        <v>1752</v>
      </c>
      <c r="B573" s="65" t="s">
        <v>1753</v>
      </c>
      <c r="C573" s="65">
        <v>1704</v>
      </c>
      <c r="D573" s="65"/>
      <c r="E573" s="65"/>
      <c r="F573" s="65"/>
      <c r="G573" s="65">
        <v>1</v>
      </c>
      <c r="H573" s="67">
        <f>VLOOKUP(C573,'Secteur Ex DG'!B:B,1,FALSE)</f>
        <v>1704</v>
      </c>
    </row>
    <row r="574" spans="1:8" hidden="1" x14ac:dyDescent="0.25">
      <c r="A574" s="65" t="s">
        <v>1755</v>
      </c>
      <c r="B574" s="65" t="s">
        <v>1756</v>
      </c>
      <c r="C574" s="65">
        <v>1705</v>
      </c>
      <c r="D574" s="65"/>
      <c r="E574" s="65"/>
      <c r="F574" s="65"/>
      <c r="G574" s="65">
        <v>1</v>
      </c>
      <c r="H574" s="67">
        <f>VLOOKUP(C574,'Secteur Ex DG'!B:B,1,FALSE)</f>
        <v>1705</v>
      </c>
    </row>
    <row r="575" spans="1:8" hidden="1" x14ac:dyDescent="0.25">
      <c r="A575" s="65" t="s">
        <v>1758</v>
      </c>
      <c r="B575" s="65" t="s">
        <v>1759</v>
      </c>
      <c r="C575" s="65">
        <v>1706</v>
      </c>
      <c r="D575" s="65"/>
      <c r="E575" s="65"/>
      <c r="F575" s="65"/>
      <c r="G575" s="65">
        <v>1</v>
      </c>
      <c r="H575" s="67">
        <f>VLOOKUP(C575,'Secteur Ex DG'!B:B,1,FALSE)</f>
        <v>1706</v>
      </c>
    </row>
    <row r="576" spans="1:8" hidden="1" x14ac:dyDescent="0.25">
      <c r="A576" s="65" t="s">
        <v>1761</v>
      </c>
      <c r="B576" s="65" t="s">
        <v>1762</v>
      </c>
      <c r="C576" s="65">
        <v>1712</v>
      </c>
      <c r="D576" s="65"/>
      <c r="E576" s="65"/>
      <c r="F576" s="65"/>
      <c r="G576" s="65">
        <v>1</v>
      </c>
      <c r="H576" s="67">
        <f>VLOOKUP(C576,'Secteur Ex DG'!B:B,1,FALSE)</f>
        <v>1712</v>
      </c>
    </row>
    <row r="577" spans="1:12" hidden="1" x14ac:dyDescent="0.25">
      <c r="A577" s="65" t="s">
        <v>1764</v>
      </c>
      <c r="B577" s="65" t="s">
        <v>1765</v>
      </c>
      <c r="C577" s="65">
        <v>1713</v>
      </c>
      <c r="D577" s="65"/>
      <c r="E577" s="65"/>
      <c r="F577" s="65"/>
      <c r="G577" s="65">
        <v>1</v>
      </c>
      <c r="H577" s="67">
        <f>VLOOKUP(C577,'Secteur Ex DG'!B:B,1,FALSE)</f>
        <v>1713</v>
      </c>
    </row>
    <row r="578" spans="1:12" hidden="1" x14ac:dyDescent="0.25">
      <c r="A578" s="65" t="s">
        <v>1767</v>
      </c>
      <c r="B578" s="65" t="s">
        <v>1768</v>
      </c>
      <c r="C578" s="65">
        <v>1721</v>
      </c>
      <c r="D578" s="65"/>
      <c r="E578" s="65"/>
      <c r="F578" s="65"/>
      <c r="G578" s="65">
        <v>1</v>
      </c>
      <c r="H578" s="67">
        <f>VLOOKUP(C578,'Secteur Ex DG'!B:B,1,FALSE)</f>
        <v>1721</v>
      </c>
    </row>
    <row r="579" spans="1:12" hidden="1" x14ac:dyDescent="0.25">
      <c r="A579" s="65" t="s">
        <v>1770</v>
      </c>
      <c r="B579" s="65" t="s">
        <v>1771</v>
      </c>
      <c r="C579" s="65">
        <v>1722</v>
      </c>
      <c r="D579" s="65"/>
      <c r="E579" s="65"/>
      <c r="F579" s="65"/>
      <c r="G579" s="65">
        <v>1</v>
      </c>
      <c r="H579" s="67">
        <f>VLOOKUP(C579,'Secteur Ex DG'!B:B,1,FALSE)</f>
        <v>1722</v>
      </c>
    </row>
    <row r="580" spans="1:12" hidden="1" x14ac:dyDescent="0.25">
      <c r="A580" s="9" t="s">
        <v>1773</v>
      </c>
      <c r="B580" s="9" t="s">
        <v>1774</v>
      </c>
      <c r="C580" s="9">
        <v>1723</v>
      </c>
      <c r="G580" s="65">
        <v>1</v>
      </c>
      <c r="H580" s="67">
        <f>VLOOKUP(C580,'Secteur Ex DG'!B:B,1,FALSE)</f>
        <v>1723</v>
      </c>
      <c r="L580" t="s">
        <v>6433</v>
      </c>
    </row>
    <row r="581" spans="1:12" hidden="1" x14ac:dyDescent="0.25">
      <c r="A581" s="65" t="s">
        <v>1776</v>
      </c>
      <c r="B581" s="65" t="s">
        <v>1777</v>
      </c>
      <c r="C581" s="65">
        <v>1726</v>
      </c>
      <c r="D581" s="65"/>
      <c r="E581" s="65"/>
      <c r="F581" s="65"/>
      <c r="G581" s="65">
        <v>1</v>
      </c>
      <c r="H581" s="67">
        <f>VLOOKUP(C581,'Secteur Ex DG'!B:B,1,FALSE)</f>
        <v>1726</v>
      </c>
    </row>
    <row r="582" spans="1:12" hidden="1" x14ac:dyDescent="0.25">
      <c r="A582" s="65" t="s">
        <v>1779</v>
      </c>
      <c r="B582" s="65" t="s">
        <v>1780</v>
      </c>
      <c r="C582" s="65">
        <v>1727</v>
      </c>
      <c r="D582" s="65"/>
      <c r="E582" s="65"/>
      <c r="F582" s="65"/>
      <c r="G582" s="65">
        <v>1</v>
      </c>
      <c r="H582" s="67">
        <f>VLOOKUP(C582,'Secteur Ex DG'!B:B,1,FALSE)</f>
        <v>1727</v>
      </c>
    </row>
    <row r="583" spans="1:12" hidden="1" x14ac:dyDescent="0.25">
      <c r="A583" s="65" t="s">
        <v>2010</v>
      </c>
      <c r="B583" s="65" t="s">
        <v>2011</v>
      </c>
      <c r="C583" s="65">
        <v>1817</v>
      </c>
      <c r="D583" s="65"/>
      <c r="E583" s="65"/>
      <c r="F583" s="65"/>
      <c r="G583" s="65">
        <v>1</v>
      </c>
      <c r="H583" s="67">
        <f>VLOOKUP(C583,'Secteur Ex DG'!B:B,1,FALSE)</f>
        <v>1817</v>
      </c>
    </row>
    <row r="584" spans="1:12" hidden="1" x14ac:dyDescent="0.25">
      <c r="A584" s="65" t="s">
        <v>2013</v>
      </c>
      <c r="B584" s="65" t="s">
        <v>2014</v>
      </c>
      <c r="C584" s="65">
        <v>1818</v>
      </c>
      <c r="D584" s="65"/>
      <c r="E584" s="65"/>
      <c r="F584" s="65"/>
      <c r="G584" s="65">
        <v>1</v>
      </c>
      <c r="H584" s="67">
        <f>VLOOKUP(C584,'Secteur Ex DG'!B:B,1,FALSE)</f>
        <v>1818</v>
      </c>
    </row>
    <row r="585" spans="1:12" hidden="1" x14ac:dyDescent="0.25">
      <c r="A585" s="65" t="s">
        <v>2016</v>
      </c>
      <c r="B585" s="65" t="s">
        <v>2017</v>
      </c>
      <c r="C585" s="65">
        <v>1819</v>
      </c>
      <c r="D585" s="65"/>
      <c r="E585" s="65"/>
      <c r="F585" s="65"/>
      <c r="G585" s="65">
        <v>1</v>
      </c>
      <c r="H585" s="67">
        <f>VLOOKUP(C585,'Secteur Ex DG'!B:B,1,FALSE)</f>
        <v>1819</v>
      </c>
    </row>
    <row r="586" spans="1:12" hidden="1" x14ac:dyDescent="0.25">
      <c r="A586" s="65" t="s">
        <v>6458</v>
      </c>
      <c r="B586" s="65" t="s">
        <v>6459</v>
      </c>
      <c r="C586" s="65">
        <v>1820</v>
      </c>
      <c r="D586" s="65"/>
      <c r="E586" s="65"/>
      <c r="F586" s="65"/>
      <c r="G586" s="65">
        <v>1</v>
      </c>
      <c r="H586" s="67">
        <f>VLOOKUP(C586,'Secteur Ex DG'!B:B,1,FALSE)</f>
        <v>1820</v>
      </c>
    </row>
    <row r="587" spans="1:12" hidden="1" x14ac:dyDescent="0.25">
      <c r="A587" s="65" t="s">
        <v>2019</v>
      </c>
      <c r="B587" s="65" t="s">
        <v>2020</v>
      </c>
      <c r="C587" s="65">
        <v>1821</v>
      </c>
      <c r="D587" s="65"/>
      <c r="E587" s="65"/>
      <c r="F587" s="65"/>
      <c r="G587" s="65">
        <v>1</v>
      </c>
      <c r="H587" s="67">
        <f>VLOOKUP(C587,'Secteur Ex DG'!B:B,1,FALSE)</f>
        <v>1821</v>
      </c>
    </row>
    <row r="588" spans="1:12" hidden="1" x14ac:dyDescent="0.25">
      <c r="A588" s="65" t="s">
        <v>2022</v>
      </c>
      <c r="B588" s="65" t="s">
        <v>2023</v>
      </c>
      <c r="C588" s="65">
        <v>1822</v>
      </c>
      <c r="D588" s="65"/>
      <c r="E588" s="65"/>
      <c r="F588" s="65"/>
      <c r="G588" s="65">
        <v>1</v>
      </c>
      <c r="H588" s="67">
        <f>VLOOKUP(C588,'Secteur Ex DG'!B:B,1,FALSE)</f>
        <v>1822</v>
      </c>
    </row>
    <row r="589" spans="1:12" hidden="1" x14ac:dyDescent="0.25">
      <c r="A589" s="65" t="s">
        <v>2025</v>
      </c>
      <c r="B589" s="65" t="s">
        <v>2026</v>
      </c>
      <c r="C589" s="65">
        <v>1823</v>
      </c>
      <c r="D589" s="65"/>
      <c r="E589" s="65"/>
      <c r="F589" s="65"/>
      <c r="G589" s="65">
        <v>1</v>
      </c>
      <c r="H589" s="67">
        <f>VLOOKUP(C589,'Secteur Ex DG'!B:B,1,FALSE)</f>
        <v>1823</v>
      </c>
    </row>
    <row r="590" spans="1:12" hidden="1" x14ac:dyDescent="0.25">
      <c r="A590" s="66" t="s">
        <v>2028</v>
      </c>
      <c r="B590" s="67" t="s">
        <v>2029</v>
      </c>
      <c r="C590" s="67">
        <v>1824</v>
      </c>
      <c r="G590" s="68">
        <v>1</v>
      </c>
      <c r="H590" s="67">
        <f>VLOOKUP(C590,'Secteur Ex DG'!B:B,1,FALSE)</f>
        <v>1824</v>
      </c>
    </row>
    <row r="591" spans="1:12" hidden="1" x14ac:dyDescent="0.25">
      <c r="A591" s="65" t="s">
        <v>2031</v>
      </c>
      <c r="B591" s="65" t="s">
        <v>2032</v>
      </c>
      <c r="C591" s="65">
        <v>1825</v>
      </c>
      <c r="D591" s="65"/>
      <c r="E591" s="65"/>
      <c r="F591" s="65"/>
      <c r="G591" s="65">
        <v>1</v>
      </c>
      <c r="H591" s="67">
        <f>VLOOKUP(C591,'Secteur Ex DG'!B:B,1,FALSE)</f>
        <v>1825</v>
      </c>
    </row>
    <row r="592" spans="1:12" hidden="1" x14ac:dyDescent="0.25">
      <c r="A592" s="65" t="s">
        <v>2035</v>
      </c>
      <c r="B592" s="65" t="s">
        <v>2036</v>
      </c>
      <c r="C592" s="65">
        <v>1826</v>
      </c>
      <c r="D592" s="65"/>
      <c r="E592" s="65"/>
      <c r="F592" s="65"/>
      <c r="G592" s="65">
        <v>1</v>
      </c>
      <c r="H592" s="67">
        <f>VLOOKUP(C592,'Secteur Ex DG'!B:B,1,FALSE)</f>
        <v>1826</v>
      </c>
    </row>
    <row r="593" spans="1:8" hidden="1" x14ac:dyDescent="0.25">
      <c r="A593" s="65" t="s">
        <v>2039</v>
      </c>
      <c r="B593" s="65" t="s">
        <v>2040</v>
      </c>
      <c r="C593" s="65">
        <v>1827</v>
      </c>
      <c r="D593" s="65"/>
      <c r="E593" s="65"/>
      <c r="F593" s="65"/>
      <c r="G593" s="65">
        <v>1</v>
      </c>
      <c r="H593" s="67">
        <f>VLOOKUP(C593,'Secteur Ex DG'!B:B,1,FALSE)</f>
        <v>1827</v>
      </c>
    </row>
    <row r="594" spans="1:8" hidden="1" x14ac:dyDescent="0.25">
      <c r="A594" s="65" t="s">
        <v>2043</v>
      </c>
      <c r="B594" s="65" t="s">
        <v>2044</v>
      </c>
      <c r="C594" s="65">
        <v>1828</v>
      </c>
      <c r="D594" s="65"/>
      <c r="E594" s="65"/>
      <c r="F594" s="65"/>
      <c r="G594" s="65">
        <v>1</v>
      </c>
      <c r="H594" s="67">
        <f>VLOOKUP(C594,'Secteur Ex DG'!B:B,1,FALSE)</f>
        <v>1828</v>
      </c>
    </row>
    <row r="595" spans="1:8" hidden="1" x14ac:dyDescent="0.25">
      <c r="A595" s="65" t="s">
        <v>2047</v>
      </c>
      <c r="B595" s="65" t="s">
        <v>2048</v>
      </c>
      <c r="C595" s="65">
        <v>1829</v>
      </c>
      <c r="D595" s="65"/>
      <c r="E595" s="65"/>
      <c r="F595" s="65"/>
      <c r="G595" s="65">
        <v>1</v>
      </c>
      <c r="H595" s="67">
        <f>VLOOKUP(C595,'Secteur Ex DG'!B:B,1,FALSE)</f>
        <v>1829</v>
      </c>
    </row>
    <row r="596" spans="1:8" hidden="1" x14ac:dyDescent="0.25">
      <c r="A596" s="65" t="s">
        <v>2050</v>
      </c>
      <c r="B596" s="65" t="s">
        <v>2051</v>
      </c>
      <c r="C596" s="65">
        <v>1830</v>
      </c>
      <c r="D596" s="65"/>
      <c r="E596" s="65"/>
      <c r="F596" s="65"/>
      <c r="G596" s="65">
        <v>1</v>
      </c>
      <c r="H596" s="67">
        <f>VLOOKUP(C596,'Secteur Ex DG'!B:B,1,FALSE)</f>
        <v>1830</v>
      </c>
    </row>
    <row r="597" spans="1:8" hidden="1" x14ac:dyDescent="0.25">
      <c r="A597" s="65" t="s">
        <v>2053</v>
      </c>
      <c r="B597" s="65" t="s">
        <v>2054</v>
      </c>
      <c r="C597" s="65">
        <v>1831</v>
      </c>
      <c r="D597" s="65"/>
      <c r="E597" s="65"/>
      <c r="F597" s="65"/>
      <c r="G597" s="65">
        <v>1</v>
      </c>
      <c r="H597" s="67">
        <f>VLOOKUP(C597,'Secteur Ex DG'!B:B,1,FALSE)</f>
        <v>1831</v>
      </c>
    </row>
    <row r="598" spans="1:8" hidden="1" x14ac:dyDescent="0.25">
      <c r="A598" s="65" t="s">
        <v>2056</v>
      </c>
      <c r="B598" s="65" t="s">
        <v>2057</v>
      </c>
      <c r="C598" s="65">
        <v>1832</v>
      </c>
      <c r="D598" s="65"/>
      <c r="E598" s="65"/>
      <c r="F598" s="65"/>
      <c r="G598" s="65">
        <v>1</v>
      </c>
      <c r="H598" s="67">
        <f>VLOOKUP(C598,'Secteur Ex DG'!B:B,1,FALSE)</f>
        <v>1832</v>
      </c>
    </row>
    <row r="599" spans="1:8" hidden="1" x14ac:dyDescent="0.25">
      <c r="A599" s="65" t="s">
        <v>2059</v>
      </c>
      <c r="B599" s="65" t="s">
        <v>2060</v>
      </c>
      <c r="C599" s="65">
        <v>1833</v>
      </c>
      <c r="D599" s="65"/>
      <c r="E599" s="65"/>
      <c r="F599" s="65"/>
      <c r="G599" s="65">
        <v>1</v>
      </c>
      <c r="H599" s="67">
        <f>VLOOKUP(C599,'Secteur Ex DG'!B:B,1,FALSE)</f>
        <v>1833</v>
      </c>
    </row>
    <row r="600" spans="1:8" hidden="1" x14ac:dyDescent="0.25">
      <c r="A600" s="65" t="s">
        <v>2062</v>
      </c>
      <c r="B600" s="65" t="s">
        <v>2063</v>
      </c>
      <c r="C600" s="65">
        <v>1834</v>
      </c>
      <c r="D600" s="65"/>
      <c r="E600" s="65"/>
      <c r="F600" s="65"/>
      <c r="G600" s="65">
        <v>1</v>
      </c>
      <c r="H600" s="67">
        <f>VLOOKUP(C600,'Secteur Ex DG'!B:B,1,FALSE)</f>
        <v>1834</v>
      </c>
    </row>
    <row r="601" spans="1:8" hidden="1" x14ac:dyDescent="0.25">
      <c r="A601" s="65" t="s">
        <v>2065</v>
      </c>
      <c r="B601" s="65" t="s">
        <v>2066</v>
      </c>
      <c r="C601" s="65">
        <v>1835</v>
      </c>
      <c r="D601" s="65"/>
      <c r="E601" s="65"/>
      <c r="F601" s="65"/>
      <c r="G601" s="65">
        <v>1</v>
      </c>
      <c r="H601" s="67">
        <f>VLOOKUP(C601,'Secteur Ex DG'!B:B,1,FALSE)</f>
        <v>1835</v>
      </c>
    </row>
    <row r="602" spans="1:8" hidden="1" x14ac:dyDescent="0.25">
      <c r="A602" s="65" t="s">
        <v>2068</v>
      </c>
      <c r="B602" s="65" t="s">
        <v>2069</v>
      </c>
      <c r="C602" s="65">
        <v>1836</v>
      </c>
      <c r="D602" s="65"/>
      <c r="E602" s="65"/>
      <c r="F602" s="65"/>
      <c r="G602" s="65">
        <v>1</v>
      </c>
      <c r="H602" s="67">
        <f>VLOOKUP(C602,'Secteur Ex DG'!B:B,1,FALSE)</f>
        <v>1836</v>
      </c>
    </row>
    <row r="603" spans="1:8" hidden="1" x14ac:dyDescent="0.25">
      <c r="A603" s="65" t="s">
        <v>2071</v>
      </c>
      <c r="B603" s="65" t="s">
        <v>2072</v>
      </c>
      <c r="C603" s="65">
        <v>1837</v>
      </c>
      <c r="D603" s="65"/>
      <c r="E603" s="65"/>
      <c r="F603" s="65"/>
      <c r="G603" s="65">
        <v>1</v>
      </c>
      <c r="H603" s="67">
        <f>VLOOKUP(C603,'Secteur Ex DG'!B:B,1,FALSE)</f>
        <v>1837</v>
      </c>
    </row>
    <row r="604" spans="1:8" hidden="1" x14ac:dyDescent="0.25">
      <c r="A604" s="65" t="s">
        <v>2074</v>
      </c>
      <c r="B604" s="65" t="s">
        <v>2075</v>
      </c>
      <c r="C604" s="65">
        <v>1839</v>
      </c>
      <c r="D604" s="65"/>
      <c r="E604" s="65"/>
      <c r="F604" s="65"/>
      <c r="G604" s="65">
        <v>1</v>
      </c>
      <c r="H604" s="67">
        <f>VLOOKUP(C604,'Secteur Ex DG'!B:B,1,FALSE)</f>
        <v>1839</v>
      </c>
    </row>
    <row r="605" spans="1:8" hidden="1" x14ac:dyDescent="0.25">
      <c r="A605" s="65" t="s">
        <v>2077</v>
      </c>
      <c r="B605" s="65" t="s">
        <v>2078</v>
      </c>
      <c r="C605" s="65">
        <v>1840</v>
      </c>
      <c r="D605" s="65"/>
      <c r="E605" s="65"/>
      <c r="F605" s="65"/>
      <c r="G605" s="65">
        <v>1</v>
      </c>
      <c r="H605" s="67">
        <f>VLOOKUP(C605,'Secteur Ex DG'!B:B,1,FALSE)</f>
        <v>1840</v>
      </c>
    </row>
    <row r="606" spans="1:8" hidden="1" x14ac:dyDescent="0.25">
      <c r="A606" s="65" t="s">
        <v>2080</v>
      </c>
      <c r="B606" s="65" t="s">
        <v>2081</v>
      </c>
      <c r="C606" s="65">
        <v>1841</v>
      </c>
      <c r="D606" s="65"/>
      <c r="E606" s="65"/>
      <c r="F606" s="65"/>
      <c r="G606" s="65">
        <v>1</v>
      </c>
      <c r="H606" s="67">
        <f>VLOOKUP(C606,'Secteur Ex DG'!B:B,1,FALSE)</f>
        <v>1841</v>
      </c>
    </row>
    <row r="607" spans="1:8" hidden="1" x14ac:dyDescent="0.25">
      <c r="A607" s="65" t="s">
        <v>2083</v>
      </c>
      <c r="B607" s="65" t="s">
        <v>2084</v>
      </c>
      <c r="C607" s="65">
        <v>1843</v>
      </c>
      <c r="D607" s="65"/>
      <c r="E607" s="65"/>
      <c r="F607" s="65"/>
      <c r="G607" s="65">
        <v>1</v>
      </c>
      <c r="H607" s="67">
        <f>VLOOKUP(C607,'Secteur Ex DG'!B:B,1,FALSE)</f>
        <v>1843</v>
      </c>
    </row>
    <row r="608" spans="1:8" hidden="1" x14ac:dyDescent="0.25">
      <c r="A608" s="65" t="s">
        <v>2086</v>
      </c>
      <c r="B608" s="65" t="s">
        <v>2087</v>
      </c>
      <c r="C608" s="65">
        <v>1844</v>
      </c>
      <c r="D608" s="65"/>
      <c r="E608" s="65"/>
      <c r="F608" s="65"/>
      <c r="G608" s="65">
        <v>1</v>
      </c>
      <c r="H608" s="67">
        <f>VLOOKUP(C608,'Secteur Ex DG'!B:B,1,FALSE)</f>
        <v>1844</v>
      </c>
    </row>
    <row r="609" spans="1:8" hidden="1" x14ac:dyDescent="0.25">
      <c r="A609" s="65" t="s">
        <v>2089</v>
      </c>
      <c r="B609" s="65" t="s">
        <v>2090</v>
      </c>
      <c r="C609" s="65">
        <v>1845</v>
      </c>
      <c r="D609" s="65"/>
      <c r="E609" s="65"/>
      <c r="F609" s="65"/>
      <c r="G609" s="65">
        <v>1</v>
      </c>
      <c r="H609" s="67">
        <f>VLOOKUP(C609,'Secteur Ex DG'!B:B,1,FALSE)</f>
        <v>1845</v>
      </c>
    </row>
    <row r="610" spans="1:8" hidden="1" x14ac:dyDescent="0.25">
      <c r="A610" s="65" t="s">
        <v>2092</v>
      </c>
      <c r="B610" s="65" t="s">
        <v>2093</v>
      </c>
      <c r="C610" s="65">
        <v>1846</v>
      </c>
      <c r="D610" s="65"/>
      <c r="E610" s="65"/>
      <c r="F610" s="65"/>
      <c r="G610" s="65">
        <v>1</v>
      </c>
      <c r="H610" s="67">
        <f>VLOOKUP(C610,'Secteur Ex DG'!B:B,1,FALSE)</f>
        <v>1846</v>
      </c>
    </row>
    <row r="611" spans="1:8" hidden="1" x14ac:dyDescent="0.25">
      <c r="A611" s="65" t="s">
        <v>2095</v>
      </c>
      <c r="B611" s="65" t="s">
        <v>2096</v>
      </c>
      <c r="C611" s="65">
        <v>1847</v>
      </c>
      <c r="D611" s="65"/>
      <c r="E611" s="65"/>
      <c r="F611" s="65"/>
      <c r="G611" s="65">
        <v>1</v>
      </c>
      <c r="H611" s="67">
        <f>VLOOKUP(C611,'Secteur Ex DG'!B:B,1,FALSE)</f>
        <v>1847</v>
      </c>
    </row>
    <row r="612" spans="1:8" hidden="1" x14ac:dyDescent="0.25">
      <c r="A612" s="65" t="s">
        <v>2098</v>
      </c>
      <c r="B612" s="65" t="s">
        <v>2099</v>
      </c>
      <c r="C612" s="65">
        <v>1848</v>
      </c>
      <c r="D612" s="65"/>
      <c r="E612" s="65"/>
      <c r="F612" s="65"/>
      <c r="G612" s="65">
        <v>1</v>
      </c>
      <c r="H612" s="67">
        <f>VLOOKUP(C612,'Secteur Ex DG'!B:B,1,FALSE)</f>
        <v>1848</v>
      </c>
    </row>
    <row r="613" spans="1:8" hidden="1" x14ac:dyDescent="0.25">
      <c r="A613" s="65" t="s">
        <v>2101</v>
      </c>
      <c r="B613" s="65" t="s">
        <v>2102</v>
      </c>
      <c r="C613" s="65">
        <v>1849</v>
      </c>
      <c r="D613" s="65"/>
      <c r="E613" s="65"/>
      <c r="F613" s="65"/>
      <c r="G613" s="65">
        <v>1</v>
      </c>
      <c r="H613" s="67">
        <f>VLOOKUP(C613,'Secteur Ex DG'!B:B,1,FALSE)</f>
        <v>1849</v>
      </c>
    </row>
    <row r="614" spans="1:8" hidden="1" x14ac:dyDescent="0.25">
      <c r="A614" s="65" t="s">
        <v>2104</v>
      </c>
      <c r="B614" s="65" t="s">
        <v>2105</v>
      </c>
      <c r="C614" s="65">
        <v>1850</v>
      </c>
      <c r="D614" s="65"/>
      <c r="E614" s="65"/>
      <c r="F614" s="65"/>
      <c r="G614" s="65">
        <v>1</v>
      </c>
      <c r="H614" s="67">
        <f>VLOOKUP(C614,'Secteur Ex DG'!B:B,1,FALSE)</f>
        <v>1850</v>
      </c>
    </row>
    <row r="615" spans="1:8" hidden="1" x14ac:dyDescent="0.25">
      <c r="A615" s="65" t="s">
        <v>2107</v>
      </c>
      <c r="B615" s="65" t="s">
        <v>2108</v>
      </c>
      <c r="C615" s="65">
        <v>1853</v>
      </c>
      <c r="D615" s="65"/>
      <c r="E615" s="65"/>
      <c r="F615" s="65"/>
      <c r="G615" s="65">
        <v>1</v>
      </c>
      <c r="H615" s="67">
        <f>VLOOKUP(C615,'Secteur Ex DG'!B:B,1,FALSE)</f>
        <v>1853</v>
      </c>
    </row>
    <row r="616" spans="1:8" hidden="1" x14ac:dyDescent="0.25">
      <c r="A616" s="65" t="s">
        <v>1782</v>
      </c>
      <c r="B616" s="65" t="s">
        <v>1783</v>
      </c>
      <c r="C616" s="65">
        <v>1729</v>
      </c>
      <c r="D616" s="65"/>
      <c r="E616" s="65"/>
      <c r="F616" s="65"/>
      <c r="G616" s="65">
        <v>1</v>
      </c>
      <c r="H616" s="67">
        <f>VLOOKUP(C616,'Secteur Ex DG'!B:B,1,FALSE)</f>
        <v>1729</v>
      </c>
    </row>
    <row r="617" spans="1:8" hidden="1" x14ac:dyDescent="0.25">
      <c r="A617" s="65" t="s">
        <v>1785</v>
      </c>
      <c r="B617" s="65" t="s">
        <v>1786</v>
      </c>
      <c r="C617" s="65">
        <v>1730</v>
      </c>
      <c r="D617" s="65"/>
      <c r="E617" s="65"/>
      <c r="F617" s="65"/>
      <c r="G617" s="65">
        <v>1</v>
      </c>
      <c r="H617" s="67">
        <f>VLOOKUP(C617,'Secteur Ex DG'!B:B,1,FALSE)</f>
        <v>1730</v>
      </c>
    </row>
    <row r="618" spans="1:8" hidden="1" x14ac:dyDescent="0.25">
      <c r="A618" s="65" t="s">
        <v>1788</v>
      </c>
      <c r="B618" s="65" t="s">
        <v>1789</v>
      </c>
      <c r="C618" s="65">
        <v>1731</v>
      </c>
      <c r="D618" s="65"/>
      <c r="E618" s="65"/>
      <c r="F618" s="65"/>
      <c r="G618" s="65">
        <v>1</v>
      </c>
      <c r="H618" s="67">
        <f>VLOOKUP(C618,'Secteur Ex DG'!B:B,1,FALSE)</f>
        <v>1731</v>
      </c>
    </row>
    <row r="619" spans="1:8" hidden="1" x14ac:dyDescent="0.25">
      <c r="A619" s="65" t="s">
        <v>1791</v>
      </c>
      <c r="B619" s="65" t="s">
        <v>1792</v>
      </c>
      <c r="C619" s="65">
        <v>1732</v>
      </c>
      <c r="D619" s="65"/>
      <c r="E619" s="65"/>
      <c r="F619" s="65"/>
      <c r="G619" s="65">
        <v>1</v>
      </c>
      <c r="H619" s="67">
        <f>VLOOKUP(C619,'Secteur Ex DG'!B:B,1,FALSE)</f>
        <v>1732</v>
      </c>
    </row>
    <row r="620" spans="1:8" hidden="1" x14ac:dyDescent="0.25">
      <c r="A620" s="65" t="s">
        <v>1794</v>
      </c>
      <c r="B620" s="65" t="s">
        <v>1795</v>
      </c>
      <c r="C620" s="65">
        <v>1733</v>
      </c>
      <c r="D620" s="65"/>
      <c r="E620" s="65"/>
      <c r="F620" s="65"/>
      <c r="G620" s="65">
        <v>1</v>
      </c>
      <c r="H620" s="67">
        <f>VLOOKUP(C620,'Secteur Ex DG'!B:B,1,FALSE)</f>
        <v>1733</v>
      </c>
    </row>
    <row r="621" spans="1:8" hidden="1" x14ac:dyDescent="0.25">
      <c r="A621" s="65" t="s">
        <v>1797</v>
      </c>
      <c r="B621" s="65" t="s">
        <v>1798</v>
      </c>
      <c r="C621" s="65">
        <v>1734</v>
      </c>
      <c r="D621" s="65"/>
      <c r="E621" s="65"/>
      <c r="F621" s="65"/>
      <c r="G621" s="65">
        <v>1</v>
      </c>
      <c r="H621" s="67">
        <f>VLOOKUP(C621,'Secteur Ex DG'!B:B,1,FALSE)</f>
        <v>1734</v>
      </c>
    </row>
    <row r="622" spans="1:8" hidden="1" x14ac:dyDescent="0.25">
      <c r="A622" s="65" t="s">
        <v>1800</v>
      </c>
      <c r="B622" s="65" t="s">
        <v>1801</v>
      </c>
      <c r="C622" s="65">
        <v>1735</v>
      </c>
      <c r="D622" s="65"/>
      <c r="E622" s="65"/>
      <c r="F622" s="65"/>
      <c r="G622" s="65">
        <v>1</v>
      </c>
      <c r="H622" s="67">
        <f>VLOOKUP(C622,'Secteur Ex DG'!B:B,1,FALSE)</f>
        <v>1735</v>
      </c>
    </row>
    <row r="623" spans="1:8" hidden="1" x14ac:dyDescent="0.25">
      <c r="A623" s="65" t="s">
        <v>1803</v>
      </c>
      <c r="B623" s="65" t="s">
        <v>1804</v>
      </c>
      <c r="C623" s="65">
        <v>1736</v>
      </c>
      <c r="D623" s="65"/>
      <c r="E623" s="65"/>
      <c r="F623" s="65"/>
      <c r="G623" s="65">
        <v>1</v>
      </c>
      <c r="H623" s="67">
        <f>VLOOKUP(C623,'Secteur Ex DG'!B:B,1,FALSE)</f>
        <v>1736</v>
      </c>
    </row>
    <row r="624" spans="1:8" hidden="1" x14ac:dyDescent="0.25">
      <c r="A624" s="65" t="s">
        <v>1806</v>
      </c>
      <c r="B624" s="65" t="s">
        <v>1807</v>
      </c>
      <c r="C624" s="65">
        <v>1737</v>
      </c>
      <c r="D624" s="65"/>
      <c r="E624" s="65"/>
      <c r="F624" s="65"/>
      <c r="G624" s="65">
        <v>1</v>
      </c>
      <c r="H624" s="67">
        <f>VLOOKUP(C624,'Secteur Ex DG'!B:B,1,FALSE)</f>
        <v>1737</v>
      </c>
    </row>
    <row r="625" spans="1:8" hidden="1" x14ac:dyDescent="0.25">
      <c r="A625" s="65" t="s">
        <v>1998</v>
      </c>
      <c r="B625" s="65" t="s">
        <v>1999</v>
      </c>
      <c r="C625" s="65">
        <v>1813</v>
      </c>
      <c r="D625" s="65"/>
      <c r="E625" s="65"/>
      <c r="F625" s="65"/>
      <c r="G625" s="65">
        <v>1</v>
      </c>
      <c r="H625" s="67">
        <f>VLOOKUP(C625,'Secteur Ex DG'!B:B,1,FALSE)</f>
        <v>1813</v>
      </c>
    </row>
    <row r="626" spans="1:8" hidden="1" x14ac:dyDescent="0.25">
      <c r="A626" s="65" t="s">
        <v>1809</v>
      </c>
      <c r="B626" s="65" t="s">
        <v>1810</v>
      </c>
      <c r="C626" s="65">
        <v>1738</v>
      </c>
      <c r="D626" s="65"/>
      <c r="E626" s="65"/>
      <c r="F626" s="65"/>
      <c r="G626" s="65">
        <v>1</v>
      </c>
      <c r="H626" s="67">
        <f>VLOOKUP(C626,'Secteur Ex DG'!B:B,1,FALSE)</f>
        <v>1738</v>
      </c>
    </row>
    <row r="627" spans="1:8" hidden="1" x14ac:dyDescent="0.25">
      <c r="A627" s="65" t="s">
        <v>1812</v>
      </c>
      <c r="B627" s="65" t="s">
        <v>1813</v>
      </c>
      <c r="C627" s="65">
        <v>1739</v>
      </c>
      <c r="D627" s="65"/>
      <c r="E627" s="65"/>
      <c r="F627" s="65"/>
      <c r="G627" s="65">
        <v>1</v>
      </c>
      <c r="H627" s="67">
        <f>VLOOKUP(C627,'Secteur Ex DG'!B:B,1,FALSE)</f>
        <v>1739</v>
      </c>
    </row>
    <row r="628" spans="1:8" hidden="1" x14ac:dyDescent="0.25">
      <c r="A628" s="65" t="s">
        <v>1815</v>
      </c>
      <c r="B628" s="65" t="s">
        <v>1816</v>
      </c>
      <c r="C628" s="65">
        <v>1740</v>
      </c>
      <c r="D628" s="65"/>
      <c r="E628" s="65"/>
      <c r="F628" s="65"/>
      <c r="G628" s="65">
        <v>1</v>
      </c>
      <c r="H628" s="67">
        <f>VLOOKUP(C628,'Secteur Ex DG'!B:B,1,FALSE)</f>
        <v>1740</v>
      </c>
    </row>
    <row r="629" spans="1:8" hidden="1" x14ac:dyDescent="0.25">
      <c r="A629" s="65" t="s">
        <v>1818</v>
      </c>
      <c r="B629" s="65" t="s">
        <v>1819</v>
      </c>
      <c r="C629" s="65">
        <v>1741</v>
      </c>
      <c r="D629" s="65"/>
      <c r="E629" s="65"/>
      <c r="F629" s="65"/>
      <c r="G629" s="65">
        <v>1</v>
      </c>
      <c r="H629" s="67">
        <f>VLOOKUP(C629,'Secteur Ex DG'!B:B,1,FALSE)</f>
        <v>1741</v>
      </c>
    </row>
    <row r="630" spans="1:8" hidden="1" x14ac:dyDescent="0.25">
      <c r="A630" s="65" t="s">
        <v>1821</v>
      </c>
      <c r="B630" s="65" t="s">
        <v>1822</v>
      </c>
      <c r="C630" s="65">
        <v>1742</v>
      </c>
      <c r="D630" s="65"/>
      <c r="E630" s="65"/>
      <c r="F630" s="65"/>
      <c r="G630" s="65">
        <v>1</v>
      </c>
      <c r="H630" s="67">
        <f>VLOOKUP(C630,'Secteur Ex DG'!B:B,1,FALSE)</f>
        <v>1742</v>
      </c>
    </row>
    <row r="631" spans="1:8" hidden="1" x14ac:dyDescent="0.25">
      <c r="A631" s="65" t="s">
        <v>1824</v>
      </c>
      <c r="B631" s="65" t="s">
        <v>1825</v>
      </c>
      <c r="C631" s="65">
        <v>1743</v>
      </c>
      <c r="D631" s="65"/>
      <c r="E631" s="65"/>
      <c r="F631" s="65"/>
      <c r="G631" s="65">
        <v>1</v>
      </c>
      <c r="H631" s="67">
        <f>VLOOKUP(C631,'Secteur Ex DG'!B:B,1,FALSE)</f>
        <v>1743</v>
      </c>
    </row>
    <row r="632" spans="1:8" hidden="1" x14ac:dyDescent="0.25">
      <c r="A632" s="65" t="s">
        <v>1827</v>
      </c>
      <c r="B632" s="65" t="s">
        <v>1828</v>
      </c>
      <c r="C632" s="65">
        <v>1744</v>
      </c>
      <c r="D632" s="65"/>
      <c r="E632" s="65"/>
      <c r="F632" s="65"/>
      <c r="G632" s="65">
        <v>1</v>
      </c>
      <c r="H632" s="67">
        <f>VLOOKUP(C632,'Secteur Ex DG'!B:B,1,FALSE)</f>
        <v>1744</v>
      </c>
    </row>
    <row r="633" spans="1:8" hidden="1" x14ac:dyDescent="0.25">
      <c r="A633" s="65" t="s">
        <v>1830</v>
      </c>
      <c r="B633" s="65" t="s">
        <v>1831</v>
      </c>
      <c r="C633" s="65">
        <v>1745</v>
      </c>
      <c r="D633" s="65"/>
      <c r="E633" s="65"/>
      <c r="F633" s="65"/>
      <c r="G633" s="65">
        <v>1</v>
      </c>
      <c r="H633" s="67">
        <f>VLOOKUP(C633,'Secteur Ex DG'!B:B,1,FALSE)</f>
        <v>1745</v>
      </c>
    </row>
    <row r="634" spans="1:8" hidden="1" x14ac:dyDescent="0.25">
      <c r="A634" s="65" t="s">
        <v>1833</v>
      </c>
      <c r="B634" s="65" t="s">
        <v>1834</v>
      </c>
      <c r="C634" s="65">
        <v>1746</v>
      </c>
      <c r="D634" s="65"/>
      <c r="E634" s="65"/>
      <c r="F634" s="65"/>
      <c r="G634" s="65">
        <v>1</v>
      </c>
      <c r="H634" s="67">
        <f>VLOOKUP(C634,'Secteur Ex DG'!B:B,1,FALSE)</f>
        <v>1746</v>
      </c>
    </row>
    <row r="635" spans="1:8" hidden="1" x14ac:dyDescent="0.25">
      <c r="A635" s="65" t="s">
        <v>1836</v>
      </c>
      <c r="B635" s="65" t="s">
        <v>1837</v>
      </c>
      <c r="C635" s="65">
        <v>1747</v>
      </c>
      <c r="D635" s="65"/>
      <c r="E635" s="65"/>
      <c r="F635" s="65"/>
      <c r="G635" s="65">
        <v>1</v>
      </c>
      <c r="H635" s="67">
        <f>VLOOKUP(C635,'Secteur Ex DG'!B:B,1,FALSE)</f>
        <v>1747</v>
      </c>
    </row>
    <row r="636" spans="1:8" hidden="1" x14ac:dyDescent="0.25">
      <c r="A636" s="65" t="s">
        <v>1839</v>
      </c>
      <c r="B636" s="65" t="s">
        <v>1840</v>
      </c>
      <c r="C636" s="65">
        <v>1748</v>
      </c>
      <c r="D636" s="65"/>
      <c r="E636" s="65"/>
      <c r="F636" s="65"/>
      <c r="G636" s="65">
        <v>1</v>
      </c>
      <c r="H636" s="67">
        <f>VLOOKUP(C636,'Secteur Ex DG'!B:B,1,FALSE)</f>
        <v>1748</v>
      </c>
    </row>
    <row r="637" spans="1:8" hidden="1" x14ac:dyDescent="0.25">
      <c r="A637" s="65" t="s">
        <v>1842</v>
      </c>
      <c r="B637" s="65" t="s">
        <v>1843</v>
      </c>
      <c r="C637" s="65">
        <v>1749</v>
      </c>
      <c r="D637" s="65"/>
      <c r="E637" s="65"/>
      <c r="F637" s="65"/>
      <c r="G637" s="65">
        <v>1</v>
      </c>
      <c r="H637" s="67">
        <f>VLOOKUP(C637,'Secteur Ex DG'!B:B,1,FALSE)</f>
        <v>1749</v>
      </c>
    </row>
    <row r="638" spans="1:8" hidden="1" x14ac:dyDescent="0.25">
      <c r="A638" s="65" t="s">
        <v>1845</v>
      </c>
      <c r="B638" s="65" t="s">
        <v>1846</v>
      </c>
      <c r="C638" s="65">
        <v>1750</v>
      </c>
      <c r="D638" s="65"/>
      <c r="E638" s="65"/>
      <c r="F638" s="65"/>
      <c r="G638" s="65">
        <v>1</v>
      </c>
      <c r="H638" s="67">
        <f>VLOOKUP(C638,'Secteur Ex DG'!B:B,1,FALSE)</f>
        <v>1750</v>
      </c>
    </row>
    <row r="639" spans="1:8" hidden="1" x14ac:dyDescent="0.25">
      <c r="A639" s="65" t="s">
        <v>1848</v>
      </c>
      <c r="B639" s="65" t="s">
        <v>1849</v>
      </c>
      <c r="C639" s="65">
        <v>1751</v>
      </c>
      <c r="D639" s="65"/>
      <c r="E639" s="65"/>
      <c r="F639" s="65"/>
      <c r="G639" s="65">
        <v>1</v>
      </c>
      <c r="H639" s="67">
        <f>VLOOKUP(C639,'Secteur Ex DG'!B:B,1,FALSE)</f>
        <v>1751</v>
      </c>
    </row>
    <row r="640" spans="1:8" hidden="1" x14ac:dyDescent="0.25">
      <c r="A640" s="65" t="s">
        <v>1851</v>
      </c>
      <c r="B640" s="65" t="s">
        <v>1852</v>
      </c>
      <c r="C640" s="65">
        <v>1752</v>
      </c>
      <c r="D640" s="65"/>
      <c r="E640" s="65"/>
      <c r="F640" s="65"/>
      <c r="G640" s="65">
        <v>1</v>
      </c>
      <c r="H640" s="67">
        <f>VLOOKUP(C640,'Secteur Ex DG'!B:B,1,FALSE)</f>
        <v>1752</v>
      </c>
    </row>
    <row r="641" spans="1:8" hidden="1" x14ac:dyDescent="0.25">
      <c r="A641" s="65" t="s">
        <v>1854</v>
      </c>
      <c r="B641" s="65" t="s">
        <v>1855</v>
      </c>
      <c r="C641" s="65">
        <v>1753</v>
      </c>
      <c r="D641" s="65"/>
      <c r="E641" s="65"/>
      <c r="F641" s="65"/>
      <c r="G641" s="65">
        <v>1</v>
      </c>
      <c r="H641" s="67">
        <f>VLOOKUP(C641,'Secteur Ex DG'!B:B,1,FALSE)</f>
        <v>1753</v>
      </c>
    </row>
    <row r="642" spans="1:8" hidden="1" x14ac:dyDescent="0.25">
      <c r="A642" s="65" t="s">
        <v>1857</v>
      </c>
      <c r="B642" s="65" t="s">
        <v>1858</v>
      </c>
      <c r="C642" s="65">
        <v>1754</v>
      </c>
      <c r="D642" s="65"/>
      <c r="E642" s="65"/>
      <c r="F642" s="65"/>
      <c r="G642" s="65">
        <v>1</v>
      </c>
      <c r="H642" s="67">
        <f>VLOOKUP(C642,'Secteur Ex DG'!B:B,1,FALSE)</f>
        <v>1754</v>
      </c>
    </row>
    <row r="643" spans="1:8" hidden="1" x14ac:dyDescent="0.25">
      <c r="A643" s="65" t="s">
        <v>1860</v>
      </c>
      <c r="B643" s="65" t="s">
        <v>1861</v>
      </c>
      <c r="C643" s="65">
        <v>1755</v>
      </c>
      <c r="D643" s="65"/>
      <c r="E643" s="65"/>
      <c r="F643" s="65"/>
      <c r="G643" s="65">
        <v>1</v>
      </c>
      <c r="H643" s="67">
        <f>VLOOKUP(C643,'Secteur Ex DG'!B:B,1,FALSE)</f>
        <v>1755</v>
      </c>
    </row>
    <row r="644" spans="1:8" hidden="1" x14ac:dyDescent="0.25">
      <c r="A644" s="65" t="s">
        <v>1863</v>
      </c>
      <c r="B644" s="65" t="s">
        <v>1864</v>
      </c>
      <c r="C644" s="65">
        <v>1756</v>
      </c>
      <c r="D644" s="65"/>
      <c r="E644" s="65"/>
      <c r="F644" s="65"/>
      <c r="G644" s="65">
        <v>1</v>
      </c>
      <c r="H644" s="67">
        <f>VLOOKUP(C644,'Secteur Ex DG'!B:B,1,FALSE)</f>
        <v>1756</v>
      </c>
    </row>
    <row r="645" spans="1:8" hidden="1" x14ac:dyDescent="0.25">
      <c r="A645" s="65" t="s">
        <v>1866</v>
      </c>
      <c r="B645" s="65" t="s">
        <v>1867</v>
      </c>
      <c r="C645" s="65">
        <v>1757</v>
      </c>
      <c r="D645" s="65"/>
      <c r="E645" s="65"/>
      <c r="F645" s="65"/>
      <c r="G645" s="65">
        <v>1</v>
      </c>
      <c r="H645" s="67">
        <f>VLOOKUP(C645,'Secteur Ex DG'!B:B,1,FALSE)</f>
        <v>1757</v>
      </c>
    </row>
    <row r="646" spans="1:8" hidden="1" x14ac:dyDescent="0.25">
      <c r="A646" s="65" t="s">
        <v>1869</v>
      </c>
      <c r="B646" s="65" t="s">
        <v>1870</v>
      </c>
      <c r="C646" s="65">
        <v>1758</v>
      </c>
      <c r="D646" s="65"/>
      <c r="E646" s="65"/>
      <c r="F646" s="65"/>
      <c r="G646" s="65">
        <v>1</v>
      </c>
      <c r="H646" s="67">
        <f>VLOOKUP(C646,'Secteur Ex DG'!B:B,1,FALSE)</f>
        <v>1758</v>
      </c>
    </row>
    <row r="647" spans="1:8" hidden="1" x14ac:dyDescent="0.25">
      <c r="A647" s="65" t="s">
        <v>1872</v>
      </c>
      <c r="B647" s="65" t="s">
        <v>1873</v>
      </c>
      <c r="C647" s="65">
        <v>1759</v>
      </c>
      <c r="D647" s="65"/>
      <c r="E647" s="65"/>
      <c r="F647" s="65"/>
      <c r="G647" s="65">
        <v>1</v>
      </c>
      <c r="H647" s="67">
        <f>VLOOKUP(C647,'Secteur Ex DG'!B:B,1,FALSE)</f>
        <v>1759</v>
      </c>
    </row>
    <row r="648" spans="1:8" hidden="1" x14ac:dyDescent="0.25">
      <c r="A648" s="65" t="s">
        <v>1875</v>
      </c>
      <c r="B648" s="65" t="s">
        <v>1876</v>
      </c>
      <c r="C648" s="65">
        <v>1760</v>
      </c>
      <c r="D648" s="65"/>
      <c r="E648" s="65"/>
      <c r="F648" s="65"/>
      <c r="G648" s="65">
        <v>1</v>
      </c>
      <c r="H648" s="67">
        <f>VLOOKUP(C648,'Secteur Ex DG'!B:B,1,FALSE)</f>
        <v>1760</v>
      </c>
    </row>
    <row r="649" spans="1:8" hidden="1" x14ac:dyDescent="0.25">
      <c r="A649" s="65" t="s">
        <v>2001</v>
      </c>
      <c r="B649" s="65" t="s">
        <v>2002</v>
      </c>
      <c r="C649" s="65">
        <v>1814</v>
      </c>
      <c r="D649" s="65"/>
      <c r="E649" s="65"/>
      <c r="F649" s="65"/>
      <c r="G649" s="65">
        <v>1</v>
      </c>
      <c r="H649" s="67">
        <f>VLOOKUP(C649,'Secteur Ex DG'!B:B,1,FALSE)</f>
        <v>1814</v>
      </c>
    </row>
    <row r="650" spans="1:8" hidden="1" x14ac:dyDescent="0.25">
      <c r="A650" s="65" t="s">
        <v>1878</v>
      </c>
      <c r="B650" s="65" t="s">
        <v>1879</v>
      </c>
      <c r="C650" s="65">
        <v>1762</v>
      </c>
      <c r="D650" s="65"/>
      <c r="E650" s="65"/>
      <c r="F650" s="65"/>
      <c r="G650" s="65">
        <v>1</v>
      </c>
      <c r="H650" s="67">
        <f>VLOOKUP(C650,'Secteur Ex DG'!B:B,1,FALSE)</f>
        <v>1762</v>
      </c>
    </row>
    <row r="651" spans="1:8" hidden="1" x14ac:dyDescent="0.25">
      <c r="A651" s="65" t="s">
        <v>1881</v>
      </c>
      <c r="B651" s="65" t="s">
        <v>1882</v>
      </c>
      <c r="C651" s="65">
        <v>1763</v>
      </c>
      <c r="D651" s="65"/>
      <c r="E651" s="65"/>
      <c r="F651" s="65"/>
      <c r="G651" s="65">
        <v>1</v>
      </c>
      <c r="H651" s="67">
        <f>VLOOKUP(C651,'Secteur Ex DG'!B:B,1,FALSE)</f>
        <v>1763</v>
      </c>
    </row>
    <row r="652" spans="1:8" hidden="1" x14ac:dyDescent="0.25">
      <c r="A652" s="65" t="s">
        <v>1884</v>
      </c>
      <c r="B652" s="65" t="s">
        <v>1885</v>
      </c>
      <c r="C652" s="65">
        <v>1764</v>
      </c>
      <c r="D652" s="65"/>
      <c r="E652" s="65"/>
      <c r="F652" s="65"/>
      <c r="G652" s="65">
        <v>1</v>
      </c>
      <c r="H652" s="67">
        <f>VLOOKUP(C652,'Secteur Ex DG'!B:B,1,FALSE)</f>
        <v>1764</v>
      </c>
    </row>
    <row r="653" spans="1:8" hidden="1" x14ac:dyDescent="0.25">
      <c r="A653" s="65" t="s">
        <v>1887</v>
      </c>
      <c r="B653" s="65" t="s">
        <v>1888</v>
      </c>
      <c r="C653" s="65">
        <v>1765</v>
      </c>
      <c r="D653" s="65"/>
      <c r="E653" s="65"/>
      <c r="F653" s="65"/>
      <c r="G653" s="65">
        <v>1</v>
      </c>
      <c r="H653" s="67">
        <f>VLOOKUP(C653,'Secteur Ex DG'!B:B,1,FALSE)</f>
        <v>1765</v>
      </c>
    </row>
    <row r="654" spans="1:8" hidden="1" x14ac:dyDescent="0.25">
      <c r="A654" s="65" t="s">
        <v>1890</v>
      </c>
      <c r="B654" s="65" t="s">
        <v>1891</v>
      </c>
      <c r="C654" s="65">
        <v>1766</v>
      </c>
      <c r="D654" s="65"/>
      <c r="E654" s="65"/>
      <c r="F654" s="65"/>
      <c r="G654" s="65">
        <v>1</v>
      </c>
      <c r="H654" s="67">
        <f>VLOOKUP(C654,'Secteur Ex DG'!B:B,1,FALSE)</f>
        <v>1766</v>
      </c>
    </row>
    <row r="655" spans="1:8" hidden="1" x14ac:dyDescent="0.25">
      <c r="A655" s="65" t="s">
        <v>1893</v>
      </c>
      <c r="B655" s="65" t="s">
        <v>1894</v>
      </c>
      <c r="C655" s="65">
        <v>1767</v>
      </c>
      <c r="D655" s="65"/>
      <c r="E655" s="65"/>
      <c r="F655" s="65"/>
      <c r="G655" s="65">
        <v>1</v>
      </c>
      <c r="H655" s="67">
        <f>VLOOKUP(C655,'Secteur Ex DG'!B:B,1,FALSE)</f>
        <v>1767</v>
      </c>
    </row>
    <row r="656" spans="1:8" hidden="1" x14ac:dyDescent="0.25">
      <c r="A656" s="65" t="s">
        <v>1896</v>
      </c>
      <c r="B656" s="65" t="s">
        <v>1897</v>
      </c>
      <c r="C656" s="65">
        <v>1768</v>
      </c>
      <c r="D656" s="65"/>
      <c r="E656" s="65"/>
      <c r="F656" s="65"/>
      <c r="G656" s="65">
        <v>1</v>
      </c>
      <c r="H656" s="67">
        <f>VLOOKUP(C656,'Secteur Ex DG'!B:B,1,FALSE)</f>
        <v>1768</v>
      </c>
    </row>
    <row r="657" spans="1:8" hidden="1" x14ac:dyDescent="0.25">
      <c r="A657" s="65" t="s">
        <v>1899</v>
      </c>
      <c r="B657" s="65" t="s">
        <v>1900</v>
      </c>
      <c r="C657" s="65">
        <v>1769</v>
      </c>
      <c r="D657" s="65"/>
      <c r="E657" s="65"/>
      <c r="F657" s="65"/>
      <c r="G657" s="65">
        <v>1</v>
      </c>
      <c r="H657" s="67">
        <f>VLOOKUP(C657,'Secteur Ex DG'!B:B,1,FALSE)</f>
        <v>1769</v>
      </c>
    </row>
    <row r="658" spans="1:8" hidden="1" x14ac:dyDescent="0.25">
      <c r="A658" s="65" t="s">
        <v>1902</v>
      </c>
      <c r="B658" s="65" t="s">
        <v>1903</v>
      </c>
      <c r="C658" s="65">
        <v>1770</v>
      </c>
      <c r="D658" s="65"/>
      <c r="E658" s="65"/>
      <c r="F658" s="65"/>
      <c r="G658" s="65">
        <v>1</v>
      </c>
      <c r="H658" s="67">
        <f>VLOOKUP(C658,'Secteur Ex DG'!B:B,1,FALSE)</f>
        <v>1770</v>
      </c>
    </row>
    <row r="659" spans="1:8" hidden="1" x14ac:dyDescent="0.25">
      <c r="A659" s="65" t="s">
        <v>1905</v>
      </c>
      <c r="B659" s="65" t="s">
        <v>1906</v>
      </c>
      <c r="C659" s="65">
        <v>1771</v>
      </c>
      <c r="D659" s="65"/>
      <c r="E659" s="65"/>
      <c r="F659" s="65"/>
      <c r="G659" s="65">
        <v>1</v>
      </c>
      <c r="H659" s="67">
        <f>VLOOKUP(C659,'Secteur Ex DG'!B:B,1,FALSE)</f>
        <v>1771</v>
      </c>
    </row>
    <row r="660" spans="1:8" hidden="1" x14ac:dyDescent="0.25">
      <c r="A660" s="65" t="s">
        <v>1908</v>
      </c>
      <c r="B660" s="65" t="s">
        <v>1909</v>
      </c>
      <c r="C660" s="65">
        <v>1772</v>
      </c>
      <c r="D660" s="65"/>
      <c r="E660" s="65"/>
      <c r="F660" s="65"/>
      <c r="G660" s="65">
        <v>1</v>
      </c>
      <c r="H660" s="67">
        <f>VLOOKUP(C660,'Secteur Ex DG'!B:B,1,FALSE)</f>
        <v>1772</v>
      </c>
    </row>
    <row r="661" spans="1:8" hidden="1" x14ac:dyDescent="0.25">
      <c r="A661" s="65" t="s">
        <v>1911</v>
      </c>
      <c r="B661" s="65" t="s">
        <v>1912</v>
      </c>
      <c r="C661" s="65">
        <v>1773</v>
      </c>
      <c r="D661" s="65"/>
      <c r="E661" s="65"/>
      <c r="F661" s="65"/>
      <c r="G661" s="65">
        <v>1</v>
      </c>
      <c r="H661" s="67">
        <f>VLOOKUP(C661,'Secteur Ex DG'!B:B,1,FALSE)</f>
        <v>1773</v>
      </c>
    </row>
    <row r="662" spans="1:8" hidden="1" x14ac:dyDescent="0.25">
      <c r="A662" s="65" t="s">
        <v>2004</v>
      </c>
      <c r="B662" s="65" t="s">
        <v>2005</v>
      </c>
      <c r="C662" s="65">
        <v>1815</v>
      </c>
      <c r="D662" s="65"/>
      <c r="E662" s="65"/>
      <c r="F662" s="65"/>
      <c r="G662" s="65">
        <v>1</v>
      </c>
      <c r="H662" s="67">
        <f>VLOOKUP(C662,'Secteur Ex DG'!B:B,1,FALSE)</f>
        <v>1815</v>
      </c>
    </row>
    <row r="663" spans="1:8" hidden="1" x14ac:dyDescent="0.25">
      <c r="A663" s="65" t="s">
        <v>1914</v>
      </c>
      <c r="B663" s="65" t="s">
        <v>1915</v>
      </c>
      <c r="C663" s="65">
        <v>1776</v>
      </c>
      <c r="D663" s="65"/>
      <c r="E663" s="65"/>
      <c r="F663" s="65"/>
      <c r="G663" s="65">
        <v>1</v>
      </c>
      <c r="H663" s="67">
        <f>VLOOKUP(C663,'Secteur Ex DG'!B:B,1,FALSE)</f>
        <v>1776</v>
      </c>
    </row>
    <row r="664" spans="1:8" hidden="1" x14ac:dyDescent="0.25">
      <c r="A664" s="65" t="s">
        <v>1917</v>
      </c>
      <c r="B664" s="65" t="s">
        <v>1918</v>
      </c>
      <c r="C664" s="65">
        <v>1777</v>
      </c>
      <c r="D664" s="65"/>
      <c r="E664" s="65"/>
      <c r="F664" s="65"/>
      <c r="G664" s="65">
        <v>1</v>
      </c>
      <c r="H664" s="67">
        <f>VLOOKUP(C664,'Secteur Ex DG'!B:B,1,FALSE)</f>
        <v>1777</v>
      </c>
    </row>
    <row r="665" spans="1:8" hidden="1" x14ac:dyDescent="0.25">
      <c r="A665" s="65" t="s">
        <v>1920</v>
      </c>
      <c r="B665" s="65" t="s">
        <v>1921</v>
      </c>
      <c r="C665" s="65">
        <v>1778</v>
      </c>
      <c r="D665" s="65"/>
      <c r="E665" s="65"/>
      <c r="F665" s="65"/>
      <c r="G665" s="65">
        <v>1</v>
      </c>
      <c r="H665" s="67">
        <f>VLOOKUP(C665,'Secteur Ex DG'!B:B,1,FALSE)</f>
        <v>1778</v>
      </c>
    </row>
    <row r="666" spans="1:8" hidden="1" x14ac:dyDescent="0.25">
      <c r="A666" s="65" t="s">
        <v>1923</v>
      </c>
      <c r="B666" s="65" t="s">
        <v>1924</v>
      </c>
      <c r="C666" s="65">
        <v>1779</v>
      </c>
      <c r="D666" s="65"/>
      <c r="E666" s="65"/>
      <c r="F666" s="65"/>
      <c r="G666" s="65">
        <v>1</v>
      </c>
      <c r="H666" s="67">
        <f>VLOOKUP(C666,'Secteur Ex DG'!B:B,1,FALSE)</f>
        <v>1779</v>
      </c>
    </row>
    <row r="667" spans="1:8" hidden="1" x14ac:dyDescent="0.25">
      <c r="A667" s="65" t="s">
        <v>1926</v>
      </c>
      <c r="B667" s="65" t="s">
        <v>1927</v>
      </c>
      <c r="C667" s="65">
        <v>1780</v>
      </c>
      <c r="D667" s="65"/>
      <c r="E667" s="65"/>
      <c r="F667" s="65"/>
      <c r="G667" s="65">
        <v>1</v>
      </c>
      <c r="H667" s="67">
        <f>VLOOKUP(C667,'Secteur Ex DG'!B:B,1,FALSE)</f>
        <v>1780</v>
      </c>
    </row>
    <row r="668" spans="1:8" hidden="1" x14ac:dyDescent="0.25">
      <c r="A668" s="65" t="s">
        <v>1929</v>
      </c>
      <c r="B668" s="65" t="s">
        <v>1930</v>
      </c>
      <c r="C668" s="65">
        <v>1781</v>
      </c>
      <c r="D668" s="65"/>
      <c r="E668" s="65"/>
      <c r="F668" s="65"/>
      <c r="G668" s="65">
        <v>1</v>
      </c>
      <c r="H668" s="67">
        <f>VLOOKUP(C668,'Secteur Ex DG'!B:B,1,FALSE)</f>
        <v>1781</v>
      </c>
    </row>
    <row r="669" spans="1:8" hidden="1" x14ac:dyDescent="0.25">
      <c r="A669" s="65" t="s">
        <v>1932</v>
      </c>
      <c r="B669" s="65" t="s">
        <v>1933</v>
      </c>
      <c r="C669" s="65">
        <v>1782</v>
      </c>
      <c r="D669" s="65"/>
      <c r="E669" s="65"/>
      <c r="F669" s="65"/>
      <c r="G669" s="65">
        <v>1</v>
      </c>
      <c r="H669" s="67">
        <f>VLOOKUP(C669,'Secteur Ex DG'!B:B,1,FALSE)</f>
        <v>1782</v>
      </c>
    </row>
    <row r="670" spans="1:8" hidden="1" x14ac:dyDescent="0.25">
      <c r="A670" s="65" t="s">
        <v>1935</v>
      </c>
      <c r="B670" s="65" t="s">
        <v>1936</v>
      </c>
      <c r="C670" s="65">
        <v>1783</v>
      </c>
      <c r="D670" s="65"/>
      <c r="E670" s="65"/>
      <c r="F670" s="65"/>
      <c r="G670" s="65">
        <v>1</v>
      </c>
      <c r="H670" s="67">
        <f>VLOOKUP(C670,'Secteur Ex DG'!B:B,1,FALSE)</f>
        <v>1783</v>
      </c>
    </row>
    <row r="671" spans="1:8" hidden="1" x14ac:dyDescent="0.25">
      <c r="A671" s="65" t="s">
        <v>1938</v>
      </c>
      <c r="B671" s="65" t="s">
        <v>1939</v>
      </c>
      <c r="C671" s="65">
        <v>1784</v>
      </c>
      <c r="D671" s="65"/>
      <c r="E671" s="65"/>
      <c r="F671" s="65"/>
      <c r="G671" s="65">
        <v>1</v>
      </c>
      <c r="H671" s="67">
        <f>VLOOKUP(C671,'Secteur Ex DG'!B:B,1,FALSE)</f>
        <v>1784</v>
      </c>
    </row>
    <row r="672" spans="1:8" hidden="1" x14ac:dyDescent="0.25">
      <c r="A672" s="65" t="s">
        <v>1941</v>
      </c>
      <c r="B672" s="65" t="s">
        <v>1942</v>
      </c>
      <c r="C672" s="65">
        <v>1785</v>
      </c>
      <c r="D672" s="65"/>
      <c r="E672" s="65"/>
      <c r="F672" s="65"/>
      <c r="G672" s="65">
        <v>1</v>
      </c>
      <c r="H672" s="67">
        <f>VLOOKUP(C672,'Secteur Ex DG'!B:B,1,FALSE)</f>
        <v>1785</v>
      </c>
    </row>
    <row r="673" spans="1:8" hidden="1" x14ac:dyDescent="0.25">
      <c r="A673" s="65" t="s">
        <v>1944</v>
      </c>
      <c r="B673" s="65" t="s">
        <v>1945</v>
      </c>
      <c r="C673" s="65">
        <v>1786</v>
      </c>
      <c r="D673" s="65"/>
      <c r="E673" s="65"/>
      <c r="F673" s="65"/>
      <c r="G673" s="65">
        <v>1</v>
      </c>
      <c r="H673" s="67">
        <f>VLOOKUP(C673,'Secteur Ex DG'!B:B,1,FALSE)</f>
        <v>1786</v>
      </c>
    </row>
    <row r="674" spans="1:8" hidden="1" x14ac:dyDescent="0.25">
      <c r="A674" s="65" t="s">
        <v>1947</v>
      </c>
      <c r="B674" s="65" t="s">
        <v>1948</v>
      </c>
      <c r="C674" s="65">
        <v>1787</v>
      </c>
      <c r="D674" s="65"/>
      <c r="E674" s="65"/>
      <c r="F674" s="65"/>
      <c r="G674" s="65">
        <v>1</v>
      </c>
      <c r="H674" s="67">
        <f>VLOOKUP(C674,'Secteur Ex DG'!B:B,1,FALSE)</f>
        <v>1787</v>
      </c>
    </row>
    <row r="675" spans="1:8" hidden="1" x14ac:dyDescent="0.25">
      <c r="A675" s="65" t="s">
        <v>1950</v>
      </c>
      <c r="B675" s="65" t="s">
        <v>1951</v>
      </c>
      <c r="C675" s="65">
        <v>1788</v>
      </c>
      <c r="D675" s="65"/>
      <c r="E675" s="65"/>
      <c r="F675" s="65"/>
      <c r="G675" s="65">
        <v>1</v>
      </c>
      <c r="H675" s="67">
        <f>VLOOKUP(C675,'Secteur Ex DG'!B:B,1,FALSE)</f>
        <v>1788</v>
      </c>
    </row>
    <row r="676" spans="1:8" hidden="1" x14ac:dyDescent="0.25">
      <c r="A676" s="65" t="s">
        <v>1953</v>
      </c>
      <c r="B676" s="65" t="s">
        <v>1954</v>
      </c>
      <c r="C676" s="65">
        <v>1789</v>
      </c>
      <c r="D676" s="65"/>
      <c r="E676" s="65"/>
      <c r="F676" s="65"/>
      <c r="G676" s="65">
        <v>1</v>
      </c>
      <c r="H676" s="67">
        <f>VLOOKUP(C676,'Secteur Ex DG'!B:B,1,FALSE)</f>
        <v>1789</v>
      </c>
    </row>
    <row r="677" spans="1:8" hidden="1" x14ac:dyDescent="0.25">
      <c r="A677" s="65" t="s">
        <v>1956</v>
      </c>
      <c r="B677" s="65" t="s">
        <v>1957</v>
      </c>
      <c r="C677" s="65">
        <v>1790</v>
      </c>
      <c r="D677" s="65"/>
      <c r="E677" s="65"/>
      <c r="F677" s="65"/>
      <c r="G677" s="65">
        <v>1</v>
      </c>
      <c r="H677" s="67">
        <f>VLOOKUP(C677,'Secteur Ex DG'!B:B,1,FALSE)</f>
        <v>1790</v>
      </c>
    </row>
    <row r="678" spans="1:8" hidden="1" x14ac:dyDescent="0.25">
      <c r="A678" s="65" t="s">
        <v>1959</v>
      </c>
      <c r="B678" s="65" t="s">
        <v>1960</v>
      </c>
      <c r="C678" s="65">
        <v>1791</v>
      </c>
      <c r="D678" s="65"/>
      <c r="E678" s="65"/>
      <c r="F678" s="65"/>
      <c r="G678" s="65">
        <v>1</v>
      </c>
      <c r="H678" s="67">
        <f>VLOOKUP(C678,'Secteur Ex DG'!B:B,1,FALSE)</f>
        <v>1791</v>
      </c>
    </row>
    <row r="679" spans="1:8" hidden="1" x14ac:dyDescent="0.25">
      <c r="A679" s="65" t="s">
        <v>1962</v>
      </c>
      <c r="B679" s="65" t="s">
        <v>1963</v>
      </c>
      <c r="C679" s="65">
        <v>1792</v>
      </c>
      <c r="D679" s="65"/>
      <c r="E679" s="65"/>
      <c r="F679" s="65"/>
      <c r="G679" s="65">
        <v>1</v>
      </c>
      <c r="H679" s="67">
        <f>VLOOKUP(C679,'Secteur Ex DG'!B:B,1,FALSE)</f>
        <v>1792</v>
      </c>
    </row>
    <row r="680" spans="1:8" hidden="1" x14ac:dyDescent="0.25">
      <c r="A680" s="65" t="s">
        <v>1965</v>
      </c>
      <c r="B680" s="65" t="s">
        <v>1966</v>
      </c>
      <c r="C680" s="65">
        <v>1793</v>
      </c>
      <c r="D680" s="65"/>
      <c r="E680" s="65"/>
      <c r="F680" s="65"/>
      <c r="G680" s="65">
        <v>1</v>
      </c>
      <c r="H680" s="67">
        <f>VLOOKUP(C680,'Secteur Ex DG'!B:B,1,FALSE)</f>
        <v>1793</v>
      </c>
    </row>
    <row r="681" spans="1:8" hidden="1" x14ac:dyDescent="0.25">
      <c r="A681" s="65" t="s">
        <v>1968</v>
      </c>
      <c r="B681" s="65" t="s">
        <v>1969</v>
      </c>
      <c r="C681" s="65">
        <v>1794</v>
      </c>
      <c r="D681" s="65"/>
      <c r="E681" s="65"/>
      <c r="F681" s="65"/>
      <c r="G681" s="65">
        <v>1</v>
      </c>
      <c r="H681" s="67">
        <f>VLOOKUP(C681,'Secteur Ex DG'!B:B,1,FALSE)</f>
        <v>1794</v>
      </c>
    </row>
    <row r="682" spans="1:8" hidden="1" x14ac:dyDescent="0.25">
      <c r="A682" s="65" t="s">
        <v>1971</v>
      </c>
      <c r="B682" s="65" t="s">
        <v>1972</v>
      </c>
      <c r="C682" s="65">
        <v>1796</v>
      </c>
      <c r="D682" s="65"/>
      <c r="E682" s="65"/>
      <c r="F682" s="65"/>
      <c r="G682" s="65">
        <v>1</v>
      </c>
      <c r="H682" s="67">
        <f>VLOOKUP(C682,'Secteur Ex DG'!B:B,1,FALSE)</f>
        <v>1796</v>
      </c>
    </row>
    <row r="683" spans="1:8" hidden="1" x14ac:dyDescent="0.25">
      <c r="A683" s="65" t="s">
        <v>1974</v>
      </c>
      <c r="B683" s="65" t="s">
        <v>1975</v>
      </c>
      <c r="C683" s="65">
        <v>1797</v>
      </c>
      <c r="D683" s="65"/>
      <c r="E683" s="65"/>
      <c r="F683" s="65"/>
      <c r="G683" s="65">
        <v>1</v>
      </c>
      <c r="H683" s="67">
        <f>VLOOKUP(C683,'Secteur Ex DG'!B:B,1,FALSE)</f>
        <v>1797</v>
      </c>
    </row>
    <row r="684" spans="1:8" hidden="1" x14ac:dyDescent="0.25">
      <c r="A684" s="65" t="s">
        <v>1977</v>
      </c>
      <c r="B684" s="65" t="s">
        <v>1978</v>
      </c>
      <c r="C684" s="65">
        <v>1798</v>
      </c>
      <c r="D684" s="65"/>
      <c r="E684" s="65"/>
      <c r="F684" s="65"/>
      <c r="G684" s="65">
        <v>1</v>
      </c>
      <c r="H684" s="67">
        <f>VLOOKUP(C684,'Secteur Ex DG'!B:B,1,FALSE)</f>
        <v>1798</v>
      </c>
    </row>
    <row r="685" spans="1:8" hidden="1" x14ac:dyDescent="0.25">
      <c r="A685" s="65" t="s">
        <v>2007</v>
      </c>
      <c r="B685" s="65" t="s">
        <v>2008</v>
      </c>
      <c r="C685" s="65">
        <v>1816</v>
      </c>
      <c r="D685" s="65"/>
      <c r="E685" s="65"/>
      <c r="F685" s="65"/>
      <c r="G685" s="65">
        <v>1</v>
      </c>
      <c r="H685" s="67">
        <f>VLOOKUP(C685,'Secteur Ex DG'!B:B,1,FALSE)</f>
        <v>1816</v>
      </c>
    </row>
    <row r="686" spans="1:8" hidden="1" x14ac:dyDescent="0.25">
      <c r="A686" s="65" t="s">
        <v>1980</v>
      </c>
      <c r="B686" s="65" t="s">
        <v>1981</v>
      </c>
      <c r="C686" s="65">
        <v>1799</v>
      </c>
      <c r="D686" s="65"/>
      <c r="E686" s="65"/>
      <c r="F686" s="65"/>
      <c r="G686" s="65">
        <v>1</v>
      </c>
      <c r="H686" s="67">
        <f>VLOOKUP(C686,'Secteur Ex DG'!B:B,1,FALSE)</f>
        <v>1799</v>
      </c>
    </row>
    <row r="687" spans="1:8" hidden="1" x14ac:dyDescent="0.25">
      <c r="A687" s="65" t="s">
        <v>1983</v>
      </c>
      <c r="B687" s="65" t="s">
        <v>1984</v>
      </c>
      <c r="C687" s="65">
        <v>1803</v>
      </c>
      <c r="D687" s="65"/>
      <c r="E687" s="65"/>
      <c r="F687" s="65"/>
      <c r="G687" s="65">
        <v>1</v>
      </c>
      <c r="H687" s="67">
        <f>VLOOKUP(C687,'Secteur Ex DG'!B:B,1,FALSE)</f>
        <v>1803</v>
      </c>
    </row>
    <row r="688" spans="1:8" hidden="1" x14ac:dyDescent="0.25">
      <c r="A688" s="65" t="s">
        <v>1986</v>
      </c>
      <c r="B688" s="65" t="s">
        <v>1987</v>
      </c>
      <c r="C688" s="65">
        <v>1804</v>
      </c>
      <c r="D688" s="65"/>
      <c r="E688" s="65"/>
      <c r="F688" s="65"/>
      <c r="G688" s="65">
        <v>1</v>
      </c>
      <c r="H688" s="67">
        <f>VLOOKUP(C688,'Secteur Ex DG'!B:B,1,FALSE)</f>
        <v>1804</v>
      </c>
    </row>
    <row r="689" spans="1:8" hidden="1" x14ac:dyDescent="0.25">
      <c r="A689" s="65" t="s">
        <v>1989</v>
      </c>
      <c r="B689" s="65" t="s">
        <v>1990</v>
      </c>
      <c r="C689" s="65">
        <v>1805</v>
      </c>
      <c r="D689" s="65"/>
      <c r="E689" s="65"/>
      <c r="F689" s="65"/>
      <c r="G689" s="65">
        <v>1</v>
      </c>
      <c r="H689" s="67">
        <f>VLOOKUP(C689,'Secteur Ex DG'!B:B,1,FALSE)</f>
        <v>1805</v>
      </c>
    </row>
    <row r="690" spans="1:8" hidden="1" x14ac:dyDescent="0.25">
      <c r="A690" s="65" t="s">
        <v>1992</v>
      </c>
      <c r="B690" s="65" t="s">
        <v>1993</v>
      </c>
      <c r="C690" s="65">
        <v>1806</v>
      </c>
      <c r="D690" s="65"/>
      <c r="E690" s="65"/>
      <c r="F690" s="65"/>
      <c r="G690" s="65">
        <v>1</v>
      </c>
      <c r="H690" s="67">
        <f>VLOOKUP(C690,'Secteur Ex DG'!B:B,1,FALSE)</f>
        <v>1806</v>
      </c>
    </row>
    <row r="691" spans="1:8" hidden="1" x14ac:dyDescent="0.25">
      <c r="A691" s="65" t="s">
        <v>1995</v>
      </c>
      <c r="B691" s="65" t="s">
        <v>1996</v>
      </c>
      <c r="C691" s="65">
        <v>1807</v>
      </c>
      <c r="D691" s="65"/>
      <c r="E691" s="65"/>
      <c r="F691" s="65"/>
      <c r="G691" s="65">
        <v>1</v>
      </c>
      <c r="H691" s="67">
        <f>VLOOKUP(C691,'Secteur Ex DG'!B:B,1,FALSE)</f>
        <v>1807</v>
      </c>
    </row>
    <row r="692" spans="1:8" hidden="1" x14ac:dyDescent="0.25">
      <c r="A692" s="65" t="s">
        <v>2110</v>
      </c>
      <c r="B692" s="65" t="s">
        <v>2111</v>
      </c>
      <c r="C692" s="65">
        <v>1935</v>
      </c>
      <c r="D692" s="65"/>
      <c r="E692" s="65"/>
      <c r="F692" s="65"/>
      <c r="G692" s="65">
        <v>1</v>
      </c>
      <c r="H692" s="67">
        <f>VLOOKUP(C692,'Secteur Ex DG'!B:B,1,FALSE)</f>
        <v>1935</v>
      </c>
    </row>
    <row r="693" spans="1:8" hidden="1" x14ac:dyDescent="0.25">
      <c r="A693" s="65" t="s">
        <v>2113</v>
      </c>
      <c r="B693" s="65" t="s">
        <v>2114</v>
      </c>
      <c r="C693" s="65">
        <v>1936</v>
      </c>
      <c r="D693" s="65"/>
      <c r="E693" s="65"/>
      <c r="F693" s="65"/>
      <c r="G693" s="65">
        <v>1</v>
      </c>
      <c r="H693" s="67">
        <f>VLOOKUP(C693,'Secteur Ex DG'!B:B,1,FALSE)</f>
        <v>1936</v>
      </c>
    </row>
    <row r="694" spans="1:8" hidden="1" x14ac:dyDescent="0.25">
      <c r="A694" s="65" t="s">
        <v>2116</v>
      </c>
      <c r="B694" s="65" t="s">
        <v>2117</v>
      </c>
      <c r="C694" s="65">
        <v>1937</v>
      </c>
      <c r="D694" s="65"/>
      <c r="E694" s="65"/>
      <c r="F694" s="65"/>
      <c r="G694" s="65">
        <v>1</v>
      </c>
      <c r="H694" s="67">
        <f>VLOOKUP(C694,'Secteur Ex DG'!B:B,1,FALSE)</f>
        <v>1937</v>
      </c>
    </row>
    <row r="695" spans="1:8" hidden="1" x14ac:dyDescent="0.25">
      <c r="A695" s="65" t="s">
        <v>2119</v>
      </c>
      <c r="B695" s="65" t="s">
        <v>2120</v>
      </c>
      <c r="C695" s="65">
        <v>1938</v>
      </c>
      <c r="D695" s="65"/>
      <c r="E695" s="65"/>
      <c r="F695" s="65"/>
      <c r="G695" s="65">
        <v>1</v>
      </c>
      <c r="H695" s="67">
        <f>VLOOKUP(C695,'Secteur Ex DG'!B:B,1,FALSE)</f>
        <v>1938</v>
      </c>
    </row>
    <row r="696" spans="1:8" hidden="1" x14ac:dyDescent="0.25">
      <c r="A696" s="65" t="s">
        <v>2122</v>
      </c>
      <c r="B696" s="65" t="s">
        <v>2123</v>
      </c>
      <c r="C696" s="65">
        <v>1939</v>
      </c>
      <c r="D696" s="65"/>
      <c r="E696" s="65"/>
      <c r="F696" s="65"/>
      <c r="G696" s="65">
        <v>1</v>
      </c>
      <c r="H696" s="67">
        <f>VLOOKUP(C696,'Secteur Ex DG'!B:B,1,FALSE)</f>
        <v>1939</v>
      </c>
    </row>
    <row r="697" spans="1:8" hidden="1" x14ac:dyDescent="0.25">
      <c r="A697" s="65" t="s">
        <v>2125</v>
      </c>
      <c r="B697" s="65" t="s">
        <v>2126</v>
      </c>
      <c r="C697" s="65">
        <v>1940</v>
      </c>
      <c r="D697" s="65"/>
      <c r="E697" s="65"/>
      <c r="F697" s="65"/>
      <c r="G697" s="65">
        <v>1</v>
      </c>
      <c r="H697" s="67">
        <f>VLOOKUP(C697,'Secteur Ex DG'!B:B,1,FALSE)</f>
        <v>1940</v>
      </c>
    </row>
    <row r="698" spans="1:8" hidden="1" x14ac:dyDescent="0.25">
      <c r="A698" s="65" t="s">
        <v>2128</v>
      </c>
      <c r="B698" s="65" t="s">
        <v>2129</v>
      </c>
      <c r="C698" s="65">
        <v>1941</v>
      </c>
      <c r="D698" s="65"/>
      <c r="E698" s="65"/>
      <c r="F698" s="65"/>
      <c r="G698" s="65">
        <v>1</v>
      </c>
      <c r="H698" s="67">
        <f>VLOOKUP(C698,'Secteur Ex DG'!B:B,1,FALSE)</f>
        <v>1941</v>
      </c>
    </row>
    <row r="699" spans="1:8" hidden="1" x14ac:dyDescent="0.25">
      <c r="A699" s="65" t="s">
        <v>2131</v>
      </c>
      <c r="B699" s="65" t="s">
        <v>2132</v>
      </c>
      <c r="C699" s="65">
        <v>1942</v>
      </c>
      <c r="D699" s="65"/>
      <c r="E699" s="65"/>
      <c r="F699" s="65"/>
      <c r="G699" s="65">
        <v>1</v>
      </c>
      <c r="H699" s="67">
        <f>VLOOKUP(C699,'Secteur Ex DG'!B:B,1,FALSE)</f>
        <v>1942</v>
      </c>
    </row>
    <row r="700" spans="1:8" hidden="1" x14ac:dyDescent="0.25">
      <c r="A700" s="65" t="s">
        <v>2134</v>
      </c>
      <c r="B700" s="65" t="s">
        <v>2135</v>
      </c>
      <c r="C700" s="65">
        <v>1943</v>
      </c>
      <c r="D700" s="65"/>
      <c r="E700" s="65"/>
      <c r="F700" s="65"/>
      <c r="G700" s="65">
        <v>1</v>
      </c>
      <c r="H700" s="67">
        <f>VLOOKUP(C700,'Secteur Ex DG'!B:B,1,FALSE)</f>
        <v>1943</v>
      </c>
    </row>
    <row r="701" spans="1:8" hidden="1" x14ac:dyDescent="0.25">
      <c r="A701" s="65" t="s">
        <v>2137</v>
      </c>
      <c r="B701" s="65" t="s">
        <v>2138</v>
      </c>
      <c r="C701" s="65">
        <v>1944</v>
      </c>
      <c r="D701" s="65"/>
      <c r="E701" s="65"/>
      <c r="F701" s="65"/>
      <c r="G701" s="65">
        <v>1</v>
      </c>
      <c r="H701" s="67">
        <f>VLOOKUP(C701,'Secteur Ex DG'!B:B,1,FALSE)</f>
        <v>1944</v>
      </c>
    </row>
    <row r="702" spans="1:8" hidden="1" x14ac:dyDescent="0.25">
      <c r="A702" s="65" t="s">
        <v>2140</v>
      </c>
      <c r="B702" s="65" t="s">
        <v>2141</v>
      </c>
      <c r="C702" s="65">
        <v>1945</v>
      </c>
      <c r="D702" s="65"/>
      <c r="E702" s="65"/>
      <c r="F702" s="65"/>
      <c r="G702" s="65">
        <v>1</v>
      </c>
      <c r="H702" s="67">
        <f>VLOOKUP(C702,'Secteur Ex DG'!B:B,1,FALSE)</f>
        <v>1945</v>
      </c>
    </row>
    <row r="703" spans="1:8" hidden="1" x14ac:dyDescent="0.25">
      <c r="A703" s="65" t="s">
        <v>2143</v>
      </c>
      <c r="B703" s="65" t="s">
        <v>2144</v>
      </c>
      <c r="C703" s="65">
        <v>1946</v>
      </c>
      <c r="D703" s="65"/>
      <c r="E703" s="65"/>
      <c r="F703" s="65"/>
      <c r="G703" s="65">
        <v>1</v>
      </c>
      <c r="H703" s="67">
        <f>VLOOKUP(C703,'Secteur Ex DG'!B:B,1,FALSE)</f>
        <v>1946</v>
      </c>
    </row>
    <row r="704" spans="1:8" hidden="1" x14ac:dyDescent="0.25">
      <c r="A704" s="65" t="s">
        <v>2146</v>
      </c>
      <c r="B704" s="65" t="s">
        <v>2147</v>
      </c>
      <c r="C704" s="65">
        <v>1947</v>
      </c>
      <c r="D704" s="65"/>
      <c r="E704" s="65"/>
      <c r="F704" s="65"/>
      <c r="G704" s="65">
        <v>1</v>
      </c>
      <c r="H704" s="67">
        <f>VLOOKUP(C704,'Secteur Ex DG'!B:B,1,FALSE)</f>
        <v>1947</v>
      </c>
    </row>
    <row r="705" spans="1:8" hidden="1" x14ac:dyDescent="0.25">
      <c r="A705" s="65" t="s">
        <v>2149</v>
      </c>
      <c r="B705" s="65" t="s">
        <v>2150</v>
      </c>
      <c r="C705" s="65">
        <v>1948</v>
      </c>
      <c r="D705" s="65"/>
      <c r="E705" s="65"/>
      <c r="F705" s="65"/>
      <c r="G705" s="65">
        <v>1</v>
      </c>
      <c r="H705" s="67">
        <f>VLOOKUP(C705,'Secteur Ex DG'!B:B,1,FALSE)</f>
        <v>1948</v>
      </c>
    </row>
    <row r="706" spans="1:8" hidden="1" x14ac:dyDescent="0.25">
      <c r="A706" s="65" t="s">
        <v>2152</v>
      </c>
      <c r="B706" s="65" t="s">
        <v>2153</v>
      </c>
      <c r="C706" s="65">
        <v>1949</v>
      </c>
      <c r="D706" s="65"/>
      <c r="E706" s="65"/>
      <c r="F706" s="65"/>
      <c r="G706" s="65">
        <v>1</v>
      </c>
      <c r="H706" s="67">
        <f>VLOOKUP(C706,'Secteur Ex DG'!B:B,1,FALSE)</f>
        <v>1949</v>
      </c>
    </row>
    <row r="707" spans="1:8" hidden="1" x14ac:dyDescent="0.25">
      <c r="A707" s="65" t="s">
        <v>2155</v>
      </c>
      <c r="B707" s="65" t="s">
        <v>2156</v>
      </c>
      <c r="C707" s="65">
        <v>1950</v>
      </c>
      <c r="D707" s="65"/>
      <c r="E707" s="65"/>
      <c r="F707" s="65"/>
      <c r="G707" s="65">
        <v>1</v>
      </c>
      <c r="H707" s="67">
        <f>VLOOKUP(C707,'Secteur Ex DG'!B:B,1,FALSE)</f>
        <v>1950</v>
      </c>
    </row>
    <row r="708" spans="1:8" hidden="1" x14ac:dyDescent="0.25">
      <c r="A708" s="65" t="s">
        <v>2158</v>
      </c>
      <c r="B708" s="65" t="s">
        <v>2159</v>
      </c>
      <c r="C708" s="65">
        <v>1951</v>
      </c>
      <c r="D708" s="65"/>
      <c r="E708" s="65"/>
      <c r="F708" s="65"/>
      <c r="G708" s="65">
        <v>1</v>
      </c>
      <c r="H708" s="67">
        <f>VLOOKUP(C708,'Secteur Ex DG'!B:B,1,FALSE)</f>
        <v>1951</v>
      </c>
    </row>
    <row r="709" spans="1:8" hidden="1" x14ac:dyDescent="0.25">
      <c r="A709" s="65" t="s">
        <v>2161</v>
      </c>
      <c r="B709" s="65" t="s">
        <v>2162</v>
      </c>
      <c r="C709" s="65">
        <v>1952</v>
      </c>
      <c r="D709" s="65"/>
      <c r="E709" s="65"/>
      <c r="F709" s="65"/>
      <c r="G709" s="65">
        <v>1</v>
      </c>
      <c r="H709" s="67">
        <f>VLOOKUP(C709,'Secteur Ex DG'!B:B,1,FALSE)</f>
        <v>1952</v>
      </c>
    </row>
    <row r="710" spans="1:8" hidden="1" x14ac:dyDescent="0.25">
      <c r="A710" s="65" t="s">
        <v>2164</v>
      </c>
      <c r="B710" s="65" t="s">
        <v>2165</v>
      </c>
      <c r="C710" s="65">
        <v>1953</v>
      </c>
      <c r="D710" s="65"/>
      <c r="E710" s="65"/>
      <c r="F710" s="65"/>
      <c r="G710" s="65">
        <v>1</v>
      </c>
      <c r="H710" s="67">
        <f>VLOOKUP(C710,'Secteur Ex DG'!B:B,1,FALSE)</f>
        <v>1953</v>
      </c>
    </row>
    <row r="711" spans="1:8" hidden="1" x14ac:dyDescent="0.25">
      <c r="A711" s="65" t="s">
        <v>2167</v>
      </c>
      <c r="B711" s="65" t="s">
        <v>2168</v>
      </c>
      <c r="C711" s="65">
        <v>1954</v>
      </c>
      <c r="D711" s="65"/>
      <c r="E711" s="65"/>
      <c r="F711" s="65"/>
      <c r="G711" s="65">
        <v>1</v>
      </c>
      <c r="H711" s="67">
        <f>VLOOKUP(C711,'Secteur Ex DG'!B:B,1,FALSE)</f>
        <v>1954</v>
      </c>
    </row>
    <row r="712" spans="1:8" hidden="1" x14ac:dyDescent="0.25">
      <c r="A712" s="65" t="s">
        <v>2170</v>
      </c>
      <c r="B712" s="65" t="s">
        <v>2171</v>
      </c>
      <c r="C712" s="65">
        <v>1955</v>
      </c>
      <c r="D712" s="65"/>
      <c r="E712" s="65"/>
      <c r="F712" s="65"/>
      <c r="G712" s="65">
        <v>1</v>
      </c>
      <c r="H712" s="67">
        <f>VLOOKUP(C712,'Secteur Ex DG'!B:B,1,FALSE)</f>
        <v>1955</v>
      </c>
    </row>
    <row r="713" spans="1:8" hidden="1" x14ac:dyDescent="0.25">
      <c r="A713" s="65" t="s">
        <v>2173</v>
      </c>
      <c r="B713" s="65" t="s">
        <v>2174</v>
      </c>
      <c r="C713" s="65">
        <v>1956</v>
      </c>
      <c r="D713" s="65"/>
      <c r="E713" s="65"/>
      <c r="F713" s="65"/>
      <c r="G713" s="65">
        <v>1</v>
      </c>
      <c r="H713" s="67">
        <f>VLOOKUP(C713,'Secteur Ex DG'!B:B,1,FALSE)</f>
        <v>1956</v>
      </c>
    </row>
    <row r="714" spans="1:8" hidden="1" x14ac:dyDescent="0.25">
      <c r="A714" s="65" t="s">
        <v>2176</v>
      </c>
      <c r="B714" s="65" t="s">
        <v>2177</v>
      </c>
      <c r="C714" s="65">
        <v>1957</v>
      </c>
      <c r="D714" s="65"/>
      <c r="E714" s="65"/>
      <c r="F714" s="65"/>
      <c r="G714" s="65">
        <v>1</v>
      </c>
      <c r="H714" s="67">
        <f>VLOOKUP(C714,'Secteur Ex DG'!B:B,1,FALSE)</f>
        <v>1957</v>
      </c>
    </row>
    <row r="715" spans="1:8" hidden="1" x14ac:dyDescent="0.25">
      <c r="A715" s="65" t="s">
        <v>2179</v>
      </c>
      <c r="B715" s="65" t="s">
        <v>2180</v>
      </c>
      <c r="C715" s="65">
        <v>1959</v>
      </c>
      <c r="D715" s="65"/>
      <c r="E715" s="65"/>
      <c r="F715" s="65"/>
      <c r="G715" s="65">
        <v>1</v>
      </c>
      <c r="H715" s="67">
        <f>VLOOKUP(C715,'Secteur Ex DG'!B:B,1,FALSE)</f>
        <v>1959</v>
      </c>
    </row>
    <row r="716" spans="1:8" hidden="1" x14ac:dyDescent="0.25">
      <c r="A716" s="65" t="s">
        <v>2182</v>
      </c>
      <c r="B716" s="65" t="s">
        <v>2183</v>
      </c>
      <c r="C716" s="65">
        <v>1960</v>
      </c>
      <c r="D716" s="65"/>
      <c r="E716" s="65"/>
      <c r="F716" s="65"/>
      <c r="G716" s="65">
        <v>1</v>
      </c>
      <c r="H716" s="67">
        <f>VLOOKUP(C716,'Secteur Ex DG'!B:B,1,FALSE)</f>
        <v>1960</v>
      </c>
    </row>
    <row r="717" spans="1:8" hidden="1" x14ac:dyDescent="0.25">
      <c r="A717" s="65" t="s">
        <v>2185</v>
      </c>
      <c r="B717" s="65" t="s">
        <v>2186</v>
      </c>
      <c r="C717" s="65">
        <v>1963</v>
      </c>
      <c r="D717" s="65"/>
      <c r="E717" s="65"/>
      <c r="F717" s="65"/>
      <c r="G717" s="65">
        <v>1</v>
      </c>
      <c r="H717" s="67">
        <f>VLOOKUP(C717,'Secteur Ex DG'!B:B,1,FALSE)</f>
        <v>1963</v>
      </c>
    </row>
    <row r="718" spans="1:8" hidden="1" x14ac:dyDescent="0.25">
      <c r="A718" s="65" t="s">
        <v>2188</v>
      </c>
      <c r="B718" s="65" t="s">
        <v>2189</v>
      </c>
      <c r="C718" s="65">
        <v>1969</v>
      </c>
      <c r="D718" s="65"/>
      <c r="E718" s="65"/>
      <c r="F718" s="65"/>
      <c r="G718" s="65">
        <v>1</v>
      </c>
      <c r="H718" s="67">
        <f>VLOOKUP(C718,'Secteur Ex DG'!B:B,1,FALSE)</f>
        <v>1969</v>
      </c>
    </row>
    <row r="719" spans="1:8" hidden="1" x14ac:dyDescent="0.25">
      <c r="A719" s="65" t="s">
        <v>2191</v>
      </c>
      <c r="B719" s="65" t="s">
        <v>2192</v>
      </c>
      <c r="C719" s="65">
        <v>1970</v>
      </c>
      <c r="D719" s="65"/>
      <c r="E719" s="65"/>
      <c r="F719" s="65"/>
      <c r="G719" s="65">
        <v>1</v>
      </c>
      <c r="H719" s="67">
        <f>VLOOKUP(C719,'Secteur Ex DG'!B:B,1,FALSE)</f>
        <v>1970</v>
      </c>
    </row>
    <row r="720" spans="1:8" hidden="1" x14ac:dyDescent="0.25">
      <c r="A720" s="65" t="s">
        <v>2194</v>
      </c>
      <c r="B720" s="65" t="s">
        <v>2195</v>
      </c>
      <c r="C720" s="65">
        <v>1971</v>
      </c>
      <c r="D720" s="65"/>
      <c r="E720" s="65"/>
      <c r="F720" s="65"/>
      <c r="G720" s="65">
        <v>1</v>
      </c>
      <c r="H720" s="67">
        <f>VLOOKUP(C720,'Secteur Ex DG'!B:B,1,FALSE)</f>
        <v>1971</v>
      </c>
    </row>
    <row r="721" spans="1:8" hidden="1" x14ac:dyDescent="0.25">
      <c r="A721" s="65" t="s">
        <v>2197</v>
      </c>
      <c r="B721" s="65" t="s">
        <v>2198</v>
      </c>
      <c r="C721" s="65">
        <v>1972</v>
      </c>
      <c r="D721" s="65"/>
      <c r="E721" s="65"/>
      <c r="F721" s="65"/>
      <c r="G721" s="65">
        <v>1</v>
      </c>
      <c r="H721" s="67">
        <f>VLOOKUP(C721,'Secteur Ex DG'!B:B,1,FALSE)</f>
        <v>1972</v>
      </c>
    </row>
    <row r="722" spans="1:8" hidden="1" x14ac:dyDescent="0.25">
      <c r="A722" s="65" t="s">
        <v>2200</v>
      </c>
      <c r="B722" s="65" t="s">
        <v>2201</v>
      </c>
      <c r="C722" s="65">
        <v>1973</v>
      </c>
      <c r="D722" s="65"/>
      <c r="E722" s="65"/>
      <c r="F722" s="65"/>
      <c r="G722" s="65">
        <v>1</v>
      </c>
      <c r="H722" s="67">
        <f>VLOOKUP(C722,'Secteur Ex DG'!B:B,1,FALSE)</f>
        <v>1973</v>
      </c>
    </row>
    <row r="723" spans="1:8" hidden="1" x14ac:dyDescent="0.25">
      <c r="A723" s="65" t="s">
        <v>2203</v>
      </c>
      <c r="B723" s="65" t="s">
        <v>2204</v>
      </c>
      <c r="C723" s="65">
        <v>1974</v>
      </c>
      <c r="D723" s="65"/>
      <c r="E723" s="65"/>
      <c r="F723" s="65"/>
      <c r="G723" s="65">
        <v>1</v>
      </c>
      <c r="H723" s="67">
        <f>VLOOKUP(C723,'Secteur Ex DG'!B:B,1,FALSE)</f>
        <v>1974</v>
      </c>
    </row>
    <row r="724" spans="1:8" hidden="1" x14ac:dyDescent="0.25">
      <c r="A724" s="65" t="s">
        <v>2206</v>
      </c>
      <c r="B724" s="65" t="s">
        <v>2207</v>
      </c>
      <c r="C724" s="65">
        <v>1975</v>
      </c>
      <c r="D724" s="65"/>
      <c r="E724" s="65"/>
      <c r="F724" s="65"/>
      <c r="G724" s="65">
        <v>1</v>
      </c>
      <c r="H724" s="67">
        <f>VLOOKUP(C724,'Secteur Ex DG'!B:B,1,FALSE)</f>
        <v>1975</v>
      </c>
    </row>
    <row r="725" spans="1:8" hidden="1" x14ac:dyDescent="0.25">
      <c r="A725" s="65" t="s">
        <v>2209</v>
      </c>
      <c r="B725" s="65" t="s">
        <v>2210</v>
      </c>
      <c r="C725" s="65">
        <v>1976</v>
      </c>
      <c r="D725" s="65"/>
      <c r="E725" s="65"/>
      <c r="F725" s="65"/>
      <c r="G725" s="65">
        <v>1</v>
      </c>
      <c r="H725" s="67">
        <f>VLOOKUP(C725,'Secteur Ex DG'!B:B,1,FALSE)</f>
        <v>1976</v>
      </c>
    </row>
    <row r="726" spans="1:8" hidden="1" x14ac:dyDescent="0.25">
      <c r="A726" s="65" t="s">
        <v>2212</v>
      </c>
      <c r="B726" s="65" t="s">
        <v>2213</v>
      </c>
      <c r="C726" s="65">
        <v>1977</v>
      </c>
      <c r="D726" s="65"/>
      <c r="E726" s="65"/>
      <c r="F726" s="65"/>
      <c r="G726" s="65">
        <v>1</v>
      </c>
      <c r="H726" s="67">
        <f>VLOOKUP(C726,'Secteur Ex DG'!B:B,1,FALSE)</f>
        <v>1977</v>
      </c>
    </row>
    <row r="727" spans="1:8" hidden="1" x14ac:dyDescent="0.25">
      <c r="A727" s="65" t="s">
        <v>2215</v>
      </c>
      <c r="B727" s="65" t="s">
        <v>2216</v>
      </c>
      <c r="C727" s="65">
        <v>1978</v>
      </c>
      <c r="D727" s="65"/>
      <c r="E727" s="65"/>
      <c r="F727" s="65"/>
      <c r="G727" s="65">
        <v>1</v>
      </c>
      <c r="H727" s="67">
        <f>VLOOKUP(C727,'Secteur Ex DG'!B:B,1,FALSE)</f>
        <v>1978</v>
      </c>
    </row>
    <row r="728" spans="1:8" hidden="1" x14ac:dyDescent="0.25">
      <c r="A728" s="65" t="s">
        <v>2218</v>
      </c>
      <c r="B728" s="65" t="s">
        <v>2219</v>
      </c>
      <c r="C728" s="65">
        <v>1979</v>
      </c>
      <c r="D728" s="65"/>
      <c r="E728" s="65"/>
      <c r="F728" s="65"/>
      <c r="G728" s="65">
        <v>1</v>
      </c>
      <c r="H728" s="67">
        <f>VLOOKUP(C728,'Secteur Ex DG'!B:B,1,FALSE)</f>
        <v>1979</v>
      </c>
    </row>
    <row r="729" spans="1:8" hidden="1" x14ac:dyDescent="0.25">
      <c r="A729" s="65" t="s">
        <v>2221</v>
      </c>
      <c r="B729" s="65" t="s">
        <v>2222</v>
      </c>
      <c r="C729" s="65">
        <v>1980</v>
      </c>
      <c r="D729" s="65"/>
      <c r="E729" s="65"/>
      <c r="F729" s="65"/>
      <c r="G729" s="65">
        <v>1</v>
      </c>
      <c r="H729" s="67">
        <f>VLOOKUP(C729,'Secteur Ex DG'!B:B,1,FALSE)</f>
        <v>1980</v>
      </c>
    </row>
    <row r="730" spans="1:8" hidden="1" x14ac:dyDescent="0.25">
      <c r="A730" s="65" t="s">
        <v>2224</v>
      </c>
      <c r="B730" s="65" t="s">
        <v>2225</v>
      </c>
      <c r="C730" s="65">
        <v>1981</v>
      </c>
      <c r="D730" s="65"/>
      <c r="E730" s="65"/>
      <c r="F730" s="65"/>
      <c r="G730" s="65">
        <v>1</v>
      </c>
      <c r="H730" s="67">
        <f>VLOOKUP(C730,'Secteur Ex DG'!B:B,1,FALSE)</f>
        <v>1981</v>
      </c>
    </row>
    <row r="731" spans="1:8" hidden="1" x14ac:dyDescent="0.25">
      <c r="A731" s="65" t="s">
        <v>2227</v>
      </c>
      <c r="B731" s="65" t="s">
        <v>2228</v>
      </c>
      <c r="C731" s="65">
        <v>1982</v>
      </c>
      <c r="D731" s="65"/>
      <c r="E731" s="65"/>
      <c r="F731" s="65"/>
      <c r="G731" s="65">
        <v>1</v>
      </c>
      <c r="H731" s="67">
        <f>VLOOKUP(C731,'Secteur Ex DG'!B:B,1,FALSE)</f>
        <v>1982</v>
      </c>
    </row>
    <row r="732" spans="1:8" hidden="1" x14ac:dyDescent="0.25">
      <c r="A732" s="65" t="s">
        <v>2230</v>
      </c>
      <c r="B732" s="65" t="s">
        <v>2231</v>
      </c>
      <c r="C732" s="65">
        <v>1983</v>
      </c>
      <c r="D732" s="65"/>
      <c r="E732" s="65"/>
      <c r="F732" s="65"/>
      <c r="G732" s="65">
        <v>1</v>
      </c>
      <c r="H732" s="67">
        <f>VLOOKUP(C732,'Secteur Ex DG'!B:B,1,FALSE)</f>
        <v>1983</v>
      </c>
    </row>
    <row r="733" spans="1:8" hidden="1" x14ac:dyDescent="0.25">
      <c r="A733" s="65" t="s">
        <v>2233</v>
      </c>
      <c r="B733" s="65" t="s">
        <v>2234</v>
      </c>
      <c r="C733" s="65">
        <v>1984</v>
      </c>
      <c r="D733" s="65"/>
      <c r="E733" s="65"/>
      <c r="F733" s="65"/>
      <c r="G733" s="65">
        <v>1</v>
      </c>
      <c r="H733" s="67">
        <f>VLOOKUP(C733,'Secteur Ex DG'!B:B,1,FALSE)</f>
        <v>1984</v>
      </c>
    </row>
    <row r="734" spans="1:8" hidden="1" x14ac:dyDescent="0.25">
      <c r="A734" s="65" t="s">
        <v>2236</v>
      </c>
      <c r="B734" s="65" t="s">
        <v>2237</v>
      </c>
      <c r="C734" s="65">
        <v>1985</v>
      </c>
      <c r="D734" s="65"/>
      <c r="E734" s="65"/>
      <c r="F734" s="65"/>
      <c r="G734" s="65">
        <v>1</v>
      </c>
      <c r="H734" s="67">
        <f>VLOOKUP(C734,'Secteur Ex DG'!B:B,1,FALSE)</f>
        <v>1985</v>
      </c>
    </row>
    <row r="735" spans="1:8" hidden="1" x14ac:dyDescent="0.25">
      <c r="A735" s="65" t="s">
        <v>2239</v>
      </c>
      <c r="B735" s="65" t="s">
        <v>2240</v>
      </c>
      <c r="C735" s="65">
        <v>1986</v>
      </c>
      <c r="D735" s="65"/>
      <c r="E735" s="65"/>
      <c r="F735" s="65"/>
      <c r="G735" s="65">
        <v>1</v>
      </c>
      <c r="H735" s="67">
        <f>VLOOKUP(C735,'Secteur Ex DG'!B:B,1,FALSE)</f>
        <v>1986</v>
      </c>
    </row>
    <row r="736" spans="1:8" hidden="1" x14ac:dyDescent="0.25">
      <c r="A736" s="65" t="s">
        <v>2242</v>
      </c>
      <c r="B736" s="65" t="s">
        <v>2243</v>
      </c>
      <c r="C736" s="65">
        <v>1987</v>
      </c>
      <c r="D736" s="65"/>
      <c r="E736" s="65"/>
      <c r="F736" s="65"/>
      <c r="G736" s="65">
        <v>1</v>
      </c>
      <c r="H736" s="67">
        <f>VLOOKUP(C736,'Secteur Ex DG'!B:B,1,FALSE)</f>
        <v>1987</v>
      </c>
    </row>
    <row r="737" spans="1:9" hidden="1" x14ac:dyDescent="0.25">
      <c r="A737" s="65" t="s">
        <v>2245</v>
      </c>
      <c r="B737" s="65" t="s">
        <v>2246</v>
      </c>
      <c r="C737" s="65">
        <v>1988</v>
      </c>
      <c r="D737" s="65"/>
      <c r="E737" s="65"/>
      <c r="F737" s="65"/>
      <c r="G737" s="65">
        <v>1</v>
      </c>
      <c r="H737" s="67">
        <f>VLOOKUP(C737,'Secteur Ex DG'!B:B,1,FALSE)</f>
        <v>1988</v>
      </c>
    </row>
    <row r="738" spans="1:9" hidden="1" x14ac:dyDescent="0.25">
      <c r="A738" s="65" t="s">
        <v>2248</v>
      </c>
      <c r="B738" s="65" t="s">
        <v>2249</v>
      </c>
      <c r="C738" s="65">
        <v>1989</v>
      </c>
      <c r="D738" s="65"/>
      <c r="E738" s="65"/>
      <c r="F738" s="65"/>
      <c r="G738" s="65">
        <v>1</v>
      </c>
      <c r="H738" s="67">
        <f>VLOOKUP(C738,'Secteur Ex DG'!B:B,1,FALSE)</f>
        <v>1989</v>
      </c>
    </row>
    <row r="739" spans="1:9" hidden="1" x14ac:dyDescent="0.25">
      <c r="A739" s="65" t="s">
        <v>2251</v>
      </c>
      <c r="B739" s="65" t="s">
        <v>2252</v>
      </c>
      <c r="C739" s="65">
        <v>1990</v>
      </c>
      <c r="D739" s="65"/>
      <c r="E739" s="65"/>
      <c r="F739" s="65"/>
      <c r="G739" s="65">
        <v>1</v>
      </c>
      <c r="H739" s="67">
        <f>VLOOKUP(C739,'Secteur Ex DG'!B:B,1,FALSE)</f>
        <v>1990</v>
      </c>
    </row>
    <row r="740" spans="1:9" hidden="1" x14ac:dyDescent="0.25">
      <c r="A740" s="65" t="s">
        <v>2254</v>
      </c>
      <c r="B740" s="65" t="s">
        <v>2255</v>
      </c>
      <c r="C740" s="65">
        <v>1991</v>
      </c>
      <c r="D740" s="65">
        <v>2014</v>
      </c>
      <c r="E740" s="65"/>
      <c r="F740" s="65"/>
      <c r="G740" s="65">
        <v>2</v>
      </c>
      <c r="H740" s="67">
        <f>VLOOKUP(C740,'Secteur Ex DG'!B:B,1,FALSE)</f>
        <v>1991</v>
      </c>
      <c r="I740" s="67">
        <f>VLOOKUP(D740,'Secteur Ex DG'!B:B,1,FALSE)</f>
        <v>2014</v>
      </c>
    </row>
    <row r="741" spans="1:9" hidden="1" x14ac:dyDescent="0.25">
      <c r="A741" s="65" t="s">
        <v>2257</v>
      </c>
      <c r="B741" s="65" t="s">
        <v>2258</v>
      </c>
      <c r="C741" s="65">
        <v>1992</v>
      </c>
      <c r="D741" s="65"/>
      <c r="E741" s="65"/>
      <c r="F741" s="65"/>
      <c r="G741" s="65">
        <v>1</v>
      </c>
      <c r="H741" s="67">
        <f>VLOOKUP(C741,'Secteur Ex DG'!B:B,1,FALSE)</f>
        <v>1992</v>
      </c>
    </row>
    <row r="742" spans="1:9" hidden="1" x14ac:dyDescent="0.25">
      <c r="A742" s="65" t="s">
        <v>2260</v>
      </c>
      <c r="B742" s="65" t="s">
        <v>2261</v>
      </c>
      <c r="C742" s="65">
        <v>1995</v>
      </c>
      <c r="D742" s="65">
        <v>2013</v>
      </c>
      <c r="E742" s="65"/>
      <c r="F742" s="65"/>
      <c r="G742" s="65">
        <v>2</v>
      </c>
      <c r="H742" s="67">
        <f>VLOOKUP(C742,'Secteur Ex DG'!B:B,1,FALSE)</f>
        <v>1995</v>
      </c>
      <c r="I742" s="67">
        <f>VLOOKUP(D742,'Secteur Ex DG'!B:B,1,FALSE)</f>
        <v>2013</v>
      </c>
    </row>
    <row r="743" spans="1:9" hidden="1" x14ac:dyDescent="0.25">
      <c r="A743" s="65" t="s">
        <v>2263</v>
      </c>
      <c r="B743" s="65" t="s">
        <v>2264</v>
      </c>
      <c r="C743" s="65">
        <v>1996</v>
      </c>
      <c r="D743" s="65"/>
      <c r="E743" s="65"/>
      <c r="F743" s="65"/>
      <c r="G743" s="65">
        <v>1</v>
      </c>
      <c r="H743" s="67">
        <f>VLOOKUP(C743,'Secteur Ex DG'!B:B,1,FALSE)</f>
        <v>1996</v>
      </c>
    </row>
    <row r="744" spans="1:9" hidden="1" x14ac:dyDescent="0.25">
      <c r="A744" s="65" t="s">
        <v>2266</v>
      </c>
      <c r="B744" s="65" t="s">
        <v>2267</v>
      </c>
      <c r="C744" s="65">
        <v>1997</v>
      </c>
      <c r="D744" s="65"/>
      <c r="E744" s="65"/>
      <c r="F744" s="65"/>
      <c r="G744" s="65">
        <v>1</v>
      </c>
      <c r="H744" s="67">
        <f>VLOOKUP(C744,'Secteur Ex DG'!B:B,1,FALSE)</f>
        <v>1997</v>
      </c>
    </row>
    <row r="745" spans="1:9" hidden="1" x14ac:dyDescent="0.25">
      <c r="A745" s="65" t="s">
        <v>2269</v>
      </c>
      <c r="B745" s="65" t="s">
        <v>2270</v>
      </c>
      <c r="C745" s="65">
        <v>1998</v>
      </c>
      <c r="D745" s="65"/>
      <c r="E745" s="65"/>
      <c r="F745" s="65"/>
      <c r="G745" s="65">
        <v>1</v>
      </c>
      <c r="H745" s="67">
        <f>VLOOKUP(C745,'Secteur Ex DG'!B:B,1,FALSE)</f>
        <v>1998</v>
      </c>
    </row>
    <row r="746" spans="1:9" hidden="1" x14ac:dyDescent="0.25">
      <c r="A746" s="65" t="s">
        <v>2272</v>
      </c>
      <c r="B746" s="65" t="s">
        <v>2273</v>
      </c>
      <c r="C746" s="65">
        <v>1999</v>
      </c>
      <c r="D746" s="65"/>
      <c r="E746" s="65"/>
      <c r="F746" s="65"/>
      <c r="G746" s="65">
        <v>1</v>
      </c>
      <c r="H746" s="67">
        <f>VLOOKUP(C746,'Secteur Ex DG'!B:B,1,FALSE)</f>
        <v>1999</v>
      </c>
    </row>
    <row r="747" spans="1:9" hidden="1" x14ac:dyDescent="0.25">
      <c r="A747" s="65" t="s">
        <v>2275</v>
      </c>
      <c r="B747" s="65" t="s">
        <v>2276</v>
      </c>
      <c r="C747" s="65">
        <v>2000</v>
      </c>
      <c r="D747" s="65"/>
      <c r="E747" s="65"/>
      <c r="F747" s="65"/>
      <c r="G747" s="65">
        <v>1</v>
      </c>
      <c r="H747" s="67">
        <f>VLOOKUP(C747,'Secteur Ex DG'!B:B,1,FALSE)</f>
        <v>2000</v>
      </c>
    </row>
    <row r="748" spans="1:9" hidden="1" x14ac:dyDescent="0.25">
      <c r="A748" s="65" t="s">
        <v>2278</v>
      </c>
      <c r="B748" s="65" t="s">
        <v>2279</v>
      </c>
      <c r="C748" s="65">
        <v>2001</v>
      </c>
      <c r="D748" s="65"/>
      <c r="E748" s="65"/>
      <c r="F748" s="65"/>
      <c r="G748" s="65">
        <v>1</v>
      </c>
      <c r="H748" s="67">
        <f>VLOOKUP(C748,'Secteur Ex DG'!B:B,1,FALSE)</f>
        <v>2001</v>
      </c>
    </row>
    <row r="749" spans="1:9" hidden="1" x14ac:dyDescent="0.25">
      <c r="A749" s="65" t="s">
        <v>2281</v>
      </c>
      <c r="B749" s="65" t="s">
        <v>2282</v>
      </c>
      <c r="C749" s="65">
        <v>2002</v>
      </c>
      <c r="D749" s="65"/>
      <c r="E749" s="65"/>
      <c r="F749" s="65"/>
      <c r="G749" s="65">
        <v>1</v>
      </c>
      <c r="H749" s="67">
        <f>VLOOKUP(C749,'Secteur Ex DG'!B:B,1,FALSE)</f>
        <v>2002</v>
      </c>
    </row>
    <row r="750" spans="1:9" hidden="1" x14ac:dyDescent="0.25">
      <c r="A750" s="65" t="s">
        <v>2284</v>
      </c>
      <c r="B750" s="65" t="s">
        <v>2285</v>
      </c>
      <c r="C750" s="65">
        <v>2003</v>
      </c>
      <c r="D750" s="65"/>
      <c r="E750" s="65"/>
      <c r="F750" s="65"/>
      <c r="G750" s="65">
        <v>1</v>
      </c>
      <c r="H750" s="67">
        <f>VLOOKUP(C750,'Secteur Ex DG'!B:B,1,FALSE)</f>
        <v>2003</v>
      </c>
    </row>
    <row r="751" spans="1:9" hidden="1" x14ac:dyDescent="0.25">
      <c r="A751" s="65" t="s">
        <v>2287</v>
      </c>
      <c r="B751" s="65" t="s">
        <v>2288</v>
      </c>
      <c r="C751" s="65">
        <v>2004</v>
      </c>
      <c r="D751" s="65"/>
      <c r="E751" s="65"/>
      <c r="F751" s="65"/>
      <c r="G751" s="65">
        <v>1</v>
      </c>
      <c r="H751" s="67">
        <f>VLOOKUP(C751,'Secteur Ex DG'!B:B,1,FALSE)</f>
        <v>2004</v>
      </c>
    </row>
    <row r="752" spans="1:9" hidden="1" x14ac:dyDescent="0.25">
      <c r="A752" s="65" t="s">
        <v>2290</v>
      </c>
      <c r="B752" s="65" t="s">
        <v>2291</v>
      </c>
      <c r="C752" s="65">
        <v>2005</v>
      </c>
      <c r="D752" s="65"/>
      <c r="E752" s="65"/>
      <c r="F752" s="65"/>
      <c r="G752" s="65">
        <v>1</v>
      </c>
      <c r="H752" s="67">
        <f>VLOOKUP(C752,'Secteur Ex DG'!B:B,1,FALSE)</f>
        <v>2005</v>
      </c>
    </row>
    <row r="753" spans="1:8" hidden="1" x14ac:dyDescent="0.25">
      <c r="A753" s="65" t="s">
        <v>2293</v>
      </c>
      <c r="B753" s="65" t="s">
        <v>2294</v>
      </c>
      <c r="C753" s="65">
        <v>2006</v>
      </c>
      <c r="D753" s="65"/>
      <c r="E753" s="65"/>
      <c r="F753" s="65"/>
      <c r="G753" s="65">
        <v>1</v>
      </c>
      <c r="H753" s="67">
        <f>VLOOKUP(C753,'Secteur Ex DG'!B:B,1,FALSE)</f>
        <v>2006</v>
      </c>
    </row>
    <row r="754" spans="1:8" hidden="1" x14ac:dyDescent="0.25">
      <c r="A754" s="65" t="s">
        <v>2296</v>
      </c>
      <c r="B754" s="65" t="s">
        <v>2297</v>
      </c>
      <c r="C754" s="65">
        <v>2007</v>
      </c>
      <c r="D754" s="65"/>
      <c r="E754" s="65"/>
      <c r="F754" s="65"/>
      <c r="G754" s="65">
        <v>1</v>
      </c>
      <c r="H754" s="67">
        <f>VLOOKUP(C754,'Secteur Ex DG'!B:B,1,FALSE)</f>
        <v>2007</v>
      </c>
    </row>
    <row r="755" spans="1:8" hidden="1" x14ac:dyDescent="0.25">
      <c r="A755" s="65" t="s">
        <v>2299</v>
      </c>
      <c r="B755" s="65" t="s">
        <v>2300</v>
      </c>
      <c r="C755" s="65">
        <v>2008</v>
      </c>
      <c r="D755" s="65"/>
      <c r="E755" s="65"/>
      <c r="F755" s="65"/>
      <c r="G755" s="65">
        <v>1</v>
      </c>
      <c r="H755" s="67">
        <f>VLOOKUP(C755,'Secteur Ex DG'!B:B,1,FALSE)</f>
        <v>2008</v>
      </c>
    </row>
    <row r="756" spans="1:8" hidden="1" x14ac:dyDescent="0.25">
      <c r="A756" s="65" t="s">
        <v>2302</v>
      </c>
      <c r="B756" s="65" t="s">
        <v>2303</v>
      </c>
      <c r="C756" s="65">
        <v>2009</v>
      </c>
      <c r="D756" s="65"/>
      <c r="E756" s="65"/>
      <c r="F756" s="65"/>
      <c r="G756" s="65">
        <v>1</v>
      </c>
      <c r="H756" s="67">
        <f>VLOOKUP(C756,'Secteur Ex DG'!B:B,1,FALSE)</f>
        <v>2009</v>
      </c>
    </row>
    <row r="757" spans="1:8" hidden="1" x14ac:dyDescent="0.25">
      <c r="A757" s="65" t="s">
        <v>2305</v>
      </c>
      <c r="B757" s="65" t="s">
        <v>2306</v>
      </c>
      <c r="C757" s="65">
        <v>2010</v>
      </c>
      <c r="D757" s="65"/>
      <c r="E757" s="65"/>
      <c r="F757" s="65"/>
      <c r="G757" s="65">
        <v>1</v>
      </c>
      <c r="H757" s="67">
        <f>VLOOKUP(C757,'Secteur Ex DG'!B:B,1,FALSE)</f>
        <v>2010</v>
      </c>
    </row>
    <row r="758" spans="1:8" hidden="1" x14ac:dyDescent="0.25">
      <c r="A758" s="65" t="s">
        <v>2308</v>
      </c>
      <c r="B758" s="65" t="s">
        <v>2309</v>
      </c>
      <c r="C758" s="65">
        <v>2012</v>
      </c>
      <c r="D758" s="65"/>
      <c r="E758" s="65"/>
      <c r="F758" s="65"/>
      <c r="G758" s="65">
        <v>1</v>
      </c>
      <c r="H758" s="67">
        <f>VLOOKUP(C758,'Secteur Ex DG'!B:B,1,FALSE)</f>
        <v>2012</v>
      </c>
    </row>
    <row r="759" spans="1:8" hidden="1" x14ac:dyDescent="0.25">
      <c r="A759" s="65" t="s">
        <v>2313</v>
      </c>
      <c r="B759" s="65" t="s">
        <v>2314</v>
      </c>
      <c r="C759" s="65">
        <v>2015</v>
      </c>
      <c r="D759" s="65"/>
      <c r="E759" s="65"/>
      <c r="F759" s="65"/>
      <c r="G759" s="65">
        <v>1</v>
      </c>
      <c r="H759" s="67">
        <f>VLOOKUP(C759,'Secteur Ex DG'!B:B,1,FALSE)</f>
        <v>2015</v>
      </c>
    </row>
    <row r="760" spans="1:8" hidden="1" x14ac:dyDescent="0.25">
      <c r="A760" s="65" t="s">
        <v>2316</v>
      </c>
      <c r="B760" s="65" t="s">
        <v>2317</v>
      </c>
      <c r="C760" s="65">
        <v>2016</v>
      </c>
      <c r="D760" s="65"/>
      <c r="E760" s="65"/>
      <c r="F760" s="65"/>
      <c r="G760" s="65">
        <v>1</v>
      </c>
      <c r="H760" s="67">
        <f>VLOOKUP(C760,'Secteur Ex DG'!B:B,1,FALSE)</f>
        <v>2016</v>
      </c>
    </row>
    <row r="761" spans="1:8" hidden="1" x14ac:dyDescent="0.25">
      <c r="A761" s="65" t="s">
        <v>2319</v>
      </c>
      <c r="B761" s="65" t="s">
        <v>2320</v>
      </c>
      <c r="C761" s="65">
        <v>2017</v>
      </c>
      <c r="D761" s="65"/>
      <c r="E761" s="65"/>
      <c r="F761" s="65"/>
      <c r="G761" s="65">
        <v>1</v>
      </c>
      <c r="H761" s="67">
        <f>VLOOKUP(C761,'Secteur Ex DG'!B:B,1,FALSE)</f>
        <v>2017</v>
      </c>
    </row>
    <row r="762" spans="1:8" hidden="1" x14ac:dyDescent="0.25">
      <c r="A762" s="65" t="s">
        <v>2322</v>
      </c>
      <c r="B762" s="65" t="s">
        <v>2323</v>
      </c>
      <c r="C762" s="65">
        <v>2018</v>
      </c>
      <c r="D762" s="65"/>
      <c r="E762" s="65"/>
      <c r="F762" s="65"/>
      <c r="G762" s="65">
        <v>1</v>
      </c>
      <c r="H762" s="67">
        <f>VLOOKUP(C762,'Secteur Ex DG'!B:B,1,FALSE)</f>
        <v>2018</v>
      </c>
    </row>
    <row r="763" spans="1:8" hidden="1" x14ac:dyDescent="0.25">
      <c r="A763" s="65" t="s">
        <v>2325</v>
      </c>
      <c r="B763" s="65" t="s">
        <v>2326</v>
      </c>
      <c r="C763" s="65">
        <v>2019</v>
      </c>
      <c r="D763" s="65"/>
      <c r="E763" s="65"/>
      <c r="F763" s="65"/>
      <c r="G763" s="65">
        <v>1</v>
      </c>
      <c r="H763" s="67">
        <f>VLOOKUP(C763,'Secteur Ex DG'!B:B,1,FALSE)</f>
        <v>2019</v>
      </c>
    </row>
    <row r="764" spans="1:8" hidden="1" x14ac:dyDescent="0.25">
      <c r="A764" s="65" t="s">
        <v>2328</v>
      </c>
      <c r="B764" s="65" t="s">
        <v>2329</v>
      </c>
      <c r="C764" s="65">
        <v>2020</v>
      </c>
      <c r="D764" s="65"/>
      <c r="E764" s="65"/>
      <c r="F764" s="65"/>
      <c r="G764" s="65">
        <v>1</v>
      </c>
      <c r="H764" s="67">
        <f>VLOOKUP(C764,'Secteur Ex DG'!B:B,1,FALSE)</f>
        <v>2020</v>
      </c>
    </row>
    <row r="765" spans="1:8" hidden="1" x14ac:dyDescent="0.25">
      <c r="A765" s="65" t="s">
        <v>2331</v>
      </c>
      <c r="B765" s="65" t="s">
        <v>2332</v>
      </c>
      <c r="C765" s="65">
        <v>2021</v>
      </c>
      <c r="D765" s="65"/>
      <c r="E765" s="65"/>
      <c r="F765" s="65"/>
      <c r="G765" s="65">
        <v>1</v>
      </c>
      <c r="H765" s="67">
        <f>VLOOKUP(C765,'Secteur Ex DG'!B:B,1,FALSE)</f>
        <v>2021</v>
      </c>
    </row>
    <row r="766" spans="1:8" hidden="1" x14ac:dyDescent="0.25">
      <c r="A766" s="65" t="s">
        <v>2334</v>
      </c>
      <c r="B766" s="65" t="s">
        <v>2335</v>
      </c>
      <c r="C766" s="65">
        <v>2022</v>
      </c>
      <c r="D766" s="65"/>
      <c r="E766" s="65"/>
      <c r="F766" s="65"/>
      <c r="G766" s="65">
        <v>1</v>
      </c>
      <c r="H766" s="67">
        <f>VLOOKUP(C766,'Secteur Ex DG'!B:B,1,FALSE)</f>
        <v>2022</v>
      </c>
    </row>
    <row r="767" spans="1:8" hidden="1" x14ac:dyDescent="0.25">
      <c r="A767" s="65" t="s">
        <v>2337</v>
      </c>
      <c r="B767" s="65" t="s">
        <v>2338</v>
      </c>
      <c r="C767" s="65">
        <v>2023</v>
      </c>
      <c r="D767" s="65"/>
      <c r="E767" s="65"/>
      <c r="F767" s="65"/>
      <c r="G767" s="65">
        <v>1</v>
      </c>
      <c r="H767" s="67">
        <f>VLOOKUP(C767,'Secteur Ex DG'!B:B,1,FALSE)</f>
        <v>2023</v>
      </c>
    </row>
    <row r="768" spans="1:8" hidden="1" x14ac:dyDescent="0.25">
      <c r="A768" s="65" t="s">
        <v>2340</v>
      </c>
      <c r="B768" s="65" t="s">
        <v>2341</v>
      </c>
      <c r="C768" s="65">
        <v>2024</v>
      </c>
      <c r="D768" s="65"/>
      <c r="E768" s="65"/>
      <c r="F768" s="65"/>
      <c r="G768" s="65">
        <v>1</v>
      </c>
      <c r="H768" s="67">
        <f>VLOOKUP(C768,'Secteur Ex DG'!B:B,1,FALSE)</f>
        <v>2024</v>
      </c>
    </row>
    <row r="769" spans="1:8" hidden="1" x14ac:dyDescent="0.25">
      <c r="A769" s="65" t="s">
        <v>2343</v>
      </c>
      <c r="B769" s="65" t="s">
        <v>2344</v>
      </c>
      <c r="C769" s="65">
        <v>2119</v>
      </c>
      <c r="D769" s="65"/>
      <c r="E769" s="65"/>
      <c r="F769" s="65"/>
      <c r="G769" s="65">
        <v>1</v>
      </c>
      <c r="H769" s="67">
        <f>VLOOKUP(C769,'Secteur Ex DG'!B:B,1,FALSE)</f>
        <v>2119</v>
      </c>
    </row>
    <row r="770" spans="1:8" hidden="1" x14ac:dyDescent="0.25">
      <c r="A770" s="65" t="s">
        <v>2346</v>
      </c>
      <c r="B770" s="65" t="s">
        <v>2347</v>
      </c>
      <c r="C770" s="65">
        <v>2120</v>
      </c>
      <c r="D770" s="65"/>
      <c r="E770" s="65"/>
      <c r="F770" s="65"/>
      <c r="G770" s="65">
        <v>1</v>
      </c>
      <c r="H770" s="67">
        <f>VLOOKUP(C770,'Secteur Ex DG'!B:B,1,FALSE)</f>
        <v>2120</v>
      </c>
    </row>
    <row r="771" spans="1:8" hidden="1" x14ac:dyDescent="0.25">
      <c r="A771" s="65" t="s">
        <v>2349</v>
      </c>
      <c r="B771" s="65" t="s">
        <v>2350</v>
      </c>
      <c r="C771" s="65">
        <v>2121</v>
      </c>
      <c r="D771" s="65"/>
      <c r="E771" s="65"/>
      <c r="F771" s="65"/>
      <c r="G771" s="65">
        <v>1</v>
      </c>
      <c r="H771" s="67">
        <f>VLOOKUP(C771,'Secteur Ex DG'!B:B,1,FALSE)</f>
        <v>2121</v>
      </c>
    </row>
    <row r="772" spans="1:8" hidden="1" x14ac:dyDescent="0.25">
      <c r="A772" s="65" t="s">
        <v>2352</v>
      </c>
      <c r="B772" s="65" t="s">
        <v>2353</v>
      </c>
      <c r="C772" s="65">
        <v>2122</v>
      </c>
      <c r="D772" s="65"/>
      <c r="E772" s="65"/>
      <c r="F772" s="65"/>
      <c r="G772" s="65">
        <v>1</v>
      </c>
      <c r="H772" s="67">
        <f>VLOOKUP(C772,'Secteur Ex DG'!B:B,1,FALSE)</f>
        <v>2122</v>
      </c>
    </row>
    <row r="773" spans="1:8" hidden="1" x14ac:dyDescent="0.25">
      <c r="A773" s="65" t="s">
        <v>2355</v>
      </c>
      <c r="B773" s="65" t="s">
        <v>2356</v>
      </c>
      <c r="C773" s="65">
        <v>2123</v>
      </c>
      <c r="D773" s="65"/>
      <c r="E773" s="65"/>
      <c r="F773" s="65"/>
      <c r="G773" s="65">
        <v>1</v>
      </c>
      <c r="H773" s="67">
        <f>VLOOKUP(C773,'Secteur Ex DG'!B:B,1,FALSE)</f>
        <v>2123</v>
      </c>
    </row>
    <row r="774" spans="1:8" hidden="1" x14ac:dyDescent="0.25">
      <c r="A774" s="65" t="s">
        <v>2358</v>
      </c>
      <c r="B774" s="65" t="s">
        <v>2359</v>
      </c>
      <c r="C774" s="65">
        <v>2124</v>
      </c>
      <c r="D774" s="65"/>
      <c r="E774" s="65"/>
      <c r="F774" s="65"/>
      <c r="G774" s="65">
        <v>1</v>
      </c>
      <c r="H774" s="67">
        <f>VLOOKUP(C774,'Secteur Ex DG'!B:B,1,FALSE)</f>
        <v>2124</v>
      </c>
    </row>
    <row r="775" spans="1:8" hidden="1" x14ac:dyDescent="0.25">
      <c r="A775" s="65" t="s">
        <v>2361</v>
      </c>
      <c r="B775" s="65" t="s">
        <v>2362</v>
      </c>
      <c r="C775" s="65">
        <v>2125</v>
      </c>
      <c r="D775" s="65"/>
      <c r="E775" s="65"/>
      <c r="F775" s="65"/>
      <c r="G775" s="65">
        <v>1</v>
      </c>
      <c r="H775" s="67">
        <f>VLOOKUP(C775,'Secteur Ex DG'!B:B,1,FALSE)</f>
        <v>2125</v>
      </c>
    </row>
    <row r="776" spans="1:8" hidden="1" x14ac:dyDescent="0.25">
      <c r="A776" s="65" t="s">
        <v>2364</v>
      </c>
      <c r="B776" s="65" t="s">
        <v>2365</v>
      </c>
      <c r="C776" s="65">
        <v>2126</v>
      </c>
      <c r="D776" s="65"/>
      <c r="E776" s="65"/>
      <c r="F776" s="65"/>
      <c r="G776" s="65">
        <v>1</v>
      </c>
      <c r="H776" s="67">
        <f>VLOOKUP(C776,'Secteur Ex DG'!B:B,1,FALSE)</f>
        <v>2126</v>
      </c>
    </row>
    <row r="777" spans="1:8" hidden="1" x14ac:dyDescent="0.25">
      <c r="A777" s="65" t="s">
        <v>2367</v>
      </c>
      <c r="B777" s="65" t="s">
        <v>2368</v>
      </c>
      <c r="C777" s="65">
        <v>2127</v>
      </c>
      <c r="D777" s="65"/>
      <c r="E777" s="65"/>
      <c r="F777" s="65"/>
      <c r="G777" s="65">
        <v>1</v>
      </c>
      <c r="H777" s="67">
        <f>VLOOKUP(C777,'Secteur Ex DG'!B:B,1,FALSE)</f>
        <v>2127</v>
      </c>
    </row>
    <row r="778" spans="1:8" hidden="1" x14ac:dyDescent="0.25">
      <c r="A778" s="65" t="s">
        <v>2370</v>
      </c>
      <c r="B778" s="65" t="s">
        <v>2371</v>
      </c>
      <c r="C778" s="65">
        <v>2128</v>
      </c>
      <c r="D778" s="65"/>
      <c r="E778" s="65"/>
      <c r="F778" s="65"/>
      <c r="G778" s="65">
        <v>1</v>
      </c>
      <c r="H778" s="67">
        <f>VLOOKUP(C778,'Secteur Ex DG'!B:B,1,FALSE)</f>
        <v>2128</v>
      </c>
    </row>
    <row r="779" spans="1:8" hidden="1" x14ac:dyDescent="0.25">
      <c r="A779" s="65" t="s">
        <v>2373</v>
      </c>
      <c r="B779" s="65" t="s">
        <v>2374</v>
      </c>
      <c r="C779" s="65">
        <v>2129</v>
      </c>
      <c r="D779" s="65"/>
      <c r="E779" s="65"/>
      <c r="F779" s="65"/>
      <c r="G779" s="65">
        <v>1</v>
      </c>
      <c r="H779" s="67">
        <f>VLOOKUP(C779,'Secteur Ex DG'!B:B,1,FALSE)</f>
        <v>2129</v>
      </c>
    </row>
    <row r="780" spans="1:8" hidden="1" x14ac:dyDescent="0.25">
      <c r="A780" s="65" t="s">
        <v>2376</v>
      </c>
      <c r="B780" s="65" t="s">
        <v>2377</v>
      </c>
      <c r="C780" s="65">
        <v>2130</v>
      </c>
      <c r="D780" s="65"/>
      <c r="E780" s="65"/>
      <c r="F780" s="65"/>
      <c r="G780" s="65">
        <v>1</v>
      </c>
      <c r="H780" s="67">
        <f>VLOOKUP(C780,'Secteur Ex DG'!B:B,1,FALSE)</f>
        <v>2130</v>
      </c>
    </row>
    <row r="781" spans="1:8" hidden="1" x14ac:dyDescent="0.25">
      <c r="A781" s="65" t="s">
        <v>2379</v>
      </c>
      <c r="B781" s="65" t="s">
        <v>2380</v>
      </c>
      <c r="C781" s="65">
        <v>2131</v>
      </c>
      <c r="D781" s="65"/>
      <c r="E781" s="65"/>
      <c r="F781" s="65"/>
      <c r="G781" s="65">
        <v>1</v>
      </c>
      <c r="H781" s="67">
        <f>VLOOKUP(C781,'Secteur Ex DG'!B:B,1,FALSE)</f>
        <v>2131</v>
      </c>
    </row>
    <row r="782" spans="1:8" hidden="1" x14ac:dyDescent="0.25">
      <c r="A782" s="65" t="s">
        <v>2382</v>
      </c>
      <c r="B782" s="65" t="s">
        <v>2383</v>
      </c>
      <c r="C782" s="65">
        <v>2132</v>
      </c>
      <c r="D782" s="65"/>
      <c r="E782" s="65"/>
      <c r="F782" s="65"/>
      <c r="G782" s="65">
        <v>1</v>
      </c>
      <c r="H782" s="67">
        <f>VLOOKUP(C782,'Secteur Ex DG'!B:B,1,FALSE)</f>
        <v>2132</v>
      </c>
    </row>
    <row r="783" spans="1:8" hidden="1" x14ac:dyDescent="0.25">
      <c r="A783" s="65" t="s">
        <v>2385</v>
      </c>
      <c r="B783" s="65" t="s">
        <v>2386</v>
      </c>
      <c r="C783" s="65">
        <v>2133</v>
      </c>
      <c r="D783" s="65"/>
      <c r="E783" s="65"/>
      <c r="F783" s="65"/>
      <c r="G783" s="65">
        <v>1</v>
      </c>
      <c r="H783" s="67">
        <f>VLOOKUP(C783,'Secteur Ex DG'!B:B,1,FALSE)</f>
        <v>2133</v>
      </c>
    </row>
    <row r="784" spans="1:8" hidden="1" x14ac:dyDescent="0.25">
      <c r="A784" s="65" t="s">
        <v>2388</v>
      </c>
      <c r="B784" s="65" t="s">
        <v>2389</v>
      </c>
      <c r="C784" s="65">
        <v>2134</v>
      </c>
      <c r="D784" s="65"/>
      <c r="E784" s="65"/>
      <c r="F784" s="65"/>
      <c r="G784" s="65">
        <v>1</v>
      </c>
      <c r="H784" s="67">
        <f>VLOOKUP(C784,'Secteur Ex DG'!B:B,1,FALSE)</f>
        <v>2134</v>
      </c>
    </row>
    <row r="785" spans="1:8" hidden="1" x14ac:dyDescent="0.25">
      <c r="A785" s="65" t="s">
        <v>2391</v>
      </c>
      <c r="B785" s="65" t="s">
        <v>2392</v>
      </c>
      <c r="C785" s="65">
        <v>2135</v>
      </c>
      <c r="D785" s="65"/>
      <c r="E785" s="65"/>
      <c r="F785" s="65"/>
      <c r="G785" s="65">
        <v>1</v>
      </c>
      <c r="H785" s="67">
        <f>VLOOKUP(C785,'Secteur Ex DG'!B:B,1,FALSE)</f>
        <v>2135</v>
      </c>
    </row>
    <row r="786" spans="1:8" hidden="1" x14ac:dyDescent="0.25">
      <c r="A786" s="65" t="s">
        <v>2394</v>
      </c>
      <c r="B786" s="65" t="s">
        <v>2395</v>
      </c>
      <c r="C786" s="65">
        <v>2136</v>
      </c>
      <c r="D786" s="65"/>
      <c r="E786" s="65"/>
      <c r="F786" s="65"/>
      <c r="G786" s="65">
        <v>1</v>
      </c>
      <c r="H786" s="67">
        <f>VLOOKUP(C786,'Secteur Ex DG'!B:B,1,FALSE)</f>
        <v>2136</v>
      </c>
    </row>
    <row r="787" spans="1:8" hidden="1" x14ac:dyDescent="0.25">
      <c r="A787" s="65" t="s">
        <v>2397</v>
      </c>
      <c r="B787" s="65" t="s">
        <v>2398</v>
      </c>
      <c r="C787" s="65">
        <v>2137</v>
      </c>
      <c r="D787" s="65"/>
      <c r="E787" s="65"/>
      <c r="F787" s="65"/>
      <c r="G787" s="65">
        <v>1</v>
      </c>
      <c r="H787" s="67">
        <f>VLOOKUP(C787,'Secteur Ex DG'!B:B,1,FALSE)</f>
        <v>2137</v>
      </c>
    </row>
    <row r="788" spans="1:8" hidden="1" x14ac:dyDescent="0.25">
      <c r="A788" s="65" t="s">
        <v>2562</v>
      </c>
      <c r="B788" s="65" t="s">
        <v>2563</v>
      </c>
      <c r="C788" s="65">
        <v>2199</v>
      </c>
      <c r="D788" s="65"/>
      <c r="E788" s="65"/>
      <c r="F788" s="65"/>
      <c r="G788" s="65">
        <v>1</v>
      </c>
      <c r="H788" s="67">
        <f>VLOOKUP(C788,'Secteur Ex DG'!B:B,1,FALSE)</f>
        <v>2199</v>
      </c>
    </row>
    <row r="789" spans="1:8" hidden="1" x14ac:dyDescent="0.25">
      <c r="A789" s="65" t="s">
        <v>2400</v>
      </c>
      <c r="B789" s="65" t="s">
        <v>2401</v>
      </c>
      <c r="C789" s="65">
        <v>2138</v>
      </c>
      <c r="D789" s="65"/>
      <c r="E789" s="65"/>
      <c r="F789" s="65"/>
      <c r="G789" s="65">
        <v>1</v>
      </c>
      <c r="H789" s="67">
        <f>VLOOKUP(C789,'Secteur Ex DG'!B:B,1,FALSE)</f>
        <v>2138</v>
      </c>
    </row>
    <row r="790" spans="1:8" hidden="1" x14ac:dyDescent="0.25">
      <c r="A790" s="65" t="s">
        <v>2403</v>
      </c>
      <c r="B790" s="65" t="s">
        <v>2404</v>
      </c>
      <c r="C790" s="65">
        <v>2139</v>
      </c>
      <c r="D790" s="65"/>
      <c r="E790" s="65"/>
      <c r="F790" s="65"/>
      <c r="G790" s="65">
        <v>1</v>
      </c>
      <c r="H790" s="67">
        <f>VLOOKUP(C790,'Secteur Ex DG'!B:B,1,FALSE)</f>
        <v>2139</v>
      </c>
    </row>
    <row r="791" spans="1:8" hidden="1" x14ac:dyDescent="0.25">
      <c r="A791" s="65" t="s">
        <v>2406</v>
      </c>
      <c r="B791" s="65" t="s">
        <v>2407</v>
      </c>
      <c r="C791" s="65">
        <v>2140</v>
      </c>
      <c r="D791" s="65"/>
      <c r="E791" s="65"/>
      <c r="F791" s="65"/>
      <c r="G791" s="65">
        <v>1</v>
      </c>
      <c r="H791" s="67">
        <f>VLOOKUP(C791,'Secteur Ex DG'!B:B,1,FALSE)</f>
        <v>2140</v>
      </c>
    </row>
    <row r="792" spans="1:8" hidden="1" x14ac:dyDescent="0.25">
      <c r="A792" s="65" t="s">
        <v>2409</v>
      </c>
      <c r="B792" s="65" t="s">
        <v>2410</v>
      </c>
      <c r="C792" s="65">
        <v>2141</v>
      </c>
      <c r="D792" s="65"/>
      <c r="E792" s="65"/>
      <c r="F792" s="65"/>
      <c r="G792" s="65">
        <v>1</v>
      </c>
      <c r="H792" s="67">
        <f>VLOOKUP(C792,'Secteur Ex DG'!B:B,1,FALSE)</f>
        <v>2141</v>
      </c>
    </row>
    <row r="793" spans="1:8" hidden="1" x14ac:dyDescent="0.25">
      <c r="A793" s="65" t="s">
        <v>2412</v>
      </c>
      <c r="B793" s="65" t="s">
        <v>2413</v>
      </c>
      <c r="C793" s="65">
        <v>2142</v>
      </c>
      <c r="D793" s="65"/>
      <c r="E793" s="65"/>
      <c r="F793" s="65"/>
      <c r="G793" s="65">
        <v>1</v>
      </c>
      <c r="H793" s="67">
        <f>VLOOKUP(C793,'Secteur Ex DG'!B:B,1,FALSE)</f>
        <v>2142</v>
      </c>
    </row>
    <row r="794" spans="1:8" hidden="1" x14ac:dyDescent="0.25">
      <c r="A794" s="65" t="s">
        <v>2415</v>
      </c>
      <c r="B794" s="65" t="s">
        <v>2416</v>
      </c>
      <c r="C794" s="65">
        <v>2143</v>
      </c>
      <c r="D794" s="65"/>
      <c r="E794" s="65"/>
      <c r="F794" s="65"/>
      <c r="G794" s="65">
        <v>1</v>
      </c>
      <c r="H794" s="67">
        <f>VLOOKUP(C794,'Secteur Ex DG'!B:B,1,FALSE)</f>
        <v>2143</v>
      </c>
    </row>
    <row r="795" spans="1:8" hidden="1" x14ac:dyDescent="0.25">
      <c r="A795" s="65" t="s">
        <v>2418</v>
      </c>
      <c r="B795" s="65" t="s">
        <v>2419</v>
      </c>
      <c r="C795" s="65">
        <v>2144</v>
      </c>
      <c r="D795" s="65"/>
      <c r="E795" s="65"/>
      <c r="F795" s="65"/>
      <c r="G795" s="65">
        <v>1</v>
      </c>
      <c r="H795" s="67">
        <f>VLOOKUP(C795,'Secteur Ex DG'!B:B,1,FALSE)</f>
        <v>2144</v>
      </c>
    </row>
    <row r="796" spans="1:8" hidden="1" x14ac:dyDescent="0.25">
      <c r="A796" s="65" t="s">
        <v>2421</v>
      </c>
      <c r="B796" s="65" t="s">
        <v>2422</v>
      </c>
      <c r="C796" s="65">
        <v>2145</v>
      </c>
      <c r="D796" s="65"/>
      <c r="E796" s="65"/>
      <c r="F796" s="65"/>
      <c r="G796" s="65">
        <v>1</v>
      </c>
      <c r="H796" s="67">
        <f>VLOOKUP(C796,'Secteur Ex DG'!B:B,1,FALSE)</f>
        <v>2145</v>
      </c>
    </row>
    <row r="797" spans="1:8" hidden="1" x14ac:dyDescent="0.25">
      <c r="A797" s="65" t="s">
        <v>2424</v>
      </c>
      <c r="B797" s="65" t="s">
        <v>2425</v>
      </c>
      <c r="C797" s="65">
        <v>2146</v>
      </c>
      <c r="D797" s="65"/>
      <c r="E797" s="65"/>
      <c r="F797" s="65"/>
      <c r="G797" s="65">
        <v>1</v>
      </c>
      <c r="H797" s="67">
        <f>VLOOKUP(C797,'Secteur Ex DG'!B:B,1,FALSE)</f>
        <v>2146</v>
      </c>
    </row>
    <row r="798" spans="1:8" hidden="1" x14ac:dyDescent="0.25">
      <c r="A798" s="65" t="s">
        <v>2427</v>
      </c>
      <c r="B798" s="65" t="s">
        <v>2428</v>
      </c>
      <c r="C798" s="65">
        <v>2147</v>
      </c>
      <c r="D798" s="65"/>
      <c r="E798" s="65"/>
      <c r="F798" s="65"/>
      <c r="G798" s="65">
        <v>1</v>
      </c>
      <c r="H798" s="67">
        <f>VLOOKUP(C798,'Secteur Ex DG'!B:B,1,FALSE)</f>
        <v>2147</v>
      </c>
    </row>
    <row r="799" spans="1:8" hidden="1" x14ac:dyDescent="0.25">
      <c r="A799" s="65" t="s">
        <v>2430</v>
      </c>
      <c r="B799" s="65" t="s">
        <v>2431</v>
      </c>
      <c r="C799" s="65">
        <v>2148</v>
      </c>
      <c r="D799" s="65"/>
      <c r="E799" s="65"/>
      <c r="F799" s="65"/>
      <c r="G799" s="65">
        <v>1</v>
      </c>
      <c r="H799" s="67">
        <f>VLOOKUP(C799,'Secteur Ex DG'!B:B,1,FALSE)</f>
        <v>2148</v>
      </c>
    </row>
    <row r="800" spans="1:8" hidden="1" x14ac:dyDescent="0.25">
      <c r="A800" s="65" t="s">
        <v>2433</v>
      </c>
      <c r="B800" s="65" t="s">
        <v>2434</v>
      </c>
      <c r="C800" s="65">
        <v>2149</v>
      </c>
      <c r="D800" s="65"/>
      <c r="E800" s="65"/>
      <c r="F800" s="65"/>
      <c r="G800" s="65">
        <v>1</v>
      </c>
      <c r="H800" s="67">
        <f>VLOOKUP(C800,'Secteur Ex DG'!B:B,1,FALSE)</f>
        <v>2149</v>
      </c>
    </row>
    <row r="801" spans="1:8" hidden="1" x14ac:dyDescent="0.25">
      <c r="A801" s="65" t="s">
        <v>2436</v>
      </c>
      <c r="B801" s="65" t="s">
        <v>2437</v>
      </c>
      <c r="C801" s="65">
        <v>2150</v>
      </c>
      <c r="D801" s="65"/>
      <c r="E801" s="65"/>
      <c r="F801" s="65"/>
      <c r="G801" s="65">
        <v>1</v>
      </c>
      <c r="H801" s="67">
        <f>VLOOKUP(C801,'Secteur Ex DG'!B:B,1,FALSE)</f>
        <v>2150</v>
      </c>
    </row>
    <row r="802" spans="1:8" hidden="1" x14ac:dyDescent="0.25">
      <c r="A802" s="65" t="s">
        <v>2439</v>
      </c>
      <c r="B802" s="65" t="s">
        <v>2440</v>
      </c>
      <c r="C802" s="65">
        <v>2151</v>
      </c>
      <c r="D802" s="65"/>
      <c r="E802" s="65"/>
      <c r="F802" s="65"/>
      <c r="G802" s="65">
        <v>1</v>
      </c>
      <c r="H802" s="67">
        <f>VLOOKUP(C802,'Secteur Ex DG'!B:B,1,FALSE)</f>
        <v>2151</v>
      </c>
    </row>
    <row r="803" spans="1:8" hidden="1" x14ac:dyDescent="0.25">
      <c r="A803" s="65" t="s">
        <v>2442</v>
      </c>
      <c r="B803" s="65" t="s">
        <v>2443</v>
      </c>
      <c r="C803" s="65">
        <v>2152</v>
      </c>
      <c r="D803" s="65"/>
      <c r="E803" s="65"/>
      <c r="F803" s="65"/>
      <c r="G803" s="65">
        <v>1</v>
      </c>
      <c r="H803" s="67">
        <f>VLOOKUP(C803,'Secteur Ex DG'!B:B,1,FALSE)</f>
        <v>2152</v>
      </c>
    </row>
    <row r="804" spans="1:8" hidden="1" x14ac:dyDescent="0.25">
      <c r="A804" s="65" t="s">
        <v>2445</v>
      </c>
      <c r="B804" s="65" t="s">
        <v>2446</v>
      </c>
      <c r="C804" s="65">
        <v>2153</v>
      </c>
      <c r="D804" s="65"/>
      <c r="E804" s="65"/>
      <c r="F804" s="65"/>
      <c r="G804" s="65">
        <v>1</v>
      </c>
      <c r="H804" s="67">
        <f>VLOOKUP(C804,'Secteur Ex DG'!B:B,1,FALSE)</f>
        <v>2153</v>
      </c>
    </row>
    <row r="805" spans="1:8" hidden="1" x14ac:dyDescent="0.25">
      <c r="A805" s="65" t="s">
        <v>2448</v>
      </c>
      <c r="B805" s="65" t="s">
        <v>2449</v>
      </c>
      <c r="C805" s="65">
        <v>2154</v>
      </c>
      <c r="D805" s="65"/>
      <c r="E805" s="65"/>
      <c r="F805" s="65"/>
      <c r="G805" s="65">
        <v>1</v>
      </c>
      <c r="H805" s="67">
        <f>VLOOKUP(C805,'Secteur Ex DG'!B:B,1,FALSE)</f>
        <v>2154</v>
      </c>
    </row>
    <row r="806" spans="1:8" hidden="1" x14ac:dyDescent="0.25">
      <c r="A806" s="65" t="s">
        <v>2451</v>
      </c>
      <c r="B806" s="65" t="s">
        <v>2452</v>
      </c>
      <c r="C806" s="65">
        <v>2155</v>
      </c>
      <c r="D806" s="65"/>
      <c r="E806" s="65"/>
      <c r="F806" s="65"/>
      <c r="G806" s="65">
        <v>1</v>
      </c>
      <c r="H806" s="67">
        <f>VLOOKUP(C806,'Secteur Ex DG'!B:B,1,FALSE)</f>
        <v>2155</v>
      </c>
    </row>
    <row r="807" spans="1:8" hidden="1" x14ac:dyDescent="0.25">
      <c r="A807" s="65" t="s">
        <v>2454</v>
      </c>
      <c r="B807" s="65" t="s">
        <v>2455</v>
      </c>
      <c r="C807" s="65">
        <v>2156</v>
      </c>
      <c r="D807" s="65"/>
      <c r="E807" s="65"/>
      <c r="F807" s="65"/>
      <c r="G807" s="65">
        <v>1</v>
      </c>
      <c r="H807" s="67">
        <f>VLOOKUP(C807,'Secteur Ex DG'!B:B,1,FALSE)</f>
        <v>2156</v>
      </c>
    </row>
    <row r="808" spans="1:8" hidden="1" x14ac:dyDescent="0.25">
      <c r="A808" s="65" t="s">
        <v>2457</v>
      </c>
      <c r="B808" s="65" t="s">
        <v>2458</v>
      </c>
      <c r="C808" s="65">
        <v>2157</v>
      </c>
      <c r="D808" s="65"/>
      <c r="E808" s="65"/>
      <c r="F808" s="65"/>
      <c r="G808" s="65">
        <v>1</v>
      </c>
      <c r="H808" s="67">
        <f>VLOOKUP(C808,'Secteur Ex DG'!B:B,1,FALSE)</f>
        <v>2157</v>
      </c>
    </row>
    <row r="809" spans="1:8" hidden="1" x14ac:dyDescent="0.25">
      <c r="A809" s="65" t="s">
        <v>2460</v>
      </c>
      <c r="B809" s="65" t="s">
        <v>2461</v>
      </c>
      <c r="C809" s="65">
        <v>2158</v>
      </c>
      <c r="D809" s="65"/>
      <c r="E809" s="65"/>
      <c r="F809" s="65"/>
      <c r="G809" s="65">
        <v>1</v>
      </c>
      <c r="H809" s="67">
        <f>VLOOKUP(C809,'Secteur Ex DG'!B:B,1,FALSE)</f>
        <v>2158</v>
      </c>
    </row>
    <row r="810" spans="1:8" hidden="1" x14ac:dyDescent="0.25">
      <c r="A810" s="65" t="s">
        <v>2463</v>
      </c>
      <c r="B810" s="65" t="s">
        <v>2464</v>
      </c>
      <c r="C810" s="65">
        <v>2159</v>
      </c>
      <c r="D810" s="65"/>
      <c r="E810" s="65"/>
      <c r="F810" s="65"/>
      <c r="G810" s="65">
        <v>1</v>
      </c>
      <c r="H810" s="67">
        <f>VLOOKUP(C810,'Secteur Ex DG'!B:B,1,FALSE)</f>
        <v>2159</v>
      </c>
    </row>
    <row r="811" spans="1:8" hidden="1" x14ac:dyDescent="0.25">
      <c r="A811" s="65" t="s">
        <v>2466</v>
      </c>
      <c r="B811" s="65" t="s">
        <v>2467</v>
      </c>
      <c r="C811" s="65">
        <v>2160</v>
      </c>
      <c r="D811" s="65"/>
      <c r="E811" s="65"/>
      <c r="F811" s="65"/>
      <c r="G811" s="65">
        <v>1</v>
      </c>
      <c r="H811" s="67">
        <f>VLOOKUP(C811,'Secteur Ex DG'!B:B,1,FALSE)</f>
        <v>2160</v>
      </c>
    </row>
    <row r="812" spans="1:8" hidden="1" x14ac:dyDescent="0.25">
      <c r="A812" s="65" t="s">
        <v>2469</v>
      </c>
      <c r="B812" s="65" t="s">
        <v>2470</v>
      </c>
      <c r="C812" s="65">
        <v>2161</v>
      </c>
      <c r="D812" s="65"/>
      <c r="E812" s="65"/>
      <c r="F812" s="65"/>
      <c r="G812" s="65">
        <v>1</v>
      </c>
      <c r="H812" s="67">
        <f>VLOOKUP(C812,'Secteur Ex DG'!B:B,1,FALSE)</f>
        <v>2161</v>
      </c>
    </row>
    <row r="813" spans="1:8" hidden="1" x14ac:dyDescent="0.25">
      <c r="A813" s="65" t="s">
        <v>2472</v>
      </c>
      <c r="B813" s="65" t="s">
        <v>2473</v>
      </c>
      <c r="C813" s="65">
        <v>2162</v>
      </c>
      <c r="D813" s="65"/>
      <c r="E813" s="65"/>
      <c r="F813" s="65"/>
      <c r="G813" s="65">
        <v>1</v>
      </c>
      <c r="H813" s="67">
        <f>VLOOKUP(C813,'Secteur Ex DG'!B:B,1,FALSE)</f>
        <v>2162</v>
      </c>
    </row>
    <row r="814" spans="1:8" hidden="1" x14ac:dyDescent="0.25">
      <c r="A814" s="65" t="s">
        <v>2475</v>
      </c>
      <c r="B814" s="65" t="s">
        <v>2476</v>
      </c>
      <c r="C814" s="65">
        <v>2163</v>
      </c>
      <c r="D814" s="65"/>
      <c r="E814" s="65"/>
      <c r="F814" s="65"/>
      <c r="G814" s="65">
        <v>1</v>
      </c>
      <c r="H814" s="67">
        <f>VLOOKUP(C814,'Secteur Ex DG'!B:B,1,FALSE)</f>
        <v>2163</v>
      </c>
    </row>
    <row r="815" spans="1:8" hidden="1" x14ac:dyDescent="0.25">
      <c r="A815" s="64" t="s">
        <v>6461</v>
      </c>
      <c r="B815" s="64" t="s">
        <v>6462</v>
      </c>
      <c r="C815" s="65">
        <v>2164</v>
      </c>
      <c r="D815" s="65"/>
      <c r="E815" s="65"/>
      <c r="F815" s="65"/>
      <c r="G815" s="65">
        <v>1</v>
      </c>
      <c r="H815" s="67">
        <f>VLOOKUP(C815,'Secteur Ex DG'!B:B,1,FALSE)</f>
        <v>2164</v>
      </c>
    </row>
    <row r="816" spans="1:8" hidden="1" x14ac:dyDescent="0.25">
      <c r="A816" s="65" t="s">
        <v>2478</v>
      </c>
      <c r="B816" s="65" t="s">
        <v>2479</v>
      </c>
      <c r="C816" s="65">
        <v>2167</v>
      </c>
      <c r="D816" s="65"/>
      <c r="E816" s="65"/>
      <c r="F816" s="65"/>
      <c r="G816" s="65">
        <v>1</v>
      </c>
      <c r="H816" s="67">
        <f>VLOOKUP(C816,'Secteur Ex DG'!B:B,1,FALSE)</f>
        <v>2167</v>
      </c>
    </row>
    <row r="817" spans="1:12" hidden="1" x14ac:dyDescent="0.25">
      <c r="A817" s="65" t="s">
        <v>2481</v>
      </c>
      <c r="B817" s="65" t="s">
        <v>2482</v>
      </c>
      <c r="C817" s="65">
        <v>2168</v>
      </c>
      <c r="D817" s="65"/>
      <c r="E817" s="65"/>
      <c r="F817" s="65"/>
      <c r="G817" s="65">
        <v>1</v>
      </c>
      <c r="H817" s="67">
        <f>VLOOKUP(C817,'Secteur Ex DG'!B:B,1,FALSE)</f>
        <v>2168</v>
      </c>
    </row>
    <row r="818" spans="1:12" hidden="1" x14ac:dyDescent="0.25">
      <c r="A818" s="65" t="s">
        <v>2484</v>
      </c>
      <c r="B818" s="65" t="s">
        <v>2485</v>
      </c>
      <c r="C818" s="65">
        <v>2169</v>
      </c>
      <c r="D818" s="65"/>
      <c r="E818" s="65"/>
      <c r="F818" s="65"/>
      <c r="G818" s="65">
        <v>1</v>
      </c>
      <c r="H818" s="67">
        <f>VLOOKUP(C818,'Secteur Ex DG'!B:B,1,FALSE)</f>
        <v>2169</v>
      </c>
    </row>
    <row r="819" spans="1:12" hidden="1" x14ac:dyDescent="0.25">
      <c r="A819" s="9" t="s">
        <v>2487</v>
      </c>
      <c r="B819" s="9" t="s">
        <v>2488</v>
      </c>
      <c r="C819" s="9">
        <v>2170</v>
      </c>
      <c r="G819" s="65">
        <v>1</v>
      </c>
      <c r="H819" s="67">
        <f>VLOOKUP(C819,'Secteur Ex DG'!B:B,1,FALSE)</f>
        <v>2170</v>
      </c>
      <c r="L819" t="s">
        <v>6433</v>
      </c>
    </row>
    <row r="820" spans="1:12" hidden="1" x14ac:dyDescent="0.25">
      <c r="A820" s="65" t="s">
        <v>2490</v>
      </c>
      <c r="B820" s="65" t="s">
        <v>2491</v>
      </c>
      <c r="C820" s="65">
        <v>2171</v>
      </c>
      <c r="D820" s="65"/>
      <c r="E820" s="65"/>
      <c r="F820" s="65"/>
      <c r="G820" s="65">
        <v>1</v>
      </c>
      <c r="H820" s="67">
        <f>VLOOKUP(C820,'Secteur Ex DG'!B:B,1,FALSE)</f>
        <v>2171</v>
      </c>
    </row>
    <row r="821" spans="1:12" hidden="1" x14ac:dyDescent="0.25">
      <c r="A821" s="65" t="s">
        <v>2493</v>
      </c>
      <c r="B821" s="65" t="s">
        <v>2494</v>
      </c>
      <c r="C821" s="65">
        <v>2172</v>
      </c>
      <c r="D821" s="65"/>
      <c r="E821" s="65"/>
      <c r="F821" s="65"/>
      <c r="G821" s="65">
        <v>1</v>
      </c>
      <c r="H821" s="67">
        <f>VLOOKUP(C821,'Secteur Ex DG'!B:B,1,FALSE)</f>
        <v>2172</v>
      </c>
    </row>
    <row r="822" spans="1:12" hidden="1" x14ac:dyDescent="0.25">
      <c r="A822" s="65" t="s">
        <v>2496</v>
      </c>
      <c r="B822" s="65" t="s">
        <v>2497</v>
      </c>
      <c r="C822" s="65">
        <v>2173</v>
      </c>
      <c r="D822" s="65"/>
      <c r="E822" s="65"/>
      <c r="F822" s="65"/>
      <c r="G822" s="65">
        <v>1</v>
      </c>
      <c r="H822" s="67">
        <f>VLOOKUP(C822,'Secteur Ex DG'!B:B,1,FALSE)</f>
        <v>2173</v>
      </c>
    </row>
    <row r="823" spans="1:12" hidden="1" x14ac:dyDescent="0.25">
      <c r="A823" s="65" t="s">
        <v>2499</v>
      </c>
      <c r="B823" s="65" t="s">
        <v>2500</v>
      </c>
      <c r="C823" s="65">
        <v>2174</v>
      </c>
      <c r="D823" s="65"/>
      <c r="E823" s="65"/>
      <c r="F823" s="65"/>
      <c r="G823" s="65">
        <v>1</v>
      </c>
      <c r="H823" s="67">
        <f>VLOOKUP(C823,'Secteur Ex DG'!B:B,1,FALSE)</f>
        <v>2174</v>
      </c>
    </row>
    <row r="824" spans="1:12" hidden="1" x14ac:dyDescent="0.25">
      <c r="A824" s="65" t="s">
        <v>2502</v>
      </c>
      <c r="B824" s="65" t="s">
        <v>2503</v>
      </c>
      <c r="C824" s="65">
        <v>2175</v>
      </c>
      <c r="D824" s="65"/>
      <c r="E824" s="65"/>
      <c r="F824" s="65"/>
      <c r="G824" s="65">
        <v>1</v>
      </c>
      <c r="H824" s="67">
        <f>VLOOKUP(C824,'Secteur Ex DG'!B:B,1,FALSE)</f>
        <v>2175</v>
      </c>
    </row>
    <row r="825" spans="1:12" hidden="1" x14ac:dyDescent="0.25">
      <c r="A825" s="65" t="s">
        <v>2565</v>
      </c>
      <c r="B825" s="65" t="s">
        <v>2566</v>
      </c>
      <c r="C825" s="65">
        <v>2200</v>
      </c>
      <c r="D825" s="65"/>
      <c r="E825" s="65"/>
      <c r="F825" s="65"/>
      <c r="G825" s="65">
        <v>1</v>
      </c>
      <c r="H825" s="67">
        <f>VLOOKUP(C825,'Secteur Ex DG'!B:B,1,FALSE)</f>
        <v>2200</v>
      </c>
    </row>
    <row r="826" spans="1:12" hidden="1" x14ac:dyDescent="0.25">
      <c r="A826" s="65" t="s">
        <v>2505</v>
      </c>
      <c r="B826" s="65" t="s">
        <v>2506</v>
      </c>
      <c r="C826" s="65">
        <v>2176</v>
      </c>
      <c r="D826" s="65"/>
      <c r="E826" s="65"/>
      <c r="F826" s="65"/>
      <c r="G826" s="65">
        <v>1</v>
      </c>
      <c r="H826" s="67">
        <f>VLOOKUP(C826,'Secteur Ex DG'!B:B,1,FALSE)</f>
        <v>2176</v>
      </c>
    </row>
    <row r="827" spans="1:12" hidden="1" x14ac:dyDescent="0.25">
      <c r="A827" s="65" t="s">
        <v>2508</v>
      </c>
      <c r="B827" s="65" t="s">
        <v>2509</v>
      </c>
      <c r="C827" s="65">
        <v>2177</v>
      </c>
      <c r="D827" s="65"/>
      <c r="E827" s="65"/>
      <c r="F827" s="65"/>
      <c r="G827" s="65">
        <v>1</v>
      </c>
      <c r="H827" s="67">
        <f>VLOOKUP(C827,'Secteur Ex DG'!B:B,1,FALSE)</f>
        <v>2177</v>
      </c>
    </row>
    <row r="828" spans="1:12" hidden="1" x14ac:dyDescent="0.25">
      <c r="A828" s="65" t="s">
        <v>2511</v>
      </c>
      <c r="B828" s="65" t="s">
        <v>2512</v>
      </c>
      <c r="C828" s="65">
        <v>2178</v>
      </c>
      <c r="D828" s="65"/>
      <c r="E828" s="65"/>
      <c r="F828" s="65"/>
      <c r="G828" s="65">
        <v>1</v>
      </c>
      <c r="H828" s="67">
        <f>VLOOKUP(C828,'Secteur Ex DG'!B:B,1,FALSE)</f>
        <v>2178</v>
      </c>
    </row>
    <row r="829" spans="1:12" hidden="1" x14ac:dyDescent="0.25">
      <c r="A829" s="65" t="s">
        <v>2514</v>
      </c>
      <c r="B829" s="65" t="s">
        <v>2515</v>
      </c>
      <c r="C829" s="65">
        <v>2179</v>
      </c>
      <c r="D829" s="65"/>
      <c r="E829" s="65"/>
      <c r="F829" s="65"/>
      <c r="G829" s="65">
        <v>1</v>
      </c>
      <c r="H829" s="67">
        <f>VLOOKUP(C829,'Secteur Ex DG'!B:B,1,FALSE)</f>
        <v>2179</v>
      </c>
    </row>
    <row r="830" spans="1:12" hidden="1" x14ac:dyDescent="0.25">
      <c r="A830" s="65" t="s">
        <v>2517</v>
      </c>
      <c r="B830" s="65" t="s">
        <v>2518</v>
      </c>
      <c r="C830" s="65">
        <v>2180</v>
      </c>
      <c r="D830" s="65"/>
      <c r="E830" s="65"/>
      <c r="F830" s="65"/>
      <c r="G830" s="65">
        <v>1</v>
      </c>
      <c r="H830" s="67">
        <f>VLOOKUP(C830,'Secteur Ex DG'!B:B,1,FALSE)</f>
        <v>2180</v>
      </c>
    </row>
    <row r="831" spans="1:12" hidden="1" x14ac:dyDescent="0.25">
      <c r="A831" s="65" t="s">
        <v>2520</v>
      </c>
      <c r="B831" s="65" t="s">
        <v>2521</v>
      </c>
      <c r="C831" s="65">
        <v>2181</v>
      </c>
      <c r="D831" s="65"/>
      <c r="E831" s="65"/>
      <c r="F831" s="65"/>
      <c r="G831" s="65">
        <v>1</v>
      </c>
      <c r="H831" s="67">
        <f>VLOOKUP(C831,'Secteur Ex DG'!B:B,1,FALSE)</f>
        <v>2181</v>
      </c>
    </row>
    <row r="832" spans="1:12" hidden="1" x14ac:dyDescent="0.25">
      <c r="A832" s="65" t="s">
        <v>2523</v>
      </c>
      <c r="B832" s="65" t="s">
        <v>2524</v>
      </c>
      <c r="C832" s="65">
        <v>2186</v>
      </c>
      <c r="D832" s="65"/>
      <c r="E832" s="65"/>
      <c r="F832" s="65"/>
      <c r="G832" s="65">
        <v>1</v>
      </c>
      <c r="H832" s="67">
        <f>VLOOKUP(C832,'Secteur Ex DG'!B:B,1,FALSE)</f>
        <v>2186</v>
      </c>
    </row>
    <row r="833" spans="1:8" hidden="1" x14ac:dyDescent="0.25">
      <c r="A833" s="65" t="s">
        <v>2526</v>
      </c>
      <c r="B833" s="65" t="s">
        <v>2527</v>
      </c>
      <c r="C833" s="65">
        <v>2187</v>
      </c>
      <c r="D833" s="65"/>
      <c r="E833" s="65"/>
      <c r="F833" s="65"/>
      <c r="G833" s="65">
        <v>1</v>
      </c>
      <c r="H833" s="67">
        <f>VLOOKUP(C833,'Secteur Ex DG'!B:B,1,FALSE)</f>
        <v>2187</v>
      </c>
    </row>
    <row r="834" spans="1:8" hidden="1" x14ac:dyDescent="0.25">
      <c r="A834" s="65" t="s">
        <v>2529</v>
      </c>
      <c r="B834" s="65" t="s">
        <v>2530</v>
      </c>
      <c r="C834" s="65">
        <v>2188</v>
      </c>
      <c r="D834" s="65"/>
      <c r="E834" s="65"/>
      <c r="F834" s="65"/>
      <c r="G834" s="65">
        <v>1</v>
      </c>
      <c r="H834" s="67">
        <f>VLOOKUP(C834,'Secteur Ex DG'!B:B,1,FALSE)</f>
        <v>2188</v>
      </c>
    </row>
    <row r="835" spans="1:8" hidden="1" x14ac:dyDescent="0.25">
      <c r="A835" s="65" t="s">
        <v>2568</v>
      </c>
      <c r="B835" s="65" t="s">
        <v>2569</v>
      </c>
      <c r="C835" s="65">
        <v>2201</v>
      </c>
      <c r="D835" s="65"/>
      <c r="E835" s="65"/>
      <c r="F835" s="65"/>
      <c r="G835" s="65">
        <v>1</v>
      </c>
      <c r="H835" s="67">
        <f>VLOOKUP(C835,'Secteur Ex DG'!B:B,1,FALSE)</f>
        <v>2201</v>
      </c>
    </row>
    <row r="836" spans="1:8" hidden="1" x14ac:dyDescent="0.25">
      <c r="A836" s="65" t="s">
        <v>2532</v>
      </c>
      <c r="B836" s="65" t="s">
        <v>2533</v>
      </c>
      <c r="C836" s="65">
        <v>2189</v>
      </c>
      <c r="D836" s="65"/>
      <c r="E836" s="65"/>
      <c r="F836" s="65"/>
      <c r="G836" s="65">
        <v>1</v>
      </c>
      <c r="H836" s="67">
        <f>VLOOKUP(C836,'Secteur Ex DG'!B:B,1,FALSE)</f>
        <v>2189</v>
      </c>
    </row>
    <row r="837" spans="1:8" hidden="1" x14ac:dyDescent="0.25">
      <c r="A837" s="65" t="s">
        <v>2535</v>
      </c>
      <c r="B837" s="65" t="s">
        <v>2536</v>
      </c>
      <c r="C837" s="65">
        <v>2190</v>
      </c>
      <c r="D837" s="65"/>
      <c r="E837" s="65"/>
      <c r="F837" s="65"/>
      <c r="G837" s="65">
        <v>1</v>
      </c>
      <c r="H837" s="67">
        <f>VLOOKUP(C837,'Secteur Ex DG'!B:B,1,FALSE)</f>
        <v>2190</v>
      </c>
    </row>
    <row r="838" spans="1:8" hidden="1" x14ac:dyDescent="0.25">
      <c r="A838" s="65" t="s">
        <v>2538</v>
      </c>
      <c r="B838" s="65" t="s">
        <v>2539</v>
      </c>
      <c r="C838" s="65">
        <v>2191</v>
      </c>
      <c r="D838" s="65"/>
      <c r="E838" s="65"/>
      <c r="F838" s="65"/>
      <c r="G838" s="65">
        <v>1</v>
      </c>
      <c r="H838" s="67">
        <f>VLOOKUP(C838,'Secteur Ex DG'!B:B,1,FALSE)</f>
        <v>2191</v>
      </c>
    </row>
    <row r="839" spans="1:8" hidden="1" x14ac:dyDescent="0.25">
      <c r="A839" s="65" t="s">
        <v>2541</v>
      </c>
      <c r="B839" s="65" t="s">
        <v>2542</v>
      </c>
      <c r="C839" s="65">
        <v>2192</v>
      </c>
      <c r="D839" s="65"/>
      <c r="E839" s="65"/>
      <c r="F839" s="65"/>
      <c r="G839" s="65">
        <v>1</v>
      </c>
      <c r="H839" s="67">
        <f>VLOOKUP(C839,'Secteur Ex DG'!B:B,1,FALSE)</f>
        <v>2192</v>
      </c>
    </row>
    <row r="840" spans="1:8" hidden="1" x14ac:dyDescent="0.25">
      <c r="A840" s="65" t="s">
        <v>2544</v>
      </c>
      <c r="B840" s="65" t="s">
        <v>2545</v>
      </c>
      <c r="C840" s="65">
        <v>2193</v>
      </c>
      <c r="D840" s="65"/>
      <c r="E840" s="65"/>
      <c r="F840" s="65"/>
      <c r="G840" s="65">
        <v>1</v>
      </c>
      <c r="H840" s="67">
        <f>VLOOKUP(C840,'Secteur Ex DG'!B:B,1,FALSE)</f>
        <v>2193</v>
      </c>
    </row>
    <row r="841" spans="1:8" hidden="1" x14ac:dyDescent="0.25">
      <c r="A841" s="65" t="s">
        <v>2547</v>
      </c>
      <c r="B841" s="65" t="s">
        <v>2548</v>
      </c>
      <c r="C841" s="65">
        <v>2194</v>
      </c>
      <c r="D841" s="65"/>
      <c r="E841" s="65"/>
      <c r="F841" s="65"/>
      <c r="G841" s="65">
        <v>1</v>
      </c>
      <c r="H841" s="67">
        <f>VLOOKUP(C841,'Secteur Ex DG'!B:B,1,FALSE)</f>
        <v>2194</v>
      </c>
    </row>
    <row r="842" spans="1:8" hidden="1" x14ac:dyDescent="0.25">
      <c r="A842" s="65" t="s">
        <v>2550</v>
      </c>
      <c r="B842" s="65" t="s">
        <v>2551</v>
      </c>
      <c r="C842" s="65">
        <v>2195</v>
      </c>
      <c r="D842" s="65"/>
      <c r="E842" s="65"/>
      <c r="F842" s="65"/>
      <c r="G842" s="65">
        <v>1</v>
      </c>
      <c r="H842" s="67">
        <f>VLOOKUP(C842,'Secteur Ex DG'!B:B,1,FALSE)</f>
        <v>2195</v>
      </c>
    </row>
    <row r="843" spans="1:8" hidden="1" x14ac:dyDescent="0.25">
      <c r="A843" s="65" t="s">
        <v>2553</v>
      </c>
      <c r="B843" s="65" t="s">
        <v>2554</v>
      </c>
      <c r="C843" s="65">
        <v>2196</v>
      </c>
      <c r="D843" s="65"/>
      <c r="E843" s="65"/>
      <c r="F843" s="65"/>
      <c r="G843" s="65">
        <v>1</v>
      </c>
      <c r="H843" s="67">
        <f>VLOOKUP(C843,'Secteur Ex DG'!B:B,1,FALSE)</f>
        <v>2196</v>
      </c>
    </row>
    <row r="844" spans="1:8" hidden="1" x14ac:dyDescent="0.25">
      <c r="A844" s="69" t="s">
        <v>2556</v>
      </c>
      <c r="B844" s="69" t="s">
        <v>2557</v>
      </c>
      <c r="C844" s="69">
        <v>2197</v>
      </c>
      <c r="G844" s="68">
        <v>1</v>
      </c>
      <c r="H844" s="67">
        <f>VLOOKUP(C844,'Secteur Ex DG'!B:B,1,FALSE)</f>
        <v>2197</v>
      </c>
    </row>
    <row r="845" spans="1:8" hidden="1" x14ac:dyDescent="0.25">
      <c r="A845" s="65" t="s">
        <v>2559</v>
      </c>
      <c r="B845" s="65" t="s">
        <v>2560</v>
      </c>
      <c r="C845" s="65">
        <v>2198</v>
      </c>
      <c r="D845" s="65"/>
      <c r="E845" s="65"/>
      <c r="F845" s="65"/>
      <c r="G845" s="65">
        <v>1</v>
      </c>
      <c r="H845" s="67">
        <f>VLOOKUP(C845,'Secteur Ex DG'!B:B,1,FALSE)</f>
        <v>2198</v>
      </c>
    </row>
    <row r="846" spans="1:8" hidden="1" x14ac:dyDescent="0.25">
      <c r="A846" s="65" t="s">
        <v>2571</v>
      </c>
      <c r="B846" s="65" t="s">
        <v>2572</v>
      </c>
      <c r="C846" s="65">
        <v>2202</v>
      </c>
      <c r="D846" s="65"/>
      <c r="E846" s="65"/>
      <c r="F846" s="65"/>
      <c r="G846" s="65">
        <v>1</v>
      </c>
      <c r="H846" s="67">
        <f>VLOOKUP(C846,'Secteur Ex DG'!B:B,1,FALSE)</f>
        <v>2202</v>
      </c>
    </row>
    <row r="847" spans="1:8" hidden="1" x14ac:dyDescent="0.25">
      <c r="A847" s="65" t="s">
        <v>2574</v>
      </c>
      <c r="B847" s="65" t="s">
        <v>2575</v>
      </c>
      <c r="C847" s="65">
        <v>2319</v>
      </c>
      <c r="D847" s="65"/>
      <c r="E847" s="65"/>
      <c r="F847" s="65"/>
      <c r="G847" s="65">
        <v>1</v>
      </c>
      <c r="H847" s="67">
        <f>VLOOKUP(C847,'Secteur Ex DG'!B:B,1,FALSE)</f>
        <v>2319</v>
      </c>
    </row>
    <row r="848" spans="1:8" hidden="1" x14ac:dyDescent="0.25">
      <c r="A848" s="65" t="s">
        <v>2577</v>
      </c>
      <c r="B848" s="65" t="s">
        <v>2578</v>
      </c>
      <c r="C848" s="65">
        <v>2320</v>
      </c>
      <c r="D848" s="65"/>
      <c r="E848" s="65"/>
      <c r="F848" s="65"/>
      <c r="G848" s="65">
        <v>1</v>
      </c>
      <c r="H848" s="67">
        <f>VLOOKUP(C848,'Secteur Ex DG'!B:B,1,FALSE)</f>
        <v>2320</v>
      </c>
    </row>
    <row r="849" spans="1:8" hidden="1" x14ac:dyDescent="0.25">
      <c r="A849" s="65" t="s">
        <v>2580</v>
      </c>
      <c r="B849" s="65" t="s">
        <v>2581</v>
      </c>
      <c r="C849" s="65">
        <v>2321</v>
      </c>
      <c r="D849" s="65"/>
      <c r="E849" s="65"/>
      <c r="F849" s="65"/>
      <c r="G849" s="65">
        <v>1</v>
      </c>
      <c r="H849" s="67">
        <f>VLOOKUP(C849,'Secteur Ex DG'!B:B,1,FALSE)</f>
        <v>2321</v>
      </c>
    </row>
    <row r="850" spans="1:8" hidden="1" x14ac:dyDescent="0.25">
      <c r="A850" s="65" t="s">
        <v>2583</v>
      </c>
      <c r="B850" s="65" t="s">
        <v>2584</v>
      </c>
      <c r="C850" s="65">
        <v>2323</v>
      </c>
      <c r="D850" s="65"/>
      <c r="E850" s="65"/>
      <c r="F850" s="65"/>
      <c r="G850" s="65">
        <v>1</v>
      </c>
      <c r="H850" s="67">
        <f>VLOOKUP(C850,'Secteur Ex DG'!B:B,1,FALSE)</f>
        <v>2323</v>
      </c>
    </row>
    <row r="851" spans="1:8" hidden="1" x14ac:dyDescent="0.25">
      <c r="A851" s="65" t="s">
        <v>2586</v>
      </c>
      <c r="B851" s="65" t="s">
        <v>2587</v>
      </c>
      <c r="C851" s="65">
        <v>2331</v>
      </c>
      <c r="D851" s="65"/>
      <c r="E851" s="65"/>
      <c r="F851" s="65"/>
      <c r="G851" s="65">
        <v>1</v>
      </c>
      <c r="H851" s="67">
        <f>VLOOKUP(C851,'Secteur Ex DG'!B:B,1,FALSE)</f>
        <v>2331</v>
      </c>
    </row>
    <row r="852" spans="1:8" hidden="1" x14ac:dyDescent="0.25">
      <c r="A852" s="65" t="s">
        <v>2589</v>
      </c>
      <c r="B852" s="65" t="s">
        <v>2590</v>
      </c>
      <c r="C852" s="65">
        <v>2332</v>
      </c>
      <c r="D852" s="65"/>
      <c r="E852" s="65"/>
      <c r="F852" s="65"/>
      <c r="G852" s="65">
        <v>1</v>
      </c>
      <c r="H852" s="67">
        <f>VLOOKUP(C852,'Secteur Ex DG'!B:B,1,FALSE)</f>
        <v>2332</v>
      </c>
    </row>
    <row r="853" spans="1:8" hidden="1" x14ac:dyDescent="0.25">
      <c r="A853" s="65" t="s">
        <v>2592</v>
      </c>
      <c r="B853" s="65" t="s">
        <v>2593</v>
      </c>
      <c r="C853" s="65">
        <v>2333</v>
      </c>
      <c r="D853" s="65"/>
      <c r="E853" s="65"/>
      <c r="F853" s="65"/>
      <c r="G853" s="65">
        <v>1</v>
      </c>
      <c r="H853" s="67">
        <f>VLOOKUP(C853,'Secteur Ex DG'!B:B,1,FALSE)</f>
        <v>2333</v>
      </c>
    </row>
    <row r="854" spans="1:8" hidden="1" x14ac:dyDescent="0.25">
      <c r="A854" s="65" t="s">
        <v>2595</v>
      </c>
      <c r="B854" s="65" t="s">
        <v>2596</v>
      </c>
      <c r="C854" s="65">
        <v>2334</v>
      </c>
      <c r="D854" s="65"/>
      <c r="E854" s="65"/>
      <c r="F854" s="65"/>
      <c r="G854" s="65">
        <v>1</v>
      </c>
      <c r="H854" s="67">
        <f>VLOOKUP(C854,'Secteur Ex DG'!B:B,1,FALSE)</f>
        <v>2334</v>
      </c>
    </row>
    <row r="855" spans="1:8" hidden="1" x14ac:dyDescent="0.25">
      <c r="A855" s="65" t="s">
        <v>2598</v>
      </c>
      <c r="B855" s="65" t="s">
        <v>2599</v>
      </c>
      <c r="C855" s="65">
        <v>2335</v>
      </c>
      <c r="D855" s="65"/>
      <c r="E855" s="65"/>
      <c r="F855" s="65"/>
      <c r="G855" s="65">
        <v>1</v>
      </c>
      <c r="H855" s="67">
        <f>VLOOKUP(C855,'Secteur Ex DG'!B:B,1,FALSE)</f>
        <v>2335</v>
      </c>
    </row>
    <row r="856" spans="1:8" hidden="1" x14ac:dyDescent="0.25">
      <c r="A856" s="65" t="s">
        <v>2601</v>
      </c>
      <c r="B856" s="65" t="s">
        <v>2602</v>
      </c>
      <c r="C856" s="65">
        <v>2336</v>
      </c>
      <c r="D856" s="65"/>
      <c r="E856" s="65"/>
      <c r="F856" s="65"/>
      <c r="G856" s="65">
        <v>1</v>
      </c>
      <c r="H856" s="67">
        <f>VLOOKUP(C856,'Secteur Ex DG'!B:B,1,FALSE)</f>
        <v>2336</v>
      </c>
    </row>
    <row r="857" spans="1:8" hidden="1" x14ac:dyDescent="0.25">
      <c r="A857" s="65" t="s">
        <v>2604</v>
      </c>
      <c r="B857" s="65" t="s">
        <v>2605</v>
      </c>
      <c r="C857" s="65">
        <v>2337</v>
      </c>
      <c r="D857" s="65"/>
      <c r="E857" s="65"/>
      <c r="F857" s="65"/>
      <c r="G857" s="65">
        <v>1</v>
      </c>
      <c r="H857" s="67">
        <f>VLOOKUP(C857,'Secteur Ex DG'!B:B,1,FALSE)</f>
        <v>2337</v>
      </c>
    </row>
    <row r="858" spans="1:8" hidden="1" x14ac:dyDescent="0.25">
      <c r="A858" s="65" t="s">
        <v>2607</v>
      </c>
      <c r="B858" s="65" t="s">
        <v>2608</v>
      </c>
      <c r="C858" s="65">
        <v>2338</v>
      </c>
      <c r="D858" s="65"/>
      <c r="E858" s="65"/>
      <c r="F858" s="65"/>
      <c r="G858" s="65">
        <v>1</v>
      </c>
      <c r="H858" s="67">
        <f>VLOOKUP(C858,'Secteur Ex DG'!B:B,1,FALSE)</f>
        <v>2338</v>
      </c>
    </row>
    <row r="859" spans="1:8" hidden="1" x14ac:dyDescent="0.25">
      <c r="A859" s="65" t="s">
        <v>2610</v>
      </c>
      <c r="B859" s="65" t="s">
        <v>2611</v>
      </c>
      <c r="C859" s="65">
        <v>2340</v>
      </c>
      <c r="D859" s="65"/>
      <c r="E859" s="65"/>
      <c r="F859" s="65"/>
      <c r="G859" s="65">
        <v>1</v>
      </c>
      <c r="H859" s="67">
        <f>VLOOKUP(C859,'Secteur Ex DG'!B:B,1,FALSE)</f>
        <v>2340</v>
      </c>
    </row>
    <row r="860" spans="1:8" hidden="1" x14ac:dyDescent="0.25">
      <c r="A860" s="65" t="s">
        <v>2613</v>
      </c>
      <c r="B860" s="65" t="s">
        <v>2614</v>
      </c>
      <c r="C860" s="65">
        <v>2341</v>
      </c>
      <c r="D860" s="65"/>
      <c r="E860" s="65"/>
      <c r="F860" s="65"/>
      <c r="G860" s="65">
        <v>1</v>
      </c>
      <c r="H860" s="67">
        <f>VLOOKUP(C860,'Secteur Ex DG'!B:B,1,FALSE)</f>
        <v>2341</v>
      </c>
    </row>
    <row r="861" spans="1:8" hidden="1" x14ac:dyDescent="0.25">
      <c r="A861" s="65" t="s">
        <v>2616</v>
      </c>
      <c r="B861" s="65" t="s">
        <v>2617</v>
      </c>
      <c r="C861" s="65">
        <v>2342</v>
      </c>
      <c r="D861" s="65"/>
      <c r="E861" s="65"/>
      <c r="F861" s="65"/>
      <c r="G861" s="65">
        <v>1</v>
      </c>
      <c r="H861" s="67">
        <f>VLOOKUP(C861,'Secteur Ex DG'!B:B,1,FALSE)</f>
        <v>2342</v>
      </c>
    </row>
    <row r="862" spans="1:8" hidden="1" x14ac:dyDescent="0.25">
      <c r="A862" s="65" t="s">
        <v>2619</v>
      </c>
      <c r="B862" s="65" t="s">
        <v>2620</v>
      </c>
      <c r="C862" s="65">
        <v>2343</v>
      </c>
      <c r="D862" s="65"/>
      <c r="E862" s="65"/>
      <c r="F862" s="65"/>
      <c r="G862" s="65">
        <v>1</v>
      </c>
      <c r="H862" s="67">
        <f>VLOOKUP(C862,'Secteur Ex DG'!B:B,1,FALSE)</f>
        <v>2343</v>
      </c>
    </row>
    <row r="863" spans="1:8" hidden="1" x14ac:dyDescent="0.25">
      <c r="A863" s="65" t="s">
        <v>2622</v>
      </c>
      <c r="B863" s="65" t="s">
        <v>2623</v>
      </c>
      <c r="C863" s="65">
        <v>2344</v>
      </c>
      <c r="D863" s="65"/>
      <c r="E863" s="65"/>
      <c r="F863" s="65"/>
      <c r="G863" s="65">
        <v>1</v>
      </c>
      <c r="H863" s="67">
        <f>VLOOKUP(C863,'Secteur Ex DG'!B:B,1,FALSE)</f>
        <v>2344</v>
      </c>
    </row>
    <row r="864" spans="1:8" hidden="1" x14ac:dyDescent="0.25">
      <c r="A864" s="65" t="s">
        <v>2625</v>
      </c>
      <c r="B864" s="65" t="s">
        <v>2626</v>
      </c>
      <c r="C864" s="65">
        <v>2345</v>
      </c>
      <c r="D864" s="65"/>
      <c r="E864" s="65"/>
      <c r="F864" s="65"/>
      <c r="G864" s="65">
        <v>1</v>
      </c>
      <c r="H864" s="67">
        <f>VLOOKUP(C864,'Secteur Ex DG'!B:B,1,FALSE)</f>
        <v>2345</v>
      </c>
    </row>
    <row r="865" spans="1:8" hidden="1" x14ac:dyDescent="0.25">
      <c r="A865" s="65" t="s">
        <v>2628</v>
      </c>
      <c r="B865" s="65" t="s">
        <v>2629</v>
      </c>
      <c r="C865" s="65">
        <v>2346</v>
      </c>
      <c r="D865" s="65"/>
      <c r="E865" s="65"/>
      <c r="F865" s="65"/>
      <c r="G865" s="65">
        <v>1</v>
      </c>
      <c r="H865" s="67">
        <f>VLOOKUP(C865,'Secteur Ex DG'!B:B,1,FALSE)</f>
        <v>2346</v>
      </c>
    </row>
    <row r="866" spans="1:8" hidden="1" x14ac:dyDescent="0.25">
      <c r="A866" s="65" t="s">
        <v>2631</v>
      </c>
      <c r="B866" s="65" t="s">
        <v>2632</v>
      </c>
      <c r="C866" s="65">
        <v>2347</v>
      </c>
      <c r="D866" s="65"/>
      <c r="E866" s="65"/>
      <c r="F866" s="65"/>
      <c r="G866" s="65">
        <v>1</v>
      </c>
      <c r="H866" s="67">
        <f>VLOOKUP(C866,'Secteur Ex DG'!B:B,1,FALSE)</f>
        <v>2347</v>
      </c>
    </row>
    <row r="867" spans="1:8" hidden="1" x14ac:dyDescent="0.25">
      <c r="A867" s="65" t="s">
        <v>2634</v>
      </c>
      <c r="B867" s="65" t="s">
        <v>2635</v>
      </c>
      <c r="C867" s="65">
        <v>2348</v>
      </c>
      <c r="D867" s="65"/>
      <c r="E867" s="65"/>
      <c r="F867" s="65"/>
      <c r="G867" s="65">
        <v>1</v>
      </c>
      <c r="H867" s="67">
        <f>VLOOKUP(C867,'Secteur Ex DG'!B:B,1,FALSE)</f>
        <v>2348</v>
      </c>
    </row>
    <row r="868" spans="1:8" hidden="1" x14ac:dyDescent="0.25">
      <c r="A868" s="65" t="s">
        <v>2637</v>
      </c>
      <c r="B868" s="65" t="s">
        <v>2638</v>
      </c>
      <c r="C868" s="65">
        <v>2349</v>
      </c>
      <c r="D868" s="65"/>
      <c r="E868" s="65"/>
      <c r="F868" s="65"/>
      <c r="G868" s="65">
        <v>1</v>
      </c>
      <c r="H868" s="67">
        <f>VLOOKUP(C868,'Secteur Ex DG'!B:B,1,FALSE)</f>
        <v>2349</v>
      </c>
    </row>
    <row r="869" spans="1:8" hidden="1" x14ac:dyDescent="0.25">
      <c r="A869" s="65" t="s">
        <v>2640</v>
      </c>
      <c r="B869" s="65" t="s">
        <v>2641</v>
      </c>
      <c r="C869" s="65">
        <v>2350</v>
      </c>
      <c r="D869" s="65"/>
      <c r="E869" s="65"/>
      <c r="F869" s="65"/>
      <c r="G869" s="65">
        <v>1</v>
      </c>
      <c r="H869" s="67">
        <f>VLOOKUP(C869,'Secteur Ex DG'!B:B,1,FALSE)</f>
        <v>2350</v>
      </c>
    </row>
    <row r="870" spans="1:8" hidden="1" x14ac:dyDescent="0.25">
      <c r="A870" s="65" t="s">
        <v>2643</v>
      </c>
      <c r="B870" s="65" t="s">
        <v>2644</v>
      </c>
      <c r="C870" s="65">
        <v>2351</v>
      </c>
      <c r="D870" s="65"/>
      <c r="E870" s="65"/>
      <c r="F870" s="65"/>
      <c r="G870" s="65">
        <v>1</v>
      </c>
      <c r="H870" s="67">
        <f>VLOOKUP(C870,'Secteur Ex DG'!B:B,1,FALSE)</f>
        <v>2351</v>
      </c>
    </row>
    <row r="871" spans="1:8" hidden="1" x14ac:dyDescent="0.25">
      <c r="A871" s="65" t="s">
        <v>2646</v>
      </c>
      <c r="B871" s="65" t="s">
        <v>2647</v>
      </c>
      <c r="C871" s="65">
        <v>2352</v>
      </c>
      <c r="D871" s="65"/>
      <c r="E871" s="65"/>
      <c r="F871" s="65"/>
      <c r="G871" s="65">
        <v>1</v>
      </c>
      <c r="H871" s="67">
        <f>VLOOKUP(C871,'Secteur Ex DG'!B:B,1,FALSE)</f>
        <v>2352</v>
      </c>
    </row>
    <row r="872" spans="1:8" hidden="1" x14ac:dyDescent="0.25">
      <c r="A872" s="65" t="s">
        <v>2649</v>
      </c>
      <c r="B872" s="65" t="s">
        <v>2650</v>
      </c>
      <c r="C872" s="65">
        <v>2353</v>
      </c>
      <c r="D872" s="65"/>
      <c r="E872" s="65"/>
      <c r="F872" s="65"/>
      <c r="G872" s="65">
        <v>1</v>
      </c>
      <c r="H872" s="67">
        <f>VLOOKUP(C872,'Secteur Ex DG'!B:B,1,FALSE)</f>
        <v>2353</v>
      </c>
    </row>
    <row r="873" spans="1:8" hidden="1" x14ac:dyDescent="0.25">
      <c r="A873" s="65" t="s">
        <v>2652</v>
      </c>
      <c r="B873" s="65" t="s">
        <v>2653</v>
      </c>
      <c r="C873" s="65">
        <v>2354</v>
      </c>
      <c r="D873" s="65"/>
      <c r="E873" s="65"/>
      <c r="F873" s="65"/>
      <c r="G873" s="65">
        <v>1</v>
      </c>
      <c r="H873" s="67">
        <f>VLOOKUP(C873,'Secteur Ex DG'!B:B,1,FALSE)</f>
        <v>2354</v>
      </c>
    </row>
    <row r="874" spans="1:8" hidden="1" x14ac:dyDescent="0.25">
      <c r="A874" s="65" t="s">
        <v>2655</v>
      </c>
      <c r="B874" s="65" t="s">
        <v>2656</v>
      </c>
      <c r="C874" s="65">
        <v>2355</v>
      </c>
      <c r="D874" s="65"/>
      <c r="E874" s="65"/>
      <c r="F874" s="65"/>
      <c r="G874" s="65">
        <v>1</v>
      </c>
      <c r="H874" s="67">
        <f>VLOOKUP(C874,'Secteur Ex DG'!B:B,1,FALSE)</f>
        <v>2355</v>
      </c>
    </row>
    <row r="875" spans="1:8" hidden="1" x14ac:dyDescent="0.25">
      <c r="A875" s="65" t="s">
        <v>2658</v>
      </c>
      <c r="B875" s="65" t="s">
        <v>2659</v>
      </c>
      <c r="C875" s="65">
        <v>2511</v>
      </c>
      <c r="D875" s="65"/>
      <c r="E875" s="65"/>
      <c r="F875" s="65"/>
      <c r="G875" s="65">
        <v>1</v>
      </c>
      <c r="H875" s="67">
        <f>VLOOKUP(C875,'Secteur Ex DG'!B:B,1,FALSE)</f>
        <v>2511</v>
      </c>
    </row>
    <row r="876" spans="1:8" hidden="1" x14ac:dyDescent="0.25">
      <c r="A876" s="65" t="s">
        <v>2661</v>
      </c>
      <c r="B876" s="65" t="s">
        <v>2662</v>
      </c>
      <c r="C876" s="65">
        <v>2512</v>
      </c>
      <c r="D876" s="65"/>
      <c r="E876" s="65"/>
      <c r="F876" s="65"/>
      <c r="G876" s="65">
        <v>1</v>
      </c>
      <c r="H876" s="67">
        <f>VLOOKUP(C876,'Secteur Ex DG'!B:B,1,FALSE)</f>
        <v>2512</v>
      </c>
    </row>
    <row r="877" spans="1:8" hidden="1" x14ac:dyDescent="0.25">
      <c r="A877" s="65" t="s">
        <v>2664</v>
      </c>
      <c r="B877" s="65" t="s">
        <v>2665</v>
      </c>
      <c r="C877" s="65">
        <v>2513</v>
      </c>
      <c r="D877" s="65"/>
      <c r="E877" s="65"/>
      <c r="F877" s="65"/>
      <c r="G877" s="65">
        <v>1</v>
      </c>
      <c r="H877" s="67">
        <f>VLOOKUP(C877,'Secteur Ex DG'!B:B,1,FALSE)</f>
        <v>2513</v>
      </c>
    </row>
    <row r="878" spans="1:8" hidden="1" x14ac:dyDescent="0.25">
      <c r="A878" s="65" t="s">
        <v>2814</v>
      </c>
      <c r="B878" s="65" t="s">
        <v>2815</v>
      </c>
      <c r="C878" s="65">
        <v>2570</v>
      </c>
      <c r="D878" s="65"/>
      <c r="E878" s="65"/>
      <c r="F878" s="65"/>
      <c r="G878" s="65">
        <v>1</v>
      </c>
      <c r="H878" s="67">
        <f>VLOOKUP(C878,'Secteur Ex DG'!B:B,1,FALSE)</f>
        <v>2570</v>
      </c>
    </row>
    <row r="879" spans="1:8" hidden="1" x14ac:dyDescent="0.25">
      <c r="A879" s="65" t="s">
        <v>2817</v>
      </c>
      <c r="B879" s="65" t="s">
        <v>2818</v>
      </c>
      <c r="C879" s="65">
        <v>2571</v>
      </c>
      <c r="D879" s="65"/>
      <c r="E879" s="65"/>
      <c r="F879" s="65"/>
      <c r="G879" s="65">
        <v>1</v>
      </c>
      <c r="H879" s="67">
        <f>VLOOKUP(C879,'Secteur Ex DG'!B:B,1,FALSE)</f>
        <v>2571</v>
      </c>
    </row>
    <row r="880" spans="1:8" hidden="1" x14ac:dyDescent="0.25">
      <c r="A880" s="65" t="s">
        <v>2820</v>
      </c>
      <c r="B880" s="65" t="s">
        <v>2821</v>
      </c>
      <c r="C880" s="65">
        <v>2572</v>
      </c>
      <c r="D880" s="65"/>
      <c r="E880" s="65"/>
      <c r="F880" s="65"/>
      <c r="G880" s="65">
        <v>1</v>
      </c>
      <c r="H880" s="67">
        <f>VLOOKUP(C880,'Secteur Ex DG'!B:B,1,FALSE)</f>
        <v>2572</v>
      </c>
    </row>
    <row r="881" spans="1:8" hidden="1" x14ac:dyDescent="0.25">
      <c r="A881" s="66" t="s">
        <v>2823</v>
      </c>
      <c r="B881" s="67" t="s">
        <v>2824</v>
      </c>
      <c r="C881" s="67">
        <v>2573</v>
      </c>
      <c r="G881" s="68">
        <v>1</v>
      </c>
      <c r="H881" s="67">
        <f>VLOOKUP(C881,'Secteur Ex DG'!B:B,1,FALSE)</f>
        <v>2573</v>
      </c>
    </row>
    <row r="882" spans="1:8" hidden="1" x14ac:dyDescent="0.25">
      <c r="A882" s="65" t="s">
        <v>2667</v>
      </c>
      <c r="B882" s="65" t="s">
        <v>2668</v>
      </c>
      <c r="C882" s="65">
        <v>2514</v>
      </c>
      <c r="D882" s="65"/>
      <c r="E882" s="65"/>
      <c r="F882" s="65"/>
      <c r="G882" s="65">
        <v>1</v>
      </c>
      <c r="H882" s="67">
        <f>VLOOKUP(C882,'Secteur Ex DG'!B:B,1,FALSE)</f>
        <v>2514</v>
      </c>
    </row>
    <row r="883" spans="1:8" hidden="1" x14ac:dyDescent="0.25">
      <c r="A883" s="65" t="s">
        <v>2670</v>
      </c>
      <c r="B883" s="65" t="s">
        <v>2671</v>
      </c>
      <c r="C883" s="65">
        <v>2515</v>
      </c>
      <c r="D883" s="65"/>
      <c r="E883" s="65"/>
      <c r="F883" s="65"/>
      <c r="G883" s="65">
        <v>1</v>
      </c>
      <c r="H883" s="67">
        <f>VLOOKUP(C883,'Secteur Ex DG'!B:B,1,FALSE)</f>
        <v>2515</v>
      </c>
    </row>
    <row r="884" spans="1:8" hidden="1" x14ac:dyDescent="0.25">
      <c r="A884" s="65" t="s">
        <v>2673</v>
      </c>
      <c r="B884" s="65" t="s">
        <v>2674</v>
      </c>
      <c r="C884" s="65">
        <v>2516</v>
      </c>
      <c r="D884" s="65"/>
      <c r="E884" s="65"/>
      <c r="F884" s="65"/>
      <c r="G884" s="65">
        <v>1</v>
      </c>
      <c r="H884" s="67">
        <f>VLOOKUP(C884,'Secteur Ex DG'!B:B,1,FALSE)</f>
        <v>2516</v>
      </c>
    </row>
    <row r="885" spans="1:8" hidden="1" x14ac:dyDescent="0.25">
      <c r="A885" s="65" t="s">
        <v>2676</v>
      </c>
      <c r="B885" s="65" t="s">
        <v>2677</v>
      </c>
      <c r="C885" s="65">
        <v>2517</v>
      </c>
      <c r="D885" s="65"/>
      <c r="E885" s="65"/>
      <c r="F885" s="65"/>
      <c r="G885" s="65">
        <v>1</v>
      </c>
      <c r="H885" s="67">
        <f>VLOOKUP(C885,'Secteur Ex DG'!B:B,1,FALSE)</f>
        <v>2517</v>
      </c>
    </row>
    <row r="886" spans="1:8" hidden="1" x14ac:dyDescent="0.25">
      <c r="A886" s="65" t="s">
        <v>2679</v>
      </c>
      <c r="B886" s="65" t="s">
        <v>2680</v>
      </c>
      <c r="C886" s="65">
        <v>2518</v>
      </c>
      <c r="D886" s="65"/>
      <c r="E886" s="65"/>
      <c r="F886" s="65"/>
      <c r="G886" s="65">
        <v>1</v>
      </c>
      <c r="H886" s="67">
        <f>VLOOKUP(C886,'Secteur Ex DG'!B:B,1,FALSE)</f>
        <v>2518</v>
      </c>
    </row>
    <row r="887" spans="1:8" hidden="1" x14ac:dyDescent="0.25">
      <c r="A887" s="65" t="s">
        <v>2682</v>
      </c>
      <c r="B887" s="65" t="s">
        <v>2683</v>
      </c>
      <c r="C887" s="65">
        <v>2519</v>
      </c>
      <c r="D887" s="65"/>
      <c r="E887" s="65"/>
      <c r="F887" s="65"/>
      <c r="G887" s="65">
        <v>1</v>
      </c>
      <c r="H887" s="67">
        <f>VLOOKUP(C887,'Secteur Ex DG'!B:B,1,FALSE)</f>
        <v>2519</v>
      </c>
    </row>
    <row r="888" spans="1:8" hidden="1" x14ac:dyDescent="0.25">
      <c r="A888" s="65" t="s">
        <v>2685</v>
      </c>
      <c r="B888" s="65" t="s">
        <v>2686</v>
      </c>
      <c r="C888" s="65">
        <v>2520</v>
      </c>
      <c r="D888" s="65"/>
      <c r="E888" s="65"/>
      <c r="F888" s="65"/>
      <c r="G888" s="65">
        <v>1</v>
      </c>
      <c r="H888" s="67">
        <f>VLOOKUP(C888,'Secteur Ex DG'!B:B,1,FALSE)</f>
        <v>2520</v>
      </c>
    </row>
    <row r="889" spans="1:8" hidden="1" x14ac:dyDescent="0.25">
      <c r="A889" s="65" t="s">
        <v>2688</v>
      </c>
      <c r="B889" s="65" t="s">
        <v>2689</v>
      </c>
      <c r="C889" s="65">
        <v>2521</v>
      </c>
      <c r="D889" s="65"/>
      <c r="E889" s="65"/>
      <c r="F889" s="65"/>
      <c r="G889" s="65">
        <v>1</v>
      </c>
      <c r="H889" s="67">
        <f>VLOOKUP(C889,'Secteur Ex DG'!B:B,1,FALSE)</f>
        <v>2521</v>
      </c>
    </row>
    <row r="890" spans="1:8" hidden="1" x14ac:dyDescent="0.25">
      <c r="A890" s="65" t="s">
        <v>2691</v>
      </c>
      <c r="B890" s="65" t="s">
        <v>2692</v>
      </c>
      <c r="C890" s="65">
        <v>2522</v>
      </c>
      <c r="D890" s="65"/>
      <c r="E890" s="65"/>
      <c r="F890" s="65"/>
      <c r="G890" s="65">
        <v>1</v>
      </c>
      <c r="H890" s="67">
        <f>VLOOKUP(C890,'Secteur Ex DG'!B:B,1,FALSE)</f>
        <v>2522</v>
      </c>
    </row>
    <row r="891" spans="1:8" hidden="1" x14ac:dyDescent="0.25">
      <c r="A891" s="65" t="s">
        <v>2694</v>
      </c>
      <c r="B891" s="65" t="s">
        <v>2695</v>
      </c>
      <c r="C891" s="65">
        <v>2523</v>
      </c>
      <c r="D891" s="65"/>
      <c r="E891" s="65"/>
      <c r="F891" s="65"/>
      <c r="G891" s="65">
        <v>1</v>
      </c>
      <c r="H891" s="67">
        <f>VLOOKUP(C891,'Secteur Ex DG'!B:B,1,FALSE)</f>
        <v>2523</v>
      </c>
    </row>
    <row r="892" spans="1:8" hidden="1" x14ac:dyDescent="0.25">
      <c r="A892" s="65" t="s">
        <v>2697</v>
      </c>
      <c r="B892" s="65" t="s">
        <v>2698</v>
      </c>
      <c r="C892" s="65">
        <v>2524</v>
      </c>
      <c r="D892" s="65"/>
      <c r="E892" s="65"/>
      <c r="F892" s="65"/>
      <c r="G892" s="65">
        <v>1</v>
      </c>
      <c r="H892" s="67">
        <f>VLOOKUP(C892,'Secteur Ex DG'!B:B,1,FALSE)</f>
        <v>2524</v>
      </c>
    </row>
    <row r="893" spans="1:8" hidden="1" x14ac:dyDescent="0.25">
      <c r="A893" s="65" t="s">
        <v>2700</v>
      </c>
      <c r="B893" s="65" t="s">
        <v>2701</v>
      </c>
      <c r="C893" s="65">
        <v>2525</v>
      </c>
      <c r="D893" s="65"/>
      <c r="E893" s="65"/>
      <c r="F893" s="65"/>
      <c r="G893" s="65">
        <v>1</v>
      </c>
      <c r="H893" s="67">
        <f>VLOOKUP(C893,'Secteur Ex DG'!B:B,1,FALSE)</f>
        <v>2525</v>
      </c>
    </row>
    <row r="894" spans="1:8" hidden="1" x14ac:dyDescent="0.25">
      <c r="A894" s="65" t="s">
        <v>2703</v>
      </c>
      <c r="B894" s="65" t="s">
        <v>2704</v>
      </c>
      <c r="C894" s="65">
        <v>2526</v>
      </c>
      <c r="D894" s="65"/>
      <c r="E894" s="65"/>
      <c r="F894" s="65"/>
      <c r="G894" s="65">
        <v>1</v>
      </c>
      <c r="H894" s="67">
        <f>VLOOKUP(C894,'Secteur Ex DG'!B:B,1,FALSE)</f>
        <v>2526</v>
      </c>
    </row>
    <row r="895" spans="1:8" hidden="1" x14ac:dyDescent="0.25">
      <c r="A895" s="65" t="s">
        <v>2706</v>
      </c>
      <c r="B895" s="65" t="s">
        <v>2707</v>
      </c>
      <c r="C895" s="65">
        <v>2527</v>
      </c>
      <c r="D895" s="65"/>
      <c r="E895" s="65"/>
      <c r="F895" s="65"/>
      <c r="G895" s="65">
        <v>1</v>
      </c>
      <c r="H895" s="67">
        <f>VLOOKUP(C895,'Secteur Ex DG'!B:B,1,FALSE)</f>
        <v>2527</v>
      </c>
    </row>
    <row r="896" spans="1:8" hidden="1" x14ac:dyDescent="0.25">
      <c r="A896" s="65" t="s">
        <v>2709</v>
      </c>
      <c r="B896" s="65" t="s">
        <v>2710</v>
      </c>
      <c r="C896" s="65">
        <v>2528</v>
      </c>
      <c r="D896" s="65"/>
      <c r="E896" s="65"/>
      <c r="F896" s="65"/>
      <c r="G896" s="65">
        <v>1</v>
      </c>
      <c r="H896" s="67">
        <f>VLOOKUP(C896,'Secteur Ex DG'!B:B,1,FALSE)</f>
        <v>2528</v>
      </c>
    </row>
    <row r="897" spans="1:8" hidden="1" x14ac:dyDescent="0.25">
      <c r="A897" s="65" t="s">
        <v>2712</v>
      </c>
      <c r="B897" s="65" t="s">
        <v>2713</v>
      </c>
      <c r="C897" s="65">
        <v>2529</v>
      </c>
      <c r="D897" s="65"/>
      <c r="E897" s="65"/>
      <c r="F897" s="65"/>
      <c r="G897" s="65">
        <v>1</v>
      </c>
      <c r="H897" s="67">
        <f>VLOOKUP(C897,'Secteur Ex DG'!B:B,1,FALSE)</f>
        <v>2529</v>
      </c>
    </row>
    <row r="898" spans="1:8" hidden="1" x14ac:dyDescent="0.25">
      <c r="A898" s="65" t="s">
        <v>2715</v>
      </c>
      <c r="B898" s="65" t="s">
        <v>2716</v>
      </c>
      <c r="C898" s="65">
        <v>2530</v>
      </c>
      <c r="D898" s="65"/>
      <c r="E898" s="65"/>
      <c r="F898" s="65"/>
      <c r="G898" s="65">
        <v>1</v>
      </c>
      <c r="H898" s="67">
        <f>VLOOKUP(C898,'Secteur Ex DG'!B:B,1,FALSE)</f>
        <v>2530</v>
      </c>
    </row>
    <row r="899" spans="1:8" hidden="1" x14ac:dyDescent="0.25">
      <c r="A899" s="65" t="s">
        <v>2718</v>
      </c>
      <c r="B899" s="65" t="s">
        <v>2719</v>
      </c>
      <c r="C899" s="65">
        <v>2531</v>
      </c>
      <c r="D899" s="65"/>
      <c r="E899" s="65"/>
      <c r="F899" s="65"/>
      <c r="G899" s="65">
        <v>1</v>
      </c>
      <c r="H899" s="67">
        <f>VLOOKUP(C899,'Secteur Ex DG'!B:B,1,FALSE)</f>
        <v>2531</v>
      </c>
    </row>
    <row r="900" spans="1:8" hidden="1" x14ac:dyDescent="0.25">
      <c r="A900" s="65" t="s">
        <v>2721</v>
      </c>
      <c r="B900" s="65" t="s">
        <v>2722</v>
      </c>
      <c r="C900" s="65">
        <v>2532</v>
      </c>
      <c r="D900" s="65"/>
      <c r="E900" s="65"/>
      <c r="F900" s="65"/>
      <c r="G900" s="65">
        <v>1</v>
      </c>
      <c r="H900" s="67">
        <f>VLOOKUP(C900,'Secteur Ex DG'!B:B,1,FALSE)</f>
        <v>2532</v>
      </c>
    </row>
    <row r="901" spans="1:8" hidden="1" x14ac:dyDescent="0.25">
      <c r="A901" s="65" t="s">
        <v>2724</v>
      </c>
      <c r="B901" s="65" t="s">
        <v>2725</v>
      </c>
      <c r="C901" s="65">
        <v>2533</v>
      </c>
      <c r="D901" s="65"/>
      <c r="E901" s="65"/>
      <c r="F901" s="65"/>
      <c r="G901" s="65">
        <v>1</v>
      </c>
      <c r="H901" s="67">
        <f>VLOOKUP(C901,'Secteur Ex DG'!B:B,1,FALSE)</f>
        <v>2533</v>
      </c>
    </row>
    <row r="902" spans="1:8" hidden="1" x14ac:dyDescent="0.25">
      <c r="A902" s="65" t="s">
        <v>2727</v>
      </c>
      <c r="B902" s="65" t="s">
        <v>2728</v>
      </c>
      <c r="C902" s="65">
        <v>2534</v>
      </c>
      <c r="D902" s="65"/>
      <c r="E902" s="65"/>
      <c r="F902" s="65"/>
      <c r="G902" s="65">
        <v>1</v>
      </c>
      <c r="H902" s="67">
        <f>VLOOKUP(C902,'Secteur Ex DG'!B:B,1,FALSE)</f>
        <v>2534</v>
      </c>
    </row>
    <row r="903" spans="1:8" hidden="1" x14ac:dyDescent="0.25">
      <c r="A903" s="65" t="s">
        <v>2730</v>
      </c>
      <c r="B903" s="65" t="s">
        <v>2731</v>
      </c>
      <c r="C903" s="65">
        <v>2535</v>
      </c>
      <c r="D903" s="65"/>
      <c r="E903" s="65"/>
      <c r="F903" s="65"/>
      <c r="G903" s="65">
        <v>1</v>
      </c>
      <c r="H903" s="67">
        <f>VLOOKUP(C903,'Secteur Ex DG'!B:B,1,FALSE)</f>
        <v>2535</v>
      </c>
    </row>
    <row r="904" spans="1:8" hidden="1" x14ac:dyDescent="0.25">
      <c r="A904" s="65" t="s">
        <v>2733</v>
      </c>
      <c r="B904" s="65" t="s">
        <v>2734</v>
      </c>
      <c r="C904" s="65">
        <v>2536</v>
      </c>
      <c r="D904" s="65"/>
      <c r="E904" s="65"/>
      <c r="F904" s="65"/>
      <c r="G904" s="65">
        <v>1</v>
      </c>
      <c r="H904" s="67">
        <f>VLOOKUP(C904,'Secteur Ex DG'!B:B,1,FALSE)</f>
        <v>2536</v>
      </c>
    </row>
    <row r="905" spans="1:8" hidden="1" x14ac:dyDescent="0.25">
      <c r="A905" s="65" t="s">
        <v>2736</v>
      </c>
      <c r="B905" s="65" t="s">
        <v>2737</v>
      </c>
      <c r="C905" s="65">
        <v>2537</v>
      </c>
      <c r="D905" s="65"/>
      <c r="E905" s="65"/>
      <c r="F905" s="65"/>
      <c r="G905" s="65">
        <v>1</v>
      </c>
      <c r="H905" s="67">
        <f>VLOOKUP(C905,'Secteur Ex DG'!B:B,1,FALSE)</f>
        <v>2537</v>
      </c>
    </row>
    <row r="906" spans="1:8" hidden="1" x14ac:dyDescent="0.25">
      <c r="A906" s="65" t="s">
        <v>2739</v>
      </c>
      <c r="B906" s="65" t="s">
        <v>2740</v>
      </c>
      <c r="C906" s="65">
        <v>2538</v>
      </c>
      <c r="D906" s="65"/>
      <c r="E906" s="65"/>
      <c r="F906" s="65"/>
      <c r="G906" s="65">
        <v>1</v>
      </c>
      <c r="H906" s="67">
        <f>VLOOKUP(C906,'Secteur Ex DG'!B:B,1,FALSE)</f>
        <v>2538</v>
      </c>
    </row>
    <row r="907" spans="1:8" hidden="1" x14ac:dyDescent="0.25">
      <c r="A907" s="65" t="s">
        <v>2742</v>
      </c>
      <c r="B907" s="65" t="s">
        <v>2743</v>
      </c>
      <c r="C907" s="65">
        <v>2539</v>
      </c>
      <c r="D907" s="65"/>
      <c r="E907" s="65"/>
      <c r="F907" s="65"/>
      <c r="G907" s="65">
        <v>1</v>
      </c>
      <c r="H907" s="67">
        <f>VLOOKUP(C907,'Secteur Ex DG'!B:B,1,FALSE)</f>
        <v>2539</v>
      </c>
    </row>
    <row r="908" spans="1:8" hidden="1" x14ac:dyDescent="0.25">
      <c r="A908" s="65" t="s">
        <v>2745</v>
      </c>
      <c r="B908" s="65" t="s">
        <v>2746</v>
      </c>
      <c r="C908" s="65">
        <v>2543</v>
      </c>
      <c r="D908" s="65"/>
      <c r="E908" s="65"/>
      <c r="F908" s="65"/>
      <c r="G908" s="65">
        <v>1</v>
      </c>
      <c r="H908" s="67">
        <f>VLOOKUP(C908,'Secteur Ex DG'!B:B,1,FALSE)</f>
        <v>2543</v>
      </c>
    </row>
    <row r="909" spans="1:8" hidden="1" x14ac:dyDescent="0.25">
      <c r="A909" s="65" t="s">
        <v>2748</v>
      </c>
      <c r="B909" s="65" t="s">
        <v>2749</v>
      </c>
      <c r="C909" s="65">
        <v>2544</v>
      </c>
      <c r="D909" s="65"/>
      <c r="E909" s="65"/>
      <c r="F909" s="65"/>
      <c r="G909" s="65">
        <v>1</v>
      </c>
      <c r="H909" s="67">
        <f>VLOOKUP(C909,'Secteur Ex DG'!B:B,1,FALSE)</f>
        <v>2544</v>
      </c>
    </row>
    <row r="910" spans="1:8" hidden="1" x14ac:dyDescent="0.25">
      <c r="A910" s="65" t="s">
        <v>2751</v>
      </c>
      <c r="B910" s="65" t="s">
        <v>2752</v>
      </c>
      <c r="C910" s="65">
        <v>2545</v>
      </c>
      <c r="D910" s="65"/>
      <c r="E910" s="65"/>
      <c r="F910" s="65"/>
      <c r="G910" s="65">
        <v>1</v>
      </c>
      <c r="H910" s="67">
        <f>VLOOKUP(C910,'Secteur Ex DG'!B:B,1,FALSE)</f>
        <v>2545</v>
      </c>
    </row>
    <row r="911" spans="1:8" hidden="1" x14ac:dyDescent="0.25">
      <c r="A911" s="65" t="s">
        <v>2754</v>
      </c>
      <c r="B911" s="65" t="s">
        <v>2755</v>
      </c>
      <c r="C911" s="65">
        <v>2546</v>
      </c>
      <c r="D911" s="65"/>
      <c r="E911" s="65"/>
      <c r="F911" s="65"/>
      <c r="G911" s="65">
        <v>1</v>
      </c>
      <c r="H911" s="67">
        <f>VLOOKUP(C911,'Secteur Ex DG'!B:B,1,FALSE)</f>
        <v>2546</v>
      </c>
    </row>
    <row r="912" spans="1:8" hidden="1" x14ac:dyDescent="0.25">
      <c r="A912" s="65" t="s">
        <v>2757</v>
      </c>
      <c r="B912" s="65" t="s">
        <v>2758</v>
      </c>
      <c r="C912" s="65">
        <v>2547</v>
      </c>
      <c r="D912" s="65"/>
      <c r="E912" s="65"/>
      <c r="F912" s="65"/>
      <c r="G912" s="65">
        <v>1</v>
      </c>
      <c r="H912" s="67">
        <f>VLOOKUP(C912,'Secteur Ex DG'!B:B,1,FALSE)</f>
        <v>2547</v>
      </c>
    </row>
    <row r="913" spans="1:12" hidden="1" x14ac:dyDescent="0.25">
      <c r="A913" s="65" t="s">
        <v>2760</v>
      </c>
      <c r="B913" s="65" t="s">
        <v>2761</v>
      </c>
      <c r="C913" s="65">
        <v>2548</v>
      </c>
      <c r="D913" s="65"/>
      <c r="E913" s="65"/>
      <c r="F913" s="65"/>
      <c r="G913" s="65">
        <v>1</v>
      </c>
      <c r="H913" s="67">
        <f>VLOOKUP(C913,'Secteur Ex DG'!B:B,1,FALSE)</f>
        <v>2548</v>
      </c>
    </row>
    <row r="914" spans="1:12" hidden="1" x14ac:dyDescent="0.25">
      <c r="A914" s="65" t="s">
        <v>2763</v>
      </c>
      <c r="B914" s="65" t="s">
        <v>2764</v>
      </c>
      <c r="C914" s="65">
        <v>2549</v>
      </c>
      <c r="D914" s="65"/>
      <c r="E914" s="65"/>
      <c r="F914" s="65"/>
      <c r="G914" s="65">
        <v>1</v>
      </c>
      <c r="H914" s="67">
        <f>VLOOKUP(C914,'Secteur Ex DG'!B:B,1,FALSE)</f>
        <v>2549</v>
      </c>
    </row>
    <row r="915" spans="1:12" hidden="1" x14ac:dyDescent="0.25">
      <c r="A915" s="65" t="s">
        <v>2766</v>
      </c>
      <c r="B915" s="65" t="s">
        <v>2767</v>
      </c>
      <c r="C915" s="65">
        <v>2550</v>
      </c>
      <c r="D915" s="65"/>
      <c r="E915" s="65"/>
      <c r="F915" s="65"/>
      <c r="G915" s="65">
        <v>1</v>
      </c>
      <c r="H915" s="67">
        <f>VLOOKUP(C915,'Secteur Ex DG'!B:B,1,FALSE)</f>
        <v>2550</v>
      </c>
    </row>
    <row r="916" spans="1:12" hidden="1" x14ac:dyDescent="0.25">
      <c r="A916" s="65" t="s">
        <v>2769</v>
      </c>
      <c r="B916" s="65" t="s">
        <v>2770</v>
      </c>
      <c r="C916" s="65">
        <v>2551</v>
      </c>
      <c r="D916" s="65"/>
      <c r="E916" s="65"/>
      <c r="F916" s="65"/>
      <c r="G916" s="65">
        <v>1</v>
      </c>
      <c r="H916" s="67">
        <f>VLOOKUP(C916,'Secteur Ex DG'!B:B,1,FALSE)</f>
        <v>2551</v>
      </c>
    </row>
    <row r="917" spans="1:12" hidden="1" x14ac:dyDescent="0.25">
      <c r="A917" s="65" t="s">
        <v>2772</v>
      </c>
      <c r="B917" s="65" t="s">
        <v>2773</v>
      </c>
      <c r="C917" s="65">
        <v>2552</v>
      </c>
      <c r="D917" s="65"/>
      <c r="E917" s="65"/>
      <c r="F917" s="65"/>
      <c r="G917" s="65">
        <v>1</v>
      </c>
      <c r="H917" s="67">
        <f>VLOOKUP(C917,'Secteur Ex DG'!B:B,1,FALSE)</f>
        <v>2552</v>
      </c>
    </row>
    <row r="918" spans="1:12" hidden="1" x14ac:dyDescent="0.25">
      <c r="A918" s="65" t="s">
        <v>2775</v>
      </c>
      <c r="B918" s="65" t="s">
        <v>2776</v>
      </c>
      <c r="C918" s="65">
        <v>2553</v>
      </c>
      <c r="D918" s="65"/>
      <c r="E918" s="65"/>
      <c r="F918" s="65"/>
      <c r="G918" s="65">
        <v>1</v>
      </c>
      <c r="H918" s="67">
        <f>VLOOKUP(C918,'Secteur Ex DG'!B:B,1,FALSE)</f>
        <v>2553</v>
      </c>
    </row>
    <row r="919" spans="1:12" hidden="1" x14ac:dyDescent="0.25">
      <c r="A919" s="65" t="s">
        <v>2778</v>
      </c>
      <c r="B919" s="65" t="s">
        <v>2779</v>
      </c>
      <c r="C919" s="65">
        <v>2554</v>
      </c>
      <c r="D919" s="65"/>
      <c r="E919" s="65"/>
      <c r="F919" s="65"/>
      <c r="G919" s="65">
        <v>1</v>
      </c>
      <c r="H919" s="67">
        <f>VLOOKUP(C919,'Secteur Ex DG'!B:B,1,FALSE)</f>
        <v>2554</v>
      </c>
    </row>
    <row r="920" spans="1:12" hidden="1" x14ac:dyDescent="0.25">
      <c r="A920" s="65" t="s">
        <v>2781</v>
      </c>
      <c r="B920" s="65" t="s">
        <v>2782</v>
      </c>
      <c r="C920" s="65">
        <v>2555</v>
      </c>
      <c r="D920" s="65"/>
      <c r="E920" s="65"/>
      <c r="F920" s="65"/>
      <c r="G920" s="65">
        <v>1</v>
      </c>
      <c r="H920" s="67">
        <f>VLOOKUP(C920,'Secteur Ex DG'!B:B,1,FALSE)</f>
        <v>2555</v>
      </c>
    </row>
    <row r="921" spans="1:12" hidden="1" x14ac:dyDescent="0.25">
      <c r="A921" s="9" t="s">
        <v>2784</v>
      </c>
      <c r="B921" s="9" t="s">
        <v>2785</v>
      </c>
      <c r="C921" s="9">
        <v>2556</v>
      </c>
      <c r="G921" s="65">
        <v>1</v>
      </c>
      <c r="H921" s="67">
        <f>VLOOKUP(C921,'Secteur Ex DG'!B:B,1,FALSE)</f>
        <v>2556</v>
      </c>
      <c r="L921" t="s">
        <v>6433</v>
      </c>
    </row>
    <row r="922" spans="1:12" hidden="1" x14ac:dyDescent="0.25">
      <c r="A922" s="65" t="s">
        <v>2787</v>
      </c>
      <c r="B922" s="65" t="s">
        <v>2788</v>
      </c>
      <c r="C922" s="65">
        <v>2558</v>
      </c>
      <c r="D922" s="65"/>
      <c r="E922" s="65"/>
      <c r="F922" s="65"/>
      <c r="G922" s="65">
        <v>1</v>
      </c>
      <c r="H922" s="67">
        <f>VLOOKUP(C922,'Secteur Ex DG'!B:B,1,FALSE)</f>
        <v>2558</v>
      </c>
    </row>
    <row r="923" spans="1:12" hidden="1" x14ac:dyDescent="0.25">
      <c r="A923" s="65" t="s">
        <v>2790</v>
      </c>
      <c r="B923" s="65" t="s">
        <v>2791</v>
      </c>
      <c r="C923" s="65">
        <v>2559</v>
      </c>
      <c r="D923" s="65"/>
      <c r="E923" s="65"/>
      <c r="F923" s="65"/>
      <c r="G923" s="65">
        <v>1</v>
      </c>
      <c r="H923" s="67">
        <f>VLOOKUP(C923,'Secteur Ex DG'!B:B,1,FALSE)</f>
        <v>2559</v>
      </c>
    </row>
    <row r="924" spans="1:12" hidden="1" x14ac:dyDescent="0.25">
      <c r="A924" s="65" t="s">
        <v>2793</v>
      </c>
      <c r="B924" s="65" t="s">
        <v>2794</v>
      </c>
      <c r="C924" s="65">
        <v>2560</v>
      </c>
      <c r="D924" s="65"/>
      <c r="E924" s="65"/>
      <c r="F924" s="65"/>
      <c r="G924" s="65">
        <v>1</v>
      </c>
      <c r="H924" s="67">
        <f>VLOOKUP(C924,'Secteur Ex DG'!B:B,1,FALSE)</f>
        <v>2560</v>
      </c>
    </row>
    <row r="925" spans="1:12" hidden="1" x14ac:dyDescent="0.25">
      <c r="A925" s="65" t="s">
        <v>2796</v>
      </c>
      <c r="B925" s="65" t="s">
        <v>2797</v>
      </c>
      <c r="C925" s="65">
        <v>2561</v>
      </c>
      <c r="D925" s="65"/>
      <c r="E925" s="65"/>
      <c r="F925" s="65"/>
      <c r="G925" s="65">
        <v>1</v>
      </c>
      <c r="H925" s="67">
        <f>VLOOKUP(C925,'Secteur Ex DG'!B:B,1,FALSE)</f>
        <v>2561</v>
      </c>
    </row>
    <row r="926" spans="1:12" hidden="1" x14ac:dyDescent="0.25">
      <c r="A926" s="65" t="s">
        <v>2799</v>
      </c>
      <c r="B926" s="65" t="s">
        <v>2800</v>
      </c>
      <c r="C926" s="65">
        <v>2562</v>
      </c>
      <c r="D926" s="65"/>
      <c r="E926" s="65"/>
      <c r="F926" s="65"/>
      <c r="G926" s="65">
        <v>1</v>
      </c>
      <c r="H926" s="67">
        <f>VLOOKUP(C926,'Secteur Ex DG'!B:B,1,FALSE)</f>
        <v>2562</v>
      </c>
    </row>
    <row r="927" spans="1:12" hidden="1" x14ac:dyDescent="0.25">
      <c r="A927" s="65" t="s">
        <v>2802</v>
      </c>
      <c r="B927" s="65" t="s">
        <v>2803</v>
      </c>
      <c r="C927" s="65">
        <v>2563</v>
      </c>
      <c r="D927" s="65"/>
      <c r="E927" s="65"/>
      <c r="F927" s="65"/>
      <c r="G927" s="65">
        <v>1</v>
      </c>
      <c r="H927" s="67">
        <f>VLOOKUP(C927,'Secteur Ex DG'!B:B,1,FALSE)</f>
        <v>2563</v>
      </c>
    </row>
    <row r="928" spans="1:12" hidden="1" x14ac:dyDescent="0.25">
      <c r="A928" s="65" t="s">
        <v>2805</v>
      </c>
      <c r="B928" s="65" t="s">
        <v>2806</v>
      </c>
      <c r="C928" s="65">
        <v>2564</v>
      </c>
      <c r="D928" s="65"/>
      <c r="E928" s="65"/>
      <c r="F928" s="65"/>
      <c r="G928" s="65">
        <v>1</v>
      </c>
      <c r="H928" s="67">
        <f>VLOOKUP(C928,'Secteur Ex DG'!B:B,1,FALSE)</f>
        <v>2564</v>
      </c>
    </row>
    <row r="929" spans="1:12" hidden="1" x14ac:dyDescent="0.25">
      <c r="A929" s="65" t="s">
        <v>2808</v>
      </c>
      <c r="B929" s="65" t="s">
        <v>2809</v>
      </c>
      <c r="C929" s="65">
        <v>2565</v>
      </c>
      <c r="D929" s="65"/>
      <c r="E929" s="65"/>
      <c r="F929" s="65"/>
      <c r="G929" s="65">
        <v>1</v>
      </c>
      <c r="H929" s="67">
        <f>VLOOKUP(C929,'Secteur Ex DG'!B:B,1,FALSE)</f>
        <v>2565</v>
      </c>
    </row>
    <row r="930" spans="1:12" hidden="1" x14ac:dyDescent="0.25">
      <c r="A930" s="65" t="s">
        <v>2811</v>
      </c>
      <c r="B930" s="65" t="s">
        <v>2812</v>
      </c>
      <c r="C930" s="65">
        <v>2566</v>
      </c>
      <c r="D930" s="65"/>
      <c r="E930" s="65"/>
      <c r="F930" s="65"/>
      <c r="G930" s="65">
        <v>1</v>
      </c>
      <c r="H930" s="67">
        <f>VLOOKUP(C930,'Secteur Ex DG'!B:B,1,FALSE)</f>
        <v>2566</v>
      </c>
    </row>
    <row r="931" spans="1:12" hidden="1" x14ac:dyDescent="0.25">
      <c r="A931" s="65" t="s">
        <v>2826</v>
      </c>
      <c r="B931" s="65" t="s">
        <v>2827</v>
      </c>
      <c r="C931" s="65">
        <v>2743</v>
      </c>
      <c r="D931" s="65"/>
      <c r="E931" s="65"/>
      <c r="F931" s="65"/>
      <c r="G931" s="65">
        <v>1</v>
      </c>
      <c r="H931" s="67">
        <f>VLOOKUP(C931,'Secteur Ex DG'!B:B,1,FALSE)</f>
        <v>2743</v>
      </c>
    </row>
    <row r="932" spans="1:12" hidden="1" x14ac:dyDescent="0.25">
      <c r="A932" s="65" t="s">
        <v>2829</v>
      </c>
      <c r="B932" s="65" t="s">
        <v>2830</v>
      </c>
      <c r="C932" s="65">
        <v>2744</v>
      </c>
      <c r="D932" s="65"/>
      <c r="E932" s="65"/>
      <c r="F932" s="65"/>
      <c r="G932" s="65">
        <v>1</v>
      </c>
      <c r="H932" s="67">
        <f>VLOOKUP(C932,'Secteur Ex DG'!B:B,1,FALSE)</f>
        <v>2744</v>
      </c>
    </row>
    <row r="933" spans="1:12" hidden="1" x14ac:dyDescent="0.25">
      <c r="A933" s="9" t="s">
        <v>2832</v>
      </c>
      <c r="B933" s="9" t="s">
        <v>2833</v>
      </c>
      <c r="C933" s="9">
        <v>2745</v>
      </c>
      <c r="G933" s="65">
        <v>1</v>
      </c>
      <c r="H933" s="67">
        <f>VLOOKUP(C933,'Secteur Ex DG'!B:B,1,FALSE)</f>
        <v>2745</v>
      </c>
      <c r="L933" t="s">
        <v>6433</v>
      </c>
    </row>
    <row r="934" spans="1:12" hidden="1" x14ac:dyDescent="0.25">
      <c r="A934" s="65" t="s">
        <v>2835</v>
      </c>
      <c r="B934" s="65" t="s">
        <v>2836</v>
      </c>
      <c r="C934" s="65">
        <v>2747</v>
      </c>
      <c r="D934" s="65"/>
      <c r="E934" s="65"/>
      <c r="F934" s="65"/>
      <c r="G934" s="65">
        <v>1</v>
      </c>
      <c r="H934" s="67">
        <f>VLOOKUP(C934,'Secteur Ex DG'!B:B,1,FALSE)</f>
        <v>2747</v>
      </c>
    </row>
    <row r="935" spans="1:12" hidden="1" x14ac:dyDescent="0.25">
      <c r="A935" s="65" t="s">
        <v>2838</v>
      </c>
      <c r="B935" s="65" t="s">
        <v>2839</v>
      </c>
      <c r="C935" s="65">
        <v>2748</v>
      </c>
      <c r="D935" s="65"/>
      <c r="E935" s="65"/>
      <c r="F935" s="65"/>
      <c r="G935" s="65">
        <v>1</v>
      </c>
      <c r="H935" s="67">
        <f>VLOOKUP(C935,'Secteur Ex DG'!B:B,1,FALSE)</f>
        <v>2748</v>
      </c>
    </row>
    <row r="936" spans="1:12" hidden="1" x14ac:dyDescent="0.25">
      <c r="A936" s="65" t="s">
        <v>2841</v>
      </c>
      <c r="B936" s="65" t="s">
        <v>2842</v>
      </c>
      <c r="C936" s="65">
        <v>2749</v>
      </c>
      <c r="D936" s="65"/>
      <c r="E936" s="65"/>
      <c r="F936" s="65"/>
      <c r="G936" s="65">
        <v>1</v>
      </c>
      <c r="H936" s="67">
        <f>VLOOKUP(C936,'Secteur Ex DG'!B:B,1,FALSE)</f>
        <v>2749</v>
      </c>
    </row>
    <row r="937" spans="1:12" hidden="1" x14ac:dyDescent="0.25">
      <c r="A937" s="65" t="s">
        <v>2844</v>
      </c>
      <c r="B937" s="65" t="s">
        <v>2845</v>
      </c>
      <c r="C937" s="65">
        <v>2751</v>
      </c>
      <c r="D937" s="65"/>
      <c r="E937" s="65"/>
      <c r="F937" s="65"/>
      <c r="G937" s="65">
        <v>1</v>
      </c>
      <c r="H937" s="67">
        <f>VLOOKUP(C937,'Secteur Ex DG'!B:B,1,FALSE)</f>
        <v>2751</v>
      </c>
    </row>
    <row r="938" spans="1:12" hidden="1" x14ac:dyDescent="0.25">
      <c r="A938" s="65" t="s">
        <v>2847</v>
      </c>
      <c r="B938" s="65" t="s">
        <v>2848</v>
      </c>
      <c r="C938" s="65">
        <v>2752</v>
      </c>
      <c r="D938" s="65"/>
      <c r="E938" s="65"/>
      <c r="F938" s="65"/>
      <c r="G938" s="65">
        <v>1</v>
      </c>
      <c r="H938" s="67">
        <f>VLOOKUP(C938,'Secteur Ex DG'!B:B,1,FALSE)</f>
        <v>2752</v>
      </c>
    </row>
    <row r="939" spans="1:12" hidden="1" x14ac:dyDescent="0.25">
      <c r="A939" s="65" t="s">
        <v>2850</v>
      </c>
      <c r="B939" s="65" t="s">
        <v>2851</v>
      </c>
      <c r="C939" s="65">
        <v>2753</v>
      </c>
      <c r="D939" s="65"/>
      <c r="E939" s="65"/>
      <c r="F939" s="65"/>
      <c r="G939" s="65">
        <v>1</v>
      </c>
      <c r="H939" s="67">
        <f>VLOOKUP(C939,'Secteur Ex DG'!B:B,1,FALSE)</f>
        <v>2753</v>
      </c>
    </row>
    <row r="940" spans="1:12" hidden="1" x14ac:dyDescent="0.25">
      <c r="A940" s="65" t="s">
        <v>2853</v>
      </c>
      <c r="B940" s="65" t="s">
        <v>2854</v>
      </c>
      <c r="C940" s="65">
        <v>2754</v>
      </c>
      <c r="D940" s="65"/>
      <c r="E940" s="65"/>
      <c r="F940" s="65"/>
      <c r="G940" s="65">
        <v>1</v>
      </c>
      <c r="H940" s="67">
        <f>VLOOKUP(C940,'Secteur Ex DG'!B:B,1,FALSE)</f>
        <v>2754</v>
      </c>
    </row>
    <row r="941" spans="1:12" hidden="1" x14ac:dyDescent="0.25">
      <c r="A941" s="65" t="s">
        <v>2856</v>
      </c>
      <c r="B941" s="65" t="s">
        <v>2857</v>
      </c>
      <c r="C941" s="65">
        <v>2755</v>
      </c>
      <c r="D941" s="65"/>
      <c r="E941" s="65"/>
      <c r="F941" s="65"/>
      <c r="G941" s="65">
        <v>1</v>
      </c>
      <c r="H941" s="67">
        <f>VLOOKUP(C941,'Secteur Ex DG'!B:B,1,FALSE)</f>
        <v>2755</v>
      </c>
    </row>
    <row r="942" spans="1:12" hidden="1" x14ac:dyDescent="0.25">
      <c r="A942" s="65" t="s">
        <v>3222</v>
      </c>
      <c r="B942" s="65" t="s">
        <v>3223</v>
      </c>
      <c r="C942" s="65">
        <v>2926</v>
      </c>
      <c r="D942" s="65"/>
      <c r="E942" s="65"/>
      <c r="F942" s="65"/>
      <c r="G942" s="65">
        <v>1</v>
      </c>
      <c r="H942" s="67">
        <f>VLOOKUP(C942,'Secteur Ex DG'!B:B,1,FALSE)</f>
        <v>2926</v>
      </c>
    </row>
    <row r="943" spans="1:12" hidden="1" x14ac:dyDescent="0.25">
      <c r="A943" s="65" t="s">
        <v>2859</v>
      </c>
      <c r="B943" s="65" t="s">
        <v>2860</v>
      </c>
      <c r="C943" s="65">
        <v>2759</v>
      </c>
      <c r="D943" s="65"/>
      <c r="E943" s="65"/>
      <c r="F943" s="65"/>
      <c r="G943" s="65">
        <v>1</v>
      </c>
      <c r="H943" s="67">
        <f>VLOOKUP(C943,'Secteur Ex DG'!B:B,1,FALSE)</f>
        <v>2759</v>
      </c>
    </row>
    <row r="944" spans="1:12" hidden="1" x14ac:dyDescent="0.25">
      <c r="A944" s="65" t="s">
        <v>2862</v>
      </c>
      <c r="B944" s="65" t="s">
        <v>2863</v>
      </c>
      <c r="C944" s="65">
        <v>2760</v>
      </c>
      <c r="D944" s="65"/>
      <c r="E944" s="65"/>
      <c r="F944" s="65"/>
      <c r="G944" s="65">
        <v>1</v>
      </c>
      <c r="H944" s="67">
        <f>VLOOKUP(C944,'Secteur Ex DG'!B:B,1,FALSE)</f>
        <v>2760</v>
      </c>
    </row>
    <row r="945" spans="1:8" hidden="1" x14ac:dyDescent="0.25">
      <c r="A945" s="65" t="s">
        <v>2865</v>
      </c>
      <c r="B945" s="65" t="s">
        <v>2866</v>
      </c>
      <c r="C945" s="65">
        <v>2763</v>
      </c>
      <c r="D945" s="65"/>
      <c r="E945" s="65"/>
      <c r="F945" s="65"/>
      <c r="G945" s="65">
        <v>1</v>
      </c>
      <c r="H945" s="67">
        <f>VLOOKUP(C945,'Secteur Ex DG'!B:B,1,FALSE)</f>
        <v>2763</v>
      </c>
    </row>
    <row r="946" spans="1:8" hidden="1" x14ac:dyDescent="0.25">
      <c r="A946" s="65" t="s">
        <v>2868</v>
      </c>
      <c r="B946" s="65" t="s">
        <v>2869</v>
      </c>
      <c r="C946" s="65">
        <v>2764</v>
      </c>
      <c r="D946" s="65"/>
      <c r="E946" s="65"/>
      <c r="F946" s="65"/>
      <c r="G946" s="65">
        <v>1</v>
      </c>
      <c r="H946" s="67">
        <f>VLOOKUP(C946,'Secteur Ex DG'!B:B,1,FALSE)</f>
        <v>2764</v>
      </c>
    </row>
    <row r="947" spans="1:8" hidden="1" x14ac:dyDescent="0.25">
      <c r="A947" s="65" t="s">
        <v>2871</v>
      </c>
      <c r="B947" s="65" t="s">
        <v>2872</v>
      </c>
      <c r="C947" s="65">
        <v>2765</v>
      </c>
      <c r="D947" s="65"/>
      <c r="E947" s="65"/>
      <c r="F947" s="65"/>
      <c r="G947" s="65">
        <v>1</v>
      </c>
      <c r="H947" s="67">
        <f>VLOOKUP(C947,'Secteur Ex DG'!B:B,1,FALSE)</f>
        <v>2765</v>
      </c>
    </row>
    <row r="948" spans="1:8" hidden="1" x14ac:dyDescent="0.25">
      <c r="A948" s="65" t="s">
        <v>2874</v>
      </c>
      <c r="B948" s="65" t="s">
        <v>2875</v>
      </c>
      <c r="C948" s="65">
        <v>2766</v>
      </c>
      <c r="D948" s="65"/>
      <c r="E948" s="65"/>
      <c r="F948" s="65"/>
      <c r="G948" s="65">
        <v>1</v>
      </c>
      <c r="H948" s="67">
        <f>VLOOKUP(C948,'Secteur Ex DG'!B:B,1,FALSE)</f>
        <v>2766</v>
      </c>
    </row>
    <row r="949" spans="1:8" hidden="1" x14ac:dyDescent="0.25">
      <c r="A949" s="65" t="s">
        <v>2877</v>
      </c>
      <c r="B949" s="65" t="s">
        <v>2878</v>
      </c>
      <c r="C949" s="65">
        <v>2768</v>
      </c>
      <c r="D949" s="65"/>
      <c r="E949" s="65"/>
      <c r="F949" s="65"/>
      <c r="G949" s="65">
        <v>1</v>
      </c>
      <c r="H949" s="67">
        <f>VLOOKUP(C949,'Secteur Ex DG'!B:B,1,FALSE)</f>
        <v>2768</v>
      </c>
    </row>
    <row r="950" spans="1:8" hidden="1" x14ac:dyDescent="0.25">
      <c r="A950" s="65" t="s">
        <v>2880</v>
      </c>
      <c r="B950" s="65" t="s">
        <v>2881</v>
      </c>
      <c r="C950" s="65">
        <v>2769</v>
      </c>
      <c r="D950" s="65"/>
      <c r="E950" s="65"/>
      <c r="F950" s="65"/>
      <c r="G950" s="65">
        <v>1</v>
      </c>
      <c r="H950" s="67">
        <f>VLOOKUP(C950,'Secteur Ex DG'!B:B,1,FALSE)</f>
        <v>2769</v>
      </c>
    </row>
    <row r="951" spans="1:8" hidden="1" x14ac:dyDescent="0.25">
      <c r="A951" s="65" t="s">
        <v>2883</v>
      </c>
      <c r="B951" s="65" t="s">
        <v>2884</v>
      </c>
      <c r="C951" s="65">
        <v>2773</v>
      </c>
      <c r="D951" s="65"/>
      <c r="E951" s="65"/>
      <c r="F951" s="65"/>
      <c r="G951" s="65">
        <v>1</v>
      </c>
      <c r="H951" s="67">
        <f>VLOOKUP(C951,'Secteur Ex DG'!B:B,1,FALSE)</f>
        <v>2773</v>
      </c>
    </row>
    <row r="952" spans="1:8" hidden="1" x14ac:dyDescent="0.25">
      <c r="A952" s="65" t="s">
        <v>2886</v>
      </c>
      <c r="B952" s="65" t="s">
        <v>2887</v>
      </c>
      <c r="C952" s="65">
        <v>2774</v>
      </c>
      <c r="D952" s="65"/>
      <c r="E952" s="65"/>
      <c r="F952" s="65"/>
      <c r="G952" s="65">
        <v>1</v>
      </c>
      <c r="H952" s="67">
        <f>VLOOKUP(C952,'Secteur Ex DG'!B:B,1,FALSE)</f>
        <v>2774</v>
      </c>
    </row>
    <row r="953" spans="1:8" hidden="1" x14ac:dyDescent="0.25">
      <c r="A953" s="65" t="s">
        <v>2889</v>
      </c>
      <c r="B953" s="65" t="s">
        <v>2890</v>
      </c>
      <c r="C953" s="65">
        <v>2775</v>
      </c>
      <c r="D953" s="65"/>
      <c r="E953" s="65"/>
      <c r="F953" s="65"/>
      <c r="G953" s="65">
        <v>1</v>
      </c>
      <c r="H953" s="67">
        <f>VLOOKUP(C953,'Secteur Ex DG'!B:B,1,FALSE)</f>
        <v>2775</v>
      </c>
    </row>
    <row r="954" spans="1:8" hidden="1" x14ac:dyDescent="0.25">
      <c r="A954" s="65" t="s">
        <v>2892</v>
      </c>
      <c r="B954" s="65" t="s">
        <v>2893</v>
      </c>
      <c r="C954" s="65">
        <v>2776</v>
      </c>
      <c r="D954" s="65"/>
      <c r="E954" s="65"/>
      <c r="F954" s="65"/>
      <c r="G954" s="65">
        <v>1</v>
      </c>
      <c r="H954" s="67">
        <f>VLOOKUP(C954,'Secteur Ex DG'!B:B,1,FALSE)</f>
        <v>2776</v>
      </c>
    </row>
    <row r="955" spans="1:8" hidden="1" x14ac:dyDescent="0.25">
      <c r="A955" s="65" t="s">
        <v>2895</v>
      </c>
      <c r="B955" s="65" t="s">
        <v>2896</v>
      </c>
      <c r="C955" s="65">
        <v>2777</v>
      </c>
      <c r="D955" s="65"/>
      <c r="E955" s="65"/>
      <c r="F955" s="65"/>
      <c r="G955" s="65">
        <v>1</v>
      </c>
      <c r="H955" s="67">
        <f>VLOOKUP(C955,'Secteur Ex DG'!B:B,1,FALSE)</f>
        <v>2777</v>
      </c>
    </row>
    <row r="956" spans="1:8" hidden="1" x14ac:dyDescent="0.25">
      <c r="A956" s="65" t="s">
        <v>2898</v>
      </c>
      <c r="B956" s="65" t="s">
        <v>2899</v>
      </c>
      <c r="C956" s="65">
        <v>2778</v>
      </c>
      <c r="D956" s="65"/>
      <c r="E956" s="65"/>
      <c r="F956" s="65"/>
      <c r="G956" s="65">
        <v>1</v>
      </c>
      <c r="H956" s="67">
        <f>VLOOKUP(C956,'Secteur Ex DG'!B:B,1,FALSE)</f>
        <v>2778</v>
      </c>
    </row>
    <row r="957" spans="1:8" hidden="1" x14ac:dyDescent="0.25">
      <c r="A957" s="65" t="s">
        <v>2901</v>
      </c>
      <c r="B957" s="65" t="s">
        <v>2902</v>
      </c>
      <c r="C957" s="65">
        <v>2779</v>
      </c>
      <c r="D957" s="65"/>
      <c r="E957" s="65"/>
      <c r="F957" s="65"/>
      <c r="G957" s="65">
        <v>1</v>
      </c>
      <c r="H957" s="67">
        <f>VLOOKUP(C957,'Secteur Ex DG'!B:B,1,FALSE)</f>
        <v>2779</v>
      </c>
    </row>
    <row r="958" spans="1:8" hidden="1" x14ac:dyDescent="0.25">
      <c r="A958" s="65" t="s">
        <v>2904</v>
      </c>
      <c r="B958" s="65" t="s">
        <v>2905</v>
      </c>
      <c r="C958" s="65">
        <v>2780</v>
      </c>
      <c r="D958" s="65"/>
      <c r="E958" s="65"/>
      <c r="F958" s="65"/>
      <c r="G958" s="65">
        <v>1</v>
      </c>
      <c r="H958" s="67">
        <f>VLOOKUP(C958,'Secteur Ex DG'!B:B,1,FALSE)</f>
        <v>2780</v>
      </c>
    </row>
    <row r="959" spans="1:8" hidden="1" x14ac:dyDescent="0.25">
      <c r="A959" s="65" t="s">
        <v>2907</v>
      </c>
      <c r="B959" s="65" t="s">
        <v>2908</v>
      </c>
      <c r="C959" s="65">
        <v>2781</v>
      </c>
      <c r="D959" s="65"/>
      <c r="E959" s="65"/>
      <c r="F959" s="65"/>
      <c r="G959" s="65">
        <v>1</v>
      </c>
      <c r="H959" s="67">
        <f>VLOOKUP(C959,'Secteur Ex DG'!B:B,1,FALSE)</f>
        <v>2781</v>
      </c>
    </row>
    <row r="960" spans="1:8" hidden="1" x14ac:dyDescent="0.25">
      <c r="A960" s="65" t="s">
        <v>2910</v>
      </c>
      <c r="B960" s="65" t="s">
        <v>2911</v>
      </c>
      <c r="C960" s="65">
        <v>2782</v>
      </c>
      <c r="D960" s="65"/>
      <c r="E960" s="65"/>
      <c r="F960" s="65"/>
      <c r="G960" s="65">
        <v>1</v>
      </c>
      <c r="H960" s="67">
        <f>VLOOKUP(C960,'Secteur Ex DG'!B:B,1,FALSE)</f>
        <v>2782</v>
      </c>
    </row>
    <row r="961" spans="1:8" hidden="1" x14ac:dyDescent="0.25">
      <c r="A961" s="65" t="s">
        <v>2913</v>
      </c>
      <c r="B961" s="65" t="s">
        <v>2914</v>
      </c>
      <c r="C961" s="65">
        <v>2783</v>
      </c>
      <c r="D961" s="65"/>
      <c r="E961" s="65"/>
      <c r="F961" s="65"/>
      <c r="G961" s="65">
        <v>1</v>
      </c>
      <c r="H961" s="67">
        <f>VLOOKUP(C961,'Secteur Ex DG'!B:B,1,FALSE)</f>
        <v>2783</v>
      </c>
    </row>
    <row r="962" spans="1:8" hidden="1" x14ac:dyDescent="0.25">
      <c r="A962" s="65" t="s">
        <v>2916</v>
      </c>
      <c r="B962" s="65" t="s">
        <v>2917</v>
      </c>
      <c r="C962" s="65">
        <v>2784</v>
      </c>
      <c r="D962" s="65"/>
      <c r="E962" s="65"/>
      <c r="F962" s="65"/>
      <c r="G962" s="65">
        <v>1</v>
      </c>
      <c r="H962" s="67">
        <f>VLOOKUP(C962,'Secteur Ex DG'!B:B,1,FALSE)</f>
        <v>2784</v>
      </c>
    </row>
    <row r="963" spans="1:8" hidden="1" x14ac:dyDescent="0.25">
      <c r="A963" s="65" t="s">
        <v>2919</v>
      </c>
      <c r="B963" s="65" t="s">
        <v>2920</v>
      </c>
      <c r="C963" s="65">
        <v>2785</v>
      </c>
      <c r="D963" s="65"/>
      <c r="E963" s="65"/>
      <c r="F963" s="65"/>
      <c r="G963" s="65">
        <v>1</v>
      </c>
      <c r="H963" s="67">
        <f>VLOOKUP(C963,'Secteur Ex DG'!B:B,1,FALSE)</f>
        <v>2785</v>
      </c>
    </row>
    <row r="964" spans="1:8" hidden="1" x14ac:dyDescent="0.25">
      <c r="A964" s="65" t="s">
        <v>2922</v>
      </c>
      <c r="B964" s="65" t="s">
        <v>2923</v>
      </c>
      <c r="C964" s="65">
        <v>2786</v>
      </c>
      <c r="D964" s="65"/>
      <c r="E964" s="65"/>
      <c r="F964" s="65"/>
      <c r="G964" s="65">
        <v>1</v>
      </c>
      <c r="H964" s="67">
        <f>VLOOKUP(C964,'Secteur Ex DG'!B:B,1,FALSE)</f>
        <v>2786</v>
      </c>
    </row>
    <row r="965" spans="1:8" hidden="1" x14ac:dyDescent="0.25">
      <c r="A965" s="65" t="s">
        <v>2925</v>
      </c>
      <c r="B965" s="65" t="s">
        <v>2926</v>
      </c>
      <c r="C965" s="65">
        <v>2787</v>
      </c>
      <c r="D965" s="65"/>
      <c r="E965" s="65"/>
      <c r="F965" s="65"/>
      <c r="G965" s="65">
        <v>1</v>
      </c>
      <c r="H965" s="67">
        <f>VLOOKUP(C965,'Secteur Ex DG'!B:B,1,FALSE)</f>
        <v>2787</v>
      </c>
    </row>
    <row r="966" spans="1:8" hidden="1" x14ac:dyDescent="0.25">
      <c r="A966" s="65" t="s">
        <v>2928</v>
      </c>
      <c r="B966" s="65" t="s">
        <v>2929</v>
      </c>
      <c r="C966" s="65">
        <v>2788</v>
      </c>
      <c r="D966" s="65"/>
      <c r="E966" s="65"/>
      <c r="F966" s="65"/>
      <c r="G966" s="65">
        <v>1</v>
      </c>
      <c r="H966" s="67">
        <f>VLOOKUP(C966,'Secteur Ex DG'!B:B,1,FALSE)</f>
        <v>2788</v>
      </c>
    </row>
    <row r="967" spans="1:8" hidden="1" x14ac:dyDescent="0.25">
      <c r="A967" s="65" t="s">
        <v>2931</v>
      </c>
      <c r="B967" s="65" t="s">
        <v>2932</v>
      </c>
      <c r="C967" s="65">
        <v>2789</v>
      </c>
      <c r="D967" s="65"/>
      <c r="E967" s="65"/>
      <c r="F967" s="65"/>
      <c r="G967" s="65">
        <v>1</v>
      </c>
      <c r="H967" s="67">
        <f>VLOOKUP(C967,'Secteur Ex DG'!B:B,1,FALSE)</f>
        <v>2789</v>
      </c>
    </row>
    <row r="968" spans="1:8" hidden="1" x14ac:dyDescent="0.25">
      <c r="A968" s="65" t="s">
        <v>2934</v>
      </c>
      <c r="B968" s="65" t="s">
        <v>2935</v>
      </c>
      <c r="C968" s="65">
        <v>2791</v>
      </c>
      <c r="D968" s="65"/>
      <c r="E968" s="65"/>
      <c r="F968" s="65"/>
      <c r="G968" s="65">
        <v>1</v>
      </c>
      <c r="H968" s="67">
        <f>VLOOKUP(C968,'Secteur Ex DG'!B:B,1,FALSE)</f>
        <v>2791</v>
      </c>
    </row>
    <row r="969" spans="1:8" hidden="1" x14ac:dyDescent="0.25">
      <c r="A969" s="65" t="s">
        <v>2937</v>
      </c>
      <c r="B969" s="65" t="s">
        <v>2938</v>
      </c>
      <c r="C969" s="65">
        <v>2792</v>
      </c>
      <c r="D969" s="65"/>
      <c r="E969" s="65"/>
      <c r="F969" s="65"/>
      <c r="G969" s="65">
        <v>1</v>
      </c>
      <c r="H969" s="67">
        <f>VLOOKUP(C969,'Secteur Ex DG'!B:B,1,FALSE)</f>
        <v>2792</v>
      </c>
    </row>
    <row r="970" spans="1:8" hidden="1" x14ac:dyDescent="0.25">
      <c r="A970" s="65" t="s">
        <v>2940</v>
      </c>
      <c r="B970" s="65" t="s">
        <v>2941</v>
      </c>
      <c r="C970" s="65">
        <v>2793</v>
      </c>
      <c r="D970" s="65"/>
      <c r="E970" s="65"/>
      <c r="F970" s="65"/>
      <c r="G970" s="65">
        <v>1</v>
      </c>
      <c r="H970" s="67">
        <f>VLOOKUP(C970,'Secteur Ex DG'!B:B,1,FALSE)</f>
        <v>2793</v>
      </c>
    </row>
    <row r="971" spans="1:8" hidden="1" x14ac:dyDescent="0.25">
      <c r="A971" s="65" t="s">
        <v>2943</v>
      </c>
      <c r="B971" s="65" t="s">
        <v>2944</v>
      </c>
      <c r="C971" s="65">
        <v>2794</v>
      </c>
      <c r="D971" s="65"/>
      <c r="E971" s="65"/>
      <c r="F971" s="65"/>
      <c r="G971" s="65">
        <v>1</v>
      </c>
      <c r="H971" s="67">
        <f>VLOOKUP(C971,'Secteur Ex DG'!B:B,1,FALSE)</f>
        <v>2794</v>
      </c>
    </row>
    <row r="972" spans="1:8" hidden="1" x14ac:dyDescent="0.25">
      <c r="A972" s="65" t="s">
        <v>2946</v>
      </c>
      <c r="B972" s="65" t="s">
        <v>2947</v>
      </c>
      <c r="C972" s="65">
        <v>2795</v>
      </c>
      <c r="D972" s="65"/>
      <c r="E972" s="65"/>
      <c r="F972" s="65"/>
      <c r="G972" s="65">
        <v>1</v>
      </c>
      <c r="H972" s="67">
        <f>VLOOKUP(C972,'Secteur Ex DG'!B:B,1,FALSE)</f>
        <v>2795</v>
      </c>
    </row>
    <row r="973" spans="1:8" hidden="1" x14ac:dyDescent="0.25">
      <c r="A973" s="65" t="s">
        <v>2949</v>
      </c>
      <c r="B973" s="65" t="s">
        <v>2950</v>
      </c>
      <c r="C973" s="65">
        <v>2796</v>
      </c>
      <c r="D973" s="65"/>
      <c r="E973" s="65"/>
      <c r="F973" s="65"/>
      <c r="G973" s="65">
        <v>1</v>
      </c>
      <c r="H973" s="67">
        <f>VLOOKUP(C973,'Secteur Ex DG'!B:B,1,FALSE)</f>
        <v>2796</v>
      </c>
    </row>
    <row r="974" spans="1:8" hidden="1" x14ac:dyDescent="0.25">
      <c r="A974" s="65" t="s">
        <v>2952</v>
      </c>
      <c r="B974" s="65" t="s">
        <v>2953</v>
      </c>
      <c r="C974" s="65">
        <v>2797</v>
      </c>
      <c r="D974" s="65"/>
      <c r="E974" s="65"/>
      <c r="F974" s="65"/>
      <c r="G974" s="65">
        <v>1</v>
      </c>
      <c r="H974" s="67">
        <f>VLOOKUP(C974,'Secteur Ex DG'!B:B,1,FALSE)</f>
        <v>2797</v>
      </c>
    </row>
    <row r="975" spans="1:8" hidden="1" x14ac:dyDescent="0.25">
      <c r="A975" s="65" t="s">
        <v>3225</v>
      </c>
      <c r="B975" s="65" t="s">
        <v>3226</v>
      </c>
      <c r="C975" s="65">
        <v>2927</v>
      </c>
      <c r="D975" s="65"/>
      <c r="E975" s="65"/>
      <c r="F975" s="65"/>
      <c r="G975" s="65">
        <v>1</v>
      </c>
      <c r="H975" s="67">
        <f>VLOOKUP(C975,'Secteur Ex DG'!B:B,1,FALSE)</f>
        <v>2927</v>
      </c>
    </row>
    <row r="976" spans="1:8" hidden="1" x14ac:dyDescent="0.25">
      <c r="A976" s="65" t="s">
        <v>2955</v>
      </c>
      <c r="B976" s="65" t="s">
        <v>2956</v>
      </c>
      <c r="C976" s="65">
        <v>2799</v>
      </c>
      <c r="D976" s="65"/>
      <c r="E976" s="65"/>
      <c r="F976" s="65"/>
      <c r="G976" s="65">
        <v>1</v>
      </c>
      <c r="H976" s="67">
        <f>VLOOKUP(C976,'Secteur Ex DG'!B:B,1,FALSE)</f>
        <v>2799</v>
      </c>
    </row>
    <row r="977" spans="1:8" hidden="1" x14ac:dyDescent="0.25">
      <c r="A977" s="65" t="s">
        <v>2958</v>
      </c>
      <c r="B977" s="65" t="s">
        <v>2959</v>
      </c>
      <c r="C977" s="65">
        <v>2800</v>
      </c>
      <c r="D977" s="65"/>
      <c r="E977" s="65"/>
      <c r="F977" s="65"/>
      <c r="G977" s="65">
        <v>1</v>
      </c>
      <c r="H977" s="67">
        <f>VLOOKUP(C977,'Secteur Ex DG'!B:B,1,FALSE)</f>
        <v>2800</v>
      </c>
    </row>
    <row r="978" spans="1:8" hidden="1" x14ac:dyDescent="0.25">
      <c r="A978" s="65" t="s">
        <v>2961</v>
      </c>
      <c r="B978" s="65" t="s">
        <v>2962</v>
      </c>
      <c r="C978" s="65">
        <v>2801</v>
      </c>
      <c r="D978" s="65"/>
      <c r="E978" s="65"/>
      <c r="F978" s="65"/>
      <c r="G978" s="65">
        <v>1</v>
      </c>
      <c r="H978" s="67">
        <f>VLOOKUP(C978,'Secteur Ex DG'!B:B,1,FALSE)</f>
        <v>2801</v>
      </c>
    </row>
    <row r="979" spans="1:8" hidden="1" x14ac:dyDescent="0.25">
      <c r="A979" s="65" t="s">
        <v>2964</v>
      </c>
      <c r="B979" s="65" t="s">
        <v>2965</v>
      </c>
      <c r="C979" s="65">
        <v>2803</v>
      </c>
      <c r="D979" s="65"/>
      <c r="E979" s="65"/>
      <c r="F979" s="65"/>
      <c r="G979" s="65">
        <v>1</v>
      </c>
      <c r="H979" s="67">
        <f>VLOOKUP(C979,'Secteur Ex DG'!B:B,1,FALSE)</f>
        <v>2803</v>
      </c>
    </row>
    <row r="980" spans="1:8" hidden="1" x14ac:dyDescent="0.25">
      <c r="A980" s="65" t="s">
        <v>2967</v>
      </c>
      <c r="B980" s="65" t="s">
        <v>2968</v>
      </c>
      <c r="C980" s="65">
        <v>2804</v>
      </c>
      <c r="D980" s="65"/>
      <c r="E980" s="65"/>
      <c r="F980" s="65"/>
      <c r="G980" s="65">
        <v>1</v>
      </c>
      <c r="H980" s="67">
        <f>VLOOKUP(C980,'Secteur Ex DG'!B:B,1,FALSE)</f>
        <v>2804</v>
      </c>
    </row>
    <row r="981" spans="1:8" hidden="1" x14ac:dyDescent="0.25">
      <c r="A981" s="65" t="s">
        <v>2970</v>
      </c>
      <c r="B981" s="65" t="s">
        <v>2971</v>
      </c>
      <c r="C981" s="65">
        <v>2805</v>
      </c>
      <c r="D981" s="65"/>
      <c r="E981" s="65"/>
      <c r="F981" s="65"/>
      <c r="G981" s="65">
        <v>1</v>
      </c>
      <c r="H981" s="67">
        <f>VLOOKUP(C981,'Secteur Ex DG'!B:B,1,FALSE)</f>
        <v>2805</v>
      </c>
    </row>
    <row r="982" spans="1:8" hidden="1" x14ac:dyDescent="0.25">
      <c r="A982" s="65" t="s">
        <v>2973</v>
      </c>
      <c r="B982" s="65" t="s">
        <v>2974</v>
      </c>
      <c r="C982" s="65">
        <v>2806</v>
      </c>
      <c r="D982" s="65"/>
      <c r="E982" s="65"/>
      <c r="F982" s="65"/>
      <c r="G982" s="65">
        <v>1</v>
      </c>
      <c r="H982" s="67">
        <f>VLOOKUP(C982,'Secteur Ex DG'!B:B,1,FALSE)</f>
        <v>2806</v>
      </c>
    </row>
    <row r="983" spans="1:8" hidden="1" x14ac:dyDescent="0.25">
      <c r="A983" s="65" t="s">
        <v>2976</v>
      </c>
      <c r="B983" s="65" t="s">
        <v>2977</v>
      </c>
      <c r="C983" s="65">
        <v>2808</v>
      </c>
      <c r="D983" s="65"/>
      <c r="E983" s="65"/>
      <c r="F983" s="65"/>
      <c r="G983" s="65">
        <v>1</v>
      </c>
      <c r="H983" s="67">
        <f>VLOOKUP(C983,'Secteur Ex DG'!B:B,1,FALSE)</f>
        <v>2808</v>
      </c>
    </row>
    <row r="984" spans="1:8" hidden="1" x14ac:dyDescent="0.25">
      <c r="A984" s="65" t="s">
        <v>2979</v>
      </c>
      <c r="B984" s="65" t="s">
        <v>2980</v>
      </c>
      <c r="C984" s="65">
        <v>2809</v>
      </c>
      <c r="D984" s="65"/>
      <c r="E984" s="65"/>
      <c r="F984" s="65"/>
      <c r="G984" s="65">
        <v>1</v>
      </c>
      <c r="H984" s="67">
        <f>VLOOKUP(C984,'Secteur Ex DG'!B:B,1,FALSE)</f>
        <v>2809</v>
      </c>
    </row>
    <row r="985" spans="1:8" hidden="1" x14ac:dyDescent="0.25">
      <c r="A985" s="65" t="s">
        <v>2982</v>
      </c>
      <c r="B985" s="65" t="s">
        <v>2983</v>
      </c>
      <c r="C985" s="65">
        <v>2810</v>
      </c>
      <c r="D985" s="65"/>
      <c r="E985" s="65"/>
      <c r="F985" s="65"/>
      <c r="G985" s="65">
        <v>1</v>
      </c>
      <c r="H985" s="67">
        <f>VLOOKUP(C985,'Secteur Ex DG'!B:B,1,FALSE)</f>
        <v>2810</v>
      </c>
    </row>
    <row r="986" spans="1:8" hidden="1" x14ac:dyDescent="0.25">
      <c r="A986" s="65" t="s">
        <v>2985</v>
      </c>
      <c r="B986" s="65" t="s">
        <v>2986</v>
      </c>
      <c r="C986" s="65">
        <v>2811</v>
      </c>
      <c r="D986" s="65"/>
      <c r="E986" s="65"/>
      <c r="F986" s="65"/>
      <c r="G986" s="65">
        <v>1</v>
      </c>
      <c r="H986" s="67">
        <f>VLOOKUP(C986,'Secteur Ex DG'!B:B,1,FALSE)</f>
        <v>2811</v>
      </c>
    </row>
    <row r="987" spans="1:8" hidden="1" x14ac:dyDescent="0.25">
      <c r="A987" s="65" t="s">
        <v>2988</v>
      </c>
      <c r="B987" s="65" t="s">
        <v>2989</v>
      </c>
      <c r="C987" s="65">
        <v>2812</v>
      </c>
      <c r="D987" s="65"/>
      <c r="E987" s="65"/>
      <c r="F987" s="65"/>
      <c r="G987" s="65">
        <v>1</v>
      </c>
      <c r="H987" s="67">
        <f>VLOOKUP(C987,'Secteur Ex DG'!B:B,1,FALSE)</f>
        <v>2812</v>
      </c>
    </row>
    <row r="988" spans="1:8" hidden="1" x14ac:dyDescent="0.25">
      <c r="A988" s="65" t="s">
        <v>2991</v>
      </c>
      <c r="B988" s="65" t="s">
        <v>2992</v>
      </c>
      <c r="C988" s="65">
        <v>2813</v>
      </c>
      <c r="D988" s="65"/>
      <c r="E988" s="65"/>
      <c r="F988" s="65"/>
      <c r="G988" s="65">
        <v>1</v>
      </c>
      <c r="H988" s="67">
        <f>VLOOKUP(C988,'Secteur Ex DG'!B:B,1,FALSE)</f>
        <v>2813</v>
      </c>
    </row>
    <row r="989" spans="1:8" hidden="1" x14ac:dyDescent="0.25">
      <c r="A989" s="65" t="s">
        <v>2994</v>
      </c>
      <c r="B989" s="65" t="s">
        <v>2995</v>
      </c>
      <c r="C989" s="65">
        <v>2814</v>
      </c>
      <c r="D989" s="65"/>
      <c r="E989" s="65"/>
      <c r="F989" s="65"/>
      <c r="G989" s="65">
        <v>1</v>
      </c>
      <c r="H989" s="67">
        <f>VLOOKUP(C989,'Secteur Ex DG'!B:B,1,FALSE)</f>
        <v>2814</v>
      </c>
    </row>
    <row r="990" spans="1:8" hidden="1" x14ac:dyDescent="0.25">
      <c r="A990" s="65" t="s">
        <v>2997</v>
      </c>
      <c r="B990" s="65" t="s">
        <v>2998</v>
      </c>
      <c r="C990" s="65">
        <v>2815</v>
      </c>
      <c r="D990" s="65"/>
      <c r="E990" s="65"/>
      <c r="F990" s="65"/>
      <c r="G990" s="65">
        <v>1</v>
      </c>
      <c r="H990" s="67">
        <f>VLOOKUP(C990,'Secteur Ex DG'!B:B,1,FALSE)</f>
        <v>2815</v>
      </c>
    </row>
    <row r="991" spans="1:8" hidden="1" x14ac:dyDescent="0.25">
      <c r="A991" s="65" t="s">
        <v>3000</v>
      </c>
      <c r="B991" s="65" t="s">
        <v>3001</v>
      </c>
      <c r="C991" s="65">
        <v>2817</v>
      </c>
      <c r="D991" s="65"/>
      <c r="E991" s="65"/>
      <c r="F991" s="65"/>
      <c r="G991" s="65">
        <v>1</v>
      </c>
      <c r="H991" s="67">
        <f>VLOOKUP(C991,'Secteur Ex DG'!B:B,1,FALSE)</f>
        <v>2817</v>
      </c>
    </row>
    <row r="992" spans="1:8" hidden="1" x14ac:dyDescent="0.25">
      <c r="A992" s="65" t="s">
        <v>3003</v>
      </c>
      <c r="B992" s="65" t="s">
        <v>3004</v>
      </c>
      <c r="C992" s="65">
        <v>2818</v>
      </c>
      <c r="D992" s="65"/>
      <c r="E992" s="65"/>
      <c r="F992" s="65"/>
      <c r="G992" s="65">
        <v>1</v>
      </c>
      <c r="H992" s="67">
        <f>VLOOKUP(C992,'Secteur Ex DG'!B:B,1,FALSE)</f>
        <v>2818</v>
      </c>
    </row>
    <row r="993" spans="1:8" hidden="1" x14ac:dyDescent="0.25">
      <c r="A993" s="66" t="s">
        <v>3287</v>
      </c>
      <c r="B993" s="67" t="s">
        <v>3288</v>
      </c>
      <c r="C993" s="67">
        <v>2966</v>
      </c>
      <c r="G993" s="68">
        <v>1</v>
      </c>
      <c r="H993" s="67">
        <f>VLOOKUP(C993,'Secteur Ex DG'!B:B,1,FALSE)</f>
        <v>2966</v>
      </c>
    </row>
    <row r="994" spans="1:8" hidden="1" x14ac:dyDescent="0.25">
      <c r="A994" s="65" t="s">
        <v>3006</v>
      </c>
      <c r="B994" s="65" t="s">
        <v>3007</v>
      </c>
      <c r="C994" s="65">
        <v>2821</v>
      </c>
      <c r="D994" s="65"/>
      <c r="E994" s="65"/>
      <c r="F994" s="65"/>
      <c r="G994" s="65">
        <v>1</v>
      </c>
      <c r="H994" s="67">
        <f>VLOOKUP(C994,'Secteur Ex DG'!B:B,1,FALSE)</f>
        <v>2821</v>
      </c>
    </row>
    <row r="995" spans="1:8" hidden="1" x14ac:dyDescent="0.25">
      <c r="A995" s="65" t="s">
        <v>3009</v>
      </c>
      <c r="B995" s="65" t="s">
        <v>3010</v>
      </c>
      <c r="C995" s="65">
        <v>2822</v>
      </c>
      <c r="D995" s="65"/>
      <c r="E995" s="65"/>
      <c r="F995" s="65"/>
      <c r="G995" s="65">
        <v>1</v>
      </c>
      <c r="H995" s="67">
        <f>VLOOKUP(C995,'Secteur Ex DG'!B:B,1,FALSE)</f>
        <v>2822</v>
      </c>
    </row>
    <row r="996" spans="1:8" hidden="1" x14ac:dyDescent="0.25">
      <c r="A996" s="65" t="s">
        <v>3012</v>
      </c>
      <c r="B996" s="65" t="s">
        <v>3013</v>
      </c>
      <c r="C996" s="65">
        <v>2823</v>
      </c>
      <c r="D996" s="65"/>
      <c r="E996" s="65"/>
      <c r="F996" s="65"/>
      <c r="G996" s="65">
        <v>1</v>
      </c>
      <c r="H996" s="67">
        <f>VLOOKUP(C996,'Secteur Ex DG'!B:B,1,FALSE)</f>
        <v>2823</v>
      </c>
    </row>
    <row r="997" spans="1:8" hidden="1" x14ac:dyDescent="0.25">
      <c r="A997" s="65" t="s">
        <v>3015</v>
      </c>
      <c r="B997" s="65" t="s">
        <v>3016</v>
      </c>
      <c r="C997" s="65">
        <v>2824</v>
      </c>
      <c r="D997" s="65"/>
      <c r="E997" s="65"/>
      <c r="F997" s="65"/>
      <c r="G997" s="65">
        <v>1</v>
      </c>
      <c r="H997" s="67">
        <f>VLOOKUP(C997,'Secteur Ex DG'!B:B,1,FALSE)</f>
        <v>2824</v>
      </c>
    </row>
    <row r="998" spans="1:8" hidden="1" x14ac:dyDescent="0.25">
      <c r="A998" s="65" t="s">
        <v>3018</v>
      </c>
      <c r="B998" s="65" t="s">
        <v>3019</v>
      </c>
      <c r="C998" s="65">
        <v>2825</v>
      </c>
      <c r="D998" s="65"/>
      <c r="E998" s="65"/>
      <c r="F998" s="65"/>
      <c r="G998" s="65">
        <v>1</v>
      </c>
      <c r="H998" s="67">
        <f>VLOOKUP(C998,'Secteur Ex DG'!B:B,1,FALSE)</f>
        <v>2825</v>
      </c>
    </row>
    <row r="999" spans="1:8" hidden="1" x14ac:dyDescent="0.25">
      <c r="A999" s="65" t="s">
        <v>3021</v>
      </c>
      <c r="B999" s="65" t="s">
        <v>3022</v>
      </c>
      <c r="C999" s="65">
        <v>2826</v>
      </c>
      <c r="D999" s="65"/>
      <c r="E999" s="65"/>
      <c r="F999" s="65"/>
      <c r="G999" s="65">
        <v>1</v>
      </c>
      <c r="H999" s="67">
        <f>VLOOKUP(C999,'Secteur Ex DG'!B:B,1,FALSE)</f>
        <v>2826</v>
      </c>
    </row>
    <row r="1000" spans="1:8" hidden="1" x14ac:dyDescent="0.25">
      <c r="A1000" s="65" t="s">
        <v>3024</v>
      </c>
      <c r="B1000" s="65" t="s">
        <v>3025</v>
      </c>
      <c r="C1000" s="65">
        <v>2830</v>
      </c>
      <c r="D1000" s="65"/>
      <c r="E1000" s="65"/>
      <c r="F1000" s="65"/>
      <c r="G1000" s="65">
        <v>1</v>
      </c>
      <c r="H1000" s="67">
        <f>VLOOKUP(C1000,'Secteur Ex DG'!B:B,1,FALSE)</f>
        <v>2830</v>
      </c>
    </row>
    <row r="1001" spans="1:8" hidden="1" x14ac:dyDescent="0.25">
      <c r="A1001" s="65" t="s">
        <v>3027</v>
      </c>
      <c r="B1001" s="65" t="s">
        <v>3028</v>
      </c>
      <c r="C1001" s="65">
        <v>2831</v>
      </c>
      <c r="D1001" s="65"/>
      <c r="E1001" s="65"/>
      <c r="F1001" s="65"/>
      <c r="G1001" s="65">
        <v>1</v>
      </c>
      <c r="H1001" s="67">
        <f>VLOOKUP(C1001,'Secteur Ex DG'!B:B,1,FALSE)</f>
        <v>2831</v>
      </c>
    </row>
    <row r="1002" spans="1:8" hidden="1" x14ac:dyDescent="0.25">
      <c r="A1002" s="65" t="s">
        <v>3030</v>
      </c>
      <c r="B1002" s="65" t="s">
        <v>3031</v>
      </c>
      <c r="C1002" s="65">
        <v>2832</v>
      </c>
      <c r="D1002" s="65"/>
      <c r="E1002" s="65"/>
      <c r="F1002" s="65"/>
      <c r="G1002" s="65">
        <v>1</v>
      </c>
      <c r="H1002" s="67">
        <f>VLOOKUP(C1002,'Secteur Ex DG'!B:B,1,FALSE)</f>
        <v>2832</v>
      </c>
    </row>
    <row r="1003" spans="1:8" hidden="1" x14ac:dyDescent="0.25">
      <c r="A1003" s="65" t="s">
        <v>3033</v>
      </c>
      <c r="B1003" s="65" t="s">
        <v>3034</v>
      </c>
      <c r="C1003" s="65">
        <v>2833</v>
      </c>
      <c r="D1003" s="65"/>
      <c r="E1003" s="65"/>
      <c r="F1003" s="65"/>
      <c r="G1003" s="65">
        <v>1</v>
      </c>
      <c r="H1003" s="67">
        <f>VLOOKUP(C1003,'Secteur Ex DG'!B:B,1,FALSE)</f>
        <v>2833</v>
      </c>
    </row>
    <row r="1004" spans="1:8" hidden="1" x14ac:dyDescent="0.25">
      <c r="A1004" s="65" t="s">
        <v>3036</v>
      </c>
      <c r="B1004" s="65" t="s">
        <v>3037</v>
      </c>
      <c r="C1004" s="65">
        <v>2834</v>
      </c>
      <c r="D1004" s="65"/>
      <c r="E1004" s="65"/>
      <c r="F1004" s="65"/>
      <c r="G1004" s="65">
        <v>1</v>
      </c>
      <c r="H1004" s="67">
        <f>VLOOKUP(C1004,'Secteur Ex DG'!B:B,1,FALSE)</f>
        <v>2834</v>
      </c>
    </row>
    <row r="1005" spans="1:8" hidden="1" x14ac:dyDescent="0.25">
      <c r="A1005" s="65" t="s">
        <v>3039</v>
      </c>
      <c r="B1005" s="65" t="s">
        <v>3040</v>
      </c>
      <c r="C1005" s="65">
        <v>2835</v>
      </c>
      <c r="D1005" s="65"/>
      <c r="E1005" s="65"/>
      <c r="F1005" s="65"/>
      <c r="G1005" s="65">
        <v>1</v>
      </c>
      <c r="H1005" s="67">
        <f>VLOOKUP(C1005,'Secteur Ex DG'!B:B,1,FALSE)</f>
        <v>2835</v>
      </c>
    </row>
    <row r="1006" spans="1:8" hidden="1" x14ac:dyDescent="0.25">
      <c r="A1006" s="65" t="s">
        <v>3042</v>
      </c>
      <c r="B1006" s="65" t="s">
        <v>3043</v>
      </c>
      <c r="C1006" s="65">
        <v>2836</v>
      </c>
      <c r="D1006" s="65"/>
      <c r="E1006" s="65"/>
      <c r="F1006" s="65"/>
      <c r="G1006" s="65">
        <v>1</v>
      </c>
      <c r="H1006" s="67">
        <f>VLOOKUP(C1006,'Secteur Ex DG'!B:B,1,FALSE)</f>
        <v>2836</v>
      </c>
    </row>
    <row r="1007" spans="1:8" hidden="1" x14ac:dyDescent="0.25">
      <c r="A1007" s="65" t="s">
        <v>3045</v>
      </c>
      <c r="B1007" s="65" t="s">
        <v>3046</v>
      </c>
      <c r="C1007" s="65">
        <v>2840</v>
      </c>
      <c r="D1007" s="65"/>
      <c r="E1007" s="65"/>
      <c r="F1007" s="65"/>
      <c r="G1007" s="65">
        <v>1</v>
      </c>
      <c r="H1007" s="67">
        <f>VLOOKUP(C1007,'Secteur Ex DG'!B:B,1,FALSE)</f>
        <v>2840</v>
      </c>
    </row>
    <row r="1008" spans="1:8" hidden="1" x14ac:dyDescent="0.25">
      <c r="A1008" s="65" t="s">
        <v>3048</v>
      </c>
      <c r="B1008" s="65" t="s">
        <v>3049</v>
      </c>
      <c r="C1008" s="65">
        <v>2841</v>
      </c>
      <c r="D1008" s="65"/>
      <c r="E1008" s="65"/>
      <c r="F1008" s="65"/>
      <c r="G1008" s="65">
        <v>1</v>
      </c>
      <c r="H1008" s="67">
        <f>VLOOKUP(C1008,'Secteur Ex DG'!B:B,1,FALSE)</f>
        <v>2841</v>
      </c>
    </row>
    <row r="1009" spans="1:8" hidden="1" x14ac:dyDescent="0.25">
      <c r="A1009" s="65" t="s">
        <v>3051</v>
      </c>
      <c r="B1009" s="65" t="s">
        <v>3052</v>
      </c>
      <c r="C1009" s="65">
        <v>2842</v>
      </c>
      <c r="D1009" s="65"/>
      <c r="E1009" s="65"/>
      <c r="F1009" s="65"/>
      <c r="G1009" s="65">
        <v>1</v>
      </c>
      <c r="H1009" s="67">
        <f>VLOOKUP(C1009,'Secteur Ex DG'!B:B,1,FALSE)</f>
        <v>2842</v>
      </c>
    </row>
    <row r="1010" spans="1:8" hidden="1" x14ac:dyDescent="0.25">
      <c r="A1010" s="65" t="s">
        <v>3054</v>
      </c>
      <c r="B1010" s="65" t="s">
        <v>3055</v>
      </c>
      <c r="C1010" s="65">
        <v>2843</v>
      </c>
      <c r="D1010" s="65"/>
      <c r="E1010" s="65"/>
      <c r="F1010" s="65"/>
      <c r="G1010" s="65">
        <v>1</v>
      </c>
      <c r="H1010" s="67">
        <f>VLOOKUP(C1010,'Secteur Ex DG'!B:B,1,FALSE)</f>
        <v>2843</v>
      </c>
    </row>
    <row r="1011" spans="1:8" hidden="1" x14ac:dyDescent="0.25">
      <c r="A1011" s="69" t="s">
        <v>3057</v>
      </c>
      <c r="B1011" s="69" t="s">
        <v>3058</v>
      </c>
      <c r="C1011" s="69">
        <v>2844</v>
      </c>
      <c r="G1011" s="68">
        <v>1</v>
      </c>
      <c r="H1011" s="67">
        <f>VLOOKUP(C1011,'Secteur Ex DG'!B:B,1,FALSE)</f>
        <v>2844</v>
      </c>
    </row>
    <row r="1012" spans="1:8" hidden="1" x14ac:dyDescent="0.25">
      <c r="A1012" s="65" t="s">
        <v>3060</v>
      </c>
      <c r="B1012" s="65" t="s">
        <v>3061</v>
      </c>
      <c r="C1012" s="65">
        <v>2845</v>
      </c>
      <c r="D1012" s="65"/>
      <c r="E1012" s="65"/>
      <c r="F1012" s="65"/>
      <c r="G1012" s="65">
        <v>1</v>
      </c>
      <c r="H1012" s="67">
        <f>VLOOKUP(C1012,'Secteur Ex DG'!B:B,1,FALSE)</f>
        <v>2845</v>
      </c>
    </row>
    <row r="1013" spans="1:8" hidden="1" x14ac:dyDescent="0.25">
      <c r="A1013" s="65" t="s">
        <v>3063</v>
      </c>
      <c r="B1013" s="65" t="s">
        <v>3064</v>
      </c>
      <c r="C1013" s="65">
        <v>2846</v>
      </c>
      <c r="D1013" s="65"/>
      <c r="E1013" s="65"/>
      <c r="F1013" s="65"/>
      <c r="G1013" s="65">
        <v>1</v>
      </c>
      <c r="H1013" s="67">
        <f>VLOOKUP(C1013,'Secteur Ex DG'!B:B,1,FALSE)</f>
        <v>2846</v>
      </c>
    </row>
    <row r="1014" spans="1:8" hidden="1" x14ac:dyDescent="0.25">
      <c r="A1014" s="65" t="s">
        <v>3066</v>
      </c>
      <c r="B1014" s="65" t="s">
        <v>3067</v>
      </c>
      <c r="C1014" s="65">
        <v>2847</v>
      </c>
      <c r="D1014" s="65"/>
      <c r="E1014" s="65"/>
      <c r="F1014" s="65"/>
      <c r="G1014" s="65">
        <v>1</v>
      </c>
      <c r="H1014" s="67">
        <f>VLOOKUP(C1014,'Secteur Ex DG'!B:B,1,FALSE)</f>
        <v>2847</v>
      </c>
    </row>
    <row r="1015" spans="1:8" hidden="1" x14ac:dyDescent="0.25">
      <c r="A1015" s="65" t="s">
        <v>3069</v>
      </c>
      <c r="B1015" s="65" t="s">
        <v>3070</v>
      </c>
      <c r="C1015" s="65">
        <v>2850</v>
      </c>
      <c r="D1015" s="65"/>
      <c r="E1015" s="65"/>
      <c r="F1015" s="65"/>
      <c r="G1015" s="65">
        <v>1</v>
      </c>
      <c r="H1015" s="67">
        <f>VLOOKUP(C1015,'Secteur Ex DG'!B:B,1,FALSE)</f>
        <v>2850</v>
      </c>
    </row>
    <row r="1016" spans="1:8" hidden="1" x14ac:dyDescent="0.25">
      <c r="A1016" s="65" t="s">
        <v>3072</v>
      </c>
      <c r="B1016" s="65" t="s">
        <v>3073</v>
      </c>
      <c r="C1016" s="65">
        <v>2856</v>
      </c>
      <c r="D1016" s="65"/>
      <c r="E1016" s="65"/>
      <c r="F1016" s="65"/>
      <c r="G1016" s="65">
        <v>1</v>
      </c>
      <c r="H1016" s="67">
        <f>VLOOKUP(C1016,'Secteur Ex DG'!B:B,1,FALSE)</f>
        <v>2856</v>
      </c>
    </row>
    <row r="1017" spans="1:8" hidden="1" x14ac:dyDescent="0.25">
      <c r="A1017" s="65" t="s">
        <v>3075</v>
      </c>
      <c r="B1017" s="65" t="s">
        <v>3076</v>
      </c>
      <c r="C1017" s="65">
        <v>2857</v>
      </c>
      <c r="D1017" s="65"/>
      <c r="E1017" s="65"/>
      <c r="F1017" s="65"/>
      <c r="G1017" s="65">
        <v>1</v>
      </c>
      <c r="H1017" s="67">
        <f>VLOOKUP(C1017,'Secteur Ex DG'!B:B,1,FALSE)</f>
        <v>2857</v>
      </c>
    </row>
    <row r="1018" spans="1:8" hidden="1" x14ac:dyDescent="0.25">
      <c r="A1018" s="65" t="s">
        <v>3078</v>
      </c>
      <c r="B1018" s="65" t="s">
        <v>3079</v>
      </c>
      <c r="C1018" s="65">
        <v>2858</v>
      </c>
      <c r="D1018" s="65"/>
      <c r="E1018" s="65"/>
      <c r="F1018" s="65"/>
      <c r="G1018" s="65">
        <v>1</v>
      </c>
      <c r="H1018" s="67">
        <f>VLOOKUP(C1018,'Secteur Ex DG'!B:B,1,FALSE)</f>
        <v>2858</v>
      </c>
    </row>
    <row r="1019" spans="1:8" hidden="1" x14ac:dyDescent="0.25">
      <c r="A1019" s="65" t="s">
        <v>3081</v>
      </c>
      <c r="B1019" s="65" t="s">
        <v>3082</v>
      </c>
      <c r="C1019" s="65">
        <v>2860</v>
      </c>
      <c r="D1019" s="65"/>
      <c r="E1019" s="65"/>
      <c r="F1019" s="65"/>
      <c r="G1019" s="65">
        <v>1</v>
      </c>
      <c r="H1019" s="67">
        <f>VLOOKUP(C1019,'Secteur Ex DG'!B:B,1,FALSE)</f>
        <v>2860</v>
      </c>
    </row>
    <row r="1020" spans="1:8" hidden="1" x14ac:dyDescent="0.25">
      <c r="A1020" s="65" t="s">
        <v>3084</v>
      </c>
      <c r="B1020" s="65" t="s">
        <v>3085</v>
      </c>
      <c r="C1020" s="65">
        <v>2861</v>
      </c>
      <c r="D1020" s="65"/>
      <c r="E1020" s="65"/>
      <c r="F1020" s="65"/>
      <c r="G1020" s="65">
        <v>1</v>
      </c>
      <c r="H1020" s="67">
        <f>VLOOKUP(C1020,'Secteur Ex DG'!B:B,1,FALSE)</f>
        <v>2861</v>
      </c>
    </row>
    <row r="1021" spans="1:8" hidden="1" x14ac:dyDescent="0.25">
      <c r="A1021" s="65" t="s">
        <v>3087</v>
      </c>
      <c r="B1021" s="65" t="s">
        <v>3088</v>
      </c>
      <c r="C1021" s="65">
        <v>2862</v>
      </c>
      <c r="D1021" s="65"/>
      <c r="E1021" s="65"/>
      <c r="F1021" s="65"/>
      <c r="G1021" s="65">
        <v>1</v>
      </c>
      <c r="H1021" s="67">
        <f>VLOOKUP(C1021,'Secteur Ex DG'!B:B,1,FALSE)</f>
        <v>2862</v>
      </c>
    </row>
    <row r="1022" spans="1:8" hidden="1" x14ac:dyDescent="0.25">
      <c r="A1022" s="65" t="s">
        <v>3090</v>
      </c>
      <c r="B1022" s="65" t="s">
        <v>3091</v>
      </c>
      <c r="C1022" s="65">
        <v>2863</v>
      </c>
      <c r="D1022" s="65"/>
      <c r="E1022" s="65"/>
      <c r="F1022" s="65"/>
      <c r="G1022" s="65">
        <v>1</v>
      </c>
      <c r="H1022" s="67">
        <f>VLOOKUP(C1022,'Secteur Ex DG'!B:B,1,FALSE)</f>
        <v>2863</v>
      </c>
    </row>
    <row r="1023" spans="1:8" hidden="1" x14ac:dyDescent="0.25">
      <c r="A1023" s="65" t="s">
        <v>3093</v>
      </c>
      <c r="B1023" s="65" t="s">
        <v>3094</v>
      </c>
      <c r="C1023" s="65">
        <v>2865</v>
      </c>
      <c r="D1023" s="65"/>
      <c r="E1023" s="65"/>
      <c r="F1023" s="65"/>
      <c r="G1023" s="65">
        <v>1</v>
      </c>
      <c r="H1023" s="67">
        <f>VLOOKUP(C1023,'Secteur Ex DG'!B:B,1,FALSE)</f>
        <v>2865</v>
      </c>
    </row>
    <row r="1024" spans="1:8" hidden="1" x14ac:dyDescent="0.25">
      <c r="A1024" s="65" t="s">
        <v>3096</v>
      </c>
      <c r="B1024" s="65" t="s">
        <v>3097</v>
      </c>
      <c r="C1024" s="65">
        <v>2866</v>
      </c>
      <c r="D1024" s="65"/>
      <c r="E1024" s="65"/>
      <c r="F1024" s="65"/>
      <c r="G1024" s="65">
        <v>1</v>
      </c>
      <c r="H1024" s="67">
        <f>VLOOKUP(C1024,'Secteur Ex DG'!B:B,1,FALSE)</f>
        <v>2866</v>
      </c>
    </row>
    <row r="1025" spans="1:8" hidden="1" x14ac:dyDescent="0.25">
      <c r="A1025" s="65" t="s">
        <v>3099</v>
      </c>
      <c r="B1025" s="65" t="s">
        <v>3100</v>
      </c>
      <c r="C1025" s="65">
        <v>2867</v>
      </c>
      <c r="D1025" s="65"/>
      <c r="E1025" s="65"/>
      <c r="F1025" s="65"/>
      <c r="G1025" s="65">
        <v>1</v>
      </c>
      <c r="H1025" s="67">
        <f>VLOOKUP(C1025,'Secteur Ex DG'!B:B,1,FALSE)</f>
        <v>2867</v>
      </c>
    </row>
    <row r="1026" spans="1:8" hidden="1" x14ac:dyDescent="0.25">
      <c r="A1026" s="65" t="s">
        <v>3102</v>
      </c>
      <c r="B1026" s="65" t="s">
        <v>3103</v>
      </c>
      <c r="C1026" s="65">
        <v>2870</v>
      </c>
      <c r="D1026" s="65"/>
      <c r="E1026" s="65"/>
      <c r="F1026" s="65"/>
      <c r="G1026" s="65">
        <v>1</v>
      </c>
      <c r="H1026" s="67">
        <f>VLOOKUP(C1026,'Secteur Ex DG'!B:B,1,FALSE)</f>
        <v>2870</v>
      </c>
    </row>
    <row r="1027" spans="1:8" hidden="1" x14ac:dyDescent="0.25">
      <c r="A1027" s="65" t="s">
        <v>3105</v>
      </c>
      <c r="B1027" s="65" t="s">
        <v>3106</v>
      </c>
      <c r="C1027" s="65">
        <v>2871</v>
      </c>
      <c r="D1027" s="65"/>
      <c r="E1027" s="65"/>
      <c r="F1027" s="65"/>
      <c r="G1027" s="65">
        <v>1</v>
      </c>
      <c r="H1027" s="67">
        <f>VLOOKUP(C1027,'Secteur Ex DG'!B:B,1,FALSE)</f>
        <v>2871</v>
      </c>
    </row>
    <row r="1028" spans="1:8" hidden="1" x14ac:dyDescent="0.25">
      <c r="A1028" s="65" t="s">
        <v>3108</v>
      </c>
      <c r="B1028" s="65" t="s">
        <v>3109</v>
      </c>
      <c r="C1028" s="65">
        <v>2875</v>
      </c>
      <c r="D1028" s="65"/>
      <c r="E1028" s="65"/>
      <c r="F1028" s="65"/>
      <c r="G1028" s="65">
        <v>1</v>
      </c>
      <c r="H1028" s="67">
        <f>VLOOKUP(C1028,'Secteur Ex DG'!B:B,1,FALSE)</f>
        <v>2875</v>
      </c>
    </row>
    <row r="1029" spans="1:8" hidden="1" x14ac:dyDescent="0.25">
      <c r="A1029" s="65" t="s">
        <v>3111</v>
      </c>
      <c r="B1029" s="65" t="s">
        <v>3112</v>
      </c>
      <c r="C1029" s="65">
        <v>2876</v>
      </c>
      <c r="D1029" s="65"/>
      <c r="E1029" s="65"/>
      <c r="F1029" s="65"/>
      <c r="G1029" s="65">
        <v>1</v>
      </c>
      <c r="H1029" s="67">
        <f>VLOOKUP(C1029,'Secteur Ex DG'!B:B,1,FALSE)</f>
        <v>2876</v>
      </c>
    </row>
    <row r="1030" spans="1:8" hidden="1" x14ac:dyDescent="0.25">
      <c r="A1030" s="65" t="s">
        <v>3114</v>
      </c>
      <c r="B1030" s="65" t="s">
        <v>3115</v>
      </c>
      <c r="C1030" s="65">
        <v>2877</v>
      </c>
      <c r="D1030" s="65"/>
      <c r="E1030" s="65"/>
      <c r="F1030" s="65"/>
      <c r="G1030" s="65">
        <v>1</v>
      </c>
      <c r="H1030" s="67">
        <f>VLOOKUP(C1030,'Secteur Ex DG'!B:B,1,FALSE)</f>
        <v>2877</v>
      </c>
    </row>
    <row r="1031" spans="1:8" hidden="1" x14ac:dyDescent="0.25">
      <c r="A1031" s="65" t="s">
        <v>3117</v>
      </c>
      <c r="B1031" s="65" t="s">
        <v>3118</v>
      </c>
      <c r="C1031" s="65">
        <v>2878</v>
      </c>
      <c r="D1031" s="65"/>
      <c r="E1031" s="65"/>
      <c r="F1031" s="65"/>
      <c r="G1031" s="65">
        <v>1</v>
      </c>
      <c r="H1031" s="67">
        <f>VLOOKUP(C1031,'Secteur Ex DG'!B:B,1,FALSE)</f>
        <v>2878</v>
      </c>
    </row>
    <row r="1032" spans="1:8" hidden="1" x14ac:dyDescent="0.25">
      <c r="A1032" s="65" t="s">
        <v>3120</v>
      </c>
      <c r="B1032" s="65" t="s">
        <v>3121</v>
      </c>
      <c r="C1032" s="65">
        <v>2879</v>
      </c>
      <c r="D1032" s="65"/>
      <c r="E1032" s="65"/>
      <c r="F1032" s="65"/>
      <c r="G1032" s="65">
        <v>1</v>
      </c>
      <c r="H1032" s="67">
        <f>VLOOKUP(C1032,'Secteur Ex DG'!B:B,1,FALSE)</f>
        <v>2879</v>
      </c>
    </row>
    <row r="1033" spans="1:8" hidden="1" x14ac:dyDescent="0.25">
      <c r="A1033" s="65" t="s">
        <v>3123</v>
      </c>
      <c r="B1033" s="65" t="s">
        <v>3124</v>
      </c>
      <c r="C1033" s="65">
        <v>2880</v>
      </c>
      <c r="D1033" s="65"/>
      <c r="E1033" s="65"/>
      <c r="F1033" s="65"/>
      <c r="G1033" s="65">
        <v>1</v>
      </c>
      <c r="H1033" s="67">
        <f>VLOOKUP(C1033,'Secteur Ex DG'!B:B,1,FALSE)</f>
        <v>2880</v>
      </c>
    </row>
    <row r="1034" spans="1:8" hidden="1" x14ac:dyDescent="0.25">
      <c r="A1034" s="65" t="s">
        <v>3126</v>
      </c>
      <c r="B1034" s="65" t="s">
        <v>3127</v>
      </c>
      <c r="C1034" s="65">
        <v>2881</v>
      </c>
      <c r="D1034" s="65"/>
      <c r="E1034" s="65"/>
      <c r="F1034" s="65"/>
      <c r="G1034" s="65">
        <v>1</v>
      </c>
      <c r="H1034" s="67">
        <f>VLOOKUP(C1034,'Secteur Ex DG'!B:B,1,FALSE)</f>
        <v>2881</v>
      </c>
    </row>
    <row r="1035" spans="1:8" hidden="1" x14ac:dyDescent="0.25">
      <c r="A1035" s="65" t="s">
        <v>3129</v>
      </c>
      <c r="B1035" s="65" t="s">
        <v>3130</v>
      </c>
      <c r="C1035" s="65">
        <v>2882</v>
      </c>
      <c r="D1035" s="65"/>
      <c r="E1035" s="65"/>
      <c r="F1035" s="65"/>
      <c r="G1035" s="65">
        <v>1</v>
      </c>
      <c r="H1035" s="67">
        <f>VLOOKUP(C1035,'Secteur Ex DG'!B:B,1,FALSE)</f>
        <v>2882</v>
      </c>
    </row>
    <row r="1036" spans="1:8" hidden="1" x14ac:dyDescent="0.25">
      <c r="A1036" s="65" t="s">
        <v>3132</v>
      </c>
      <c r="B1036" s="65" t="s">
        <v>3133</v>
      </c>
      <c r="C1036" s="65">
        <v>2883</v>
      </c>
      <c r="D1036" s="65"/>
      <c r="E1036" s="65"/>
      <c r="F1036" s="65"/>
      <c r="G1036" s="65">
        <v>1</v>
      </c>
      <c r="H1036" s="67">
        <f>VLOOKUP(C1036,'Secteur Ex DG'!B:B,1,FALSE)</f>
        <v>2883</v>
      </c>
    </row>
    <row r="1037" spans="1:8" hidden="1" x14ac:dyDescent="0.25">
      <c r="A1037" s="65" t="s">
        <v>3135</v>
      </c>
      <c r="B1037" s="65" t="s">
        <v>3136</v>
      </c>
      <c r="C1037" s="65">
        <v>2884</v>
      </c>
      <c r="D1037" s="65"/>
      <c r="E1037" s="65"/>
      <c r="F1037" s="65"/>
      <c r="G1037" s="65">
        <v>1</v>
      </c>
      <c r="H1037" s="67">
        <f>VLOOKUP(C1037,'Secteur Ex DG'!B:B,1,FALSE)</f>
        <v>2884</v>
      </c>
    </row>
    <row r="1038" spans="1:8" hidden="1" x14ac:dyDescent="0.25">
      <c r="A1038" s="65" t="s">
        <v>3138</v>
      </c>
      <c r="B1038" s="65" t="s">
        <v>3139</v>
      </c>
      <c r="C1038" s="65">
        <v>2885</v>
      </c>
      <c r="D1038" s="65"/>
      <c r="E1038" s="65"/>
      <c r="F1038" s="65"/>
      <c r="G1038" s="65">
        <v>1</v>
      </c>
      <c r="H1038" s="67">
        <f>VLOOKUP(C1038,'Secteur Ex DG'!B:B,1,FALSE)</f>
        <v>2885</v>
      </c>
    </row>
    <row r="1039" spans="1:8" hidden="1" x14ac:dyDescent="0.25">
      <c r="A1039" s="65" t="s">
        <v>3141</v>
      </c>
      <c r="B1039" s="65" t="s">
        <v>3142</v>
      </c>
      <c r="C1039" s="65">
        <v>2886</v>
      </c>
      <c r="D1039" s="65"/>
      <c r="E1039" s="65"/>
      <c r="F1039" s="65"/>
      <c r="G1039" s="65">
        <v>1</v>
      </c>
      <c r="H1039" s="67">
        <f>VLOOKUP(C1039,'Secteur Ex DG'!B:B,1,FALSE)</f>
        <v>2886</v>
      </c>
    </row>
    <row r="1040" spans="1:8" hidden="1" x14ac:dyDescent="0.25">
      <c r="A1040" s="65" t="s">
        <v>3144</v>
      </c>
      <c r="B1040" s="65" t="s">
        <v>3145</v>
      </c>
      <c r="C1040" s="65">
        <v>2887</v>
      </c>
      <c r="D1040" s="65"/>
      <c r="E1040" s="65"/>
      <c r="F1040" s="65"/>
      <c r="G1040" s="65">
        <v>1</v>
      </c>
      <c r="H1040" s="67">
        <f>VLOOKUP(C1040,'Secteur Ex DG'!B:B,1,FALSE)</f>
        <v>2887</v>
      </c>
    </row>
    <row r="1041" spans="1:8" hidden="1" x14ac:dyDescent="0.25">
      <c r="A1041" s="65" t="s">
        <v>3147</v>
      </c>
      <c r="B1041" s="65" t="s">
        <v>3148</v>
      </c>
      <c r="C1041" s="65">
        <v>2888</v>
      </c>
      <c r="D1041" s="65"/>
      <c r="E1041" s="65"/>
      <c r="F1041" s="65"/>
      <c r="G1041" s="65">
        <v>1</v>
      </c>
      <c r="H1041" s="67">
        <f>VLOOKUP(C1041,'Secteur Ex DG'!B:B,1,FALSE)</f>
        <v>2888</v>
      </c>
    </row>
    <row r="1042" spans="1:8" hidden="1" x14ac:dyDescent="0.25">
      <c r="A1042" s="65" t="s">
        <v>3150</v>
      </c>
      <c r="B1042" s="65" t="s">
        <v>3151</v>
      </c>
      <c r="C1042" s="65">
        <v>2889</v>
      </c>
      <c r="D1042" s="65"/>
      <c r="E1042" s="65"/>
      <c r="F1042" s="65"/>
      <c r="G1042" s="65">
        <v>1</v>
      </c>
      <c r="H1042" s="67">
        <f>VLOOKUP(C1042,'Secteur Ex DG'!B:B,1,FALSE)</f>
        <v>2889</v>
      </c>
    </row>
    <row r="1043" spans="1:8" hidden="1" x14ac:dyDescent="0.25">
      <c r="A1043" s="65" t="s">
        <v>3153</v>
      </c>
      <c r="B1043" s="65" t="s">
        <v>3154</v>
      </c>
      <c r="C1043" s="65">
        <v>2890</v>
      </c>
      <c r="D1043" s="65"/>
      <c r="E1043" s="65"/>
      <c r="F1043" s="65"/>
      <c r="G1043" s="65">
        <v>1</v>
      </c>
      <c r="H1043" s="67">
        <f>VLOOKUP(C1043,'Secteur Ex DG'!B:B,1,FALSE)</f>
        <v>2890</v>
      </c>
    </row>
    <row r="1044" spans="1:8" hidden="1" x14ac:dyDescent="0.25">
      <c r="A1044" s="65" t="s">
        <v>3156</v>
      </c>
      <c r="B1044" s="65" t="s">
        <v>3157</v>
      </c>
      <c r="C1044" s="65">
        <v>2891</v>
      </c>
      <c r="D1044" s="65"/>
      <c r="E1044" s="65"/>
      <c r="F1044" s="65"/>
      <c r="G1044" s="65">
        <v>1</v>
      </c>
      <c r="H1044" s="67">
        <f>VLOOKUP(C1044,'Secteur Ex DG'!B:B,1,FALSE)</f>
        <v>2891</v>
      </c>
    </row>
    <row r="1045" spans="1:8" hidden="1" x14ac:dyDescent="0.25">
      <c r="A1045" s="65" t="s">
        <v>3159</v>
      </c>
      <c r="B1045" s="65" t="s">
        <v>3160</v>
      </c>
      <c r="C1045" s="65">
        <v>2892</v>
      </c>
      <c r="D1045" s="65"/>
      <c r="E1045" s="65"/>
      <c r="F1045" s="65"/>
      <c r="G1045" s="65">
        <v>1</v>
      </c>
      <c r="H1045" s="67">
        <f>VLOOKUP(C1045,'Secteur Ex DG'!B:B,1,FALSE)</f>
        <v>2892</v>
      </c>
    </row>
    <row r="1046" spans="1:8" hidden="1" x14ac:dyDescent="0.25">
      <c r="A1046" s="65" t="s">
        <v>3162</v>
      </c>
      <c r="B1046" s="65" t="s">
        <v>3163</v>
      </c>
      <c r="C1046" s="65">
        <v>2893</v>
      </c>
      <c r="D1046" s="65"/>
      <c r="E1046" s="65"/>
      <c r="F1046" s="65"/>
      <c r="G1046" s="65">
        <v>1</v>
      </c>
      <c r="H1046" s="67">
        <f>VLOOKUP(C1046,'Secteur Ex DG'!B:B,1,FALSE)</f>
        <v>2893</v>
      </c>
    </row>
    <row r="1047" spans="1:8" hidden="1" x14ac:dyDescent="0.25">
      <c r="A1047" s="65" t="s">
        <v>3165</v>
      </c>
      <c r="B1047" s="65" t="s">
        <v>3166</v>
      </c>
      <c r="C1047" s="65">
        <v>2894</v>
      </c>
      <c r="D1047" s="65"/>
      <c r="E1047" s="65"/>
      <c r="F1047" s="65"/>
      <c r="G1047" s="65">
        <v>1</v>
      </c>
      <c r="H1047" s="67">
        <f>VLOOKUP(C1047,'Secteur Ex DG'!B:B,1,FALSE)</f>
        <v>2894</v>
      </c>
    </row>
    <row r="1048" spans="1:8" hidden="1" x14ac:dyDescent="0.25">
      <c r="A1048" s="65" t="s">
        <v>3168</v>
      </c>
      <c r="B1048" s="65" t="s">
        <v>3169</v>
      </c>
      <c r="C1048" s="65">
        <v>2895</v>
      </c>
      <c r="D1048" s="65"/>
      <c r="E1048" s="65"/>
      <c r="F1048" s="65"/>
      <c r="G1048" s="65">
        <v>1</v>
      </c>
      <c r="H1048" s="67">
        <f>VLOOKUP(C1048,'Secteur Ex DG'!B:B,1,FALSE)</f>
        <v>2895</v>
      </c>
    </row>
    <row r="1049" spans="1:8" hidden="1" x14ac:dyDescent="0.25">
      <c r="A1049" s="65" t="s">
        <v>3171</v>
      </c>
      <c r="B1049" s="65" t="s">
        <v>3172</v>
      </c>
      <c r="C1049" s="65">
        <v>2896</v>
      </c>
      <c r="D1049" s="65"/>
      <c r="E1049" s="65"/>
      <c r="F1049" s="65"/>
      <c r="G1049" s="65">
        <v>1</v>
      </c>
      <c r="H1049" s="67">
        <f>VLOOKUP(C1049,'Secteur Ex DG'!B:B,1,FALSE)</f>
        <v>2896</v>
      </c>
    </row>
    <row r="1050" spans="1:8" hidden="1" x14ac:dyDescent="0.25">
      <c r="A1050" s="65" t="s">
        <v>3174</v>
      </c>
      <c r="B1050" s="65" t="s">
        <v>3175</v>
      </c>
      <c r="C1050" s="65">
        <v>2897</v>
      </c>
      <c r="D1050" s="65"/>
      <c r="E1050" s="65"/>
      <c r="F1050" s="65"/>
      <c r="G1050" s="65">
        <v>1</v>
      </c>
      <c r="H1050" s="67">
        <f>VLOOKUP(C1050,'Secteur Ex DG'!B:B,1,FALSE)</f>
        <v>2897</v>
      </c>
    </row>
    <row r="1051" spans="1:8" hidden="1" x14ac:dyDescent="0.25">
      <c r="A1051" s="65" t="s">
        <v>3177</v>
      </c>
      <c r="B1051" s="65" t="s">
        <v>3178</v>
      </c>
      <c r="C1051" s="65">
        <v>2898</v>
      </c>
      <c r="D1051" s="65"/>
      <c r="E1051" s="65"/>
      <c r="F1051" s="65"/>
      <c r="G1051" s="65">
        <v>1</v>
      </c>
      <c r="H1051" s="67">
        <f>VLOOKUP(C1051,'Secteur Ex DG'!B:B,1,FALSE)</f>
        <v>2898</v>
      </c>
    </row>
    <row r="1052" spans="1:8" hidden="1" x14ac:dyDescent="0.25">
      <c r="A1052" s="65" t="s">
        <v>3180</v>
      </c>
      <c r="B1052" s="65" t="s">
        <v>3181</v>
      </c>
      <c r="C1052" s="65">
        <v>2899</v>
      </c>
      <c r="D1052" s="65"/>
      <c r="E1052" s="65"/>
      <c r="F1052" s="65"/>
      <c r="G1052" s="65">
        <v>1</v>
      </c>
      <c r="H1052" s="67">
        <f>VLOOKUP(C1052,'Secteur Ex DG'!B:B,1,FALSE)</f>
        <v>2899</v>
      </c>
    </row>
    <row r="1053" spans="1:8" hidden="1" x14ac:dyDescent="0.25">
      <c r="A1053" s="65" t="s">
        <v>3183</v>
      </c>
      <c r="B1053" s="65" t="s">
        <v>3184</v>
      </c>
      <c r="C1053" s="65">
        <v>2900</v>
      </c>
      <c r="D1053" s="65"/>
      <c r="E1053" s="65"/>
      <c r="F1053" s="65"/>
      <c r="G1053" s="65">
        <v>1</v>
      </c>
      <c r="H1053" s="67">
        <f>VLOOKUP(C1053,'Secteur Ex DG'!B:B,1,FALSE)</f>
        <v>2900</v>
      </c>
    </row>
    <row r="1054" spans="1:8" hidden="1" x14ac:dyDescent="0.25">
      <c r="A1054" s="65" t="s">
        <v>3186</v>
      </c>
      <c r="B1054" s="65" t="s">
        <v>3187</v>
      </c>
      <c r="C1054" s="65">
        <v>2901</v>
      </c>
      <c r="D1054" s="65"/>
      <c r="E1054" s="65"/>
      <c r="F1054" s="65"/>
      <c r="G1054" s="65">
        <v>1</v>
      </c>
      <c r="H1054" s="67">
        <f>VLOOKUP(C1054,'Secteur Ex DG'!B:B,1,FALSE)</f>
        <v>2901</v>
      </c>
    </row>
    <row r="1055" spans="1:8" hidden="1" x14ac:dyDescent="0.25">
      <c r="A1055" s="65" t="s">
        <v>3189</v>
      </c>
      <c r="B1055" s="65" t="s">
        <v>3190</v>
      </c>
      <c r="C1055" s="65">
        <v>2902</v>
      </c>
      <c r="D1055" s="65"/>
      <c r="E1055" s="65"/>
      <c r="F1055" s="65"/>
      <c r="G1055" s="65">
        <v>1</v>
      </c>
      <c r="H1055" s="67">
        <f>VLOOKUP(C1055,'Secteur Ex DG'!B:B,1,FALSE)</f>
        <v>2902</v>
      </c>
    </row>
    <row r="1056" spans="1:8" hidden="1" x14ac:dyDescent="0.25">
      <c r="A1056" s="65" t="s">
        <v>3192</v>
      </c>
      <c r="B1056" s="65" t="s">
        <v>3193</v>
      </c>
      <c r="C1056" s="65">
        <v>2903</v>
      </c>
      <c r="D1056" s="65"/>
      <c r="E1056" s="65"/>
      <c r="F1056" s="65"/>
      <c r="G1056" s="65">
        <v>1</v>
      </c>
      <c r="H1056" s="67">
        <f>VLOOKUP(C1056,'Secteur Ex DG'!B:B,1,FALSE)</f>
        <v>2903</v>
      </c>
    </row>
    <row r="1057" spans="1:8" hidden="1" x14ac:dyDescent="0.25">
      <c r="A1057" s="65" t="s">
        <v>3195</v>
      </c>
      <c r="B1057" s="65" t="s">
        <v>3196</v>
      </c>
      <c r="C1057" s="65">
        <v>2904</v>
      </c>
      <c r="D1057" s="65"/>
      <c r="E1057" s="65"/>
      <c r="F1057" s="65"/>
      <c r="G1057" s="65">
        <v>1</v>
      </c>
      <c r="H1057" s="67">
        <f>VLOOKUP(C1057,'Secteur Ex DG'!B:B,1,FALSE)</f>
        <v>2904</v>
      </c>
    </row>
    <row r="1058" spans="1:8" hidden="1" x14ac:dyDescent="0.25">
      <c r="A1058" s="65" t="s">
        <v>3198</v>
      </c>
      <c r="B1058" s="65" t="s">
        <v>3199</v>
      </c>
      <c r="C1058" s="65">
        <v>2905</v>
      </c>
      <c r="D1058" s="65"/>
      <c r="E1058" s="65"/>
      <c r="F1058" s="65"/>
      <c r="G1058" s="65">
        <v>1</v>
      </c>
      <c r="H1058" s="67">
        <f>VLOOKUP(C1058,'Secteur Ex DG'!B:B,1,FALSE)</f>
        <v>2905</v>
      </c>
    </row>
    <row r="1059" spans="1:8" hidden="1" x14ac:dyDescent="0.25">
      <c r="A1059" s="65" t="s">
        <v>3201</v>
      </c>
      <c r="B1059" s="65" t="s">
        <v>3202</v>
      </c>
      <c r="C1059" s="65">
        <v>2906</v>
      </c>
      <c r="D1059" s="65"/>
      <c r="E1059" s="65"/>
      <c r="F1059" s="65"/>
      <c r="G1059" s="65">
        <v>1</v>
      </c>
      <c r="H1059" s="67">
        <f>VLOOKUP(C1059,'Secteur Ex DG'!B:B,1,FALSE)</f>
        <v>2906</v>
      </c>
    </row>
    <row r="1060" spans="1:8" hidden="1" x14ac:dyDescent="0.25">
      <c r="A1060" s="65" t="s">
        <v>3204</v>
      </c>
      <c r="B1060" s="65" t="s">
        <v>3205</v>
      </c>
      <c r="C1060" s="65">
        <v>2907</v>
      </c>
      <c r="D1060" s="65"/>
      <c r="E1060" s="65"/>
      <c r="F1060" s="65"/>
      <c r="G1060" s="65">
        <v>1</v>
      </c>
      <c r="H1060" s="67">
        <f>VLOOKUP(C1060,'Secteur Ex DG'!B:B,1,FALSE)</f>
        <v>2907</v>
      </c>
    </row>
    <row r="1061" spans="1:8" hidden="1" x14ac:dyDescent="0.25">
      <c r="A1061" s="65" t="s">
        <v>3207</v>
      </c>
      <c r="B1061" s="65" t="s">
        <v>3208</v>
      </c>
      <c r="C1061" s="65">
        <v>2909</v>
      </c>
      <c r="D1061" s="65"/>
      <c r="E1061" s="65"/>
      <c r="F1061" s="65"/>
      <c r="G1061" s="65">
        <v>1</v>
      </c>
      <c r="H1061" s="67">
        <f>VLOOKUP(C1061,'Secteur Ex DG'!B:B,1,FALSE)</f>
        <v>2909</v>
      </c>
    </row>
    <row r="1062" spans="1:8" hidden="1" x14ac:dyDescent="0.25">
      <c r="A1062" s="65" t="s">
        <v>3210</v>
      </c>
      <c r="B1062" s="65" t="s">
        <v>3211</v>
      </c>
      <c r="C1062" s="65">
        <v>2910</v>
      </c>
      <c r="D1062" s="65"/>
      <c r="E1062" s="65"/>
      <c r="F1062" s="65"/>
      <c r="G1062" s="65">
        <v>1</v>
      </c>
      <c r="H1062" s="67">
        <f>VLOOKUP(C1062,'Secteur Ex DG'!B:B,1,FALSE)</f>
        <v>2910</v>
      </c>
    </row>
    <row r="1063" spans="1:8" hidden="1" x14ac:dyDescent="0.25">
      <c r="A1063" s="65" t="s">
        <v>3213</v>
      </c>
      <c r="B1063" s="65" t="s">
        <v>3214</v>
      </c>
      <c r="C1063" s="65">
        <v>2913</v>
      </c>
      <c r="D1063" s="65"/>
      <c r="E1063" s="65"/>
      <c r="F1063" s="65"/>
      <c r="G1063" s="65">
        <v>1</v>
      </c>
      <c r="H1063" s="67">
        <f>VLOOKUP(C1063,'Secteur Ex DG'!B:B,1,FALSE)</f>
        <v>2913</v>
      </c>
    </row>
    <row r="1064" spans="1:8" hidden="1" x14ac:dyDescent="0.25">
      <c r="A1064" s="65" t="s">
        <v>3216</v>
      </c>
      <c r="B1064" s="65" t="s">
        <v>3217</v>
      </c>
      <c r="C1064" s="65">
        <v>2914</v>
      </c>
      <c r="D1064" s="65"/>
      <c r="E1064" s="65"/>
      <c r="F1064" s="65"/>
      <c r="G1064" s="65">
        <v>1</v>
      </c>
      <c r="H1064" s="67">
        <f>VLOOKUP(C1064,'Secteur Ex DG'!B:B,1,FALSE)</f>
        <v>2914</v>
      </c>
    </row>
    <row r="1065" spans="1:8" hidden="1" x14ac:dyDescent="0.25">
      <c r="A1065" s="65" t="s">
        <v>3219</v>
      </c>
      <c r="B1065" s="65" t="s">
        <v>3220</v>
      </c>
      <c r="C1065" s="65">
        <v>2915</v>
      </c>
      <c r="D1065" s="65"/>
      <c r="E1065" s="65"/>
      <c r="F1065" s="65"/>
      <c r="G1065" s="65">
        <v>1</v>
      </c>
      <c r="H1065" s="67">
        <f>VLOOKUP(C1065,'Secteur Ex DG'!B:B,1,FALSE)</f>
        <v>2915</v>
      </c>
    </row>
    <row r="1066" spans="1:8" hidden="1" x14ac:dyDescent="0.25">
      <c r="A1066" s="65" t="s">
        <v>3228</v>
      </c>
      <c r="B1066" s="65" t="s">
        <v>3229</v>
      </c>
      <c r="C1066" s="65">
        <v>2928</v>
      </c>
      <c r="D1066" s="65"/>
      <c r="E1066" s="65"/>
      <c r="F1066" s="65"/>
      <c r="G1066" s="65">
        <v>1</v>
      </c>
      <c r="H1066" s="67">
        <f>VLOOKUP(C1066,'Secteur Ex DG'!B:B,1,FALSE)</f>
        <v>2928</v>
      </c>
    </row>
    <row r="1067" spans="1:8" hidden="1" x14ac:dyDescent="0.25">
      <c r="A1067" s="66" t="s">
        <v>6385</v>
      </c>
      <c r="B1067" s="67" t="s">
        <v>6386</v>
      </c>
      <c r="C1067" s="67">
        <v>2932</v>
      </c>
      <c r="G1067" s="68">
        <v>1</v>
      </c>
      <c r="H1067" s="73">
        <f>VLOOKUP(C1067,'Secteur Ex OQN'!B:B,1,FALSE)</f>
        <v>2932</v>
      </c>
    </row>
    <row r="1068" spans="1:8" hidden="1" x14ac:dyDescent="0.25">
      <c r="A1068" s="65" t="s">
        <v>3231</v>
      </c>
      <c r="B1068" s="65" t="s">
        <v>3232</v>
      </c>
      <c r="C1068" s="65">
        <v>2933</v>
      </c>
      <c r="D1068" s="65"/>
      <c r="E1068" s="65"/>
      <c r="F1068" s="65"/>
      <c r="G1068" s="65">
        <v>1</v>
      </c>
      <c r="H1068" s="67">
        <f>VLOOKUP(C1068,'Secteur Ex DG'!B:B,1,FALSE)</f>
        <v>2933</v>
      </c>
    </row>
    <row r="1069" spans="1:8" hidden="1" x14ac:dyDescent="0.25">
      <c r="A1069" s="65" t="s">
        <v>3234</v>
      </c>
      <c r="B1069" s="65" t="s">
        <v>3235</v>
      </c>
      <c r="C1069" s="65">
        <v>2934</v>
      </c>
      <c r="D1069" s="65"/>
      <c r="E1069" s="65"/>
      <c r="F1069" s="65"/>
      <c r="G1069" s="65">
        <v>1</v>
      </c>
      <c r="H1069" s="67">
        <f>VLOOKUP(C1069,'Secteur Ex DG'!B:B,1,FALSE)</f>
        <v>2934</v>
      </c>
    </row>
    <row r="1070" spans="1:8" hidden="1" x14ac:dyDescent="0.25">
      <c r="A1070" s="65" t="s">
        <v>3237</v>
      </c>
      <c r="B1070" s="65" t="s">
        <v>3238</v>
      </c>
      <c r="C1070" s="65">
        <v>2937</v>
      </c>
      <c r="D1070" s="65"/>
      <c r="E1070" s="65"/>
      <c r="F1070" s="65"/>
      <c r="G1070" s="65">
        <v>1</v>
      </c>
      <c r="H1070" s="67">
        <f>VLOOKUP(C1070,'Secteur Ex DG'!B:B,1,FALSE)</f>
        <v>2937</v>
      </c>
    </row>
    <row r="1071" spans="1:8" hidden="1" x14ac:dyDescent="0.25">
      <c r="A1071" s="65" t="s">
        <v>3240</v>
      </c>
      <c r="B1071" s="65" t="s">
        <v>3241</v>
      </c>
      <c r="C1071" s="65">
        <v>2938</v>
      </c>
      <c r="D1071" s="65"/>
      <c r="E1071" s="65"/>
      <c r="F1071" s="65"/>
      <c r="G1071" s="65">
        <v>1</v>
      </c>
      <c r="H1071" s="67">
        <f>VLOOKUP(C1071,'Secteur Ex DG'!B:B,1,FALSE)</f>
        <v>2938</v>
      </c>
    </row>
    <row r="1072" spans="1:8" hidden="1" x14ac:dyDescent="0.25">
      <c r="A1072" s="65" t="s">
        <v>3243</v>
      </c>
      <c r="B1072" s="65" t="s">
        <v>3244</v>
      </c>
      <c r="C1072" s="65">
        <v>2942</v>
      </c>
      <c r="D1072" s="65"/>
      <c r="E1072" s="65"/>
      <c r="F1072" s="65"/>
      <c r="G1072" s="65">
        <v>1</v>
      </c>
      <c r="H1072" s="67">
        <f>VLOOKUP(C1072,'Secteur Ex DG'!B:B,1,FALSE)</f>
        <v>2942</v>
      </c>
    </row>
    <row r="1073" spans="1:9" hidden="1" x14ac:dyDescent="0.25">
      <c r="A1073" s="65" t="s">
        <v>3246</v>
      </c>
      <c r="B1073" s="65" t="s">
        <v>3247</v>
      </c>
      <c r="C1073" s="65">
        <v>2943</v>
      </c>
      <c r="D1073" s="65"/>
      <c r="E1073" s="65"/>
      <c r="F1073" s="65"/>
      <c r="G1073" s="65">
        <v>1</v>
      </c>
      <c r="H1073" s="67">
        <f>VLOOKUP(C1073,'Secteur Ex DG'!B:B,1,FALSE)</f>
        <v>2943</v>
      </c>
    </row>
    <row r="1074" spans="1:9" hidden="1" x14ac:dyDescent="0.25">
      <c r="A1074" s="65" t="s">
        <v>3249</v>
      </c>
      <c r="B1074" s="65" t="s">
        <v>3250</v>
      </c>
      <c r="C1074" s="65">
        <v>2944</v>
      </c>
      <c r="D1074" s="65"/>
      <c r="E1074" s="65"/>
      <c r="F1074" s="65"/>
      <c r="G1074" s="65">
        <v>1</v>
      </c>
      <c r="H1074" s="67">
        <f>VLOOKUP(C1074,'Secteur Ex DG'!B:B,1,FALSE)</f>
        <v>2944</v>
      </c>
    </row>
    <row r="1075" spans="1:9" hidden="1" x14ac:dyDescent="0.25">
      <c r="A1075" s="65" t="s">
        <v>3252</v>
      </c>
      <c r="B1075" s="65" t="s">
        <v>3253</v>
      </c>
      <c r="C1075" s="65">
        <v>2947</v>
      </c>
      <c r="D1075" s="65"/>
      <c r="E1075" s="65"/>
      <c r="F1075" s="65"/>
      <c r="G1075" s="65">
        <v>1</v>
      </c>
      <c r="H1075" s="67">
        <f>VLOOKUP(C1075,'Secteur Ex DG'!B:B,1,FALSE)</f>
        <v>2947</v>
      </c>
    </row>
    <row r="1076" spans="1:9" hidden="1" x14ac:dyDescent="0.25">
      <c r="A1076" s="65" t="s">
        <v>3255</v>
      </c>
      <c r="B1076" s="65" t="s">
        <v>3256</v>
      </c>
      <c r="C1076" s="65">
        <v>2948</v>
      </c>
      <c r="D1076" s="65">
        <v>2957</v>
      </c>
      <c r="E1076" s="65"/>
      <c r="F1076" s="65"/>
      <c r="G1076" s="65">
        <v>2</v>
      </c>
      <c r="H1076" s="67">
        <f>VLOOKUP(C1076,'Secteur Ex DG'!B:B,1,FALSE)</f>
        <v>2948</v>
      </c>
      <c r="I1076" s="67">
        <f>VLOOKUP(D1076,'Secteur Ex DG'!B:B,1,FALSE)</f>
        <v>2957</v>
      </c>
    </row>
    <row r="1077" spans="1:9" hidden="1" x14ac:dyDescent="0.25">
      <c r="A1077" s="65" t="s">
        <v>3258</v>
      </c>
      <c r="B1077" s="65" t="s">
        <v>3259</v>
      </c>
      <c r="C1077" s="65">
        <v>2949</v>
      </c>
      <c r="D1077" s="65">
        <v>2958</v>
      </c>
      <c r="E1077" s="65"/>
      <c r="F1077" s="65"/>
      <c r="G1077" s="65">
        <v>2</v>
      </c>
      <c r="H1077" s="67">
        <f>VLOOKUP(C1077,'Secteur Ex DG'!B:B,1,FALSE)</f>
        <v>2949</v>
      </c>
      <c r="I1077" s="67">
        <f>VLOOKUP(D1077,'Secteur Ex DG'!B:B,1,FALSE)</f>
        <v>2958</v>
      </c>
    </row>
    <row r="1078" spans="1:9" hidden="1" x14ac:dyDescent="0.25">
      <c r="A1078" s="65" t="s">
        <v>3261</v>
      </c>
      <c r="B1078" s="65" t="s">
        <v>3262</v>
      </c>
      <c r="C1078" s="65">
        <v>2950</v>
      </c>
      <c r="D1078" s="65">
        <v>2959</v>
      </c>
      <c r="E1078" s="65"/>
      <c r="F1078" s="65"/>
      <c r="G1078" s="65">
        <v>2</v>
      </c>
      <c r="H1078" s="67">
        <f>VLOOKUP(C1078,'Secteur Ex DG'!B:B,1,FALSE)</f>
        <v>2950</v>
      </c>
      <c r="I1078" s="67">
        <f>VLOOKUP(D1078,'Secteur Ex DG'!B:B,1,FALSE)</f>
        <v>2959</v>
      </c>
    </row>
    <row r="1079" spans="1:9" hidden="1" x14ac:dyDescent="0.25">
      <c r="A1079" s="65" t="s">
        <v>3264</v>
      </c>
      <c r="B1079" s="65" t="s">
        <v>3265</v>
      </c>
      <c r="C1079" s="65">
        <v>2951</v>
      </c>
      <c r="D1079" s="65">
        <v>2960</v>
      </c>
      <c r="E1079" s="65"/>
      <c r="F1079" s="65"/>
      <c r="G1079" s="65">
        <v>2</v>
      </c>
      <c r="H1079" s="67">
        <f>VLOOKUP(C1079,'Secteur Ex DG'!B:B,1,FALSE)</f>
        <v>2951</v>
      </c>
      <c r="I1079" s="67">
        <f>VLOOKUP(D1079,'Secteur Ex DG'!B:B,1,FALSE)</f>
        <v>2960</v>
      </c>
    </row>
    <row r="1080" spans="1:9" hidden="1" x14ac:dyDescent="0.25">
      <c r="A1080" s="65" t="s">
        <v>3267</v>
      </c>
      <c r="B1080" s="65" t="s">
        <v>3268</v>
      </c>
      <c r="C1080" s="65">
        <v>2952</v>
      </c>
      <c r="D1080" s="65"/>
      <c r="E1080" s="65"/>
      <c r="F1080" s="65"/>
      <c r="G1080" s="65">
        <v>1</v>
      </c>
      <c r="H1080" s="67">
        <f>VLOOKUP(C1080,'Secteur Ex DG'!B:B,1,FALSE)</f>
        <v>2952</v>
      </c>
      <c r="I1080" s="73"/>
    </row>
    <row r="1081" spans="1:9" hidden="1" x14ac:dyDescent="0.25">
      <c r="A1081" s="65" t="s">
        <v>3270</v>
      </c>
      <c r="B1081" s="65" t="s">
        <v>3271</v>
      </c>
      <c r="C1081" s="65">
        <v>2953</v>
      </c>
      <c r="D1081" s="71"/>
      <c r="E1081" s="65"/>
      <c r="F1081" s="65"/>
      <c r="G1081" s="65">
        <v>1</v>
      </c>
      <c r="H1081" s="67">
        <f>VLOOKUP(C1081,'Secteur Ex DG'!B:B,1,FALSE)</f>
        <v>2953</v>
      </c>
      <c r="I1081" s="73"/>
    </row>
    <row r="1082" spans="1:9" hidden="1" x14ac:dyDescent="0.25">
      <c r="A1082" s="65" t="s">
        <v>3273</v>
      </c>
      <c r="B1082" s="65" t="s">
        <v>3274</v>
      </c>
      <c r="C1082" s="65">
        <v>2954</v>
      </c>
      <c r="D1082" s="65">
        <v>2963</v>
      </c>
      <c r="E1082" s="65"/>
      <c r="F1082" s="65"/>
      <c r="G1082" s="65">
        <v>2</v>
      </c>
      <c r="H1082" s="67">
        <f>VLOOKUP(C1082,'Secteur Ex DG'!B:B,1,FALSE)</f>
        <v>2954</v>
      </c>
      <c r="I1082" s="67">
        <f>VLOOKUP(D1082,'Secteur Ex DG'!B:B,1,FALSE)</f>
        <v>2963</v>
      </c>
    </row>
    <row r="1083" spans="1:9" hidden="1" x14ac:dyDescent="0.25">
      <c r="A1083" s="65" t="s">
        <v>3276</v>
      </c>
      <c r="B1083" s="65" t="s">
        <v>3277</v>
      </c>
      <c r="C1083" s="65">
        <v>2955</v>
      </c>
      <c r="D1083" s="71"/>
      <c r="E1083" s="65"/>
      <c r="F1083" s="65"/>
      <c r="G1083" s="65">
        <v>1</v>
      </c>
      <c r="H1083" s="67">
        <f>VLOOKUP(C1083,'Secteur Ex DG'!B:B,1,FALSE)</f>
        <v>2955</v>
      </c>
      <c r="I1083" s="73"/>
    </row>
    <row r="1084" spans="1:9" hidden="1" x14ac:dyDescent="0.25">
      <c r="A1084" s="65" t="s">
        <v>3279</v>
      </c>
      <c r="B1084" s="65" t="s">
        <v>3280</v>
      </c>
      <c r="C1084" s="65">
        <v>2956</v>
      </c>
      <c r="D1084" s="65"/>
      <c r="E1084" s="65"/>
      <c r="F1084" s="65"/>
      <c r="G1084" s="65">
        <v>1</v>
      </c>
      <c r="H1084" s="67">
        <f>VLOOKUP(C1084,'Secteur Ex DG'!B:B,1,FALSE)</f>
        <v>2956</v>
      </c>
    </row>
    <row r="1085" spans="1:9" hidden="1" x14ac:dyDescent="0.25">
      <c r="A1085" s="65" t="s">
        <v>3290</v>
      </c>
      <c r="B1085" s="65" t="s">
        <v>3291</v>
      </c>
      <c r="C1085" s="65">
        <v>3028</v>
      </c>
      <c r="D1085" s="65"/>
      <c r="E1085" s="65"/>
      <c r="F1085" s="65"/>
      <c r="G1085" s="65">
        <v>1</v>
      </c>
      <c r="H1085" s="67">
        <f>VLOOKUP(C1085,'Secteur Ex DG'!B:B,1,FALSE)</f>
        <v>3028</v>
      </c>
    </row>
    <row r="1086" spans="1:9" hidden="1" x14ac:dyDescent="0.25">
      <c r="A1086" s="65" t="s">
        <v>3293</v>
      </c>
      <c r="B1086" s="65" t="s">
        <v>3294</v>
      </c>
      <c r="C1086" s="65">
        <v>3029</v>
      </c>
      <c r="D1086" s="65"/>
      <c r="E1086" s="65"/>
      <c r="F1086" s="65"/>
      <c r="G1086" s="65">
        <v>1</v>
      </c>
      <c r="H1086" s="67">
        <f>VLOOKUP(C1086,'Secteur Ex DG'!B:B,1,FALSE)</f>
        <v>3029</v>
      </c>
    </row>
    <row r="1087" spans="1:9" hidden="1" x14ac:dyDescent="0.25">
      <c r="A1087" s="65" t="s">
        <v>3296</v>
      </c>
      <c r="B1087" s="65" t="s">
        <v>3297</v>
      </c>
      <c r="C1087" s="65">
        <v>3033</v>
      </c>
      <c r="D1087" s="65"/>
      <c r="E1087" s="65"/>
      <c r="F1087" s="65"/>
      <c r="G1087" s="65">
        <v>1</v>
      </c>
      <c r="H1087" s="67">
        <f>VLOOKUP(C1087,'Secteur Ex DG'!B:B,1,FALSE)</f>
        <v>3033</v>
      </c>
    </row>
    <row r="1088" spans="1:9" hidden="1" x14ac:dyDescent="0.25">
      <c r="A1088" s="65" t="s">
        <v>3299</v>
      </c>
      <c r="B1088" s="65" t="s">
        <v>3300</v>
      </c>
      <c r="C1088" s="65">
        <v>3034</v>
      </c>
      <c r="D1088" s="65"/>
      <c r="E1088" s="65"/>
      <c r="F1088" s="65"/>
      <c r="G1088" s="65">
        <v>1</v>
      </c>
      <c r="H1088" s="67">
        <f>VLOOKUP(C1088,'Secteur Ex DG'!B:B,1,FALSE)</f>
        <v>3034</v>
      </c>
    </row>
    <row r="1089" spans="1:12" hidden="1" x14ac:dyDescent="0.25">
      <c r="A1089" s="9" t="s">
        <v>3302</v>
      </c>
      <c r="B1089" s="9" t="s">
        <v>3303</v>
      </c>
      <c r="C1089" s="9">
        <v>3035</v>
      </c>
      <c r="G1089" s="65">
        <v>1</v>
      </c>
      <c r="H1089" s="67">
        <f>VLOOKUP(C1089,'Secteur Ex DG'!B:B,1,FALSE)</f>
        <v>3035</v>
      </c>
      <c r="L1089" t="s">
        <v>6433</v>
      </c>
    </row>
    <row r="1090" spans="1:12" hidden="1" x14ac:dyDescent="0.25">
      <c r="A1090" s="65" t="s">
        <v>3305</v>
      </c>
      <c r="B1090" s="65" t="s">
        <v>3306</v>
      </c>
      <c r="C1090" s="65">
        <v>3037</v>
      </c>
      <c r="D1090" s="65"/>
      <c r="E1090" s="65"/>
      <c r="F1090" s="65"/>
      <c r="G1090" s="65">
        <v>1</v>
      </c>
      <c r="H1090" s="67">
        <f>VLOOKUP(C1090,'Secteur Ex DG'!B:B,1,FALSE)</f>
        <v>3037</v>
      </c>
    </row>
    <row r="1091" spans="1:12" hidden="1" x14ac:dyDescent="0.25">
      <c r="A1091" s="65" t="s">
        <v>3308</v>
      </c>
      <c r="B1091" s="65" t="s">
        <v>3309</v>
      </c>
      <c r="C1091" s="65">
        <v>3038</v>
      </c>
      <c r="D1091" s="65"/>
      <c r="E1091" s="65"/>
      <c r="F1091" s="65"/>
      <c r="G1091" s="65">
        <v>1</v>
      </c>
      <c r="H1091" s="67">
        <f>VLOOKUP(C1091,'Secteur Ex DG'!B:B,1,FALSE)</f>
        <v>3038</v>
      </c>
    </row>
    <row r="1092" spans="1:12" hidden="1" x14ac:dyDescent="0.25">
      <c r="A1092" s="65" t="s">
        <v>3311</v>
      </c>
      <c r="B1092" s="65" t="s">
        <v>3312</v>
      </c>
      <c r="C1092" s="65">
        <v>3039</v>
      </c>
      <c r="D1092" s="65"/>
      <c r="E1092" s="65"/>
      <c r="F1092" s="65"/>
      <c r="G1092" s="65">
        <v>1</v>
      </c>
      <c r="H1092" s="67">
        <f>VLOOKUP(C1092,'Secteur Ex DG'!B:B,1,FALSE)</f>
        <v>3039</v>
      </c>
    </row>
    <row r="1093" spans="1:12" hidden="1" x14ac:dyDescent="0.25">
      <c r="A1093" s="65" t="s">
        <v>3314</v>
      </c>
      <c r="B1093" s="65" t="s">
        <v>3315</v>
      </c>
      <c r="C1093" s="65">
        <v>3040</v>
      </c>
      <c r="D1093" s="65"/>
      <c r="E1093" s="65"/>
      <c r="F1093" s="65"/>
      <c r="G1093" s="65">
        <v>1</v>
      </c>
      <c r="H1093" s="67">
        <f>VLOOKUP(C1093,'Secteur Ex DG'!B:B,1,FALSE)</f>
        <v>3040</v>
      </c>
    </row>
    <row r="1094" spans="1:12" hidden="1" x14ac:dyDescent="0.25">
      <c r="A1094" s="65" t="s">
        <v>3317</v>
      </c>
      <c r="B1094" s="65" t="s">
        <v>3318</v>
      </c>
      <c r="C1094" s="65">
        <v>3041</v>
      </c>
      <c r="D1094" s="65"/>
      <c r="E1094" s="65"/>
      <c r="F1094" s="65"/>
      <c r="G1094" s="65">
        <v>1</v>
      </c>
      <c r="H1094" s="67">
        <f>VLOOKUP(C1094,'Secteur Ex DG'!B:B,1,FALSE)</f>
        <v>3041</v>
      </c>
    </row>
    <row r="1095" spans="1:12" hidden="1" x14ac:dyDescent="0.25">
      <c r="A1095" s="65" t="s">
        <v>3320</v>
      </c>
      <c r="B1095" s="65" t="s">
        <v>3321</v>
      </c>
      <c r="C1095" s="65">
        <v>3042</v>
      </c>
      <c r="D1095" s="65"/>
      <c r="E1095" s="65"/>
      <c r="F1095" s="65"/>
      <c r="G1095" s="65">
        <v>1</v>
      </c>
      <c r="H1095" s="67">
        <f>VLOOKUP(C1095,'Secteur Ex DG'!B:B,1,FALSE)</f>
        <v>3042</v>
      </c>
    </row>
    <row r="1096" spans="1:12" hidden="1" x14ac:dyDescent="0.25">
      <c r="A1096" s="65" t="s">
        <v>3323</v>
      </c>
      <c r="B1096" s="65" t="s">
        <v>3324</v>
      </c>
      <c r="C1096" s="65">
        <v>3043</v>
      </c>
      <c r="D1096" s="65"/>
      <c r="E1096" s="65"/>
      <c r="F1096" s="65"/>
      <c r="G1096" s="65">
        <v>1</v>
      </c>
      <c r="H1096" s="67">
        <f>VLOOKUP(C1096,'Secteur Ex DG'!B:B,1,FALSE)</f>
        <v>3043</v>
      </c>
    </row>
    <row r="1097" spans="1:12" hidden="1" x14ac:dyDescent="0.25">
      <c r="A1097" s="65" t="s">
        <v>3326</v>
      </c>
      <c r="B1097" s="65" t="s">
        <v>3327</v>
      </c>
      <c r="C1097" s="65">
        <v>3044</v>
      </c>
      <c r="D1097" s="65"/>
      <c r="E1097" s="65"/>
      <c r="F1097" s="65"/>
      <c r="G1097" s="65">
        <v>1</v>
      </c>
      <c r="H1097" s="67">
        <f>VLOOKUP(C1097,'Secteur Ex DG'!B:B,1,FALSE)</f>
        <v>3044</v>
      </c>
    </row>
    <row r="1098" spans="1:12" hidden="1" x14ac:dyDescent="0.25">
      <c r="A1098" s="65" t="s">
        <v>3599</v>
      </c>
      <c r="B1098" s="65" t="s">
        <v>3600</v>
      </c>
      <c r="C1098" s="65">
        <v>3163</v>
      </c>
      <c r="D1098" s="65"/>
      <c r="E1098" s="65"/>
      <c r="F1098" s="65"/>
      <c r="G1098" s="65">
        <v>1</v>
      </c>
      <c r="H1098" s="67">
        <f>VLOOKUP(C1098,'Secteur Ex DG'!B:B,1,FALSE)</f>
        <v>3163</v>
      </c>
    </row>
    <row r="1099" spans="1:12" hidden="1" x14ac:dyDescent="0.25">
      <c r="A1099" s="65" t="s">
        <v>3329</v>
      </c>
      <c r="B1099" s="65" t="s">
        <v>3330</v>
      </c>
      <c r="C1099" s="65">
        <v>3046</v>
      </c>
      <c r="D1099" s="65"/>
      <c r="E1099" s="65"/>
      <c r="F1099" s="65"/>
      <c r="G1099" s="65">
        <v>1</v>
      </c>
      <c r="H1099" s="67">
        <f>VLOOKUP(C1099,'Secteur Ex DG'!B:B,1,FALSE)</f>
        <v>3046</v>
      </c>
    </row>
    <row r="1100" spans="1:12" hidden="1" x14ac:dyDescent="0.25">
      <c r="A1100" s="65" t="s">
        <v>3602</v>
      </c>
      <c r="B1100" s="65" t="s">
        <v>3603</v>
      </c>
      <c r="C1100" s="65">
        <v>3164</v>
      </c>
      <c r="D1100" s="65"/>
      <c r="E1100" s="65"/>
      <c r="F1100" s="65"/>
      <c r="G1100" s="65">
        <v>1</v>
      </c>
      <c r="H1100" s="67">
        <f>VLOOKUP(C1100,'Secteur Ex DG'!B:B,1,FALSE)</f>
        <v>3164</v>
      </c>
    </row>
    <row r="1101" spans="1:12" hidden="1" x14ac:dyDescent="0.25">
      <c r="A1101" s="65" t="s">
        <v>3332</v>
      </c>
      <c r="B1101" s="65" t="s">
        <v>3333</v>
      </c>
      <c r="C1101" s="65">
        <v>3050</v>
      </c>
      <c r="D1101" s="65"/>
      <c r="E1101" s="65"/>
      <c r="F1101" s="65"/>
      <c r="G1101" s="65">
        <v>1</v>
      </c>
      <c r="H1101" s="67">
        <f>VLOOKUP(C1101,'Secteur Ex DG'!B:B,1,FALSE)</f>
        <v>3050</v>
      </c>
    </row>
    <row r="1102" spans="1:12" hidden="1" x14ac:dyDescent="0.25">
      <c r="A1102" s="65" t="s">
        <v>3335</v>
      </c>
      <c r="B1102" s="65" t="s">
        <v>3336</v>
      </c>
      <c r="C1102" s="65">
        <v>3051</v>
      </c>
      <c r="D1102" s="65"/>
      <c r="E1102" s="65"/>
      <c r="F1102" s="65"/>
      <c r="G1102" s="65">
        <v>1</v>
      </c>
      <c r="H1102" s="67">
        <f>VLOOKUP(C1102,'Secteur Ex DG'!B:B,1,FALSE)</f>
        <v>3051</v>
      </c>
    </row>
    <row r="1103" spans="1:12" hidden="1" x14ac:dyDescent="0.25">
      <c r="A1103" s="65" t="s">
        <v>3338</v>
      </c>
      <c r="B1103" s="65" t="s">
        <v>3339</v>
      </c>
      <c r="C1103" s="65">
        <v>3052</v>
      </c>
      <c r="D1103" s="65"/>
      <c r="E1103" s="65"/>
      <c r="F1103" s="65"/>
      <c r="G1103" s="65">
        <v>1</v>
      </c>
      <c r="H1103" s="67">
        <f>VLOOKUP(C1103,'Secteur Ex DG'!B:B,1,FALSE)</f>
        <v>3052</v>
      </c>
    </row>
    <row r="1104" spans="1:12" hidden="1" x14ac:dyDescent="0.25">
      <c r="A1104" s="65" t="s">
        <v>6464</v>
      </c>
      <c r="B1104" s="65" t="s">
        <v>6465</v>
      </c>
      <c r="C1104" s="65">
        <v>3053</v>
      </c>
      <c r="D1104" s="65"/>
      <c r="E1104" s="65"/>
      <c r="F1104" s="65"/>
      <c r="G1104" s="65">
        <v>1</v>
      </c>
      <c r="H1104" s="67">
        <v>3053</v>
      </c>
    </row>
    <row r="1105" spans="1:8" hidden="1" x14ac:dyDescent="0.25">
      <c r="A1105" s="65" t="s">
        <v>3605</v>
      </c>
      <c r="B1105" s="65" t="s">
        <v>3606</v>
      </c>
      <c r="C1105" s="65">
        <v>3165</v>
      </c>
      <c r="D1105" s="65"/>
      <c r="E1105" s="65"/>
      <c r="F1105" s="65"/>
      <c r="G1105" s="65">
        <v>1</v>
      </c>
      <c r="H1105" s="67">
        <f>VLOOKUP(C1105,'Secteur Ex DG'!B:B,1,FALSE)</f>
        <v>3165</v>
      </c>
    </row>
    <row r="1106" spans="1:8" hidden="1" x14ac:dyDescent="0.25">
      <c r="A1106" s="65" t="s">
        <v>3341</v>
      </c>
      <c r="B1106" s="65" t="s">
        <v>3342</v>
      </c>
      <c r="C1106" s="65">
        <v>3054</v>
      </c>
      <c r="D1106" s="65"/>
      <c r="E1106" s="65"/>
      <c r="F1106" s="65"/>
      <c r="G1106" s="65">
        <v>1</v>
      </c>
      <c r="H1106" s="67">
        <f>VLOOKUP(C1106,'Secteur Ex DG'!B:B,1,FALSE)</f>
        <v>3054</v>
      </c>
    </row>
    <row r="1107" spans="1:8" hidden="1" x14ac:dyDescent="0.25">
      <c r="A1107" s="65" t="s">
        <v>3344</v>
      </c>
      <c r="B1107" s="65" t="s">
        <v>3345</v>
      </c>
      <c r="C1107" s="65">
        <v>3055</v>
      </c>
      <c r="D1107" s="65"/>
      <c r="E1107" s="65"/>
      <c r="F1107" s="65"/>
      <c r="G1107" s="65">
        <v>1</v>
      </c>
      <c r="H1107" s="67">
        <f>VLOOKUP(C1107,'Secteur Ex DG'!B:B,1,FALSE)</f>
        <v>3055</v>
      </c>
    </row>
    <row r="1108" spans="1:8" hidden="1" x14ac:dyDescent="0.25">
      <c r="A1108" s="65" t="s">
        <v>3608</v>
      </c>
      <c r="B1108" s="65" t="s">
        <v>3609</v>
      </c>
      <c r="C1108" s="65">
        <v>3166</v>
      </c>
      <c r="D1108" s="65"/>
      <c r="E1108" s="65"/>
      <c r="F1108" s="65"/>
      <c r="G1108" s="65">
        <v>1</v>
      </c>
      <c r="H1108" s="67">
        <f>VLOOKUP(C1108,'Secteur Ex DG'!B:B,1,FALSE)</f>
        <v>3166</v>
      </c>
    </row>
    <row r="1109" spans="1:8" hidden="1" x14ac:dyDescent="0.25">
      <c r="A1109" s="65" t="s">
        <v>3347</v>
      </c>
      <c r="B1109" s="65" t="s">
        <v>3348</v>
      </c>
      <c r="C1109" s="65">
        <v>3058</v>
      </c>
      <c r="D1109" s="65"/>
      <c r="E1109" s="65"/>
      <c r="F1109" s="65"/>
      <c r="G1109" s="65">
        <v>1</v>
      </c>
      <c r="H1109" s="67">
        <f>VLOOKUP(C1109,'Secteur Ex DG'!B:B,1,FALSE)</f>
        <v>3058</v>
      </c>
    </row>
    <row r="1110" spans="1:8" hidden="1" x14ac:dyDescent="0.25">
      <c r="A1110" s="65" t="s">
        <v>3350</v>
      </c>
      <c r="B1110" s="65" t="s">
        <v>3351</v>
      </c>
      <c r="C1110" s="65">
        <v>3059</v>
      </c>
      <c r="D1110" s="65"/>
      <c r="E1110" s="65"/>
      <c r="F1110" s="65"/>
      <c r="G1110" s="65">
        <v>1</v>
      </c>
      <c r="H1110" s="67">
        <f>VLOOKUP(C1110,'Secteur Ex DG'!B:B,1,FALSE)</f>
        <v>3059</v>
      </c>
    </row>
    <row r="1111" spans="1:8" hidden="1" x14ac:dyDescent="0.25">
      <c r="A1111" s="65" t="s">
        <v>3353</v>
      </c>
      <c r="B1111" s="65" t="s">
        <v>3354</v>
      </c>
      <c r="C1111" s="65">
        <v>3060</v>
      </c>
      <c r="D1111" s="65"/>
      <c r="E1111" s="65"/>
      <c r="F1111" s="65"/>
      <c r="G1111" s="65">
        <v>1</v>
      </c>
      <c r="H1111" s="67">
        <f>VLOOKUP(C1111,'Secteur Ex DG'!B:B,1,FALSE)</f>
        <v>3060</v>
      </c>
    </row>
    <row r="1112" spans="1:8" hidden="1" x14ac:dyDescent="0.25">
      <c r="A1112" s="65" t="s">
        <v>3356</v>
      </c>
      <c r="B1112" s="65" t="s">
        <v>3357</v>
      </c>
      <c r="C1112" s="65">
        <v>3062</v>
      </c>
      <c r="D1112" s="65"/>
      <c r="E1112" s="65"/>
      <c r="F1112" s="65"/>
      <c r="G1112" s="65">
        <v>1</v>
      </c>
      <c r="H1112" s="67">
        <f>VLOOKUP(C1112,'Secteur Ex DG'!B:B,1,FALSE)</f>
        <v>3062</v>
      </c>
    </row>
    <row r="1113" spans="1:8" hidden="1" x14ac:dyDescent="0.25">
      <c r="A1113" s="65" t="s">
        <v>3359</v>
      </c>
      <c r="B1113" s="65" t="s">
        <v>3360</v>
      </c>
      <c r="C1113" s="65">
        <v>3063</v>
      </c>
      <c r="D1113" s="65"/>
      <c r="E1113" s="65"/>
      <c r="F1113" s="65"/>
      <c r="G1113" s="65">
        <v>1</v>
      </c>
      <c r="H1113" s="67">
        <f>VLOOKUP(C1113,'Secteur Ex DG'!B:B,1,FALSE)</f>
        <v>3063</v>
      </c>
    </row>
    <row r="1114" spans="1:8" hidden="1" x14ac:dyDescent="0.25">
      <c r="A1114" s="65" t="s">
        <v>3362</v>
      </c>
      <c r="B1114" s="65" t="s">
        <v>3363</v>
      </c>
      <c r="C1114" s="65">
        <v>3064</v>
      </c>
      <c r="D1114" s="65"/>
      <c r="E1114" s="65"/>
      <c r="F1114" s="65"/>
      <c r="G1114" s="65">
        <v>1</v>
      </c>
      <c r="H1114" s="67">
        <f>VLOOKUP(C1114,'Secteur Ex DG'!B:B,1,FALSE)</f>
        <v>3064</v>
      </c>
    </row>
    <row r="1115" spans="1:8" hidden="1" x14ac:dyDescent="0.25">
      <c r="A1115" s="65" t="s">
        <v>3365</v>
      </c>
      <c r="B1115" s="65" t="s">
        <v>3366</v>
      </c>
      <c r="C1115" s="65">
        <v>3065</v>
      </c>
      <c r="D1115" s="65"/>
      <c r="E1115" s="65"/>
      <c r="F1115" s="65"/>
      <c r="G1115" s="65">
        <v>1</v>
      </c>
      <c r="H1115" s="67">
        <f>VLOOKUP(C1115,'Secteur Ex DG'!B:B,1,FALSE)</f>
        <v>3065</v>
      </c>
    </row>
    <row r="1116" spans="1:8" hidden="1" x14ac:dyDescent="0.25">
      <c r="A1116" s="65" t="s">
        <v>3368</v>
      </c>
      <c r="B1116" s="65" t="s">
        <v>3369</v>
      </c>
      <c r="C1116" s="65">
        <v>3066</v>
      </c>
      <c r="D1116" s="65"/>
      <c r="E1116" s="65"/>
      <c r="F1116" s="65"/>
      <c r="G1116" s="65">
        <v>1</v>
      </c>
      <c r="H1116" s="67">
        <f>VLOOKUP(C1116,'Secteur Ex DG'!B:B,1,FALSE)</f>
        <v>3066</v>
      </c>
    </row>
    <row r="1117" spans="1:8" hidden="1" x14ac:dyDescent="0.25">
      <c r="A1117" s="65" t="s">
        <v>3371</v>
      </c>
      <c r="B1117" s="65" t="s">
        <v>3372</v>
      </c>
      <c r="C1117" s="65">
        <v>3067</v>
      </c>
      <c r="D1117" s="65"/>
      <c r="E1117" s="65"/>
      <c r="F1117" s="65"/>
      <c r="G1117" s="65">
        <v>1</v>
      </c>
      <c r="H1117" s="67">
        <f>VLOOKUP(C1117,'Secteur Ex DG'!B:B,1,FALSE)</f>
        <v>3067</v>
      </c>
    </row>
    <row r="1118" spans="1:8" hidden="1" x14ac:dyDescent="0.25">
      <c r="A1118" s="65" t="s">
        <v>3374</v>
      </c>
      <c r="B1118" s="65" t="s">
        <v>3375</v>
      </c>
      <c r="C1118" s="65">
        <v>3068</v>
      </c>
      <c r="D1118" s="65"/>
      <c r="E1118" s="65"/>
      <c r="F1118" s="65"/>
      <c r="G1118" s="65">
        <v>1</v>
      </c>
      <c r="H1118" s="67">
        <f>VLOOKUP(C1118,'Secteur Ex DG'!B:B,1,FALSE)</f>
        <v>3068</v>
      </c>
    </row>
    <row r="1119" spans="1:8" hidden="1" x14ac:dyDescent="0.25">
      <c r="A1119" s="65" t="s">
        <v>3377</v>
      </c>
      <c r="B1119" s="65" t="s">
        <v>3378</v>
      </c>
      <c r="C1119" s="65">
        <v>3069</v>
      </c>
      <c r="D1119" s="65"/>
      <c r="E1119" s="65"/>
      <c r="F1119" s="65"/>
      <c r="G1119" s="65">
        <v>1</v>
      </c>
      <c r="H1119" s="67">
        <f>VLOOKUP(C1119,'Secteur Ex DG'!B:B,1,FALSE)</f>
        <v>3069</v>
      </c>
    </row>
    <row r="1120" spans="1:8" hidden="1" x14ac:dyDescent="0.25">
      <c r="A1120" s="65" t="s">
        <v>3380</v>
      </c>
      <c r="B1120" s="65" t="s">
        <v>3381</v>
      </c>
      <c r="C1120" s="65">
        <v>3070</v>
      </c>
      <c r="D1120" s="65"/>
      <c r="E1120" s="65"/>
      <c r="F1120" s="65"/>
      <c r="G1120" s="65">
        <v>1</v>
      </c>
      <c r="H1120" s="67">
        <f>VLOOKUP(C1120,'Secteur Ex DG'!B:B,1,FALSE)</f>
        <v>3070</v>
      </c>
    </row>
    <row r="1121" spans="1:8" hidden="1" x14ac:dyDescent="0.25">
      <c r="A1121" s="65" t="s">
        <v>3383</v>
      </c>
      <c r="B1121" s="65" t="s">
        <v>3384</v>
      </c>
      <c r="C1121" s="65">
        <v>3071</v>
      </c>
      <c r="D1121" s="65"/>
      <c r="E1121" s="65"/>
      <c r="F1121" s="65"/>
      <c r="G1121" s="65">
        <v>1</v>
      </c>
      <c r="H1121" s="67">
        <f>VLOOKUP(C1121,'Secteur Ex DG'!B:B,1,FALSE)</f>
        <v>3071</v>
      </c>
    </row>
    <row r="1122" spans="1:8" hidden="1" x14ac:dyDescent="0.25">
      <c r="A1122" s="65" t="s">
        <v>3386</v>
      </c>
      <c r="B1122" s="65" t="s">
        <v>3387</v>
      </c>
      <c r="C1122" s="65">
        <v>3072</v>
      </c>
      <c r="D1122" s="65"/>
      <c r="E1122" s="65"/>
      <c r="F1122" s="65"/>
      <c r="G1122" s="65">
        <v>1</v>
      </c>
      <c r="H1122" s="67">
        <f>VLOOKUP(C1122,'Secteur Ex DG'!B:B,1,FALSE)</f>
        <v>3072</v>
      </c>
    </row>
    <row r="1123" spans="1:8" hidden="1" x14ac:dyDescent="0.25">
      <c r="A1123" s="65" t="s">
        <v>3389</v>
      </c>
      <c r="B1123" s="65" t="s">
        <v>3390</v>
      </c>
      <c r="C1123" s="65">
        <v>3073</v>
      </c>
      <c r="D1123" s="65"/>
      <c r="E1123" s="65"/>
      <c r="F1123" s="65"/>
      <c r="G1123" s="65">
        <v>1</v>
      </c>
      <c r="H1123" s="67">
        <f>VLOOKUP(C1123,'Secteur Ex DG'!B:B,1,FALSE)</f>
        <v>3073</v>
      </c>
    </row>
    <row r="1124" spans="1:8" hidden="1" x14ac:dyDescent="0.25">
      <c r="A1124" s="65" t="s">
        <v>3392</v>
      </c>
      <c r="B1124" s="65" t="s">
        <v>3393</v>
      </c>
      <c r="C1124" s="65">
        <v>3074</v>
      </c>
      <c r="D1124" s="65"/>
      <c r="E1124" s="65"/>
      <c r="F1124" s="65"/>
      <c r="G1124" s="65">
        <v>1</v>
      </c>
      <c r="H1124" s="67">
        <f>VLOOKUP(C1124,'Secteur Ex DG'!B:B,1,FALSE)</f>
        <v>3074</v>
      </c>
    </row>
    <row r="1125" spans="1:8" hidden="1" x14ac:dyDescent="0.25">
      <c r="A1125" s="65" t="s">
        <v>3395</v>
      </c>
      <c r="B1125" s="65" t="s">
        <v>3396</v>
      </c>
      <c r="C1125" s="65">
        <v>3075</v>
      </c>
      <c r="D1125" s="65"/>
      <c r="E1125" s="65"/>
      <c r="F1125" s="65"/>
      <c r="G1125" s="65">
        <v>1</v>
      </c>
      <c r="H1125" s="67">
        <f>VLOOKUP(C1125,'Secteur Ex DG'!B:B,1,FALSE)</f>
        <v>3075</v>
      </c>
    </row>
    <row r="1126" spans="1:8" hidden="1" x14ac:dyDescent="0.25">
      <c r="A1126" s="65" t="s">
        <v>3398</v>
      </c>
      <c r="B1126" s="65" t="s">
        <v>3399</v>
      </c>
      <c r="C1126" s="65">
        <v>3076</v>
      </c>
      <c r="D1126" s="65"/>
      <c r="E1126" s="65"/>
      <c r="F1126" s="65"/>
      <c r="G1126" s="65">
        <v>1</v>
      </c>
      <c r="H1126" s="67">
        <f>VLOOKUP(C1126,'Secteur Ex DG'!B:B,1,FALSE)</f>
        <v>3076</v>
      </c>
    </row>
    <row r="1127" spans="1:8" hidden="1" x14ac:dyDescent="0.25">
      <c r="A1127" s="65" t="s">
        <v>3611</v>
      </c>
      <c r="B1127" s="65" t="s">
        <v>3612</v>
      </c>
      <c r="C1127" s="65">
        <v>3167</v>
      </c>
      <c r="D1127" s="65"/>
      <c r="E1127" s="65"/>
      <c r="F1127" s="65"/>
      <c r="G1127" s="65">
        <v>1</v>
      </c>
      <c r="H1127" s="67">
        <f>VLOOKUP(C1127,'Secteur Ex DG'!B:B,1,FALSE)</f>
        <v>3167</v>
      </c>
    </row>
    <row r="1128" spans="1:8" hidden="1" x14ac:dyDescent="0.25">
      <c r="A1128" s="65" t="s">
        <v>3401</v>
      </c>
      <c r="B1128" s="65" t="s">
        <v>3402</v>
      </c>
      <c r="C1128" s="65">
        <v>3077</v>
      </c>
      <c r="D1128" s="65"/>
      <c r="E1128" s="65"/>
      <c r="F1128" s="65"/>
      <c r="G1128" s="65">
        <v>1</v>
      </c>
      <c r="H1128" s="67">
        <f>VLOOKUP(C1128,'Secteur Ex DG'!B:B,1,FALSE)</f>
        <v>3077</v>
      </c>
    </row>
    <row r="1129" spans="1:8" hidden="1" x14ac:dyDescent="0.25">
      <c r="A1129" s="65" t="s">
        <v>3404</v>
      </c>
      <c r="B1129" s="65" t="s">
        <v>3405</v>
      </c>
      <c r="C1129" s="65">
        <v>3078</v>
      </c>
      <c r="D1129" s="65"/>
      <c r="E1129" s="65"/>
      <c r="F1129" s="65"/>
      <c r="G1129" s="65">
        <v>1</v>
      </c>
      <c r="H1129" s="67">
        <f>VLOOKUP(C1129,'Secteur Ex DG'!B:B,1,FALSE)</f>
        <v>3078</v>
      </c>
    </row>
    <row r="1130" spans="1:8" hidden="1" x14ac:dyDescent="0.25">
      <c r="A1130" s="65" t="s">
        <v>3407</v>
      </c>
      <c r="B1130" s="65" t="s">
        <v>3408</v>
      </c>
      <c r="C1130" s="65">
        <v>3079</v>
      </c>
      <c r="D1130" s="65"/>
      <c r="E1130" s="65"/>
      <c r="F1130" s="65"/>
      <c r="G1130" s="65">
        <v>1</v>
      </c>
      <c r="H1130" s="67">
        <f>VLOOKUP(C1130,'Secteur Ex DG'!B:B,1,FALSE)</f>
        <v>3079</v>
      </c>
    </row>
    <row r="1131" spans="1:8" hidden="1" x14ac:dyDescent="0.25">
      <c r="A1131" s="65" t="s">
        <v>3614</v>
      </c>
      <c r="B1131" s="65" t="s">
        <v>3615</v>
      </c>
      <c r="C1131" s="65">
        <v>3168</v>
      </c>
      <c r="D1131" s="65"/>
      <c r="E1131" s="65"/>
      <c r="F1131" s="65"/>
      <c r="G1131" s="65">
        <v>1</v>
      </c>
      <c r="H1131" s="67">
        <f>VLOOKUP(C1131,'Secteur Ex DG'!B:B,1,FALSE)</f>
        <v>3168</v>
      </c>
    </row>
    <row r="1132" spans="1:8" hidden="1" x14ac:dyDescent="0.25">
      <c r="A1132" s="65" t="s">
        <v>3410</v>
      </c>
      <c r="B1132" s="65" t="s">
        <v>3411</v>
      </c>
      <c r="C1132" s="65">
        <v>3081</v>
      </c>
      <c r="D1132" s="65"/>
      <c r="E1132" s="65"/>
      <c r="F1132" s="65"/>
      <c r="G1132" s="65">
        <v>1</v>
      </c>
      <c r="H1132" s="67">
        <f>VLOOKUP(C1132,'Secteur Ex DG'!B:B,1,FALSE)</f>
        <v>3081</v>
      </c>
    </row>
    <row r="1133" spans="1:8" hidden="1" x14ac:dyDescent="0.25">
      <c r="A1133" s="65" t="s">
        <v>3413</v>
      </c>
      <c r="B1133" s="65" t="s">
        <v>3414</v>
      </c>
      <c r="C1133" s="65">
        <v>3082</v>
      </c>
      <c r="D1133" s="65"/>
      <c r="E1133" s="65"/>
      <c r="F1133" s="65"/>
      <c r="G1133" s="65">
        <v>1</v>
      </c>
      <c r="H1133" s="67">
        <f>VLOOKUP(C1133,'Secteur Ex DG'!B:B,1,FALSE)</f>
        <v>3082</v>
      </c>
    </row>
    <row r="1134" spans="1:8" hidden="1" x14ac:dyDescent="0.25">
      <c r="A1134" s="65" t="s">
        <v>3416</v>
      </c>
      <c r="B1134" s="65" t="s">
        <v>3417</v>
      </c>
      <c r="C1134" s="65">
        <v>3083</v>
      </c>
      <c r="D1134" s="65"/>
      <c r="E1134" s="65"/>
      <c r="F1134" s="65"/>
      <c r="G1134" s="65">
        <v>1</v>
      </c>
      <c r="H1134" s="67">
        <f>VLOOKUP(C1134,'Secteur Ex DG'!B:B,1,FALSE)</f>
        <v>3083</v>
      </c>
    </row>
    <row r="1135" spans="1:8" hidden="1" x14ac:dyDescent="0.25">
      <c r="A1135" s="65" t="s">
        <v>3419</v>
      </c>
      <c r="B1135" s="65" t="s">
        <v>3420</v>
      </c>
      <c r="C1135" s="65">
        <v>3084</v>
      </c>
      <c r="D1135" s="65"/>
      <c r="E1135" s="65"/>
      <c r="F1135" s="65"/>
      <c r="G1135" s="65">
        <v>1</v>
      </c>
      <c r="H1135" s="67">
        <f>VLOOKUP(C1135,'Secteur Ex DG'!B:B,1,FALSE)</f>
        <v>3084</v>
      </c>
    </row>
    <row r="1136" spans="1:8" hidden="1" x14ac:dyDescent="0.25">
      <c r="A1136" s="65" t="s">
        <v>3617</v>
      </c>
      <c r="B1136" s="65" t="s">
        <v>3618</v>
      </c>
      <c r="C1136" s="65">
        <v>3169</v>
      </c>
      <c r="D1136" s="65"/>
      <c r="E1136" s="65"/>
      <c r="F1136" s="65"/>
      <c r="G1136" s="65">
        <v>1</v>
      </c>
      <c r="H1136" s="67">
        <f>VLOOKUP(C1136,'Secteur Ex DG'!B:B,1,FALSE)</f>
        <v>3169</v>
      </c>
    </row>
    <row r="1137" spans="1:12" hidden="1" x14ac:dyDescent="0.25">
      <c r="A1137" s="65" t="s">
        <v>3422</v>
      </c>
      <c r="B1137" s="65" t="s">
        <v>3423</v>
      </c>
      <c r="C1137" s="65">
        <v>3085</v>
      </c>
      <c r="D1137" s="65"/>
      <c r="E1137" s="65"/>
      <c r="F1137" s="65"/>
      <c r="G1137" s="65">
        <v>1</v>
      </c>
      <c r="H1137" s="67">
        <f>VLOOKUP(C1137,'Secteur Ex DG'!B:B,1,FALSE)</f>
        <v>3085</v>
      </c>
    </row>
    <row r="1138" spans="1:12" hidden="1" x14ac:dyDescent="0.25">
      <c r="A1138" s="65" t="s">
        <v>3425</v>
      </c>
      <c r="B1138" s="65" t="s">
        <v>3426</v>
      </c>
      <c r="C1138" s="65">
        <v>3089</v>
      </c>
      <c r="D1138" s="65"/>
      <c r="E1138" s="65"/>
      <c r="F1138" s="65"/>
      <c r="G1138" s="65">
        <v>1</v>
      </c>
      <c r="H1138" s="67">
        <f>VLOOKUP(C1138,'Secteur Ex DG'!B:B,1,FALSE)</f>
        <v>3089</v>
      </c>
    </row>
    <row r="1139" spans="1:12" hidden="1" x14ac:dyDescent="0.25">
      <c r="A1139" s="65" t="s">
        <v>3428</v>
      </c>
      <c r="B1139" s="65" t="s">
        <v>3429</v>
      </c>
      <c r="C1139" s="65">
        <v>3090</v>
      </c>
      <c r="D1139" s="65"/>
      <c r="E1139" s="65"/>
      <c r="F1139" s="65"/>
      <c r="G1139" s="65">
        <v>1</v>
      </c>
      <c r="H1139" s="67">
        <f>VLOOKUP(C1139,'Secteur Ex DG'!B:B,1,FALSE)</f>
        <v>3090</v>
      </c>
    </row>
    <row r="1140" spans="1:12" hidden="1" x14ac:dyDescent="0.25">
      <c r="A1140" s="65" t="s">
        <v>3431</v>
      </c>
      <c r="B1140" s="65" t="s">
        <v>3432</v>
      </c>
      <c r="C1140" s="65">
        <v>3091</v>
      </c>
      <c r="D1140" s="65"/>
      <c r="E1140" s="65"/>
      <c r="F1140" s="65"/>
      <c r="G1140" s="65">
        <v>1</v>
      </c>
      <c r="H1140" s="67">
        <f>VLOOKUP(C1140,'Secteur Ex DG'!B:B,1,FALSE)</f>
        <v>3091</v>
      </c>
    </row>
    <row r="1141" spans="1:12" hidden="1" x14ac:dyDescent="0.25">
      <c r="A1141" s="69" t="s">
        <v>3434</v>
      </c>
      <c r="B1141" s="69" t="s">
        <v>3435</v>
      </c>
      <c r="C1141" s="69">
        <v>3092</v>
      </c>
      <c r="G1141" s="68">
        <v>1</v>
      </c>
      <c r="H1141" s="67">
        <f>VLOOKUP(C1141,'Secteur Ex DG'!B:B,1,FALSE)</f>
        <v>3092</v>
      </c>
    </row>
    <row r="1142" spans="1:12" hidden="1" x14ac:dyDescent="0.25">
      <c r="A1142" s="65" t="s">
        <v>3437</v>
      </c>
      <c r="B1142" s="65" t="s">
        <v>3438</v>
      </c>
      <c r="C1142" s="65">
        <v>3093</v>
      </c>
      <c r="D1142" s="65"/>
      <c r="E1142" s="65"/>
      <c r="F1142" s="65"/>
      <c r="G1142" s="65">
        <v>1</v>
      </c>
      <c r="H1142" s="67">
        <f>VLOOKUP(C1142,'Secteur Ex DG'!B:B,1,FALSE)</f>
        <v>3093</v>
      </c>
    </row>
    <row r="1143" spans="1:12" hidden="1" x14ac:dyDescent="0.25">
      <c r="A1143" s="65" t="s">
        <v>3440</v>
      </c>
      <c r="B1143" s="65" t="s">
        <v>3441</v>
      </c>
      <c r="C1143" s="65">
        <v>3095</v>
      </c>
      <c r="D1143" s="65"/>
      <c r="E1143" s="65"/>
      <c r="F1143" s="65"/>
      <c r="G1143" s="65">
        <v>1</v>
      </c>
      <c r="H1143" s="67">
        <f>VLOOKUP(C1143,'Secteur Ex DG'!B:B,1,FALSE)</f>
        <v>3095</v>
      </c>
    </row>
    <row r="1144" spans="1:12" hidden="1" x14ac:dyDescent="0.25">
      <c r="A1144" s="65" t="s">
        <v>3443</v>
      </c>
      <c r="B1144" s="65" t="s">
        <v>3444</v>
      </c>
      <c r="C1144" s="65">
        <v>3097</v>
      </c>
      <c r="D1144" s="65"/>
      <c r="E1144" s="65"/>
      <c r="F1144" s="65"/>
      <c r="G1144" s="65">
        <v>1</v>
      </c>
      <c r="H1144" s="67">
        <f>VLOOKUP(C1144,'Secteur Ex DG'!B:B,1,FALSE)</f>
        <v>3097</v>
      </c>
    </row>
    <row r="1145" spans="1:12" hidden="1" x14ac:dyDescent="0.25">
      <c r="A1145" s="9" t="s">
        <v>3446</v>
      </c>
      <c r="B1145" s="9" t="s">
        <v>3447</v>
      </c>
      <c r="C1145" s="9">
        <v>3099</v>
      </c>
      <c r="G1145" s="65">
        <v>1</v>
      </c>
      <c r="H1145" s="67">
        <f>VLOOKUP(C1145,'Secteur Ex DG'!B:B,1,FALSE)</f>
        <v>3099</v>
      </c>
      <c r="L1145" t="s">
        <v>6433</v>
      </c>
    </row>
    <row r="1146" spans="1:12" hidden="1" x14ac:dyDescent="0.25">
      <c r="A1146" s="65" t="s">
        <v>3449</v>
      </c>
      <c r="B1146" s="65" t="s">
        <v>3450</v>
      </c>
      <c r="C1146" s="65">
        <v>3101</v>
      </c>
      <c r="D1146" s="65"/>
      <c r="E1146" s="65"/>
      <c r="F1146" s="65"/>
      <c r="G1146" s="65">
        <v>1</v>
      </c>
      <c r="H1146" s="67">
        <f>VLOOKUP(C1146,'Secteur Ex DG'!B:B,1,FALSE)</f>
        <v>3101</v>
      </c>
    </row>
    <row r="1147" spans="1:12" hidden="1" x14ac:dyDescent="0.25">
      <c r="A1147" s="65" t="s">
        <v>3452</v>
      </c>
      <c r="B1147" s="65" t="s">
        <v>3453</v>
      </c>
      <c r="C1147" s="65">
        <v>3102</v>
      </c>
      <c r="D1147" s="65"/>
      <c r="E1147" s="65"/>
      <c r="F1147" s="65"/>
      <c r="G1147" s="65">
        <v>1</v>
      </c>
      <c r="H1147" s="67">
        <f>VLOOKUP(C1147,'Secteur Ex DG'!B:B,1,FALSE)</f>
        <v>3102</v>
      </c>
    </row>
    <row r="1148" spans="1:12" hidden="1" x14ac:dyDescent="0.25">
      <c r="A1148" s="65" t="s">
        <v>3455</v>
      </c>
      <c r="B1148" s="65" t="s">
        <v>3456</v>
      </c>
      <c r="C1148" s="65">
        <v>3103</v>
      </c>
      <c r="D1148" s="65"/>
      <c r="E1148" s="65"/>
      <c r="F1148" s="65"/>
      <c r="G1148" s="65">
        <v>1</v>
      </c>
      <c r="H1148" s="67">
        <f>VLOOKUP(C1148,'Secteur Ex DG'!B:B,1,FALSE)</f>
        <v>3103</v>
      </c>
    </row>
    <row r="1149" spans="1:12" hidden="1" x14ac:dyDescent="0.25">
      <c r="A1149" s="65" t="s">
        <v>3458</v>
      </c>
      <c r="B1149" s="65" t="s">
        <v>3459</v>
      </c>
      <c r="C1149" s="65">
        <v>3104</v>
      </c>
      <c r="D1149" s="65"/>
      <c r="E1149" s="65"/>
      <c r="F1149" s="65"/>
      <c r="G1149" s="65">
        <v>1</v>
      </c>
      <c r="H1149" s="67">
        <f>VLOOKUP(C1149,'Secteur Ex DG'!B:B,1,FALSE)</f>
        <v>3104</v>
      </c>
    </row>
    <row r="1150" spans="1:12" hidden="1" x14ac:dyDescent="0.25">
      <c r="A1150" s="65" t="s">
        <v>3461</v>
      </c>
      <c r="B1150" s="65" t="s">
        <v>3462</v>
      </c>
      <c r="C1150" s="65">
        <v>3105</v>
      </c>
      <c r="D1150" s="65"/>
      <c r="E1150" s="65"/>
      <c r="F1150" s="65"/>
      <c r="G1150" s="65">
        <v>1</v>
      </c>
      <c r="H1150" s="67">
        <f>VLOOKUP(C1150,'Secteur Ex DG'!B:B,1,FALSE)</f>
        <v>3105</v>
      </c>
    </row>
    <row r="1151" spans="1:12" hidden="1" x14ac:dyDescent="0.25">
      <c r="A1151" s="65" t="s">
        <v>3464</v>
      </c>
      <c r="B1151" s="65" t="s">
        <v>3465</v>
      </c>
      <c r="C1151" s="65">
        <v>3106</v>
      </c>
      <c r="D1151" s="65"/>
      <c r="E1151" s="65"/>
      <c r="F1151" s="65"/>
      <c r="G1151" s="65">
        <v>1</v>
      </c>
      <c r="H1151" s="67">
        <f>VLOOKUP(C1151,'Secteur Ex DG'!B:B,1,FALSE)</f>
        <v>3106</v>
      </c>
    </row>
    <row r="1152" spans="1:12" hidden="1" x14ac:dyDescent="0.25">
      <c r="A1152" s="65" t="s">
        <v>3467</v>
      </c>
      <c r="B1152" s="65" t="s">
        <v>3468</v>
      </c>
      <c r="C1152" s="65">
        <v>3107</v>
      </c>
      <c r="D1152" s="65"/>
      <c r="E1152" s="65"/>
      <c r="F1152" s="65"/>
      <c r="G1152" s="65">
        <v>1</v>
      </c>
      <c r="H1152" s="67">
        <f>VLOOKUP(C1152,'Secteur Ex DG'!B:B,1,FALSE)</f>
        <v>3107</v>
      </c>
    </row>
    <row r="1153" spans="1:8" hidden="1" x14ac:dyDescent="0.25">
      <c r="A1153" s="65" t="s">
        <v>3470</v>
      </c>
      <c r="B1153" s="65" t="s">
        <v>3471</v>
      </c>
      <c r="C1153" s="65">
        <v>3108</v>
      </c>
      <c r="D1153" s="65"/>
      <c r="E1153" s="65"/>
      <c r="F1153" s="65"/>
      <c r="G1153" s="65">
        <v>1</v>
      </c>
      <c r="H1153" s="67">
        <f>VLOOKUP(C1153,'Secteur Ex DG'!B:B,1,FALSE)</f>
        <v>3108</v>
      </c>
    </row>
    <row r="1154" spans="1:8" hidden="1" x14ac:dyDescent="0.25">
      <c r="A1154" s="65" t="s">
        <v>3473</v>
      </c>
      <c r="B1154" s="65" t="s">
        <v>3474</v>
      </c>
      <c r="C1154" s="65">
        <v>3109</v>
      </c>
      <c r="D1154" s="65"/>
      <c r="E1154" s="65"/>
      <c r="F1154" s="65"/>
      <c r="G1154" s="65">
        <v>1</v>
      </c>
      <c r="H1154" s="67">
        <f>VLOOKUP(C1154,'Secteur Ex DG'!B:B,1,FALSE)</f>
        <v>3109</v>
      </c>
    </row>
    <row r="1155" spans="1:8" hidden="1" x14ac:dyDescent="0.25">
      <c r="A1155" s="65" t="s">
        <v>3476</v>
      </c>
      <c r="B1155" s="65" t="s">
        <v>3477</v>
      </c>
      <c r="C1155" s="65">
        <v>3110</v>
      </c>
      <c r="D1155" s="65"/>
      <c r="E1155" s="65"/>
      <c r="F1155" s="65"/>
      <c r="G1155" s="65">
        <v>1</v>
      </c>
      <c r="H1155" s="67">
        <f>VLOOKUP(C1155,'Secteur Ex DG'!B:B,1,FALSE)</f>
        <v>3110</v>
      </c>
    </row>
    <row r="1156" spans="1:8" hidden="1" x14ac:dyDescent="0.25">
      <c r="A1156" s="65" t="s">
        <v>3479</v>
      </c>
      <c r="B1156" s="65" t="s">
        <v>3480</v>
      </c>
      <c r="C1156" s="65">
        <v>3111</v>
      </c>
      <c r="D1156" s="65"/>
      <c r="E1156" s="65"/>
      <c r="F1156" s="65"/>
      <c r="G1156" s="65">
        <v>1</v>
      </c>
      <c r="H1156" s="67">
        <f>VLOOKUP(C1156,'Secteur Ex DG'!B:B,1,FALSE)</f>
        <v>3111</v>
      </c>
    </row>
    <row r="1157" spans="1:8" hidden="1" x14ac:dyDescent="0.25">
      <c r="A1157" s="65" t="s">
        <v>3482</v>
      </c>
      <c r="B1157" s="65" t="s">
        <v>3483</v>
      </c>
      <c r="C1157" s="65">
        <v>3112</v>
      </c>
      <c r="D1157" s="65"/>
      <c r="E1157" s="65"/>
      <c r="F1157" s="65"/>
      <c r="G1157" s="65">
        <v>1</v>
      </c>
      <c r="H1157" s="67">
        <f>VLOOKUP(C1157,'Secteur Ex DG'!B:B,1,FALSE)</f>
        <v>3112</v>
      </c>
    </row>
    <row r="1158" spans="1:8" hidden="1" x14ac:dyDescent="0.25">
      <c r="A1158" s="65" t="s">
        <v>3485</v>
      </c>
      <c r="B1158" s="65" t="s">
        <v>3486</v>
      </c>
      <c r="C1158" s="65">
        <v>3113</v>
      </c>
      <c r="D1158" s="65"/>
      <c r="E1158" s="65"/>
      <c r="F1158" s="65"/>
      <c r="G1158" s="65">
        <v>1</v>
      </c>
      <c r="H1158" s="67">
        <f>VLOOKUP(C1158,'Secteur Ex DG'!B:B,1,FALSE)</f>
        <v>3113</v>
      </c>
    </row>
    <row r="1159" spans="1:8" hidden="1" x14ac:dyDescent="0.25">
      <c r="A1159" s="65" t="s">
        <v>3488</v>
      </c>
      <c r="B1159" s="65" t="s">
        <v>3489</v>
      </c>
      <c r="C1159" s="65">
        <v>3114</v>
      </c>
      <c r="D1159" s="65"/>
      <c r="E1159" s="65"/>
      <c r="F1159" s="65"/>
      <c r="G1159" s="65">
        <v>1</v>
      </c>
      <c r="H1159" s="67">
        <f>VLOOKUP(C1159,'Secteur Ex DG'!B:B,1,FALSE)</f>
        <v>3114</v>
      </c>
    </row>
    <row r="1160" spans="1:8" hidden="1" x14ac:dyDescent="0.25">
      <c r="A1160" s="65" t="s">
        <v>3491</v>
      </c>
      <c r="B1160" s="65" t="s">
        <v>3492</v>
      </c>
      <c r="C1160" s="65">
        <v>3115</v>
      </c>
      <c r="D1160" s="65"/>
      <c r="E1160" s="65"/>
      <c r="F1160" s="65"/>
      <c r="G1160" s="65">
        <v>1</v>
      </c>
      <c r="H1160" s="67">
        <f>VLOOKUP(C1160,'Secteur Ex DG'!B:B,1,FALSE)</f>
        <v>3115</v>
      </c>
    </row>
    <row r="1161" spans="1:8" hidden="1" x14ac:dyDescent="0.25">
      <c r="A1161" s="65" t="s">
        <v>3494</v>
      </c>
      <c r="B1161" s="65" t="s">
        <v>3495</v>
      </c>
      <c r="C1161" s="65">
        <v>3116</v>
      </c>
      <c r="D1161" s="65"/>
      <c r="E1161" s="65"/>
      <c r="F1161" s="65"/>
      <c r="G1161" s="65">
        <v>1</v>
      </c>
      <c r="H1161" s="67">
        <f>VLOOKUP(C1161,'Secteur Ex DG'!B:B,1,FALSE)</f>
        <v>3116</v>
      </c>
    </row>
    <row r="1162" spans="1:8" hidden="1" x14ac:dyDescent="0.25">
      <c r="A1162" s="65" t="s">
        <v>3497</v>
      </c>
      <c r="B1162" s="65" t="s">
        <v>3498</v>
      </c>
      <c r="C1162" s="65">
        <v>3117</v>
      </c>
      <c r="D1162" s="65"/>
      <c r="E1162" s="65"/>
      <c r="F1162" s="65"/>
      <c r="G1162" s="65">
        <v>1</v>
      </c>
      <c r="H1162" s="67">
        <f>VLOOKUP(C1162,'Secteur Ex DG'!B:B,1,FALSE)</f>
        <v>3117</v>
      </c>
    </row>
    <row r="1163" spans="1:8" hidden="1" x14ac:dyDescent="0.25">
      <c r="A1163" s="65" t="s">
        <v>3500</v>
      </c>
      <c r="B1163" s="65" t="s">
        <v>3501</v>
      </c>
      <c r="C1163" s="65">
        <v>3119</v>
      </c>
      <c r="D1163" s="65"/>
      <c r="E1163" s="65"/>
      <c r="F1163" s="65"/>
      <c r="G1163" s="65">
        <v>1</v>
      </c>
      <c r="H1163" s="67">
        <f>VLOOKUP(C1163,'Secteur Ex DG'!B:B,1,FALSE)</f>
        <v>3119</v>
      </c>
    </row>
    <row r="1164" spans="1:8" hidden="1" x14ac:dyDescent="0.25">
      <c r="A1164" s="65" t="s">
        <v>3503</v>
      </c>
      <c r="B1164" s="65" t="s">
        <v>3504</v>
      </c>
      <c r="C1164" s="65">
        <v>3120</v>
      </c>
      <c r="D1164" s="65"/>
      <c r="E1164" s="65"/>
      <c r="F1164" s="65"/>
      <c r="G1164" s="65">
        <v>1</v>
      </c>
      <c r="H1164" s="67">
        <f>VLOOKUP(C1164,'Secteur Ex DG'!B:B,1,FALSE)</f>
        <v>3120</v>
      </c>
    </row>
    <row r="1165" spans="1:8" hidden="1" x14ac:dyDescent="0.25">
      <c r="A1165" s="65" t="s">
        <v>3506</v>
      </c>
      <c r="B1165" s="65" t="s">
        <v>3507</v>
      </c>
      <c r="C1165" s="65">
        <v>3121</v>
      </c>
      <c r="D1165" s="65"/>
      <c r="E1165" s="65"/>
      <c r="F1165" s="65"/>
      <c r="G1165" s="65">
        <v>1</v>
      </c>
      <c r="H1165" s="67">
        <f>VLOOKUP(C1165,'Secteur Ex DG'!B:B,1,FALSE)</f>
        <v>3121</v>
      </c>
    </row>
    <row r="1166" spans="1:8" hidden="1" x14ac:dyDescent="0.25">
      <c r="A1166" s="65" t="s">
        <v>3509</v>
      </c>
      <c r="B1166" s="65" t="s">
        <v>3510</v>
      </c>
      <c r="C1166" s="65">
        <v>3122</v>
      </c>
      <c r="D1166" s="65"/>
      <c r="E1166" s="65"/>
      <c r="F1166" s="65"/>
      <c r="G1166" s="65">
        <v>1</v>
      </c>
      <c r="H1166" s="67">
        <f>VLOOKUP(C1166,'Secteur Ex DG'!B:B,1,FALSE)</f>
        <v>3122</v>
      </c>
    </row>
    <row r="1167" spans="1:8" hidden="1" x14ac:dyDescent="0.25">
      <c r="A1167" s="65" t="s">
        <v>3512</v>
      </c>
      <c r="B1167" s="65" t="s">
        <v>3513</v>
      </c>
      <c r="C1167" s="65">
        <v>3124</v>
      </c>
      <c r="D1167" s="65"/>
      <c r="E1167" s="65"/>
      <c r="F1167" s="65"/>
      <c r="G1167" s="65">
        <v>1</v>
      </c>
      <c r="H1167" s="67">
        <f>VLOOKUP(C1167,'Secteur Ex DG'!B:B,1,FALSE)</f>
        <v>3124</v>
      </c>
    </row>
    <row r="1168" spans="1:8" hidden="1" x14ac:dyDescent="0.25">
      <c r="A1168" s="65" t="s">
        <v>3515</v>
      </c>
      <c r="B1168" s="65" t="s">
        <v>3516</v>
      </c>
      <c r="C1168" s="65">
        <v>3125</v>
      </c>
      <c r="D1168" s="65"/>
      <c r="E1168" s="65"/>
      <c r="F1168" s="65"/>
      <c r="G1168" s="65">
        <v>1</v>
      </c>
      <c r="H1168" s="67">
        <f>VLOOKUP(C1168,'Secteur Ex DG'!B:B,1,FALSE)</f>
        <v>3125</v>
      </c>
    </row>
    <row r="1169" spans="1:8" hidden="1" x14ac:dyDescent="0.25">
      <c r="A1169" s="65" t="s">
        <v>3518</v>
      </c>
      <c r="B1169" s="65" t="s">
        <v>3519</v>
      </c>
      <c r="C1169" s="65">
        <v>3126</v>
      </c>
      <c r="D1169" s="65"/>
      <c r="E1169" s="65"/>
      <c r="F1169" s="65"/>
      <c r="G1169" s="65">
        <v>1</v>
      </c>
      <c r="H1169" s="67">
        <f>VLOOKUP(C1169,'Secteur Ex DG'!B:B,1,FALSE)</f>
        <v>3126</v>
      </c>
    </row>
    <row r="1170" spans="1:8" hidden="1" x14ac:dyDescent="0.25">
      <c r="A1170" s="65" t="s">
        <v>3521</v>
      </c>
      <c r="B1170" s="65" t="s">
        <v>3522</v>
      </c>
      <c r="C1170" s="65">
        <v>3127</v>
      </c>
      <c r="D1170" s="65"/>
      <c r="E1170" s="65"/>
      <c r="F1170" s="65"/>
      <c r="G1170" s="65">
        <v>1</v>
      </c>
      <c r="H1170" s="67">
        <f>VLOOKUP(C1170,'Secteur Ex DG'!B:B,1,FALSE)</f>
        <v>3127</v>
      </c>
    </row>
    <row r="1171" spans="1:8" hidden="1" x14ac:dyDescent="0.25">
      <c r="A1171" s="65" t="s">
        <v>3524</v>
      </c>
      <c r="B1171" s="65" t="s">
        <v>3525</v>
      </c>
      <c r="C1171" s="65">
        <v>3128</v>
      </c>
      <c r="D1171" s="65"/>
      <c r="E1171" s="65"/>
      <c r="F1171" s="65"/>
      <c r="G1171" s="65">
        <v>1</v>
      </c>
      <c r="H1171" s="67">
        <f>VLOOKUP(C1171,'Secteur Ex DG'!B:B,1,FALSE)</f>
        <v>3128</v>
      </c>
    </row>
    <row r="1172" spans="1:8" hidden="1" x14ac:dyDescent="0.25">
      <c r="A1172" s="65" t="s">
        <v>3620</v>
      </c>
      <c r="B1172" s="65" t="s">
        <v>3621</v>
      </c>
      <c r="C1172" s="65">
        <v>3170</v>
      </c>
      <c r="D1172" s="65"/>
      <c r="E1172" s="65"/>
      <c r="F1172" s="65"/>
      <c r="G1172" s="65">
        <v>1</v>
      </c>
      <c r="H1172" s="67">
        <f>VLOOKUP(C1172,'Secteur Ex DG'!B:B,1,FALSE)</f>
        <v>3170</v>
      </c>
    </row>
    <row r="1173" spans="1:8" hidden="1" x14ac:dyDescent="0.25">
      <c r="A1173" s="65" t="s">
        <v>3527</v>
      </c>
      <c r="B1173" s="65" t="s">
        <v>3528</v>
      </c>
      <c r="C1173" s="65">
        <v>3129</v>
      </c>
      <c r="D1173" s="65"/>
      <c r="E1173" s="65"/>
      <c r="F1173" s="65"/>
      <c r="G1173" s="65">
        <v>1</v>
      </c>
      <c r="H1173" s="67">
        <f>VLOOKUP(C1173,'Secteur Ex DG'!B:B,1,FALSE)</f>
        <v>3129</v>
      </c>
    </row>
    <row r="1174" spans="1:8" hidden="1" x14ac:dyDescent="0.25">
      <c r="A1174" s="65" t="s">
        <v>3530</v>
      </c>
      <c r="B1174" s="65" t="s">
        <v>3531</v>
      </c>
      <c r="C1174" s="65">
        <v>3130</v>
      </c>
      <c r="D1174" s="65"/>
      <c r="E1174" s="65"/>
      <c r="F1174" s="65"/>
      <c r="G1174" s="65">
        <v>1</v>
      </c>
      <c r="H1174" s="67">
        <f>VLOOKUP(C1174,'Secteur Ex DG'!B:B,1,FALSE)</f>
        <v>3130</v>
      </c>
    </row>
    <row r="1175" spans="1:8" hidden="1" x14ac:dyDescent="0.25">
      <c r="A1175" s="65" t="s">
        <v>3533</v>
      </c>
      <c r="B1175" s="65" t="s">
        <v>3534</v>
      </c>
      <c r="C1175" s="65">
        <v>3133</v>
      </c>
      <c r="D1175" s="65"/>
      <c r="E1175" s="65"/>
      <c r="F1175" s="65"/>
      <c r="G1175" s="65">
        <v>1</v>
      </c>
      <c r="H1175" s="67">
        <f>VLOOKUP(C1175,'Secteur Ex DG'!B:B,1,FALSE)</f>
        <v>3133</v>
      </c>
    </row>
    <row r="1176" spans="1:8" hidden="1" x14ac:dyDescent="0.25">
      <c r="A1176" s="65" t="s">
        <v>3536</v>
      </c>
      <c r="B1176" s="65" t="s">
        <v>3537</v>
      </c>
      <c r="C1176" s="65">
        <v>3134</v>
      </c>
      <c r="D1176" s="65"/>
      <c r="E1176" s="65"/>
      <c r="F1176" s="65"/>
      <c r="G1176" s="65">
        <v>1</v>
      </c>
      <c r="H1176" s="67">
        <f>VLOOKUP(C1176,'Secteur Ex DG'!B:B,1,FALSE)</f>
        <v>3134</v>
      </c>
    </row>
    <row r="1177" spans="1:8" hidden="1" x14ac:dyDescent="0.25">
      <c r="A1177" s="65" t="s">
        <v>3539</v>
      </c>
      <c r="B1177" s="65" t="s">
        <v>3540</v>
      </c>
      <c r="C1177" s="65">
        <v>3135</v>
      </c>
      <c r="D1177" s="65"/>
      <c r="E1177" s="65"/>
      <c r="F1177" s="65"/>
      <c r="G1177" s="65">
        <v>1</v>
      </c>
      <c r="H1177" s="67">
        <f>VLOOKUP(C1177,'Secteur Ex DG'!B:B,1,FALSE)</f>
        <v>3135</v>
      </c>
    </row>
    <row r="1178" spans="1:8" hidden="1" x14ac:dyDescent="0.25">
      <c r="A1178" s="65" t="s">
        <v>3542</v>
      </c>
      <c r="B1178" s="65" t="s">
        <v>3543</v>
      </c>
      <c r="C1178" s="65">
        <v>3136</v>
      </c>
      <c r="D1178" s="65"/>
      <c r="E1178" s="65"/>
      <c r="F1178" s="65"/>
      <c r="G1178" s="65">
        <v>1</v>
      </c>
      <c r="H1178" s="67">
        <f>VLOOKUP(C1178,'Secteur Ex DG'!B:B,1,FALSE)</f>
        <v>3136</v>
      </c>
    </row>
    <row r="1179" spans="1:8" hidden="1" x14ac:dyDescent="0.25">
      <c r="A1179" s="65" t="s">
        <v>3545</v>
      </c>
      <c r="B1179" s="65" t="s">
        <v>3546</v>
      </c>
      <c r="C1179" s="65">
        <v>3137</v>
      </c>
      <c r="D1179" s="65"/>
      <c r="E1179" s="65"/>
      <c r="F1179" s="65"/>
      <c r="G1179" s="65">
        <v>1</v>
      </c>
      <c r="H1179" s="67">
        <f>VLOOKUP(C1179,'Secteur Ex DG'!B:B,1,FALSE)</f>
        <v>3137</v>
      </c>
    </row>
    <row r="1180" spans="1:8" hidden="1" x14ac:dyDescent="0.25">
      <c r="A1180" s="65" t="s">
        <v>3548</v>
      </c>
      <c r="B1180" s="65" t="s">
        <v>3549</v>
      </c>
      <c r="C1180" s="65">
        <v>3138</v>
      </c>
      <c r="D1180" s="65"/>
      <c r="E1180" s="65"/>
      <c r="F1180" s="65"/>
      <c r="G1180" s="65">
        <v>1</v>
      </c>
      <c r="H1180" s="67">
        <f>VLOOKUP(C1180,'Secteur Ex DG'!B:B,1,FALSE)</f>
        <v>3138</v>
      </c>
    </row>
    <row r="1181" spans="1:8" hidden="1" x14ac:dyDescent="0.25">
      <c r="A1181" s="65" t="s">
        <v>3551</v>
      </c>
      <c r="B1181" s="65" t="s">
        <v>3552</v>
      </c>
      <c r="C1181" s="65">
        <v>3139</v>
      </c>
      <c r="D1181" s="65"/>
      <c r="E1181" s="65"/>
      <c r="F1181" s="65"/>
      <c r="G1181" s="65">
        <v>1</v>
      </c>
      <c r="H1181" s="67">
        <f>VLOOKUP(C1181,'Secteur Ex DG'!B:B,1,FALSE)</f>
        <v>3139</v>
      </c>
    </row>
    <row r="1182" spans="1:8" hidden="1" x14ac:dyDescent="0.25">
      <c r="A1182" s="65" t="s">
        <v>3554</v>
      </c>
      <c r="B1182" s="65" t="s">
        <v>3555</v>
      </c>
      <c r="C1182" s="65">
        <v>3140</v>
      </c>
      <c r="D1182" s="65"/>
      <c r="E1182" s="65"/>
      <c r="F1182" s="65"/>
      <c r="G1182" s="65">
        <v>1</v>
      </c>
      <c r="H1182" s="67">
        <f>VLOOKUP(C1182,'Secteur Ex DG'!B:B,1,FALSE)</f>
        <v>3140</v>
      </c>
    </row>
    <row r="1183" spans="1:8" hidden="1" x14ac:dyDescent="0.25">
      <c r="A1183" s="65" t="s">
        <v>3557</v>
      </c>
      <c r="B1183" s="65" t="s">
        <v>3558</v>
      </c>
      <c r="C1183" s="65">
        <v>3141</v>
      </c>
      <c r="D1183" s="65"/>
      <c r="E1183" s="65"/>
      <c r="F1183" s="65"/>
      <c r="G1183" s="65">
        <v>1</v>
      </c>
      <c r="H1183" s="67">
        <f>VLOOKUP(C1183,'Secteur Ex DG'!B:B,1,FALSE)</f>
        <v>3141</v>
      </c>
    </row>
    <row r="1184" spans="1:8" hidden="1" x14ac:dyDescent="0.25">
      <c r="A1184" s="65" t="s">
        <v>3560</v>
      </c>
      <c r="B1184" s="65" t="s">
        <v>3561</v>
      </c>
      <c r="C1184" s="65">
        <v>3142</v>
      </c>
      <c r="D1184" s="65"/>
      <c r="E1184" s="65"/>
      <c r="F1184" s="65"/>
      <c r="G1184" s="65">
        <v>1</v>
      </c>
      <c r="H1184" s="67">
        <f>VLOOKUP(C1184,'Secteur Ex DG'!B:B,1,FALSE)</f>
        <v>3142</v>
      </c>
    </row>
    <row r="1185" spans="1:8" hidden="1" x14ac:dyDescent="0.25">
      <c r="A1185" s="65" t="s">
        <v>3563</v>
      </c>
      <c r="B1185" s="65" t="s">
        <v>3564</v>
      </c>
      <c r="C1185" s="65">
        <v>3143</v>
      </c>
      <c r="D1185" s="65"/>
      <c r="E1185" s="65"/>
      <c r="F1185" s="65"/>
      <c r="G1185" s="65">
        <v>1</v>
      </c>
      <c r="H1185" s="67">
        <f>VLOOKUP(C1185,'Secteur Ex DG'!B:B,1,FALSE)</f>
        <v>3143</v>
      </c>
    </row>
    <row r="1186" spans="1:8" hidden="1" x14ac:dyDescent="0.25">
      <c r="A1186" s="65" t="s">
        <v>3566</v>
      </c>
      <c r="B1186" s="65" t="s">
        <v>3567</v>
      </c>
      <c r="C1186" s="65">
        <v>3144</v>
      </c>
      <c r="D1186" s="65"/>
      <c r="E1186" s="65"/>
      <c r="F1186" s="65"/>
      <c r="G1186" s="65">
        <v>1</v>
      </c>
      <c r="H1186" s="67">
        <f>VLOOKUP(C1186,'Secteur Ex DG'!B:B,1,FALSE)</f>
        <v>3144</v>
      </c>
    </row>
    <row r="1187" spans="1:8" hidden="1" x14ac:dyDescent="0.25">
      <c r="A1187" s="65" t="s">
        <v>3623</v>
      </c>
      <c r="B1187" s="65" t="s">
        <v>3624</v>
      </c>
      <c r="C1187" s="65">
        <v>3171</v>
      </c>
      <c r="D1187" s="65"/>
      <c r="E1187" s="65"/>
      <c r="F1187" s="65"/>
      <c r="G1187" s="65">
        <v>1</v>
      </c>
      <c r="H1187" s="67">
        <f>VLOOKUP(C1187,'Secteur Ex DG'!B:B,1,FALSE)</f>
        <v>3171</v>
      </c>
    </row>
    <row r="1188" spans="1:8" hidden="1" x14ac:dyDescent="0.25">
      <c r="A1188" s="65" t="s">
        <v>3569</v>
      </c>
      <c r="B1188" s="65" t="s">
        <v>3570</v>
      </c>
      <c r="C1188" s="65">
        <v>3148</v>
      </c>
      <c r="D1188" s="65"/>
      <c r="E1188" s="65"/>
      <c r="F1188" s="65"/>
      <c r="G1188" s="65">
        <v>1</v>
      </c>
      <c r="H1188" s="67">
        <f>VLOOKUP(C1188,'Secteur Ex DG'!B:B,1,FALSE)</f>
        <v>3148</v>
      </c>
    </row>
    <row r="1189" spans="1:8" hidden="1" x14ac:dyDescent="0.25">
      <c r="A1189" s="65" t="s">
        <v>3572</v>
      </c>
      <c r="B1189" s="65" t="s">
        <v>3573</v>
      </c>
      <c r="C1189" s="65">
        <v>3149</v>
      </c>
      <c r="D1189" s="65"/>
      <c r="E1189" s="65"/>
      <c r="F1189" s="65"/>
      <c r="G1189" s="65">
        <v>1</v>
      </c>
      <c r="H1189" s="67">
        <f>VLOOKUP(C1189,'Secteur Ex DG'!B:B,1,FALSE)</f>
        <v>3149</v>
      </c>
    </row>
    <row r="1190" spans="1:8" hidden="1" x14ac:dyDescent="0.25">
      <c r="A1190" s="65" t="s">
        <v>3626</v>
      </c>
      <c r="B1190" s="65" t="s">
        <v>3627</v>
      </c>
      <c r="C1190" s="65">
        <v>3172</v>
      </c>
      <c r="D1190" s="65"/>
      <c r="E1190" s="65"/>
      <c r="F1190" s="65"/>
      <c r="G1190" s="65">
        <v>1</v>
      </c>
      <c r="H1190" s="67">
        <f>VLOOKUP(C1190,'Secteur Ex DG'!B:B,1,FALSE)</f>
        <v>3172</v>
      </c>
    </row>
    <row r="1191" spans="1:8" hidden="1" x14ac:dyDescent="0.25">
      <c r="A1191" s="65" t="s">
        <v>3575</v>
      </c>
      <c r="B1191" s="65" t="s">
        <v>3576</v>
      </c>
      <c r="C1191" s="65">
        <v>3152</v>
      </c>
      <c r="D1191" s="65"/>
      <c r="E1191" s="65"/>
      <c r="F1191" s="65"/>
      <c r="G1191" s="65">
        <v>1</v>
      </c>
      <c r="H1191" s="67">
        <f>VLOOKUP(C1191,'Secteur Ex DG'!B:B,1,FALSE)</f>
        <v>3152</v>
      </c>
    </row>
    <row r="1192" spans="1:8" hidden="1" x14ac:dyDescent="0.25">
      <c r="A1192" s="65" t="s">
        <v>3578</v>
      </c>
      <c r="B1192" s="65" t="s">
        <v>3579</v>
      </c>
      <c r="C1192" s="65">
        <v>3153</v>
      </c>
      <c r="D1192" s="65"/>
      <c r="E1192" s="65"/>
      <c r="F1192" s="65"/>
      <c r="G1192" s="65">
        <v>1</v>
      </c>
      <c r="H1192" s="67">
        <f>VLOOKUP(C1192,'Secteur Ex DG'!B:B,1,FALSE)</f>
        <v>3153</v>
      </c>
    </row>
    <row r="1193" spans="1:8" hidden="1" x14ac:dyDescent="0.25">
      <c r="A1193" s="65" t="s">
        <v>3581</v>
      </c>
      <c r="B1193" s="65" t="s">
        <v>3582</v>
      </c>
      <c r="C1193" s="65">
        <v>3154</v>
      </c>
      <c r="D1193" s="65"/>
      <c r="E1193" s="65"/>
      <c r="F1193" s="65"/>
      <c r="G1193" s="65">
        <v>1</v>
      </c>
      <c r="H1193" s="67">
        <f>VLOOKUP(C1193,'Secteur Ex DG'!B:B,1,FALSE)</f>
        <v>3154</v>
      </c>
    </row>
    <row r="1194" spans="1:8" hidden="1" x14ac:dyDescent="0.25">
      <c r="A1194" s="65" t="s">
        <v>3584</v>
      </c>
      <c r="B1194" s="65" t="s">
        <v>3585</v>
      </c>
      <c r="C1194" s="65">
        <v>3155</v>
      </c>
      <c r="D1194" s="65"/>
      <c r="E1194" s="65"/>
      <c r="F1194" s="65"/>
      <c r="G1194" s="65">
        <v>1</v>
      </c>
      <c r="H1194" s="67">
        <f>VLOOKUP(C1194,'Secteur Ex DG'!B:B,1,FALSE)</f>
        <v>3155</v>
      </c>
    </row>
    <row r="1195" spans="1:8" hidden="1" x14ac:dyDescent="0.25">
      <c r="A1195" s="65" t="s">
        <v>3587</v>
      </c>
      <c r="B1195" s="65" t="s">
        <v>3588</v>
      </c>
      <c r="C1195" s="65">
        <v>3156</v>
      </c>
      <c r="D1195" s="65"/>
      <c r="E1195" s="65"/>
      <c r="F1195" s="65"/>
      <c r="G1195" s="65">
        <v>1</v>
      </c>
      <c r="H1195" s="67">
        <f>VLOOKUP(C1195,'Secteur Ex DG'!B:B,1,FALSE)</f>
        <v>3156</v>
      </c>
    </row>
    <row r="1196" spans="1:8" hidden="1" x14ac:dyDescent="0.25">
      <c r="A1196" s="65" t="s">
        <v>3590</v>
      </c>
      <c r="B1196" s="65" t="s">
        <v>3591</v>
      </c>
      <c r="C1196" s="65">
        <v>3157</v>
      </c>
      <c r="D1196" s="65"/>
      <c r="E1196" s="65"/>
      <c r="F1196" s="65"/>
      <c r="G1196" s="65">
        <v>1</v>
      </c>
      <c r="H1196" s="67">
        <f>VLOOKUP(C1196,'Secteur Ex DG'!B:B,1,FALSE)</f>
        <v>3157</v>
      </c>
    </row>
    <row r="1197" spans="1:8" hidden="1" x14ac:dyDescent="0.25">
      <c r="A1197" s="65" t="s">
        <v>3593</v>
      </c>
      <c r="B1197" s="65" t="s">
        <v>3594</v>
      </c>
      <c r="C1197" s="65">
        <v>3158</v>
      </c>
      <c r="D1197" s="65"/>
      <c r="E1197" s="65"/>
      <c r="F1197" s="65"/>
      <c r="G1197" s="65">
        <v>1</v>
      </c>
      <c r="H1197" s="67">
        <f>VLOOKUP(C1197,'Secteur Ex DG'!B:B,1,FALSE)</f>
        <v>3158</v>
      </c>
    </row>
    <row r="1198" spans="1:8" hidden="1" x14ac:dyDescent="0.25">
      <c r="A1198" s="65" t="s">
        <v>3629</v>
      </c>
      <c r="B1198" s="65" t="s">
        <v>3630</v>
      </c>
      <c r="C1198" s="65">
        <v>3173</v>
      </c>
      <c r="D1198" s="65"/>
      <c r="E1198" s="65"/>
      <c r="F1198" s="65"/>
      <c r="G1198" s="65">
        <v>1</v>
      </c>
      <c r="H1198" s="67">
        <f>VLOOKUP(C1198,'Secteur Ex DG'!B:B,1,FALSE)</f>
        <v>3173</v>
      </c>
    </row>
    <row r="1199" spans="1:8" hidden="1" x14ac:dyDescent="0.25">
      <c r="A1199" s="65" t="s">
        <v>3596</v>
      </c>
      <c r="B1199" s="65" t="s">
        <v>3597</v>
      </c>
      <c r="C1199" s="65">
        <v>3159</v>
      </c>
      <c r="D1199" s="65"/>
      <c r="E1199" s="65"/>
      <c r="F1199" s="65"/>
      <c r="G1199" s="65">
        <v>1</v>
      </c>
      <c r="H1199" s="67">
        <f>VLOOKUP(C1199,'Secteur Ex DG'!B:B,1,FALSE)</f>
        <v>3159</v>
      </c>
    </row>
    <row r="1200" spans="1:8" hidden="1" x14ac:dyDescent="0.25">
      <c r="A1200" s="65" t="s">
        <v>3632</v>
      </c>
      <c r="B1200" s="65" t="s">
        <v>3633</v>
      </c>
      <c r="C1200" s="65">
        <v>3174</v>
      </c>
      <c r="D1200" s="65"/>
      <c r="E1200" s="65"/>
      <c r="F1200" s="65"/>
      <c r="G1200" s="65">
        <v>1</v>
      </c>
      <c r="H1200" s="67">
        <f>VLOOKUP(C1200,'Secteur Ex DG'!B:B,1,FALSE)</f>
        <v>3174</v>
      </c>
    </row>
    <row r="1201" spans="1:9" hidden="1" x14ac:dyDescent="0.25">
      <c r="A1201" s="65" t="s">
        <v>3635</v>
      </c>
      <c r="B1201" s="65" t="s">
        <v>3636</v>
      </c>
      <c r="C1201" s="65">
        <v>3314</v>
      </c>
      <c r="D1201" s="65"/>
      <c r="E1201" s="65"/>
      <c r="F1201" s="65"/>
      <c r="G1201" s="65">
        <v>1</v>
      </c>
      <c r="H1201" s="67">
        <f>VLOOKUP(C1201,'Secteur Ex DG'!B:B,1,FALSE)</f>
        <v>3314</v>
      </c>
    </row>
    <row r="1202" spans="1:9" hidden="1" x14ac:dyDescent="0.25">
      <c r="A1202" s="65" t="s">
        <v>3638</v>
      </c>
      <c r="B1202" s="65" t="s">
        <v>3639</v>
      </c>
      <c r="C1202" s="65">
        <v>3315</v>
      </c>
      <c r="D1202" s="65"/>
      <c r="E1202" s="65"/>
      <c r="F1202" s="65"/>
      <c r="G1202" s="65">
        <v>1</v>
      </c>
      <c r="H1202" s="67">
        <f>VLOOKUP(C1202,'Secteur Ex DG'!B:B,1,FALSE)</f>
        <v>3315</v>
      </c>
    </row>
    <row r="1203" spans="1:9" hidden="1" x14ac:dyDescent="0.25">
      <c r="A1203" s="65" t="s">
        <v>3641</v>
      </c>
      <c r="B1203" s="65" t="s">
        <v>3642</v>
      </c>
      <c r="C1203" s="65">
        <v>3316</v>
      </c>
      <c r="D1203" s="65"/>
      <c r="E1203" s="65"/>
      <c r="F1203" s="65"/>
      <c r="G1203" s="65">
        <v>1</v>
      </c>
      <c r="H1203" s="67">
        <f>VLOOKUP(C1203,'Secteur Ex DG'!B:B,1,FALSE)</f>
        <v>3316</v>
      </c>
    </row>
    <row r="1204" spans="1:9" hidden="1" x14ac:dyDescent="0.25">
      <c r="A1204" s="65" t="s">
        <v>3644</v>
      </c>
      <c r="B1204" s="65" t="s">
        <v>3645</v>
      </c>
      <c r="C1204" s="65">
        <v>3317</v>
      </c>
      <c r="D1204" s="65"/>
      <c r="E1204" s="65"/>
      <c r="F1204" s="65"/>
      <c r="G1204" s="65">
        <v>1</v>
      </c>
      <c r="H1204" s="67">
        <f>VLOOKUP(C1204,'Secteur Ex DG'!B:B,1,FALSE)</f>
        <v>3317</v>
      </c>
    </row>
    <row r="1205" spans="1:9" hidden="1" x14ac:dyDescent="0.25">
      <c r="A1205" s="65" t="s">
        <v>3647</v>
      </c>
      <c r="B1205" s="65" t="s">
        <v>3648</v>
      </c>
      <c r="C1205" s="65">
        <v>3318</v>
      </c>
      <c r="D1205" s="65"/>
      <c r="E1205" s="65"/>
      <c r="F1205" s="65"/>
      <c r="G1205" s="65">
        <v>1</v>
      </c>
      <c r="H1205" s="67">
        <f>VLOOKUP(C1205,'Secteur Ex DG'!B:B,1,FALSE)</f>
        <v>3318</v>
      </c>
    </row>
    <row r="1206" spans="1:9" hidden="1" x14ac:dyDescent="0.25">
      <c r="A1206" s="65" t="s">
        <v>3650</v>
      </c>
      <c r="B1206" s="65" t="s">
        <v>3651</v>
      </c>
      <c r="C1206" s="65">
        <v>3319</v>
      </c>
      <c r="D1206" s="65"/>
      <c r="E1206" s="65"/>
      <c r="F1206" s="65"/>
      <c r="G1206" s="65">
        <v>1</v>
      </c>
      <c r="H1206" s="67">
        <f>VLOOKUP(C1206,'Secteur Ex DG'!B:B,1,FALSE)</f>
        <v>3319</v>
      </c>
    </row>
    <row r="1207" spans="1:9" hidden="1" x14ac:dyDescent="0.25">
      <c r="A1207" s="65" t="s">
        <v>3653</v>
      </c>
      <c r="B1207" s="65" t="s">
        <v>3654</v>
      </c>
      <c r="C1207" s="65">
        <v>3320</v>
      </c>
      <c r="D1207" s="65"/>
      <c r="E1207" s="65"/>
      <c r="F1207" s="65"/>
      <c r="G1207" s="65">
        <v>1</v>
      </c>
      <c r="H1207" s="67">
        <f>VLOOKUP(C1207,'Secteur Ex DG'!B:B,1,FALSE)</f>
        <v>3320</v>
      </c>
    </row>
    <row r="1208" spans="1:9" hidden="1" x14ac:dyDescent="0.25">
      <c r="A1208" s="65" t="s">
        <v>3656</v>
      </c>
      <c r="B1208" s="65" t="s">
        <v>3657</v>
      </c>
      <c r="C1208" s="65">
        <v>3321</v>
      </c>
      <c r="D1208" s="65"/>
      <c r="E1208" s="65"/>
      <c r="F1208" s="65"/>
      <c r="G1208" s="65">
        <v>1</v>
      </c>
      <c r="H1208" s="67">
        <f>VLOOKUP(C1208,'Secteur Ex DG'!B:B,1,FALSE)</f>
        <v>3321</v>
      </c>
    </row>
    <row r="1209" spans="1:9" hidden="1" x14ac:dyDescent="0.25">
      <c r="A1209" s="65" t="s">
        <v>3659</v>
      </c>
      <c r="B1209" s="65" t="s">
        <v>3660</v>
      </c>
      <c r="C1209" s="65">
        <v>3322</v>
      </c>
      <c r="D1209" s="65"/>
      <c r="E1209" s="65"/>
      <c r="F1209" s="65"/>
      <c r="G1209" s="65">
        <v>1</v>
      </c>
      <c r="H1209" s="67">
        <f>VLOOKUP(C1209,'Secteur Ex DG'!B:B,1,FALSE)</f>
        <v>3322</v>
      </c>
    </row>
    <row r="1210" spans="1:9" hidden="1" x14ac:dyDescent="0.25">
      <c r="A1210" s="65" t="s">
        <v>3662</v>
      </c>
      <c r="B1210" s="65" t="s">
        <v>3663</v>
      </c>
      <c r="C1210" s="65">
        <v>3323</v>
      </c>
      <c r="D1210" s="65"/>
      <c r="E1210" s="65"/>
      <c r="F1210" s="65"/>
      <c r="G1210" s="65">
        <v>1</v>
      </c>
      <c r="H1210" s="67">
        <f>VLOOKUP(C1210,'Secteur Ex DG'!B:B,1,FALSE)</f>
        <v>3323</v>
      </c>
    </row>
    <row r="1211" spans="1:9" hidden="1" x14ac:dyDescent="0.25">
      <c r="A1211" s="65" t="s">
        <v>3665</v>
      </c>
      <c r="B1211" s="65" t="s">
        <v>3666</v>
      </c>
      <c r="C1211" s="65">
        <v>3324</v>
      </c>
      <c r="D1211" s="65">
        <v>3386</v>
      </c>
      <c r="E1211" s="65"/>
      <c r="F1211" s="65"/>
      <c r="G1211" s="65">
        <v>2</v>
      </c>
      <c r="H1211" s="67">
        <f>VLOOKUP(C1211,'Secteur Ex DG'!B:B,1,FALSE)</f>
        <v>3324</v>
      </c>
      <c r="I1211" s="67">
        <f>VLOOKUP(D1211,'Secteur Ex DG'!B:B,1,FALSE)</f>
        <v>3386</v>
      </c>
    </row>
    <row r="1212" spans="1:9" hidden="1" x14ac:dyDescent="0.25">
      <c r="A1212" s="65" t="s">
        <v>3668</v>
      </c>
      <c r="B1212" s="65" t="s">
        <v>3669</v>
      </c>
      <c r="C1212" s="65">
        <v>3325</v>
      </c>
      <c r="D1212" s="65">
        <v>3387</v>
      </c>
      <c r="E1212" s="65"/>
      <c r="F1212" s="65"/>
      <c r="G1212" s="65">
        <v>2</v>
      </c>
      <c r="H1212" s="67">
        <f>VLOOKUP(C1212,'Secteur Ex DG'!B:B,1,FALSE)</f>
        <v>3325</v>
      </c>
      <c r="I1212" s="67">
        <f>VLOOKUP(D1212,'Secteur Ex DG'!B:B,1,FALSE)</f>
        <v>3387</v>
      </c>
    </row>
    <row r="1213" spans="1:9" hidden="1" x14ac:dyDescent="0.25">
      <c r="A1213" s="65" t="s">
        <v>3671</v>
      </c>
      <c r="B1213" s="65" t="s">
        <v>3672</v>
      </c>
      <c r="C1213" s="65">
        <v>3326</v>
      </c>
      <c r="D1213" s="65"/>
      <c r="E1213" s="65"/>
      <c r="F1213" s="65"/>
      <c r="G1213" s="65">
        <v>1</v>
      </c>
      <c r="H1213" s="67">
        <f>VLOOKUP(C1213,'Secteur Ex DG'!B:B,1,FALSE)</f>
        <v>3326</v>
      </c>
    </row>
    <row r="1214" spans="1:9" hidden="1" x14ac:dyDescent="0.25">
      <c r="A1214" s="65" t="s">
        <v>3674</v>
      </c>
      <c r="B1214" s="65" t="s">
        <v>3675</v>
      </c>
      <c r="C1214" s="65">
        <v>3328</v>
      </c>
      <c r="D1214" s="65">
        <v>3390</v>
      </c>
      <c r="E1214" s="65"/>
      <c r="F1214" s="65"/>
      <c r="G1214" s="65">
        <v>2</v>
      </c>
      <c r="H1214" s="67">
        <f>VLOOKUP(C1214,'Secteur Ex DG'!B:B,1,FALSE)</f>
        <v>3328</v>
      </c>
      <c r="I1214" s="67">
        <f>VLOOKUP(D1214,'Secteur Ex DG'!B:B,1,FALSE)</f>
        <v>3390</v>
      </c>
    </row>
    <row r="1215" spans="1:9" hidden="1" x14ac:dyDescent="0.25">
      <c r="A1215" s="65" t="s">
        <v>3677</v>
      </c>
      <c r="B1215" s="65" t="s">
        <v>3678</v>
      </c>
      <c r="C1215" s="65">
        <v>3329</v>
      </c>
      <c r="D1215" s="65">
        <v>3391</v>
      </c>
      <c r="E1215" s="65"/>
      <c r="F1215" s="65"/>
      <c r="G1215" s="65">
        <v>2</v>
      </c>
      <c r="H1215" s="67">
        <f>VLOOKUP(C1215,'Secteur Ex DG'!B:B,1,FALSE)</f>
        <v>3329</v>
      </c>
      <c r="I1215" s="67">
        <f>VLOOKUP(D1215,'Secteur Ex DG'!B:B,1,FALSE)</f>
        <v>3391</v>
      </c>
    </row>
    <row r="1216" spans="1:9" hidden="1" x14ac:dyDescent="0.25">
      <c r="A1216" s="65" t="s">
        <v>3680</v>
      </c>
      <c r="B1216" s="65" t="s">
        <v>3681</v>
      </c>
      <c r="C1216" s="65">
        <v>3330</v>
      </c>
      <c r="D1216" s="65"/>
      <c r="E1216" s="65"/>
      <c r="F1216" s="65"/>
      <c r="G1216" s="65">
        <v>1</v>
      </c>
      <c r="H1216" s="67">
        <f>VLOOKUP(C1216,'Secteur Ex DG'!B:B,1,FALSE)</f>
        <v>3330</v>
      </c>
    </row>
    <row r="1217" spans="1:9" hidden="1" x14ac:dyDescent="0.25">
      <c r="A1217" s="65" t="s">
        <v>3683</v>
      </c>
      <c r="B1217" s="65" t="s">
        <v>3684</v>
      </c>
      <c r="C1217" s="65">
        <v>3332</v>
      </c>
      <c r="D1217" s="65">
        <v>3394</v>
      </c>
      <c r="E1217" s="65"/>
      <c r="F1217" s="65"/>
      <c r="G1217" s="65">
        <v>2</v>
      </c>
      <c r="H1217" s="67">
        <f>VLOOKUP(C1217,'Secteur Ex DG'!B:B,1,FALSE)</f>
        <v>3332</v>
      </c>
      <c r="I1217" s="67">
        <f>VLOOKUP(D1217,'Secteur Ex DG'!B:B,1,FALSE)</f>
        <v>3394</v>
      </c>
    </row>
    <row r="1218" spans="1:9" hidden="1" x14ac:dyDescent="0.25">
      <c r="A1218" s="66" t="s">
        <v>162</v>
      </c>
      <c r="B1218" s="66" t="s">
        <v>163</v>
      </c>
      <c r="C1218" s="66">
        <v>89</v>
      </c>
      <c r="D1218" s="65"/>
      <c r="E1218" s="65"/>
      <c r="F1218" s="65"/>
      <c r="G1218" s="65">
        <v>1</v>
      </c>
      <c r="H1218" s="67">
        <f>VLOOKUP(C1218,'Secteur Ex DG'!B:B,1,FALSE)</f>
        <v>89</v>
      </c>
    </row>
    <row r="1219" spans="1:9" hidden="1" x14ac:dyDescent="0.25">
      <c r="A1219" s="65" t="s">
        <v>3686</v>
      </c>
      <c r="B1219" s="65" t="s">
        <v>3687</v>
      </c>
      <c r="C1219" s="65">
        <v>3334</v>
      </c>
      <c r="D1219" s="65"/>
      <c r="E1219" s="65"/>
      <c r="F1219" s="65"/>
      <c r="G1219" s="65">
        <v>1</v>
      </c>
      <c r="H1219" s="67">
        <f>VLOOKUP(C1219,'Secteur Ex DG'!B:B,1,FALSE)</f>
        <v>3334</v>
      </c>
    </row>
    <row r="1220" spans="1:9" hidden="1" x14ac:dyDescent="0.25">
      <c r="A1220" s="66" t="s">
        <v>165</v>
      </c>
      <c r="B1220" s="66" t="s">
        <v>166</v>
      </c>
      <c r="C1220" s="66">
        <v>89</v>
      </c>
      <c r="D1220" s="65"/>
      <c r="E1220" s="65"/>
      <c r="F1220" s="65"/>
      <c r="G1220" s="65">
        <v>1</v>
      </c>
      <c r="H1220" s="67">
        <f>VLOOKUP(C1220,'Secteur Ex DG'!B:B,1,FALSE)</f>
        <v>89</v>
      </c>
    </row>
    <row r="1221" spans="1:9" hidden="1" x14ac:dyDescent="0.25">
      <c r="A1221" s="65" t="s">
        <v>3689</v>
      </c>
      <c r="B1221" s="65" t="s">
        <v>3690</v>
      </c>
      <c r="C1221" s="65">
        <v>3338</v>
      </c>
      <c r="D1221" s="65"/>
      <c r="E1221" s="65"/>
      <c r="F1221" s="65"/>
      <c r="G1221" s="65">
        <v>1</v>
      </c>
      <c r="H1221" s="67">
        <f>VLOOKUP(C1221,'Secteur Ex DG'!B:B,1,FALSE)</f>
        <v>3338</v>
      </c>
    </row>
    <row r="1222" spans="1:9" hidden="1" x14ac:dyDescent="0.25">
      <c r="A1222" s="65" t="s">
        <v>3692</v>
      </c>
      <c r="B1222" s="65" t="s">
        <v>3693</v>
      </c>
      <c r="C1222" s="65">
        <v>3342</v>
      </c>
      <c r="D1222" s="65"/>
      <c r="E1222" s="65"/>
      <c r="F1222" s="65"/>
      <c r="G1222" s="65">
        <v>1</v>
      </c>
      <c r="H1222" s="67">
        <f>VLOOKUP(C1222,'Secteur Ex DG'!B:B,1,FALSE)</f>
        <v>3342</v>
      </c>
    </row>
    <row r="1223" spans="1:9" hidden="1" x14ac:dyDescent="0.25">
      <c r="A1223" s="65" t="s">
        <v>3695</v>
      </c>
      <c r="B1223" s="65" t="s">
        <v>3696</v>
      </c>
      <c r="C1223" s="65">
        <v>3343</v>
      </c>
      <c r="D1223" s="65"/>
      <c r="E1223" s="65"/>
      <c r="F1223" s="65"/>
      <c r="G1223" s="65">
        <v>1</v>
      </c>
      <c r="H1223" s="67">
        <f>VLOOKUP(C1223,'Secteur Ex DG'!B:B,1,FALSE)</f>
        <v>3343</v>
      </c>
    </row>
    <row r="1224" spans="1:9" hidden="1" x14ac:dyDescent="0.25">
      <c r="A1224" s="65" t="s">
        <v>3698</v>
      </c>
      <c r="B1224" s="65" t="s">
        <v>3699</v>
      </c>
      <c r="C1224" s="65">
        <v>3344</v>
      </c>
      <c r="D1224" s="65"/>
      <c r="E1224" s="65"/>
      <c r="F1224" s="65"/>
      <c r="G1224" s="65">
        <v>1</v>
      </c>
      <c r="H1224" s="67">
        <f>VLOOKUP(C1224,'Secteur Ex DG'!B:B,1,FALSE)</f>
        <v>3344</v>
      </c>
    </row>
    <row r="1225" spans="1:9" hidden="1" x14ac:dyDescent="0.25">
      <c r="A1225" s="65" t="s">
        <v>3701</v>
      </c>
      <c r="B1225" s="65" t="s">
        <v>3702</v>
      </c>
      <c r="C1225" s="65">
        <v>3347</v>
      </c>
      <c r="D1225" s="65"/>
      <c r="E1225" s="65"/>
      <c r="F1225" s="65"/>
      <c r="G1225" s="65">
        <v>1</v>
      </c>
      <c r="H1225" s="67">
        <f>VLOOKUP(C1225,'Secteur Ex DG'!B:B,1,FALSE)</f>
        <v>3347</v>
      </c>
    </row>
    <row r="1226" spans="1:9" hidden="1" x14ac:dyDescent="0.25">
      <c r="A1226" s="65" t="s">
        <v>3704</v>
      </c>
      <c r="B1226" s="65" t="s">
        <v>3705</v>
      </c>
      <c r="C1226" s="65">
        <v>3348</v>
      </c>
      <c r="D1226" s="65"/>
      <c r="E1226" s="65"/>
      <c r="F1226" s="65"/>
      <c r="G1226" s="65">
        <v>1</v>
      </c>
      <c r="H1226" s="67">
        <f>VLOOKUP(C1226,'Secteur Ex DG'!B:B,1,FALSE)</f>
        <v>3348</v>
      </c>
    </row>
    <row r="1227" spans="1:9" hidden="1" x14ac:dyDescent="0.25">
      <c r="A1227" s="65" t="s">
        <v>3707</v>
      </c>
      <c r="B1227" s="65" t="s">
        <v>3708</v>
      </c>
      <c r="C1227" s="65">
        <v>3349</v>
      </c>
      <c r="D1227" s="65"/>
      <c r="E1227" s="65"/>
      <c r="F1227" s="65"/>
      <c r="G1227" s="65">
        <v>1</v>
      </c>
      <c r="H1227" s="67">
        <f>VLOOKUP(C1227,'Secteur Ex DG'!B:B,1,FALSE)</f>
        <v>3349</v>
      </c>
    </row>
    <row r="1228" spans="1:9" hidden="1" x14ac:dyDescent="0.25">
      <c r="A1228" s="65" t="s">
        <v>3710</v>
      </c>
      <c r="B1228" s="65" t="s">
        <v>3711</v>
      </c>
      <c r="C1228" s="65">
        <v>3350</v>
      </c>
      <c r="D1228" s="65"/>
      <c r="E1228" s="65"/>
      <c r="F1228" s="65"/>
      <c r="G1228" s="65">
        <v>1</v>
      </c>
      <c r="H1228" s="67">
        <f>VLOOKUP(C1228,'Secteur Ex DG'!B:B,1,FALSE)</f>
        <v>3350</v>
      </c>
    </row>
    <row r="1229" spans="1:9" hidden="1" x14ac:dyDescent="0.25">
      <c r="A1229" s="65" t="s">
        <v>3713</v>
      </c>
      <c r="B1229" s="65" t="s">
        <v>3714</v>
      </c>
      <c r="C1229" s="65">
        <v>3352</v>
      </c>
      <c r="D1229" s="65"/>
      <c r="E1229" s="65"/>
      <c r="F1229" s="65"/>
      <c r="G1229" s="65">
        <v>1</v>
      </c>
      <c r="H1229" s="67">
        <f>VLOOKUP(C1229,'Secteur Ex DG'!B:B,1,FALSE)</f>
        <v>3352</v>
      </c>
    </row>
    <row r="1230" spans="1:9" hidden="1" x14ac:dyDescent="0.25">
      <c r="A1230" s="65" t="s">
        <v>3716</v>
      </c>
      <c r="B1230" s="65" t="s">
        <v>3717</v>
      </c>
      <c r="C1230" s="65">
        <v>3353</v>
      </c>
      <c r="D1230" s="65"/>
      <c r="E1230" s="65"/>
      <c r="F1230" s="65"/>
      <c r="G1230" s="65">
        <v>1</v>
      </c>
      <c r="H1230" s="67">
        <f>VLOOKUP(C1230,'Secteur Ex DG'!B:B,1,FALSE)</f>
        <v>3353</v>
      </c>
    </row>
    <row r="1231" spans="1:9" hidden="1" x14ac:dyDescent="0.25">
      <c r="A1231" s="65" t="s">
        <v>3719</v>
      </c>
      <c r="B1231" s="65" t="s">
        <v>3720</v>
      </c>
      <c r="C1231" s="65">
        <v>3354</v>
      </c>
      <c r="D1231" s="65"/>
      <c r="E1231" s="65"/>
      <c r="F1231" s="65"/>
      <c r="G1231" s="65">
        <v>1</v>
      </c>
      <c r="H1231" s="67">
        <f>VLOOKUP(C1231,'Secteur Ex DG'!B:B,1,FALSE)</f>
        <v>3354</v>
      </c>
    </row>
    <row r="1232" spans="1:9" hidden="1" x14ac:dyDescent="0.25">
      <c r="A1232" s="65" t="s">
        <v>3722</v>
      </c>
      <c r="B1232" s="65" t="s">
        <v>3723</v>
      </c>
      <c r="C1232" s="65">
        <v>3355</v>
      </c>
      <c r="D1232" s="65"/>
      <c r="E1232" s="65"/>
      <c r="F1232" s="65"/>
      <c r="G1232" s="65">
        <v>1</v>
      </c>
      <c r="H1232" s="67">
        <f>VLOOKUP(C1232,'Secteur Ex DG'!B:B,1,FALSE)</f>
        <v>3355</v>
      </c>
    </row>
    <row r="1233" spans="1:12" hidden="1" x14ac:dyDescent="0.25">
      <c r="A1233" s="65" t="s">
        <v>3725</v>
      </c>
      <c r="B1233" s="65" t="s">
        <v>3726</v>
      </c>
      <c r="C1233" s="65">
        <v>3356</v>
      </c>
      <c r="D1233" s="65"/>
      <c r="E1233" s="65"/>
      <c r="F1233" s="65"/>
      <c r="G1233" s="65">
        <v>1</v>
      </c>
      <c r="H1233" s="67">
        <f>VLOOKUP(C1233,'Secteur Ex DG'!B:B,1,FALSE)</f>
        <v>3356</v>
      </c>
    </row>
    <row r="1234" spans="1:12" hidden="1" x14ac:dyDescent="0.25">
      <c r="A1234" s="65" t="s">
        <v>3728</v>
      </c>
      <c r="B1234" s="65" t="s">
        <v>3729</v>
      </c>
      <c r="C1234" s="65">
        <v>3357</v>
      </c>
      <c r="D1234" s="65"/>
      <c r="E1234" s="65"/>
      <c r="F1234" s="65"/>
      <c r="G1234" s="65">
        <v>1</v>
      </c>
      <c r="H1234" s="67">
        <f>VLOOKUP(C1234,'Secteur Ex DG'!B:B,1,FALSE)</f>
        <v>3357</v>
      </c>
    </row>
    <row r="1235" spans="1:12" hidden="1" x14ac:dyDescent="0.25">
      <c r="A1235" s="65" t="s">
        <v>3731</v>
      </c>
      <c r="B1235" s="65" t="s">
        <v>3732</v>
      </c>
      <c r="C1235" s="65">
        <v>3358</v>
      </c>
      <c r="D1235" s="65">
        <v>3362</v>
      </c>
      <c r="E1235" s="65"/>
      <c r="F1235" s="65"/>
      <c r="G1235" s="65">
        <v>2</v>
      </c>
      <c r="H1235" s="67">
        <f>VLOOKUP(C1235,'Secteur Ex DG'!B:B,1,FALSE)</f>
        <v>3358</v>
      </c>
      <c r="I1235" s="67">
        <f>VLOOKUP(D1235,'Secteur Ex DG'!B:B,1,FALSE)</f>
        <v>3362</v>
      </c>
    </row>
    <row r="1236" spans="1:12" hidden="1" x14ac:dyDescent="0.25">
      <c r="A1236" s="65" t="s">
        <v>3734</v>
      </c>
      <c r="B1236" s="65" t="s">
        <v>3735</v>
      </c>
      <c r="C1236" s="65">
        <v>3359</v>
      </c>
      <c r="D1236" s="65">
        <v>3363</v>
      </c>
      <c r="E1236" s="65"/>
      <c r="F1236" s="65"/>
      <c r="G1236" s="65">
        <v>2</v>
      </c>
      <c r="H1236" s="67">
        <f>VLOOKUP(C1236,'Secteur Ex DG'!B:B,1,FALSE)</f>
        <v>3359</v>
      </c>
      <c r="I1236" s="67">
        <f>VLOOKUP(D1236,'Secteur Ex DG'!B:B,1,FALSE)</f>
        <v>3363</v>
      </c>
    </row>
    <row r="1237" spans="1:12" hidden="1" x14ac:dyDescent="0.25">
      <c r="A1237" s="9" t="s">
        <v>3737</v>
      </c>
      <c r="B1237" s="9" t="s">
        <v>3738</v>
      </c>
      <c r="C1237" s="9">
        <v>3360</v>
      </c>
      <c r="G1237" s="65">
        <v>1</v>
      </c>
      <c r="H1237" s="67">
        <f>VLOOKUP(C1237,'Secteur Ex DG'!B:B,1,FALSE)</f>
        <v>3360</v>
      </c>
      <c r="L1237" t="s">
        <v>6433</v>
      </c>
    </row>
    <row r="1238" spans="1:12" hidden="1" x14ac:dyDescent="0.25">
      <c r="A1238" s="65" t="s">
        <v>3742</v>
      </c>
      <c r="B1238" s="65" t="s">
        <v>3743</v>
      </c>
      <c r="C1238" s="65">
        <v>3366</v>
      </c>
      <c r="D1238" s="65"/>
      <c r="E1238" s="65"/>
      <c r="F1238" s="65"/>
      <c r="G1238" s="65">
        <v>1</v>
      </c>
      <c r="H1238" s="67">
        <f>VLOOKUP(C1238,'Secteur Ex DG'!B:B,1,FALSE)</f>
        <v>3366</v>
      </c>
    </row>
    <row r="1239" spans="1:12" hidden="1" x14ac:dyDescent="0.25">
      <c r="A1239" s="65" t="s">
        <v>3745</v>
      </c>
      <c r="B1239" s="65" t="s">
        <v>3746</v>
      </c>
      <c r="C1239" s="65">
        <v>3370</v>
      </c>
      <c r="D1239" s="65"/>
      <c r="E1239" s="65"/>
      <c r="F1239" s="65"/>
      <c r="G1239" s="65">
        <v>1</v>
      </c>
      <c r="H1239" s="67">
        <f>VLOOKUP(C1239,'Secteur Ex DG'!B:B,1,FALSE)</f>
        <v>3370</v>
      </c>
    </row>
    <row r="1240" spans="1:12" hidden="1" x14ac:dyDescent="0.25">
      <c r="A1240" s="65" t="s">
        <v>3748</v>
      </c>
      <c r="B1240" s="65" t="s">
        <v>3749</v>
      </c>
      <c r="C1240" s="65">
        <v>3371</v>
      </c>
      <c r="D1240" s="65"/>
      <c r="E1240" s="65"/>
      <c r="F1240" s="65"/>
      <c r="G1240" s="65">
        <v>1</v>
      </c>
      <c r="H1240" s="67">
        <f>VLOOKUP(C1240,'Secteur Ex DG'!B:B,1,FALSE)</f>
        <v>3371</v>
      </c>
    </row>
    <row r="1241" spans="1:12" hidden="1" x14ac:dyDescent="0.25">
      <c r="A1241" s="65" t="s">
        <v>3751</v>
      </c>
      <c r="B1241" s="65" t="s">
        <v>3752</v>
      </c>
      <c r="C1241" s="65">
        <v>3375</v>
      </c>
      <c r="D1241" s="65"/>
      <c r="E1241" s="65"/>
      <c r="F1241" s="65"/>
      <c r="G1241" s="65">
        <v>1</v>
      </c>
      <c r="H1241" s="67">
        <f>VLOOKUP(C1241,'Secteur Ex DG'!B:B,1,FALSE)</f>
        <v>3375</v>
      </c>
    </row>
    <row r="1242" spans="1:12" hidden="1" x14ac:dyDescent="0.25">
      <c r="A1242" s="65" t="s">
        <v>3754</v>
      </c>
      <c r="B1242" s="65" t="s">
        <v>3755</v>
      </c>
      <c r="C1242" s="65">
        <v>3376</v>
      </c>
      <c r="D1242" s="65"/>
      <c r="E1242" s="65"/>
      <c r="F1242" s="65"/>
      <c r="G1242" s="65">
        <v>1</v>
      </c>
      <c r="H1242" s="67">
        <f>VLOOKUP(C1242,'Secteur Ex DG'!B:B,1,FALSE)</f>
        <v>3376</v>
      </c>
    </row>
    <row r="1243" spans="1:12" hidden="1" x14ac:dyDescent="0.25">
      <c r="A1243" s="65" t="s">
        <v>3757</v>
      </c>
      <c r="B1243" s="65" t="s">
        <v>3758</v>
      </c>
      <c r="C1243" s="65">
        <v>3377</v>
      </c>
      <c r="D1243" s="65"/>
      <c r="E1243" s="65"/>
      <c r="F1243" s="65"/>
      <c r="G1243" s="65">
        <v>1</v>
      </c>
      <c r="H1243" s="67">
        <f>VLOOKUP(C1243,'Secteur Ex DG'!B:B,1,FALSE)</f>
        <v>3377</v>
      </c>
    </row>
    <row r="1244" spans="1:12" hidden="1" x14ac:dyDescent="0.25">
      <c r="A1244" s="65" t="s">
        <v>3760</v>
      </c>
      <c r="B1244" s="65" t="s">
        <v>3761</v>
      </c>
      <c r="C1244" s="65">
        <v>3380</v>
      </c>
      <c r="D1244" s="65"/>
      <c r="E1244" s="65"/>
      <c r="F1244" s="65"/>
      <c r="G1244" s="65">
        <v>1</v>
      </c>
      <c r="H1244" s="67">
        <f>VLOOKUP(C1244,'Secteur Ex DG'!B:B,1,FALSE)</f>
        <v>3380</v>
      </c>
    </row>
    <row r="1245" spans="1:12" hidden="1" x14ac:dyDescent="0.25">
      <c r="A1245" s="65" t="s">
        <v>3763</v>
      </c>
      <c r="B1245" s="65" t="s">
        <v>3764</v>
      </c>
      <c r="C1245" s="65">
        <v>3381</v>
      </c>
      <c r="D1245" s="65"/>
      <c r="E1245" s="65"/>
      <c r="F1245" s="65"/>
      <c r="G1245" s="65">
        <v>1</v>
      </c>
      <c r="H1245" s="67">
        <f>VLOOKUP(C1245,'Secteur Ex DG'!B:B,1,FALSE)</f>
        <v>3381</v>
      </c>
    </row>
    <row r="1246" spans="1:12" hidden="1" x14ac:dyDescent="0.25">
      <c r="A1246" s="65" t="s">
        <v>3766</v>
      </c>
      <c r="B1246" s="65" t="s">
        <v>3767</v>
      </c>
      <c r="C1246" s="65">
        <v>3382</v>
      </c>
      <c r="D1246" s="65"/>
      <c r="E1246" s="65"/>
      <c r="F1246" s="65"/>
      <c r="G1246" s="65">
        <v>1</v>
      </c>
      <c r="H1246" s="67">
        <f>VLOOKUP(C1246,'Secteur Ex DG'!B:B,1,FALSE)</f>
        <v>3382</v>
      </c>
    </row>
    <row r="1247" spans="1:12" hidden="1" x14ac:dyDescent="0.25">
      <c r="A1247" s="65" t="s">
        <v>3769</v>
      </c>
      <c r="B1247" s="65" t="s">
        <v>3770</v>
      </c>
      <c r="C1247" s="65">
        <v>3383</v>
      </c>
      <c r="D1247" s="65"/>
      <c r="E1247" s="65"/>
      <c r="F1247" s="65"/>
      <c r="G1247" s="65">
        <v>1</v>
      </c>
      <c r="H1247" s="67">
        <f>VLOOKUP(C1247,'Secteur Ex DG'!B:B,1,FALSE)</f>
        <v>3383</v>
      </c>
    </row>
    <row r="1248" spans="1:12" hidden="1" x14ac:dyDescent="0.25">
      <c r="A1248" s="65" t="s">
        <v>3772</v>
      </c>
      <c r="B1248" s="65" t="s">
        <v>3773</v>
      </c>
      <c r="C1248" s="65">
        <v>3384</v>
      </c>
      <c r="D1248" s="65"/>
      <c r="E1248" s="65"/>
      <c r="F1248" s="65"/>
      <c r="G1248" s="65">
        <v>1</v>
      </c>
      <c r="H1248" s="67">
        <f>VLOOKUP(C1248,'Secteur Ex DG'!B:B,1,FALSE)</f>
        <v>3384</v>
      </c>
    </row>
    <row r="1249" spans="1:8" hidden="1" x14ac:dyDescent="0.25">
      <c r="A1249" s="65" t="s">
        <v>3775</v>
      </c>
      <c r="B1249" s="65" t="s">
        <v>3776</v>
      </c>
      <c r="C1249" s="65">
        <v>3385</v>
      </c>
      <c r="D1249" s="65"/>
      <c r="E1249" s="65"/>
      <c r="F1249" s="65"/>
      <c r="G1249" s="65">
        <v>1</v>
      </c>
      <c r="H1249" s="67">
        <f>VLOOKUP(C1249,'Secteur Ex DG'!B:B,1,FALSE)</f>
        <v>3385</v>
      </c>
    </row>
    <row r="1250" spans="1:8" hidden="1" x14ac:dyDescent="0.25">
      <c r="A1250" s="65" t="s">
        <v>3783</v>
      </c>
      <c r="B1250" s="65" t="s">
        <v>3784</v>
      </c>
      <c r="C1250" s="65">
        <v>3514</v>
      </c>
      <c r="D1250" s="65"/>
      <c r="E1250" s="65"/>
      <c r="F1250" s="65"/>
      <c r="G1250" s="65">
        <v>1</v>
      </c>
      <c r="H1250" s="67">
        <f>VLOOKUP(C1250,'Secteur Ex DG'!B:B,1,FALSE)</f>
        <v>3514</v>
      </c>
    </row>
    <row r="1251" spans="1:8" hidden="1" x14ac:dyDescent="0.25">
      <c r="A1251" s="65" t="s">
        <v>3786</v>
      </c>
      <c r="B1251" s="65" t="s">
        <v>3787</v>
      </c>
      <c r="C1251" s="65">
        <v>3515</v>
      </c>
      <c r="D1251" s="65"/>
      <c r="E1251" s="65"/>
      <c r="F1251" s="65"/>
      <c r="G1251" s="65">
        <v>1</v>
      </c>
      <c r="H1251" s="67">
        <f>VLOOKUP(C1251,'Secteur Ex DG'!B:B,1,FALSE)</f>
        <v>3515</v>
      </c>
    </row>
    <row r="1252" spans="1:8" hidden="1" x14ac:dyDescent="0.25">
      <c r="A1252" s="65" t="s">
        <v>3789</v>
      </c>
      <c r="B1252" s="65" t="s">
        <v>3790</v>
      </c>
      <c r="C1252" s="65">
        <v>3516</v>
      </c>
      <c r="D1252" s="65"/>
      <c r="E1252" s="65"/>
      <c r="F1252" s="65"/>
      <c r="G1252" s="65">
        <v>1</v>
      </c>
      <c r="H1252" s="67">
        <f>VLOOKUP(C1252,'Secteur Ex DG'!B:B,1,FALSE)</f>
        <v>3516</v>
      </c>
    </row>
    <row r="1253" spans="1:8" hidden="1" x14ac:dyDescent="0.25">
      <c r="A1253" s="65" t="s">
        <v>3792</v>
      </c>
      <c r="B1253" s="65" t="s">
        <v>3793</v>
      </c>
      <c r="C1253" s="65">
        <v>3519</v>
      </c>
      <c r="D1253" s="65"/>
      <c r="E1253" s="65"/>
      <c r="F1253" s="65"/>
      <c r="G1253" s="65">
        <v>1</v>
      </c>
      <c r="H1253" s="67">
        <f>VLOOKUP(C1253,'Secteur Ex DG'!B:B,1,FALSE)</f>
        <v>3519</v>
      </c>
    </row>
    <row r="1254" spans="1:8" hidden="1" x14ac:dyDescent="0.25">
      <c r="A1254" s="65" t="s">
        <v>3795</v>
      </c>
      <c r="B1254" s="65" t="s">
        <v>3796</v>
      </c>
      <c r="C1254" s="65">
        <v>3520</v>
      </c>
      <c r="D1254" s="65"/>
      <c r="E1254" s="65"/>
      <c r="F1254" s="65"/>
      <c r="G1254" s="65">
        <v>1</v>
      </c>
      <c r="H1254" s="67">
        <f>VLOOKUP(C1254,'Secteur Ex DG'!B:B,1,FALSE)</f>
        <v>3520</v>
      </c>
    </row>
    <row r="1255" spans="1:8" hidden="1" x14ac:dyDescent="0.25">
      <c r="A1255" s="65" t="s">
        <v>3798</v>
      </c>
      <c r="B1255" s="65" t="s">
        <v>3799</v>
      </c>
      <c r="C1255" s="65">
        <v>3521</v>
      </c>
      <c r="D1255" s="65"/>
      <c r="E1255" s="65"/>
      <c r="F1255" s="65"/>
      <c r="G1255" s="65">
        <v>1</v>
      </c>
      <c r="H1255" s="67">
        <f>VLOOKUP(C1255,'Secteur Ex DG'!B:B,1,FALSE)</f>
        <v>3521</v>
      </c>
    </row>
    <row r="1256" spans="1:8" hidden="1" x14ac:dyDescent="0.25">
      <c r="A1256" s="65" t="s">
        <v>3801</v>
      </c>
      <c r="B1256" s="65" t="s">
        <v>3802</v>
      </c>
      <c r="C1256" s="65">
        <v>3522</v>
      </c>
      <c r="D1256" s="65"/>
      <c r="E1256" s="65"/>
      <c r="F1256" s="65"/>
      <c r="G1256" s="65">
        <v>1</v>
      </c>
      <c r="H1256" s="67">
        <f>VLOOKUP(C1256,'Secteur Ex DG'!B:B,1,FALSE)</f>
        <v>3522</v>
      </c>
    </row>
    <row r="1257" spans="1:8" hidden="1" x14ac:dyDescent="0.25">
      <c r="A1257" s="65" t="s">
        <v>3804</v>
      </c>
      <c r="B1257" s="65" t="s">
        <v>3805</v>
      </c>
      <c r="C1257" s="65">
        <v>3523</v>
      </c>
      <c r="D1257" s="65"/>
      <c r="E1257" s="65"/>
      <c r="F1257" s="65"/>
      <c r="G1257" s="65">
        <v>1</v>
      </c>
      <c r="H1257" s="67">
        <f>VLOOKUP(C1257,'Secteur Ex DG'!B:B,1,FALSE)</f>
        <v>3523</v>
      </c>
    </row>
    <row r="1258" spans="1:8" hidden="1" x14ac:dyDescent="0.25">
      <c r="A1258" s="65" t="s">
        <v>3807</v>
      </c>
      <c r="B1258" s="65" t="s">
        <v>3808</v>
      </c>
      <c r="C1258" s="65">
        <v>3524</v>
      </c>
      <c r="D1258" s="65"/>
      <c r="E1258" s="65"/>
      <c r="F1258" s="65"/>
      <c r="G1258" s="65">
        <v>1</v>
      </c>
      <c r="H1258" s="67">
        <f>VLOOKUP(C1258,'Secteur Ex DG'!B:B,1,FALSE)</f>
        <v>3524</v>
      </c>
    </row>
    <row r="1259" spans="1:8" hidden="1" x14ac:dyDescent="0.25">
      <c r="A1259" s="65" t="s">
        <v>3810</v>
      </c>
      <c r="B1259" s="65" t="s">
        <v>3811</v>
      </c>
      <c r="C1259" s="65">
        <v>3525</v>
      </c>
      <c r="D1259" s="65"/>
      <c r="E1259" s="65"/>
      <c r="F1259" s="65"/>
      <c r="G1259" s="65">
        <v>1</v>
      </c>
      <c r="H1259" s="67">
        <f>VLOOKUP(C1259,'Secteur Ex DG'!B:B,1,FALSE)</f>
        <v>3525</v>
      </c>
    </row>
    <row r="1260" spans="1:8" hidden="1" x14ac:dyDescent="0.25">
      <c r="A1260" s="65" t="s">
        <v>3813</v>
      </c>
      <c r="B1260" s="65" t="s">
        <v>3814</v>
      </c>
      <c r="C1260" s="65">
        <v>3526</v>
      </c>
      <c r="D1260" s="65"/>
      <c r="E1260" s="65"/>
      <c r="F1260" s="65"/>
      <c r="G1260" s="65">
        <v>1</v>
      </c>
      <c r="H1260" s="67">
        <f>VLOOKUP(C1260,'Secteur Ex DG'!B:B,1,FALSE)</f>
        <v>3526</v>
      </c>
    </row>
    <row r="1261" spans="1:8" hidden="1" x14ac:dyDescent="0.25">
      <c r="A1261" s="65" t="s">
        <v>3816</v>
      </c>
      <c r="B1261" s="65" t="s">
        <v>3817</v>
      </c>
      <c r="C1261" s="65">
        <v>3529</v>
      </c>
      <c r="D1261" s="65"/>
      <c r="E1261" s="65"/>
      <c r="F1261" s="65"/>
      <c r="G1261" s="65">
        <v>1</v>
      </c>
      <c r="H1261" s="67">
        <f>VLOOKUP(C1261,'Secteur Ex DG'!B:B,1,FALSE)</f>
        <v>3529</v>
      </c>
    </row>
    <row r="1262" spans="1:8" hidden="1" x14ac:dyDescent="0.25">
      <c r="A1262" s="65" t="s">
        <v>3819</v>
      </c>
      <c r="B1262" s="65" t="s">
        <v>3820</v>
      </c>
      <c r="C1262" s="65">
        <v>3530</v>
      </c>
      <c r="D1262" s="65"/>
      <c r="E1262" s="65"/>
      <c r="F1262" s="65"/>
      <c r="G1262" s="65">
        <v>1</v>
      </c>
      <c r="H1262" s="67">
        <f>VLOOKUP(C1262,'Secteur Ex DG'!B:B,1,FALSE)</f>
        <v>3530</v>
      </c>
    </row>
    <row r="1263" spans="1:8" hidden="1" x14ac:dyDescent="0.25">
      <c r="A1263" s="65" t="s">
        <v>3822</v>
      </c>
      <c r="B1263" s="65" t="s">
        <v>3823</v>
      </c>
      <c r="C1263" s="65">
        <v>3531</v>
      </c>
      <c r="D1263" s="65"/>
      <c r="E1263" s="65"/>
      <c r="F1263" s="65"/>
      <c r="G1263" s="65">
        <v>1</v>
      </c>
      <c r="H1263" s="67">
        <f>VLOOKUP(C1263,'Secteur Ex DG'!B:B,1,FALSE)</f>
        <v>3531</v>
      </c>
    </row>
    <row r="1264" spans="1:8" hidden="1" x14ac:dyDescent="0.25">
      <c r="A1264" s="65" t="s">
        <v>3825</v>
      </c>
      <c r="B1264" s="65" t="s">
        <v>3826</v>
      </c>
      <c r="C1264" s="65">
        <v>3532</v>
      </c>
      <c r="D1264" s="65"/>
      <c r="E1264" s="65"/>
      <c r="F1264" s="65"/>
      <c r="G1264" s="65">
        <v>1</v>
      </c>
      <c r="H1264" s="67">
        <f>VLOOKUP(C1264,'Secteur Ex DG'!B:B,1,FALSE)</f>
        <v>3532</v>
      </c>
    </row>
    <row r="1265" spans="1:8" hidden="1" x14ac:dyDescent="0.25">
      <c r="A1265" s="65" t="s">
        <v>3828</v>
      </c>
      <c r="B1265" s="65" t="s">
        <v>3829</v>
      </c>
      <c r="C1265" s="65">
        <v>3533</v>
      </c>
      <c r="D1265" s="65"/>
      <c r="E1265" s="65"/>
      <c r="F1265" s="65"/>
      <c r="G1265" s="65">
        <v>1</v>
      </c>
      <c r="H1265" s="67">
        <f>VLOOKUP(C1265,'Secteur Ex DG'!B:B,1,FALSE)</f>
        <v>3533</v>
      </c>
    </row>
    <row r="1266" spans="1:8" hidden="1" x14ac:dyDescent="0.25">
      <c r="A1266" s="65" t="s">
        <v>3831</v>
      </c>
      <c r="B1266" s="65" t="s">
        <v>3832</v>
      </c>
      <c r="C1266" s="65">
        <v>3534</v>
      </c>
      <c r="D1266" s="65"/>
      <c r="E1266" s="65"/>
      <c r="F1266" s="65"/>
      <c r="G1266" s="65">
        <v>1</v>
      </c>
      <c r="H1266" s="67">
        <f>VLOOKUP(C1266,'Secteur Ex DG'!B:B,1,FALSE)</f>
        <v>3534</v>
      </c>
    </row>
    <row r="1267" spans="1:8" hidden="1" x14ac:dyDescent="0.25">
      <c r="A1267" s="65" t="s">
        <v>3834</v>
      </c>
      <c r="B1267" s="65" t="s">
        <v>3835</v>
      </c>
      <c r="C1267" s="65">
        <v>3535</v>
      </c>
      <c r="D1267" s="65"/>
      <c r="E1267" s="65"/>
      <c r="F1267" s="65"/>
      <c r="G1267" s="65">
        <v>1</v>
      </c>
      <c r="H1267" s="67">
        <f>VLOOKUP(C1267,'Secteur Ex DG'!B:B,1,FALSE)</f>
        <v>3535</v>
      </c>
    </row>
    <row r="1268" spans="1:8" hidden="1" x14ac:dyDescent="0.25">
      <c r="A1268" s="65" t="s">
        <v>3837</v>
      </c>
      <c r="B1268" s="65" t="s">
        <v>3838</v>
      </c>
      <c r="C1268" s="65">
        <v>3536</v>
      </c>
      <c r="D1268" s="65"/>
      <c r="E1268" s="65"/>
      <c r="F1268" s="65"/>
      <c r="G1268" s="65">
        <v>1</v>
      </c>
      <c r="H1268" s="67">
        <f>VLOOKUP(C1268,'Secteur Ex DG'!B:B,1,FALSE)</f>
        <v>3536</v>
      </c>
    </row>
    <row r="1269" spans="1:8" hidden="1" x14ac:dyDescent="0.25">
      <c r="A1269" s="65" t="s">
        <v>3840</v>
      </c>
      <c r="B1269" s="65" t="s">
        <v>3841</v>
      </c>
      <c r="C1269" s="65">
        <v>3537</v>
      </c>
      <c r="D1269" s="65"/>
      <c r="E1269" s="65"/>
      <c r="F1269" s="65"/>
      <c r="G1269" s="65">
        <v>1</v>
      </c>
      <c r="H1269" s="67">
        <f>VLOOKUP(C1269,'Secteur Ex DG'!B:B,1,FALSE)</f>
        <v>3537</v>
      </c>
    </row>
    <row r="1270" spans="1:8" hidden="1" x14ac:dyDescent="0.25">
      <c r="A1270" s="65" t="s">
        <v>3843</v>
      </c>
      <c r="B1270" s="65" t="s">
        <v>3844</v>
      </c>
      <c r="C1270" s="65">
        <v>3538</v>
      </c>
      <c r="D1270" s="65"/>
      <c r="E1270" s="65"/>
      <c r="F1270" s="65"/>
      <c r="G1270" s="65">
        <v>1</v>
      </c>
      <c r="H1270" s="67">
        <f>VLOOKUP(C1270,'Secteur Ex DG'!B:B,1,FALSE)</f>
        <v>3538</v>
      </c>
    </row>
    <row r="1271" spans="1:8" hidden="1" x14ac:dyDescent="0.25">
      <c r="A1271" s="65" t="s">
        <v>3846</v>
      </c>
      <c r="B1271" s="65" t="s">
        <v>3847</v>
      </c>
      <c r="C1271" s="65">
        <v>3539</v>
      </c>
      <c r="D1271" s="65"/>
      <c r="E1271" s="65"/>
      <c r="F1271" s="65"/>
      <c r="G1271" s="65">
        <v>1</v>
      </c>
      <c r="H1271" s="67">
        <f>VLOOKUP(C1271,'Secteur Ex DG'!B:B,1,FALSE)</f>
        <v>3539</v>
      </c>
    </row>
    <row r="1272" spans="1:8" hidden="1" x14ac:dyDescent="0.25">
      <c r="A1272" s="65" t="s">
        <v>3849</v>
      </c>
      <c r="B1272" s="65" t="s">
        <v>3850</v>
      </c>
      <c r="C1272" s="65">
        <v>3540</v>
      </c>
      <c r="D1272" s="65"/>
      <c r="E1272" s="65"/>
      <c r="F1272" s="65"/>
      <c r="G1272" s="65">
        <v>1</v>
      </c>
      <c r="H1272" s="67">
        <f>VLOOKUP(C1272,'Secteur Ex DG'!B:B,1,FALSE)</f>
        <v>3540</v>
      </c>
    </row>
    <row r="1273" spans="1:8" hidden="1" x14ac:dyDescent="0.25">
      <c r="A1273" s="65" t="s">
        <v>3852</v>
      </c>
      <c r="B1273" s="65" t="s">
        <v>3853</v>
      </c>
      <c r="C1273" s="65">
        <v>3541</v>
      </c>
      <c r="D1273" s="65"/>
      <c r="E1273" s="65"/>
      <c r="F1273" s="65"/>
      <c r="G1273" s="65">
        <v>1</v>
      </c>
      <c r="H1273" s="67">
        <f>VLOOKUP(C1273,'Secteur Ex DG'!B:B,1,FALSE)</f>
        <v>3541</v>
      </c>
    </row>
    <row r="1274" spans="1:8" hidden="1" x14ac:dyDescent="0.25">
      <c r="A1274" s="65" t="s">
        <v>3855</v>
      </c>
      <c r="B1274" s="65" t="s">
        <v>3856</v>
      </c>
      <c r="C1274" s="65">
        <v>3542</v>
      </c>
      <c r="D1274" s="65"/>
      <c r="E1274" s="65"/>
      <c r="F1274" s="65"/>
      <c r="G1274" s="65">
        <v>1</v>
      </c>
      <c r="H1274" s="67">
        <f>VLOOKUP(C1274,'Secteur Ex DG'!B:B,1,FALSE)</f>
        <v>3542</v>
      </c>
    </row>
    <row r="1275" spans="1:8" hidden="1" x14ac:dyDescent="0.25">
      <c r="A1275" s="65" t="s">
        <v>3858</v>
      </c>
      <c r="B1275" s="65" t="s">
        <v>3859</v>
      </c>
      <c r="C1275" s="65">
        <v>3543</v>
      </c>
      <c r="D1275" s="65"/>
      <c r="E1275" s="65"/>
      <c r="F1275" s="65"/>
      <c r="G1275" s="65">
        <v>1</v>
      </c>
      <c r="H1275" s="67">
        <f>VLOOKUP(C1275,'Secteur Ex DG'!B:B,1,FALSE)</f>
        <v>3543</v>
      </c>
    </row>
    <row r="1276" spans="1:8" hidden="1" x14ac:dyDescent="0.25">
      <c r="A1276" s="65" t="s">
        <v>3861</v>
      </c>
      <c r="B1276" s="65" t="s">
        <v>3862</v>
      </c>
      <c r="C1276" s="65">
        <v>3544</v>
      </c>
      <c r="D1276" s="65"/>
      <c r="E1276" s="65"/>
      <c r="F1276" s="65"/>
      <c r="G1276" s="65">
        <v>1</v>
      </c>
      <c r="H1276" s="67">
        <f>VLOOKUP(C1276,'Secteur Ex DG'!B:B,1,FALSE)</f>
        <v>3544</v>
      </c>
    </row>
    <row r="1277" spans="1:8" hidden="1" x14ac:dyDescent="0.25">
      <c r="A1277" s="65" t="s">
        <v>3864</v>
      </c>
      <c r="B1277" s="65" t="s">
        <v>3865</v>
      </c>
      <c r="C1277" s="65">
        <v>3545</v>
      </c>
      <c r="D1277" s="65"/>
      <c r="E1277" s="65"/>
      <c r="F1277" s="65"/>
      <c r="G1277" s="65">
        <v>1</v>
      </c>
      <c r="H1277" s="67">
        <f>VLOOKUP(C1277,'Secteur Ex DG'!B:B,1,FALSE)</f>
        <v>3545</v>
      </c>
    </row>
    <row r="1278" spans="1:8" hidden="1" x14ac:dyDescent="0.25">
      <c r="A1278" s="65" t="s">
        <v>3867</v>
      </c>
      <c r="B1278" s="65" t="s">
        <v>3868</v>
      </c>
      <c r="C1278" s="65">
        <v>3546</v>
      </c>
      <c r="D1278" s="65"/>
      <c r="E1278" s="65"/>
      <c r="F1278" s="65"/>
      <c r="G1278" s="65">
        <v>1</v>
      </c>
      <c r="H1278" s="67">
        <f>VLOOKUP(C1278,'Secteur Ex DG'!B:B,1,FALSE)</f>
        <v>3546</v>
      </c>
    </row>
    <row r="1279" spans="1:8" hidden="1" x14ac:dyDescent="0.25">
      <c r="A1279" s="65" t="s">
        <v>3870</v>
      </c>
      <c r="B1279" s="65" t="s">
        <v>3871</v>
      </c>
      <c r="C1279" s="65">
        <v>3547</v>
      </c>
      <c r="D1279" s="65"/>
      <c r="E1279" s="65"/>
      <c r="F1279" s="65"/>
      <c r="G1279" s="65">
        <v>1</v>
      </c>
      <c r="H1279" s="67">
        <f>VLOOKUP(C1279,'Secteur Ex DG'!B:B,1,FALSE)</f>
        <v>3547</v>
      </c>
    </row>
    <row r="1280" spans="1:8" hidden="1" x14ac:dyDescent="0.25">
      <c r="A1280" s="65" t="s">
        <v>3873</v>
      </c>
      <c r="B1280" s="65" t="s">
        <v>3874</v>
      </c>
      <c r="C1280" s="65">
        <v>3548</v>
      </c>
      <c r="D1280" s="65"/>
      <c r="E1280" s="65"/>
      <c r="F1280" s="65"/>
      <c r="G1280" s="65">
        <v>1</v>
      </c>
      <c r="H1280" s="67">
        <f>VLOOKUP(C1280,'Secteur Ex DG'!B:B,1,FALSE)</f>
        <v>3548</v>
      </c>
    </row>
    <row r="1281" spans="1:8" hidden="1" x14ac:dyDescent="0.25">
      <c r="A1281" s="65" t="s">
        <v>3876</v>
      </c>
      <c r="B1281" s="65" t="s">
        <v>3877</v>
      </c>
      <c r="C1281" s="65">
        <v>3549</v>
      </c>
      <c r="D1281" s="65"/>
      <c r="E1281" s="65"/>
      <c r="F1281" s="65"/>
      <c r="G1281" s="65">
        <v>1</v>
      </c>
      <c r="H1281" s="67">
        <f>VLOOKUP(C1281,'Secteur Ex DG'!B:B,1,FALSE)</f>
        <v>3549</v>
      </c>
    </row>
    <row r="1282" spans="1:8" hidden="1" x14ac:dyDescent="0.25">
      <c r="A1282" s="65" t="s">
        <v>3879</v>
      </c>
      <c r="B1282" s="65" t="s">
        <v>3880</v>
      </c>
      <c r="C1282" s="65">
        <v>3550</v>
      </c>
      <c r="D1282" s="65"/>
      <c r="E1282" s="65"/>
      <c r="F1282" s="65"/>
      <c r="G1282" s="65">
        <v>1</v>
      </c>
      <c r="H1282" s="67">
        <f>VLOOKUP(C1282,'Secteur Ex DG'!B:B,1,FALSE)</f>
        <v>3550</v>
      </c>
    </row>
    <row r="1283" spans="1:8" hidden="1" x14ac:dyDescent="0.25">
      <c r="A1283" s="65" t="s">
        <v>3882</v>
      </c>
      <c r="B1283" s="65" t="s">
        <v>3883</v>
      </c>
      <c r="C1283" s="65">
        <v>3551</v>
      </c>
      <c r="D1283" s="65"/>
      <c r="E1283" s="65"/>
      <c r="F1283" s="65"/>
      <c r="G1283" s="65">
        <v>1</v>
      </c>
      <c r="H1283" s="67">
        <f>VLOOKUP(C1283,'Secteur Ex DG'!B:B,1,FALSE)</f>
        <v>3551</v>
      </c>
    </row>
    <row r="1284" spans="1:8" hidden="1" x14ac:dyDescent="0.25">
      <c r="A1284" s="65" t="s">
        <v>3885</v>
      </c>
      <c r="B1284" s="65" t="s">
        <v>3886</v>
      </c>
      <c r="C1284" s="65">
        <v>3552</v>
      </c>
      <c r="D1284" s="65"/>
      <c r="E1284" s="65"/>
      <c r="F1284" s="65"/>
      <c r="G1284" s="65">
        <v>1</v>
      </c>
      <c r="H1284" s="67">
        <f>VLOOKUP(C1284,'Secteur Ex DG'!B:B,1,FALSE)</f>
        <v>3552</v>
      </c>
    </row>
    <row r="1285" spans="1:8" hidden="1" x14ac:dyDescent="0.25">
      <c r="A1285" s="65" t="s">
        <v>3888</v>
      </c>
      <c r="B1285" s="65" t="s">
        <v>3889</v>
      </c>
      <c r="C1285" s="65">
        <v>3554</v>
      </c>
      <c r="D1285" s="65"/>
      <c r="E1285" s="65"/>
      <c r="F1285" s="65"/>
      <c r="G1285" s="65">
        <v>1</v>
      </c>
      <c r="H1285" s="67">
        <f>VLOOKUP(C1285,'Secteur Ex DG'!B:B,1,FALSE)</f>
        <v>3554</v>
      </c>
    </row>
    <row r="1286" spans="1:8" hidden="1" x14ac:dyDescent="0.25">
      <c r="A1286" s="65" t="s">
        <v>3891</v>
      </c>
      <c r="B1286" s="65" t="s">
        <v>3892</v>
      </c>
      <c r="C1286" s="65">
        <v>3555</v>
      </c>
      <c r="D1286" s="65"/>
      <c r="E1286" s="65"/>
      <c r="F1286" s="65"/>
      <c r="G1286" s="65">
        <v>1</v>
      </c>
      <c r="H1286" s="67">
        <f>VLOOKUP(C1286,'Secteur Ex DG'!B:B,1,FALSE)</f>
        <v>3555</v>
      </c>
    </row>
    <row r="1287" spans="1:8" hidden="1" x14ac:dyDescent="0.25">
      <c r="A1287" s="65" t="s">
        <v>3894</v>
      </c>
      <c r="B1287" s="65" t="s">
        <v>3895</v>
      </c>
      <c r="C1287" s="65">
        <v>3556</v>
      </c>
      <c r="D1287" s="65"/>
      <c r="E1287" s="65"/>
      <c r="F1287" s="65"/>
      <c r="G1287" s="65">
        <v>1</v>
      </c>
      <c r="H1287" s="67">
        <f>VLOOKUP(C1287,'Secteur Ex DG'!B:B,1,FALSE)</f>
        <v>3556</v>
      </c>
    </row>
    <row r="1288" spans="1:8" hidden="1" x14ac:dyDescent="0.25">
      <c r="A1288" s="65" t="s">
        <v>3897</v>
      </c>
      <c r="B1288" s="65" t="s">
        <v>3898</v>
      </c>
      <c r="C1288" s="65">
        <v>3557</v>
      </c>
      <c r="D1288" s="65"/>
      <c r="E1288" s="65"/>
      <c r="F1288" s="65"/>
      <c r="G1288" s="65">
        <v>1</v>
      </c>
      <c r="H1288" s="67">
        <f>VLOOKUP(C1288,'Secteur Ex DG'!B:B,1,FALSE)</f>
        <v>3557</v>
      </c>
    </row>
    <row r="1289" spans="1:8" hidden="1" x14ac:dyDescent="0.25">
      <c r="A1289" s="65" t="s">
        <v>3900</v>
      </c>
      <c r="B1289" s="65" t="s">
        <v>3901</v>
      </c>
      <c r="C1289" s="65">
        <v>3558</v>
      </c>
      <c r="D1289" s="65"/>
      <c r="E1289" s="65"/>
      <c r="F1289" s="65"/>
      <c r="G1289" s="65">
        <v>1</v>
      </c>
      <c r="H1289" s="67">
        <f>VLOOKUP(C1289,'Secteur Ex DG'!B:B,1,FALSE)</f>
        <v>3558</v>
      </c>
    </row>
    <row r="1290" spans="1:8" hidden="1" x14ac:dyDescent="0.25">
      <c r="A1290" s="65" t="s">
        <v>3927</v>
      </c>
      <c r="B1290" s="65" t="s">
        <v>3928</v>
      </c>
      <c r="C1290" s="65">
        <v>3567</v>
      </c>
      <c r="D1290" s="65"/>
      <c r="E1290" s="65"/>
      <c r="F1290" s="65"/>
      <c r="G1290" s="65">
        <v>1</v>
      </c>
      <c r="H1290" s="67">
        <f>VLOOKUP(C1290,'Secteur Ex DG'!B:B,1,FALSE)</f>
        <v>3567</v>
      </c>
    </row>
    <row r="1291" spans="1:8" hidden="1" x14ac:dyDescent="0.25">
      <c r="A1291" s="65" t="s">
        <v>3903</v>
      </c>
      <c r="B1291" s="65" t="s">
        <v>3904</v>
      </c>
      <c r="C1291" s="65">
        <v>3559</v>
      </c>
      <c r="D1291" s="65"/>
      <c r="E1291" s="65"/>
      <c r="F1291" s="65"/>
      <c r="G1291" s="65">
        <v>1</v>
      </c>
      <c r="H1291" s="67">
        <f>VLOOKUP(C1291,'Secteur Ex DG'!B:B,1,FALSE)</f>
        <v>3559</v>
      </c>
    </row>
    <row r="1292" spans="1:8" hidden="1" x14ac:dyDescent="0.25">
      <c r="A1292" s="65" t="s">
        <v>3906</v>
      </c>
      <c r="B1292" s="65" t="s">
        <v>3907</v>
      </c>
      <c r="C1292" s="65">
        <v>3560</v>
      </c>
      <c r="D1292" s="65"/>
      <c r="E1292" s="65"/>
      <c r="F1292" s="65"/>
      <c r="G1292" s="65">
        <v>1</v>
      </c>
      <c r="H1292" s="67">
        <f>VLOOKUP(C1292,'Secteur Ex DG'!B:B,1,FALSE)</f>
        <v>3560</v>
      </c>
    </row>
    <row r="1293" spans="1:8" hidden="1" x14ac:dyDescent="0.25">
      <c r="A1293" s="65" t="s">
        <v>3909</v>
      </c>
      <c r="B1293" s="65" t="s">
        <v>3910</v>
      </c>
      <c r="C1293" s="65">
        <v>3561</v>
      </c>
      <c r="D1293" s="65"/>
      <c r="E1293" s="65"/>
      <c r="F1293" s="65"/>
      <c r="G1293" s="65">
        <v>1</v>
      </c>
      <c r="H1293" s="67">
        <f>VLOOKUP(C1293,'Secteur Ex DG'!B:B,1,FALSE)</f>
        <v>3561</v>
      </c>
    </row>
    <row r="1294" spans="1:8" hidden="1" x14ac:dyDescent="0.25">
      <c r="A1294" s="65" t="s">
        <v>3912</v>
      </c>
      <c r="B1294" s="65" t="s">
        <v>3913</v>
      </c>
      <c r="C1294" s="65">
        <v>3562</v>
      </c>
      <c r="D1294" s="65"/>
      <c r="E1294" s="65"/>
      <c r="F1294" s="65"/>
      <c r="G1294" s="65">
        <v>1</v>
      </c>
      <c r="H1294" s="67">
        <f>VLOOKUP(C1294,'Secteur Ex DG'!B:B,1,FALSE)</f>
        <v>3562</v>
      </c>
    </row>
    <row r="1295" spans="1:8" hidden="1" x14ac:dyDescent="0.25">
      <c r="A1295" s="65" t="s">
        <v>3930</v>
      </c>
      <c r="B1295" s="65" t="s">
        <v>3931</v>
      </c>
      <c r="C1295" s="65">
        <v>3568</v>
      </c>
      <c r="D1295" s="65"/>
      <c r="E1295" s="65"/>
      <c r="F1295" s="65"/>
      <c r="G1295" s="65">
        <v>1</v>
      </c>
      <c r="H1295" s="67">
        <f>VLOOKUP(C1295,'Secteur Ex DG'!B:B,1,FALSE)</f>
        <v>3568</v>
      </c>
    </row>
    <row r="1296" spans="1:8" hidden="1" x14ac:dyDescent="0.25">
      <c r="A1296" s="65" t="s">
        <v>3915</v>
      </c>
      <c r="B1296" s="65" t="s">
        <v>3916</v>
      </c>
      <c r="C1296" s="65">
        <v>3563</v>
      </c>
      <c r="D1296" s="65"/>
      <c r="E1296" s="65"/>
      <c r="F1296" s="65"/>
      <c r="G1296" s="65">
        <v>1</v>
      </c>
      <c r="H1296" s="67">
        <f>VLOOKUP(C1296,'Secteur Ex DG'!B:B,1,FALSE)</f>
        <v>3563</v>
      </c>
    </row>
    <row r="1297" spans="1:8" hidden="1" x14ac:dyDescent="0.25">
      <c r="A1297" s="65" t="s">
        <v>3918</v>
      </c>
      <c r="B1297" s="65" t="s">
        <v>3919</v>
      </c>
      <c r="C1297" s="65">
        <v>3564</v>
      </c>
      <c r="D1297" s="65"/>
      <c r="E1297" s="65"/>
      <c r="F1297" s="65"/>
      <c r="G1297" s="65">
        <v>1</v>
      </c>
      <c r="H1297" s="67">
        <f>VLOOKUP(C1297,'Secteur Ex DG'!B:B,1,FALSE)</f>
        <v>3564</v>
      </c>
    </row>
    <row r="1298" spans="1:8" hidden="1" x14ac:dyDescent="0.25">
      <c r="A1298" s="65" t="s">
        <v>3933</v>
      </c>
      <c r="B1298" s="65" t="s">
        <v>3934</v>
      </c>
      <c r="C1298" s="65">
        <v>3569</v>
      </c>
      <c r="D1298" s="65"/>
      <c r="E1298" s="65"/>
      <c r="F1298" s="65"/>
      <c r="G1298" s="65">
        <v>1</v>
      </c>
      <c r="H1298" s="67">
        <f>VLOOKUP(C1298,'Secteur Ex DG'!B:B,1,FALSE)</f>
        <v>3569</v>
      </c>
    </row>
    <row r="1299" spans="1:8" hidden="1" x14ac:dyDescent="0.25">
      <c r="A1299" s="65" t="s">
        <v>3921</v>
      </c>
      <c r="B1299" s="65" t="s">
        <v>3922</v>
      </c>
      <c r="C1299" s="65">
        <v>3565</v>
      </c>
      <c r="D1299" s="65"/>
      <c r="E1299" s="65"/>
      <c r="F1299" s="65"/>
      <c r="G1299" s="65">
        <v>1</v>
      </c>
      <c r="H1299" s="67">
        <f>VLOOKUP(C1299,'Secteur Ex DG'!B:B,1,FALSE)</f>
        <v>3565</v>
      </c>
    </row>
    <row r="1300" spans="1:8" hidden="1" x14ac:dyDescent="0.25">
      <c r="A1300" s="65" t="s">
        <v>3924</v>
      </c>
      <c r="B1300" s="65" t="s">
        <v>3925</v>
      </c>
      <c r="C1300" s="65">
        <v>3566</v>
      </c>
      <c r="D1300" s="65"/>
      <c r="E1300" s="65"/>
      <c r="F1300" s="65"/>
      <c r="G1300" s="65">
        <v>1</v>
      </c>
      <c r="H1300" s="67">
        <f>VLOOKUP(C1300,'Secteur Ex DG'!B:B,1,FALSE)</f>
        <v>3566</v>
      </c>
    </row>
    <row r="1301" spans="1:8" hidden="1" x14ac:dyDescent="0.25">
      <c r="A1301" s="65" t="s">
        <v>3936</v>
      </c>
      <c r="B1301" s="65" t="s">
        <v>3937</v>
      </c>
      <c r="C1301" s="65">
        <v>3717</v>
      </c>
      <c r="D1301" s="65"/>
      <c r="E1301" s="65"/>
      <c r="F1301" s="65"/>
      <c r="G1301" s="65">
        <v>1</v>
      </c>
      <c r="H1301" s="67">
        <f>VLOOKUP(C1301,'Secteur Ex DG'!B:B,1,FALSE)</f>
        <v>3717</v>
      </c>
    </row>
    <row r="1302" spans="1:8" hidden="1" x14ac:dyDescent="0.25">
      <c r="A1302" s="65" t="s">
        <v>3939</v>
      </c>
      <c r="B1302" s="65" t="s">
        <v>3940</v>
      </c>
      <c r="C1302" s="65">
        <v>3718</v>
      </c>
      <c r="D1302" s="65"/>
      <c r="E1302" s="65"/>
      <c r="F1302" s="65"/>
      <c r="G1302" s="65">
        <v>1</v>
      </c>
      <c r="H1302" s="67">
        <f>VLOOKUP(C1302,'Secteur Ex DG'!B:B,1,FALSE)</f>
        <v>3718</v>
      </c>
    </row>
    <row r="1303" spans="1:8" hidden="1" x14ac:dyDescent="0.25">
      <c r="A1303" s="65" t="s">
        <v>3942</v>
      </c>
      <c r="B1303" s="65" t="s">
        <v>3943</v>
      </c>
      <c r="C1303" s="65">
        <v>3719</v>
      </c>
      <c r="D1303" s="65"/>
      <c r="E1303" s="65"/>
      <c r="F1303" s="65"/>
      <c r="G1303" s="65">
        <v>1</v>
      </c>
      <c r="H1303" s="67">
        <f>VLOOKUP(C1303,'Secteur Ex DG'!B:B,1,FALSE)</f>
        <v>3719</v>
      </c>
    </row>
    <row r="1304" spans="1:8" hidden="1" x14ac:dyDescent="0.25">
      <c r="A1304" s="65" t="s">
        <v>3945</v>
      </c>
      <c r="B1304" s="65" t="s">
        <v>3946</v>
      </c>
      <c r="C1304" s="65">
        <v>3721</v>
      </c>
      <c r="D1304" s="65"/>
      <c r="E1304" s="65"/>
      <c r="F1304" s="65"/>
      <c r="G1304" s="65">
        <v>1</v>
      </c>
      <c r="H1304" s="67">
        <f>VLOOKUP(C1304,'Secteur Ex DG'!B:B,1,FALSE)</f>
        <v>3721</v>
      </c>
    </row>
    <row r="1305" spans="1:8" hidden="1" x14ac:dyDescent="0.25">
      <c r="A1305" s="65" t="s">
        <v>3948</v>
      </c>
      <c r="B1305" s="65" t="s">
        <v>3949</v>
      </c>
      <c r="C1305" s="65">
        <v>3722</v>
      </c>
      <c r="D1305" s="65"/>
      <c r="E1305" s="65"/>
      <c r="F1305" s="65"/>
      <c r="G1305" s="65">
        <v>1</v>
      </c>
      <c r="H1305" s="67">
        <f>VLOOKUP(C1305,'Secteur Ex DG'!B:B,1,FALSE)</f>
        <v>3722</v>
      </c>
    </row>
    <row r="1306" spans="1:8" hidden="1" x14ac:dyDescent="0.25">
      <c r="A1306" s="65" t="s">
        <v>3951</v>
      </c>
      <c r="B1306" s="65" t="s">
        <v>3952</v>
      </c>
      <c r="C1306" s="65">
        <v>3723</v>
      </c>
      <c r="D1306" s="65"/>
      <c r="E1306" s="65"/>
      <c r="F1306" s="65"/>
      <c r="G1306" s="65">
        <v>1</v>
      </c>
      <c r="H1306" s="67">
        <f>VLOOKUP(C1306,'Secteur Ex DG'!B:B,1,FALSE)</f>
        <v>3723</v>
      </c>
    </row>
    <row r="1307" spans="1:8" hidden="1" x14ac:dyDescent="0.25">
      <c r="A1307" s="65" t="s">
        <v>3954</v>
      </c>
      <c r="B1307" s="65" t="s">
        <v>3955</v>
      </c>
      <c r="C1307" s="65">
        <v>3725</v>
      </c>
      <c r="D1307" s="65"/>
      <c r="E1307" s="65"/>
      <c r="F1307" s="65"/>
      <c r="G1307" s="65">
        <v>1</v>
      </c>
      <c r="H1307" s="67">
        <f>VLOOKUP(C1307,'Secteur Ex DG'!B:B,1,FALSE)</f>
        <v>3725</v>
      </c>
    </row>
    <row r="1308" spans="1:8" hidden="1" x14ac:dyDescent="0.25">
      <c r="A1308" s="65" t="s">
        <v>3957</v>
      </c>
      <c r="B1308" s="65" t="s">
        <v>3958</v>
      </c>
      <c r="C1308" s="65">
        <v>3726</v>
      </c>
      <c r="D1308" s="65"/>
      <c r="E1308" s="65"/>
      <c r="F1308" s="65"/>
      <c r="G1308" s="65">
        <v>1</v>
      </c>
      <c r="H1308" s="67">
        <f>VLOOKUP(C1308,'Secteur Ex DG'!B:B,1,FALSE)</f>
        <v>3726</v>
      </c>
    </row>
    <row r="1309" spans="1:8" hidden="1" x14ac:dyDescent="0.25">
      <c r="A1309" s="65" t="s">
        <v>3960</v>
      </c>
      <c r="B1309" s="65" t="s">
        <v>3961</v>
      </c>
      <c r="C1309" s="65">
        <v>3727</v>
      </c>
      <c r="D1309" s="65"/>
      <c r="E1309" s="65"/>
      <c r="F1309" s="65"/>
      <c r="G1309" s="65">
        <v>1</v>
      </c>
      <c r="H1309" s="67">
        <f>VLOOKUP(C1309,'Secteur Ex DG'!B:B,1,FALSE)</f>
        <v>3727</v>
      </c>
    </row>
    <row r="1310" spans="1:8" hidden="1" x14ac:dyDescent="0.25">
      <c r="A1310" s="65" t="s">
        <v>3963</v>
      </c>
      <c r="B1310" s="65" t="s">
        <v>3964</v>
      </c>
      <c r="C1310" s="65">
        <v>3729</v>
      </c>
      <c r="D1310" s="65"/>
      <c r="E1310" s="65"/>
      <c r="F1310" s="65"/>
      <c r="G1310" s="65">
        <v>1</v>
      </c>
      <c r="H1310" s="67">
        <f>VLOOKUP(C1310,'Secteur Ex DG'!B:B,1,FALSE)</f>
        <v>3729</v>
      </c>
    </row>
    <row r="1311" spans="1:8" hidden="1" x14ac:dyDescent="0.25">
      <c r="A1311" s="65" t="s">
        <v>3966</v>
      </c>
      <c r="B1311" s="65" t="s">
        <v>3967</v>
      </c>
      <c r="C1311" s="65">
        <v>3733</v>
      </c>
      <c r="D1311" s="65"/>
      <c r="E1311" s="65"/>
      <c r="F1311" s="65"/>
      <c r="G1311" s="65">
        <v>1</v>
      </c>
      <c r="H1311" s="67">
        <f>VLOOKUP(C1311,'Secteur Ex DG'!B:B,1,FALSE)</f>
        <v>3733</v>
      </c>
    </row>
    <row r="1312" spans="1:8" hidden="1" x14ac:dyDescent="0.25">
      <c r="A1312" s="65" t="s">
        <v>3969</v>
      </c>
      <c r="B1312" s="65" t="s">
        <v>3970</v>
      </c>
      <c r="C1312" s="65">
        <v>3734</v>
      </c>
      <c r="D1312" s="65"/>
      <c r="E1312" s="65"/>
      <c r="F1312" s="65"/>
      <c r="G1312" s="65">
        <v>1</v>
      </c>
      <c r="H1312" s="67">
        <f>VLOOKUP(C1312,'Secteur Ex DG'!B:B,1,FALSE)</f>
        <v>3734</v>
      </c>
    </row>
    <row r="1313" spans="1:8" hidden="1" x14ac:dyDescent="0.25">
      <c r="A1313" s="65" t="s">
        <v>3972</v>
      </c>
      <c r="B1313" s="65" t="s">
        <v>3973</v>
      </c>
      <c r="C1313" s="65">
        <v>3735</v>
      </c>
      <c r="D1313" s="65"/>
      <c r="E1313" s="65"/>
      <c r="F1313" s="65"/>
      <c r="G1313" s="65">
        <v>1</v>
      </c>
      <c r="H1313" s="67">
        <f>VLOOKUP(C1313,'Secteur Ex DG'!B:B,1,FALSE)</f>
        <v>3735</v>
      </c>
    </row>
    <row r="1314" spans="1:8" hidden="1" x14ac:dyDescent="0.25">
      <c r="A1314" s="65" t="s">
        <v>3975</v>
      </c>
      <c r="B1314" s="65" t="s">
        <v>3976</v>
      </c>
      <c r="C1314" s="65">
        <v>3736</v>
      </c>
      <c r="D1314" s="65"/>
      <c r="E1314" s="65"/>
      <c r="F1314" s="65"/>
      <c r="G1314" s="65">
        <v>1</v>
      </c>
      <c r="H1314" s="67">
        <f>VLOOKUP(C1314,'Secteur Ex DG'!B:B,1,FALSE)</f>
        <v>3736</v>
      </c>
    </row>
    <row r="1315" spans="1:8" hidden="1" x14ac:dyDescent="0.25">
      <c r="A1315" s="65" t="s">
        <v>3978</v>
      </c>
      <c r="B1315" s="65" t="s">
        <v>3979</v>
      </c>
      <c r="C1315" s="65">
        <v>3738</v>
      </c>
      <c r="D1315" s="65"/>
      <c r="E1315" s="65"/>
      <c r="F1315" s="65"/>
      <c r="G1315" s="65">
        <v>1</v>
      </c>
      <c r="H1315" s="67">
        <f>VLOOKUP(C1315,'Secteur Ex DG'!B:B,1,FALSE)</f>
        <v>3738</v>
      </c>
    </row>
    <row r="1316" spans="1:8" hidden="1" x14ac:dyDescent="0.25">
      <c r="A1316" s="65" t="s">
        <v>3981</v>
      </c>
      <c r="B1316" s="65" t="s">
        <v>3982</v>
      </c>
      <c r="C1316" s="65">
        <v>3742</v>
      </c>
      <c r="D1316" s="65"/>
      <c r="E1316" s="65"/>
      <c r="F1316" s="65"/>
      <c r="G1316" s="65">
        <v>1</v>
      </c>
      <c r="H1316" s="67">
        <f>VLOOKUP(C1316,'Secteur Ex DG'!B:B,1,FALSE)</f>
        <v>3742</v>
      </c>
    </row>
    <row r="1317" spans="1:8" hidden="1" x14ac:dyDescent="0.25">
      <c r="A1317" s="65" t="s">
        <v>3984</v>
      </c>
      <c r="B1317" s="65" t="s">
        <v>3985</v>
      </c>
      <c r="C1317" s="65">
        <v>3743</v>
      </c>
      <c r="D1317" s="65"/>
      <c r="E1317" s="65"/>
      <c r="F1317" s="65"/>
      <c r="G1317" s="65">
        <v>1</v>
      </c>
      <c r="H1317" s="67">
        <f>VLOOKUP(C1317,'Secteur Ex DG'!B:B,1,FALSE)</f>
        <v>3743</v>
      </c>
    </row>
    <row r="1318" spans="1:8" hidden="1" x14ac:dyDescent="0.25">
      <c r="A1318" s="65" t="s">
        <v>3987</v>
      </c>
      <c r="B1318" s="65" t="s">
        <v>3988</v>
      </c>
      <c r="C1318" s="65">
        <v>3746</v>
      </c>
      <c r="D1318" s="65"/>
      <c r="E1318" s="65"/>
      <c r="F1318" s="65"/>
      <c r="G1318" s="65">
        <v>1</v>
      </c>
      <c r="H1318" s="67">
        <f>VLOOKUP(C1318,'Secteur Ex DG'!B:B,1,FALSE)</f>
        <v>3746</v>
      </c>
    </row>
    <row r="1319" spans="1:8" hidden="1" x14ac:dyDescent="0.25">
      <c r="A1319" s="65" t="s">
        <v>3990</v>
      </c>
      <c r="B1319" s="65" t="s">
        <v>3991</v>
      </c>
      <c r="C1319" s="65">
        <v>3747</v>
      </c>
      <c r="D1319" s="65"/>
      <c r="E1319" s="65"/>
      <c r="F1319" s="65"/>
      <c r="G1319" s="65">
        <v>1</v>
      </c>
      <c r="H1319" s="67">
        <f>VLOOKUP(C1319,'Secteur Ex DG'!B:B,1,FALSE)</f>
        <v>3747</v>
      </c>
    </row>
    <row r="1320" spans="1:8" hidden="1" x14ac:dyDescent="0.25">
      <c r="A1320" s="65" t="s">
        <v>3993</v>
      </c>
      <c r="B1320" s="65" t="s">
        <v>3994</v>
      </c>
      <c r="C1320" s="65">
        <v>3750</v>
      </c>
      <c r="D1320" s="65"/>
      <c r="E1320" s="65"/>
      <c r="F1320" s="65"/>
      <c r="G1320" s="65">
        <v>1</v>
      </c>
      <c r="H1320" s="67">
        <f>VLOOKUP(C1320,'Secteur Ex DG'!B:B,1,FALSE)</f>
        <v>3750</v>
      </c>
    </row>
    <row r="1321" spans="1:8" hidden="1" x14ac:dyDescent="0.25">
      <c r="A1321" s="65" t="s">
        <v>3996</v>
      </c>
      <c r="B1321" s="65" t="s">
        <v>3997</v>
      </c>
      <c r="C1321" s="65">
        <v>3751</v>
      </c>
      <c r="D1321" s="65"/>
      <c r="E1321" s="65"/>
      <c r="F1321" s="65"/>
      <c r="G1321" s="65">
        <v>1</v>
      </c>
      <c r="H1321" s="67">
        <f>VLOOKUP(C1321,'Secteur Ex DG'!B:B,1,FALSE)</f>
        <v>3751</v>
      </c>
    </row>
    <row r="1322" spans="1:8" hidden="1" x14ac:dyDescent="0.25">
      <c r="A1322" s="65" t="s">
        <v>3999</v>
      </c>
      <c r="B1322" s="65" t="s">
        <v>4000</v>
      </c>
      <c r="C1322" s="65">
        <v>3752</v>
      </c>
      <c r="D1322" s="65"/>
      <c r="E1322" s="65"/>
      <c r="F1322" s="65"/>
      <c r="G1322" s="65">
        <v>1</v>
      </c>
      <c r="H1322" s="67">
        <f>VLOOKUP(C1322,'Secteur Ex DG'!B:B,1,FALSE)</f>
        <v>3752</v>
      </c>
    </row>
    <row r="1323" spans="1:8" hidden="1" x14ac:dyDescent="0.25">
      <c r="A1323" s="65" t="s">
        <v>4002</v>
      </c>
      <c r="B1323" s="65" t="s">
        <v>4003</v>
      </c>
      <c r="C1323" s="65">
        <v>3754</v>
      </c>
      <c r="D1323" s="65"/>
      <c r="E1323" s="65"/>
      <c r="F1323" s="65"/>
      <c r="G1323" s="65">
        <v>1</v>
      </c>
      <c r="H1323" s="67">
        <f>VLOOKUP(C1323,'Secteur Ex DG'!B:B,1,FALSE)</f>
        <v>3754</v>
      </c>
    </row>
    <row r="1324" spans="1:8" hidden="1" x14ac:dyDescent="0.25">
      <c r="A1324" s="65" t="s">
        <v>4005</v>
      </c>
      <c r="B1324" s="65" t="s">
        <v>4006</v>
      </c>
      <c r="C1324" s="65">
        <v>3755</v>
      </c>
      <c r="D1324" s="65"/>
      <c r="E1324" s="65"/>
      <c r="F1324" s="65"/>
      <c r="G1324" s="65">
        <v>1</v>
      </c>
      <c r="H1324" s="67">
        <f>VLOOKUP(C1324,'Secteur Ex DG'!B:B,1,FALSE)</f>
        <v>3755</v>
      </c>
    </row>
    <row r="1325" spans="1:8" hidden="1" x14ac:dyDescent="0.25">
      <c r="A1325" s="65" t="s">
        <v>4008</v>
      </c>
      <c r="B1325" s="65" t="s">
        <v>4009</v>
      </c>
      <c r="C1325" s="65">
        <v>3756</v>
      </c>
      <c r="D1325" s="65"/>
      <c r="E1325" s="65"/>
      <c r="F1325" s="65"/>
      <c r="G1325" s="65">
        <v>1</v>
      </c>
      <c r="H1325" s="67">
        <f>VLOOKUP(C1325,'Secteur Ex DG'!B:B,1,FALSE)</f>
        <v>3756</v>
      </c>
    </row>
    <row r="1326" spans="1:8" hidden="1" x14ac:dyDescent="0.25">
      <c r="A1326" s="65" t="s">
        <v>4011</v>
      </c>
      <c r="B1326" s="65" t="s">
        <v>4012</v>
      </c>
      <c r="C1326" s="65">
        <v>3911</v>
      </c>
      <c r="D1326" s="65"/>
      <c r="E1326" s="65"/>
      <c r="F1326" s="65"/>
      <c r="G1326" s="65">
        <v>1</v>
      </c>
      <c r="H1326" s="67">
        <f>VLOOKUP(C1326,'Secteur Ex DG'!B:B,1,FALSE)</f>
        <v>3911</v>
      </c>
    </row>
    <row r="1327" spans="1:8" hidden="1" x14ac:dyDescent="0.25">
      <c r="A1327" s="65" t="s">
        <v>4014</v>
      </c>
      <c r="B1327" s="65" t="s">
        <v>4015</v>
      </c>
      <c r="C1327" s="65">
        <v>3912</v>
      </c>
      <c r="D1327" s="65"/>
      <c r="E1327" s="65"/>
      <c r="F1327" s="65"/>
      <c r="G1327" s="65">
        <v>1</v>
      </c>
      <c r="H1327" s="67">
        <f>VLOOKUP(C1327,'Secteur Ex DG'!B:B,1,FALSE)</f>
        <v>3912</v>
      </c>
    </row>
    <row r="1328" spans="1:8" hidden="1" x14ac:dyDescent="0.25">
      <c r="A1328" s="65" t="s">
        <v>4017</v>
      </c>
      <c r="B1328" s="65" t="s">
        <v>4018</v>
      </c>
      <c r="C1328" s="65">
        <v>3913</v>
      </c>
      <c r="D1328" s="65"/>
      <c r="E1328" s="65"/>
      <c r="F1328" s="65"/>
      <c r="G1328" s="65">
        <v>1</v>
      </c>
      <c r="H1328" s="67">
        <f>VLOOKUP(C1328,'Secteur Ex DG'!B:B,1,FALSE)</f>
        <v>3913</v>
      </c>
    </row>
    <row r="1329" spans="1:8" hidden="1" x14ac:dyDescent="0.25">
      <c r="A1329" s="65" t="s">
        <v>4020</v>
      </c>
      <c r="B1329" s="65" t="s">
        <v>4021</v>
      </c>
      <c r="C1329" s="65">
        <v>3914</v>
      </c>
      <c r="D1329" s="65"/>
      <c r="E1329" s="65"/>
      <c r="F1329" s="65"/>
      <c r="G1329" s="65">
        <v>1</v>
      </c>
      <c r="H1329" s="67">
        <f>VLOOKUP(C1329,'Secteur Ex DG'!B:B,1,FALSE)</f>
        <v>3914</v>
      </c>
    </row>
    <row r="1330" spans="1:8" hidden="1" x14ac:dyDescent="0.25">
      <c r="A1330" s="65" t="s">
        <v>4023</v>
      </c>
      <c r="B1330" s="65" t="s">
        <v>4024</v>
      </c>
      <c r="C1330" s="65">
        <v>3915</v>
      </c>
      <c r="D1330" s="65"/>
      <c r="E1330" s="65"/>
      <c r="F1330" s="65"/>
      <c r="G1330" s="65">
        <v>1</v>
      </c>
      <c r="H1330" s="67">
        <f>VLOOKUP(C1330,'Secteur Ex DG'!B:B,1,FALSE)</f>
        <v>3915</v>
      </c>
    </row>
    <row r="1331" spans="1:8" hidden="1" x14ac:dyDescent="0.25">
      <c r="A1331" s="65" t="s">
        <v>4026</v>
      </c>
      <c r="B1331" s="65" t="s">
        <v>4027</v>
      </c>
      <c r="C1331" s="65">
        <v>3916</v>
      </c>
      <c r="D1331" s="65"/>
      <c r="E1331" s="65"/>
      <c r="F1331" s="65"/>
      <c r="G1331" s="65">
        <v>1</v>
      </c>
      <c r="H1331" s="67">
        <f>VLOOKUP(C1331,'Secteur Ex DG'!B:B,1,FALSE)</f>
        <v>3916</v>
      </c>
    </row>
    <row r="1332" spans="1:8" hidden="1" x14ac:dyDescent="0.25">
      <c r="A1332" s="65" t="s">
        <v>4029</v>
      </c>
      <c r="B1332" s="65" t="s">
        <v>4030</v>
      </c>
      <c r="C1332" s="65">
        <v>3917</v>
      </c>
      <c r="D1332" s="65"/>
      <c r="E1332" s="65"/>
      <c r="F1332" s="65"/>
      <c r="G1332" s="65">
        <v>1</v>
      </c>
      <c r="H1332" s="67">
        <f>VLOOKUP(C1332,'Secteur Ex DG'!B:B,1,FALSE)</f>
        <v>3917</v>
      </c>
    </row>
    <row r="1333" spans="1:8" hidden="1" x14ac:dyDescent="0.25">
      <c r="A1333" s="65" t="s">
        <v>4032</v>
      </c>
      <c r="B1333" s="65" t="s">
        <v>4033</v>
      </c>
      <c r="C1333" s="65">
        <v>3918</v>
      </c>
      <c r="D1333" s="65"/>
      <c r="E1333" s="65"/>
      <c r="F1333" s="65"/>
      <c r="G1333" s="65">
        <v>1</v>
      </c>
      <c r="H1333" s="67">
        <f>VLOOKUP(C1333,'Secteur Ex DG'!B:B,1,FALSE)</f>
        <v>3918</v>
      </c>
    </row>
    <row r="1334" spans="1:8" hidden="1" x14ac:dyDescent="0.25">
      <c r="A1334" s="65" t="s">
        <v>4035</v>
      </c>
      <c r="B1334" s="65" t="s">
        <v>4036</v>
      </c>
      <c r="C1334" s="65">
        <v>3920</v>
      </c>
      <c r="D1334" s="65"/>
      <c r="E1334" s="65"/>
      <c r="F1334" s="65"/>
      <c r="G1334" s="65">
        <v>1</v>
      </c>
      <c r="H1334" s="67">
        <f>VLOOKUP(C1334,'Secteur Ex DG'!B:B,1,FALSE)</f>
        <v>3920</v>
      </c>
    </row>
    <row r="1335" spans="1:8" hidden="1" x14ac:dyDescent="0.25">
      <c r="A1335" s="65" t="s">
        <v>4038</v>
      </c>
      <c r="B1335" s="65" t="s">
        <v>4039</v>
      </c>
      <c r="C1335" s="65">
        <v>3921</v>
      </c>
      <c r="D1335" s="65"/>
      <c r="E1335" s="65"/>
      <c r="F1335" s="65"/>
      <c r="G1335" s="65">
        <v>1</v>
      </c>
      <c r="H1335" s="67">
        <f>VLOOKUP(C1335,'Secteur Ex DG'!B:B,1,FALSE)</f>
        <v>3921</v>
      </c>
    </row>
    <row r="1336" spans="1:8" hidden="1" x14ac:dyDescent="0.25">
      <c r="A1336" s="65" t="s">
        <v>4041</v>
      </c>
      <c r="B1336" s="65" t="s">
        <v>4042</v>
      </c>
      <c r="C1336" s="65">
        <v>3922</v>
      </c>
      <c r="D1336" s="65"/>
      <c r="E1336" s="65"/>
      <c r="F1336" s="65"/>
      <c r="G1336" s="65">
        <v>1</v>
      </c>
      <c r="H1336" s="67">
        <f>VLOOKUP(C1336,'Secteur Ex DG'!B:B,1,FALSE)</f>
        <v>3922</v>
      </c>
    </row>
    <row r="1337" spans="1:8" hidden="1" x14ac:dyDescent="0.25">
      <c r="A1337" s="65" t="s">
        <v>4044</v>
      </c>
      <c r="B1337" s="65" t="s">
        <v>4045</v>
      </c>
      <c r="C1337" s="65">
        <v>3923</v>
      </c>
      <c r="D1337" s="65"/>
      <c r="E1337" s="65"/>
      <c r="F1337" s="65"/>
      <c r="G1337" s="65">
        <v>1</v>
      </c>
      <c r="H1337" s="67">
        <f>VLOOKUP(C1337,'Secteur Ex DG'!B:B,1,FALSE)</f>
        <v>3923</v>
      </c>
    </row>
    <row r="1338" spans="1:8" hidden="1" x14ac:dyDescent="0.25">
      <c r="A1338" s="65" t="s">
        <v>4047</v>
      </c>
      <c r="B1338" s="65" t="s">
        <v>4048</v>
      </c>
      <c r="C1338" s="65">
        <v>3924</v>
      </c>
      <c r="D1338" s="65"/>
      <c r="E1338" s="65"/>
      <c r="F1338" s="65"/>
      <c r="G1338" s="65">
        <v>1</v>
      </c>
      <c r="H1338" s="67">
        <f>VLOOKUP(C1338,'Secteur Ex DG'!B:B,1,FALSE)</f>
        <v>3924</v>
      </c>
    </row>
    <row r="1339" spans="1:8" hidden="1" x14ac:dyDescent="0.25">
      <c r="A1339" s="65" t="s">
        <v>4050</v>
      </c>
      <c r="B1339" s="65" t="s">
        <v>4051</v>
      </c>
      <c r="C1339" s="65">
        <v>3925</v>
      </c>
      <c r="D1339" s="65"/>
      <c r="E1339" s="65"/>
      <c r="F1339" s="65"/>
      <c r="G1339" s="65">
        <v>1</v>
      </c>
      <c r="H1339" s="67">
        <f>VLOOKUP(C1339,'Secteur Ex DG'!B:B,1,FALSE)</f>
        <v>3925</v>
      </c>
    </row>
    <row r="1340" spans="1:8" hidden="1" x14ac:dyDescent="0.25">
      <c r="A1340" s="65" t="s">
        <v>4053</v>
      </c>
      <c r="B1340" s="65" t="s">
        <v>4054</v>
      </c>
      <c r="C1340" s="65">
        <v>3926</v>
      </c>
      <c r="D1340" s="65"/>
      <c r="E1340" s="65"/>
      <c r="F1340" s="65"/>
      <c r="G1340" s="65">
        <v>1</v>
      </c>
      <c r="H1340" s="67">
        <f>VLOOKUP(C1340,'Secteur Ex DG'!B:B,1,FALSE)</f>
        <v>3926</v>
      </c>
    </row>
    <row r="1341" spans="1:8" hidden="1" x14ac:dyDescent="0.25">
      <c r="A1341" s="65" t="s">
        <v>4056</v>
      </c>
      <c r="B1341" s="65" t="s">
        <v>4057</v>
      </c>
      <c r="C1341" s="65">
        <v>3927</v>
      </c>
      <c r="D1341" s="65"/>
      <c r="E1341" s="65"/>
      <c r="F1341" s="65"/>
      <c r="G1341" s="65">
        <v>1</v>
      </c>
      <c r="H1341" s="67">
        <f>VLOOKUP(C1341,'Secteur Ex DG'!B:B,1,FALSE)</f>
        <v>3927</v>
      </c>
    </row>
    <row r="1342" spans="1:8" hidden="1" x14ac:dyDescent="0.25">
      <c r="A1342" s="65" t="s">
        <v>4059</v>
      </c>
      <c r="B1342" s="65" t="s">
        <v>4060</v>
      </c>
      <c r="C1342" s="65">
        <v>3928</v>
      </c>
      <c r="D1342" s="65"/>
      <c r="E1342" s="65"/>
      <c r="F1342" s="65"/>
      <c r="G1342" s="65">
        <v>1</v>
      </c>
      <c r="H1342" s="67">
        <f>VLOOKUP(C1342,'Secteur Ex DG'!B:B,1,FALSE)</f>
        <v>3928</v>
      </c>
    </row>
    <row r="1343" spans="1:8" hidden="1" x14ac:dyDescent="0.25">
      <c r="A1343" s="65" t="s">
        <v>4062</v>
      </c>
      <c r="B1343" s="65" t="s">
        <v>4063</v>
      </c>
      <c r="C1343" s="65">
        <v>3929</v>
      </c>
      <c r="D1343" s="65"/>
      <c r="E1343" s="65"/>
      <c r="F1343" s="65"/>
      <c r="G1343" s="65">
        <v>1</v>
      </c>
      <c r="H1343" s="67">
        <f>VLOOKUP(C1343,'Secteur Ex DG'!B:B,1,FALSE)</f>
        <v>3929</v>
      </c>
    </row>
    <row r="1344" spans="1:8" hidden="1" x14ac:dyDescent="0.25">
      <c r="A1344" s="65" t="s">
        <v>4065</v>
      </c>
      <c r="B1344" s="65" t="s">
        <v>4066</v>
      </c>
      <c r="C1344" s="65">
        <v>3930</v>
      </c>
      <c r="D1344" s="65"/>
      <c r="E1344" s="65"/>
      <c r="F1344" s="65"/>
      <c r="G1344" s="65">
        <v>1</v>
      </c>
      <c r="H1344" s="67">
        <f>VLOOKUP(C1344,'Secteur Ex DG'!B:B,1,FALSE)</f>
        <v>3930</v>
      </c>
    </row>
    <row r="1345" spans="1:8" hidden="1" x14ac:dyDescent="0.25">
      <c r="A1345" s="65" t="s">
        <v>4068</v>
      </c>
      <c r="B1345" s="65" t="s">
        <v>4069</v>
      </c>
      <c r="C1345" s="65">
        <v>3931</v>
      </c>
      <c r="D1345" s="65"/>
      <c r="E1345" s="65"/>
      <c r="F1345" s="65"/>
      <c r="G1345" s="65">
        <v>1</v>
      </c>
      <c r="H1345" s="67">
        <f>VLOOKUP(C1345,'Secteur Ex DG'!B:B,1,FALSE)</f>
        <v>3931</v>
      </c>
    </row>
    <row r="1346" spans="1:8" hidden="1" x14ac:dyDescent="0.25">
      <c r="A1346" s="65" t="s">
        <v>4071</v>
      </c>
      <c r="B1346" s="65" t="s">
        <v>4072</v>
      </c>
      <c r="C1346" s="65">
        <v>3932</v>
      </c>
      <c r="D1346" s="65"/>
      <c r="E1346" s="65"/>
      <c r="F1346" s="65"/>
      <c r="G1346" s="65">
        <v>1</v>
      </c>
      <c r="H1346" s="67">
        <f>VLOOKUP(C1346,'Secteur Ex DG'!B:B,1,FALSE)</f>
        <v>3932</v>
      </c>
    </row>
    <row r="1347" spans="1:8" hidden="1" x14ac:dyDescent="0.25">
      <c r="A1347" s="65" t="s">
        <v>4074</v>
      </c>
      <c r="B1347" s="65" t="s">
        <v>4075</v>
      </c>
      <c r="C1347" s="65">
        <v>3933</v>
      </c>
      <c r="D1347" s="65"/>
      <c r="E1347" s="65"/>
      <c r="F1347" s="65"/>
      <c r="G1347" s="65">
        <v>1</v>
      </c>
      <c r="H1347" s="67">
        <f>VLOOKUP(C1347,'Secteur Ex DG'!B:B,1,FALSE)</f>
        <v>3933</v>
      </c>
    </row>
    <row r="1348" spans="1:8" hidden="1" x14ac:dyDescent="0.25">
      <c r="A1348" s="65" t="s">
        <v>4077</v>
      </c>
      <c r="B1348" s="65" t="s">
        <v>4078</v>
      </c>
      <c r="C1348" s="65">
        <v>3935</v>
      </c>
      <c r="D1348" s="65"/>
      <c r="E1348" s="65"/>
      <c r="F1348" s="65"/>
      <c r="G1348" s="65">
        <v>1</v>
      </c>
      <c r="H1348" s="67">
        <f>VLOOKUP(C1348,'Secteur Ex DG'!B:B,1,FALSE)</f>
        <v>3935</v>
      </c>
    </row>
    <row r="1349" spans="1:8" hidden="1" x14ac:dyDescent="0.25">
      <c r="A1349" s="65" t="s">
        <v>4080</v>
      </c>
      <c r="B1349" s="65" t="s">
        <v>4081</v>
      </c>
      <c r="C1349" s="65">
        <v>3936</v>
      </c>
      <c r="D1349" s="65"/>
      <c r="E1349" s="65"/>
      <c r="F1349" s="65"/>
      <c r="G1349" s="65">
        <v>1</v>
      </c>
      <c r="H1349" s="67">
        <f>VLOOKUP(C1349,'Secteur Ex DG'!B:B,1,FALSE)</f>
        <v>3936</v>
      </c>
    </row>
    <row r="1350" spans="1:8" hidden="1" x14ac:dyDescent="0.25">
      <c r="A1350" s="65" t="s">
        <v>4083</v>
      </c>
      <c r="B1350" s="65" t="s">
        <v>4084</v>
      </c>
      <c r="C1350" s="65">
        <v>3937</v>
      </c>
      <c r="D1350" s="65"/>
      <c r="E1350" s="65"/>
      <c r="F1350" s="65"/>
      <c r="G1350" s="65">
        <v>1</v>
      </c>
      <c r="H1350" s="67">
        <f>VLOOKUP(C1350,'Secteur Ex DG'!B:B,1,FALSE)</f>
        <v>3937</v>
      </c>
    </row>
    <row r="1351" spans="1:8" hidden="1" x14ac:dyDescent="0.25">
      <c r="A1351" s="65" t="s">
        <v>4086</v>
      </c>
      <c r="B1351" s="65" t="s">
        <v>4087</v>
      </c>
      <c r="C1351" s="65">
        <v>3938</v>
      </c>
      <c r="D1351" s="65"/>
      <c r="E1351" s="65"/>
      <c r="F1351" s="65"/>
      <c r="G1351" s="65">
        <v>1</v>
      </c>
      <c r="H1351" s="67">
        <f>VLOOKUP(C1351,'Secteur Ex DG'!B:B,1,FALSE)</f>
        <v>3938</v>
      </c>
    </row>
    <row r="1352" spans="1:8" hidden="1" x14ac:dyDescent="0.25">
      <c r="A1352" s="65" t="s">
        <v>4089</v>
      </c>
      <c r="B1352" s="65" t="s">
        <v>4090</v>
      </c>
      <c r="C1352" s="65">
        <v>3939</v>
      </c>
      <c r="D1352" s="65"/>
      <c r="E1352" s="65"/>
      <c r="F1352" s="65"/>
      <c r="G1352" s="65">
        <v>1</v>
      </c>
      <c r="H1352" s="67">
        <f>VLOOKUP(C1352,'Secteur Ex DG'!B:B,1,FALSE)</f>
        <v>3939</v>
      </c>
    </row>
    <row r="1353" spans="1:8" hidden="1" x14ac:dyDescent="0.25">
      <c r="A1353" s="65" t="s">
        <v>4092</v>
      </c>
      <c r="B1353" s="65" t="s">
        <v>4093</v>
      </c>
      <c r="C1353" s="65">
        <v>3940</v>
      </c>
      <c r="D1353" s="65"/>
      <c r="E1353" s="65"/>
      <c r="F1353" s="65"/>
      <c r="G1353" s="65">
        <v>1</v>
      </c>
      <c r="H1353" s="67">
        <f>VLOOKUP(C1353,'Secteur Ex DG'!B:B,1,FALSE)</f>
        <v>3940</v>
      </c>
    </row>
    <row r="1354" spans="1:8" hidden="1" x14ac:dyDescent="0.25">
      <c r="A1354" s="65" t="s">
        <v>4095</v>
      </c>
      <c r="B1354" s="65" t="s">
        <v>4096</v>
      </c>
      <c r="C1354" s="65">
        <v>3941</v>
      </c>
      <c r="D1354" s="65"/>
      <c r="E1354" s="65"/>
      <c r="F1354" s="65"/>
      <c r="G1354" s="65">
        <v>1</v>
      </c>
      <c r="H1354" s="67">
        <f>VLOOKUP(C1354,'Secteur Ex DG'!B:B,1,FALSE)</f>
        <v>3941</v>
      </c>
    </row>
    <row r="1355" spans="1:8" hidden="1" x14ac:dyDescent="0.25">
      <c r="A1355" s="65" t="s">
        <v>4098</v>
      </c>
      <c r="B1355" s="65" t="s">
        <v>4099</v>
      </c>
      <c r="C1355" s="65">
        <v>3942</v>
      </c>
      <c r="D1355" s="65"/>
      <c r="E1355" s="65"/>
      <c r="F1355" s="65"/>
      <c r="G1355" s="65">
        <v>1</v>
      </c>
      <c r="H1355" s="67">
        <f>VLOOKUP(C1355,'Secteur Ex DG'!B:B,1,FALSE)</f>
        <v>3942</v>
      </c>
    </row>
    <row r="1356" spans="1:8" hidden="1" x14ac:dyDescent="0.25">
      <c r="A1356" s="65" t="s">
        <v>4101</v>
      </c>
      <c r="B1356" s="65" t="s">
        <v>4102</v>
      </c>
      <c r="C1356" s="65">
        <v>3943</v>
      </c>
      <c r="D1356" s="65"/>
      <c r="E1356" s="65"/>
      <c r="F1356" s="65"/>
      <c r="G1356" s="65">
        <v>1</v>
      </c>
      <c r="H1356" s="67">
        <f>VLOOKUP(C1356,'Secteur Ex DG'!B:B,1,FALSE)</f>
        <v>3943</v>
      </c>
    </row>
    <row r="1357" spans="1:8" hidden="1" x14ac:dyDescent="0.25">
      <c r="A1357" s="65" t="s">
        <v>4182</v>
      </c>
      <c r="B1357" s="65" t="s">
        <v>4183</v>
      </c>
      <c r="C1357" s="65">
        <v>3972</v>
      </c>
      <c r="D1357" s="65"/>
      <c r="E1357" s="65"/>
      <c r="F1357" s="65"/>
      <c r="G1357" s="65">
        <v>1</v>
      </c>
      <c r="H1357" s="67">
        <f>VLOOKUP(C1357,'Secteur Ex DG'!B:B,1,FALSE)</f>
        <v>3972</v>
      </c>
    </row>
    <row r="1358" spans="1:8" hidden="1" x14ac:dyDescent="0.25">
      <c r="A1358" s="65" t="s">
        <v>4104</v>
      </c>
      <c r="B1358" s="65" t="s">
        <v>4105</v>
      </c>
      <c r="C1358" s="65">
        <v>3945</v>
      </c>
      <c r="D1358" s="65"/>
      <c r="E1358" s="65"/>
      <c r="F1358" s="65"/>
      <c r="G1358" s="65">
        <v>1</v>
      </c>
      <c r="H1358" s="67">
        <f>VLOOKUP(C1358,'Secteur Ex DG'!B:B,1,FALSE)</f>
        <v>3945</v>
      </c>
    </row>
    <row r="1359" spans="1:8" hidden="1" x14ac:dyDescent="0.25">
      <c r="A1359" s="65" t="s">
        <v>4107</v>
      </c>
      <c r="B1359" s="65" t="s">
        <v>4108</v>
      </c>
      <c r="C1359" s="65">
        <v>3946</v>
      </c>
      <c r="D1359" s="65"/>
      <c r="E1359" s="65"/>
      <c r="F1359" s="65"/>
      <c r="G1359" s="65">
        <v>1</v>
      </c>
      <c r="H1359" s="67">
        <f>VLOOKUP(C1359,'Secteur Ex DG'!B:B,1,FALSE)</f>
        <v>3946</v>
      </c>
    </row>
    <row r="1360" spans="1:8" hidden="1" x14ac:dyDescent="0.25">
      <c r="A1360" s="65" t="s">
        <v>4110</v>
      </c>
      <c r="B1360" s="65" t="s">
        <v>4111</v>
      </c>
      <c r="C1360" s="65">
        <v>3947</v>
      </c>
      <c r="D1360" s="65"/>
      <c r="E1360" s="65"/>
      <c r="F1360" s="65"/>
      <c r="G1360" s="65">
        <v>1</v>
      </c>
      <c r="H1360" s="67">
        <f>VLOOKUP(C1360,'Secteur Ex DG'!B:B,1,FALSE)</f>
        <v>3947</v>
      </c>
    </row>
    <row r="1361" spans="1:8" hidden="1" x14ac:dyDescent="0.25">
      <c r="A1361" s="65" t="s">
        <v>4113</v>
      </c>
      <c r="B1361" s="65" t="s">
        <v>4114</v>
      </c>
      <c r="C1361" s="65">
        <v>3948</v>
      </c>
      <c r="D1361" s="65"/>
      <c r="E1361" s="65"/>
      <c r="F1361" s="65"/>
      <c r="G1361" s="65">
        <v>1</v>
      </c>
      <c r="H1361" s="67">
        <f>VLOOKUP(C1361,'Secteur Ex DG'!B:B,1,FALSE)</f>
        <v>3948</v>
      </c>
    </row>
    <row r="1362" spans="1:8" hidden="1" x14ac:dyDescent="0.25">
      <c r="A1362" s="65" t="s">
        <v>4116</v>
      </c>
      <c r="B1362" s="65" t="s">
        <v>4117</v>
      </c>
      <c r="C1362" s="65">
        <v>3949</v>
      </c>
      <c r="D1362" s="65"/>
      <c r="E1362" s="65"/>
      <c r="F1362" s="65"/>
      <c r="G1362" s="65">
        <v>1</v>
      </c>
      <c r="H1362" s="67">
        <f>VLOOKUP(C1362,'Secteur Ex DG'!B:B,1,FALSE)</f>
        <v>3949</v>
      </c>
    </row>
    <row r="1363" spans="1:8" hidden="1" x14ac:dyDescent="0.25">
      <c r="A1363" s="65" t="s">
        <v>4200</v>
      </c>
      <c r="B1363" s="65" t="s">
        <v>4201</v>
      </c>
      <c r="C1363" s="65">
        <v>3982</v>
      </c>
      <c r="D1363" s="65"/>
      <c r="E1363" s="65"/>
      <c r="F1363" s="65"/>
      <c r="G1363" s="65">
        <v>1</v>
      </c>
      <c r="H1363" s="67">
        <f>VLOOKUP(C1363,'Secteur Ex DG'!B:B,1,FALSE)</f>
        <v>3982</v>
      </c>
    </row>
    <row r="1364" spans="1:8" hidden="1" x14ac:dyDescent="0.25">
      <c r="A1364" s="65" t="s">
        <v>4119</v>
      </c>
      <c r="B1364" s="65" t="s">
        <v>4120</v>
      </c>
      <c r="C1364" s="65">
        <v>3950</v>
      </c>
      <c r="D1364" s="65"/>
      <c r="E1364" s="65"/>
      <c r="F1364" s="65"/>
      <c r="G1364" s="65">
        <v>1</v>
      </c>
      <c r="H1364" s="67">
        <f>VLOOKUP(C1364,'Secteur Ex DG'!B:B,1,FALSE)</f>
        <v>3950</v>
      </c>
    </row>
    <row r="1365" spans="1:8" hidden="1" x14ac:dyDescent="0.25">
      <c r="A1365" s="65" t="s">
        <v>4185</v>
      </c>
      <c r="B1365" s="65" t="s">
        <v>4186</v>
      </c>
      <c r="C1365" s="65">
        <v>3973</v>
      </c>
      <c r="D1365" s="65"/>
      <c r="E1365" s="65"/>
      <c r="F1365" s="65"/>
      <c r="G1365" s="65">
        <v>1</v>
      </c>
      <c r="H1365" s="67">
        <f>VLOOKUP(C1365,'Secteur Ex DG'!B:B,1,FALSE)</f>
        <v>3973</v>
      </c>
    </row>
    <row r="1366" spans="1:8" hidden="1" x14ac:dyDescent="0.25">
      <c r="A1366" s="65" t="s">
        <v>4122</v>
      </c>
      <c r="B1366" s="65" t="s">
        <v>4123</v>
      </c>
      <c r="C1366" s="65">
        <v>3951</v>
      </c>
      <c r="D1366" s="65"/>
      <c r="E1366" s="65"/>
      <c r="F1366" s="65"/>
      <c r="G1366" s="65">
        <v>1</v>
      </c>
      <c r="H1366" s="67">
        <f>VLOOKUP(C1366,'Secteur Ex DG'!B:B,1,FALSE)</f>
        <v>3951</v>
      </c>
    </row>
    <row r="1367" spans="1:8" hidden="1" x14ac:dyDescent="0.25">
      <c r="A1367" s="65" t="s">
        <v>4125</v>
      </c>
      <c r="B1367" s="65" t="s">
        <v>4126</v>
      </c>
      <c r="C1367" s="65">
        <v>3952</v>
      </c>
      <c r="D1367" s="65"/>
      <c r="E1367" s="65"/>
      <c r="F1367" s="65"/>
      <c r="G1367" s="65">
        <v>1</v>
      </c>
      <c r="H1367" s="67">
        <f>VLOOKUP(C1367,'Secteur Ex DG'!B:B,1,FALSE)</f>
        <v>3952</v>
      </c>
    </row>
    <row r="1368" spans="1:8" hidden="1" x14ac:dyDescent="0.25">
      <c r="A1368" s="65" t="s">
        <v>4128</v>
      </c>
      <c r="B1368" s="65" t="s">
        <v>4129</v>
      </c>
      <c r="C1368" s="65">
        <v>3953</v>
      </c>
      <c r="D1368" s="65"/>
      <c r="E1368" s="65"/>
      <c r="F1368" s="65"/>
      <c r="G1368" s="65">
        <v>1</v>
      </c>
      <c r="H1368" s="67">
        <f>VLOOKUP(C1368,'Secteur Ex DG'!B:B,1,FALSE)</f>
        <v>3953</v>
      </c>
    </row>
    <row r="1369" spans="1:8" hidden="1" x14ac:dyDescent="0.25">
      <c r="A1369" s="65" t="s">
        <v>4131</v>
      </c>
      <c r="B1369" s="65" t="s">
        <v>4132</v>
      </c>
      <c r="C1369" s="65">
        <v>3954</v>
      </c>
      <c r="D1369" s="65"/>
      <c r="E1369" s="65"/>
      <c r="F1369" s="65"/>
      <c r="G1369" s="65">
        <v>1</v>
      </c>
      <c r="H1369" s="67">
        <f>VLOOKUP(C1369,'Secteur Ex DG'!B:B,1,FALSE)</f>
        <v>3954</v>
      </c>
    </row>
    <row r="1370" spans="1:8" hidden="1" x14ac:dyDescent="0.25">
      <c r="A1370" s="65" t="s">
        <v>4134</v>
      </c>
      <c r="B1370" s="65" t="s">
        <v>4135</v>
      </c>
      <c r="C1370" s="65">
        <v>3956</v>
      </c>
      <c r="D1370" s="65"/>
      <c r="E1370" s="65"/>
      <c r="F1370" s="65"/>
      <c r="G1370" s="65">
        <v>1</v>
      </c>
      <c r="H1370" s="67">
        <f>VLOOKUP(C1370,'Secteur Ex DG'!B:B,1,FALSE)</f>
        <v>3956</v>
      </c>
    </row>
    <row r="1371" spans="1:8" hidden="1" x14ac:dyDescent="0.25">
      <c r="A1371" s="65" t="s">
        <v>4137</v>
      </c>
      <c r="B1371" s="65" t="s">
        <v>4138</v>
      </c>
      <c r="C1371" s="65">
        <v>3957</v>
      </c>
      <c r="D1371" s="65"/>
      <c r="E1371" s="65"/>
      <c r="F1371" s="65"/>
      <c r="G1371" s="65">
        <v>1</v>
      </c>
      <c r="H1371" s="67">
        <f>VLOOKUP(C1371,'Secteur Ex DG'!B:B,1,FALSE)</f>
        <v>3957</v>
      </c>
    </row>
    <row r="1372" spans="1:8" hidden="1" x14ac:dyDescent="0.25">
      <c r="A1372" s="65" t="s">
        <v>4140</v>
      </c>
      <c r="B1372" s="65" t="s">
        <v>4141</v>
      </c>
      <c r="C1372" s="65">
        <v>3958</v>
      </c>
      <c r="D1372" s="65"/>
      <c r="E1372" s="65"/>
      <c r="F1372" s="65"/>
      <c r="G1372" s="65">
        <v>1</v>
      </c>
      <c r="H1372" s="67">
        <f>VLOOKUP(C1372,'Secteur Ex DG'!B:B,1,FALSE)</f>
        <v>3958</v>
      </c>
    </row>
    <row r="1373" spans="1:8" hidden="1" x14ac:dyDescent="0.25">
      <c r="A1373" s="65" t="s">
        <v>4143</v>
      </c>
      <c r="B1373" s="65" t="s">
        <v>4144</v>
      </c>
      <c r="C1373" s="65">
        <v>3959</v>
      </c>
      <c r="D1373" s="65"/>
      <c r="E1373" s="65"/>
      <c r="F1373" s="65"/>
      <c r="G1373" s="65">
        <v>1</v>
      </c>
      <c r="H1373" s="67">
        <f>VLOOKUP(C1373,'Secteur Ex DG'!B:B,1,FALSE)</f>
        <v>3959</v>
      </c>
    </row>
    <row r="1374" spans="1:8" hidden="1" x14ac:dyDescent="0.25">
      <c r="A1374" s="65" t="s">
        <v>4146</v>
      </c>
      <c r="B1374" s="65" t="s">
        <v>4147</v>
      </c>
      <c r="C1374" s="65">
        <v>3960</v>
      </c>
      <c r="D1374" s="65"/>
      <c r="E1374" s="65"/>
      <c r="F1374" s="65"/>
      <c r="G1374" s="65">
        <v>1</v>
      </c>
      <c r="H1374" s="67">
        <f>VLOOKUP(C1374,'Secteur Ex DG'!B:B,1,FALSE)</f>
        <v>3960</v>
      </c>
    </row>
    <row r="1375" spans="1:8" hidden="1" x14ac:dyDescent="0.25">
      <c r="A1375" s="65" t="s">
        <v>4149</v>
      </c>
      <c r="B1375" s="65" t="s">
        <v>4150</v>
      </c>
      <c r="C1375" s="65">
        <v>3961</v>
      </c>
      <c r="D1375" s="65"/>
      <c r="E1375" s="65"/>
      <c r="F1375" s="65"/>
      <c r="G1375" s="65">
        <v>1</v>
      </c>
      <c r="H1375" s="67">
        <f>VLOOKUP(C1375,'Secteur Ex DG'!B:B,1,FALSE)</f>
        <v>3961</v>
      </c>
    </row>
    <row r="1376" spans="1:8" hidden="1" x14ac:dyDescent="0.25">
      <c r="A1376" s="65" t="s">
        <v>4152</v>
      </c>
      <c r="B1376" s="65" t="s">
        <v>4153</v>
      </c>
      <c r="C1376" s="65">
        <v>3962</v>
      </c>
      <c r="D1376" s="65"/>
      <c r="E1376" s="65"/>
      <c r="F1376" s="65"/>
      <c r="G1376" s="65">
        <v>1</v>
      </c>
      <c r="H1376" s="67">
        <f>VLOOKUP(C1376,'Secteur Ex DG'!B:B,1,FALSE)</f>
        <v>3962</v>
      </c>
    </row>
    <row r="1377" spans="1:8" hidden="1" x14ac:dyDescent="0.25">
      <c r="A1377" s="65" t="s">
        <v>4155</v>
      </c>
      <c r="B1377" s="65" t="s">
        <v>4156</v>
      </c>
      <c r="C1377" s="65">
        <v>3963</v>
      </c>
      <c r="D1377" s="65"/>
      <c r="E1377" s="65"/>
      <c r="F1377" s="65"/>
      <c r="G1377" s="65">
        <v>1</v>
      </c>
      <c r="H1377" s="67">
        <f>VLOOKUP(C1377,'Secteur Ex DG'!B:B,1,FALSE)</f>
        <v>3963</v>
      </c>
    </row>
    <row r="1378" spans="1:8" hidden="1" x14ac:dyDescent="0.25">
      <c r="A1378" s="65" t="s">
        <v>4158</v>
      </c>
      <c r="B1378" s="65" t="s">
        <v>4159</v>
      </c>
      <c r="C1378" s="65">
        <v>3964</v>
      </c>
      <c r="D1378" s="65"/>
      <c r="E1378" s="65"/>
      <c r="F1378" s="65"/>
      <c r="G1378" s="65">
        <v>1</v>
      </c>
      <c r="H1378" s="67">
        <f>VLOOKUP(C1378,'Secteur Ex DG'!B:B,1,FALSE)</f>
        <v>3964</v>
      </c>
    </row>
    <row r="1379" spans="1:8" hidden="1" x14ac:dyDescent="0.25">
      <c r="A1379" s="65" t="s">
        <v>4161</v>
      </c>
      <c r="B1379" s="65" t="s">
        <v>4162</v>
      </c>
      <c r="C1379" s="65">
        <v>3965</v>
      </c>
      <c r="D1379" s="65"/>
      <c r="E1379" s="65"/>
      <c r="F1379" s="65"/>
      <c r="G1379" s="65">
        <v>1</v>
      </c>
      <c r="H1379" s="67">
        <f>VLOOKUP(C1379,'Secteur Ex DG'!B:B,1,FALSE)</f>
        <v>3965</v>
      </c>
    </row>
    <row r="1380" spans="1:8" hidden="1" x14ac:dyDescent="0.25">
      <c r="A1380" s="65" t="s">
        <v>4164</v>
      </c>
      <c r="B1380" s="65" t="s">
        <v>4165</v>
      </c>
      <c r="C1380" s="65">
        <v>3966</v>
      </c>
      <c r="D1380" s="65"/>
      <c r="E1380" s="65"/>
      <c r="F1380" s="65"/>
      <c r="G1380" s="65">
        <v>1</v>
      </c>
      <c r="H1380" s="67">
        <f>VLOOKUP(C1380,'Secteur Ex DG'!B:B,1,FALSE)</f>
        <v>3966</v>
      </c>
    </row>
    <row r="1381" spans="1:8" hidden="1" x14ac:dyDescent="0.25">
      <c r="A1381" s="65" t="s">
        <v>4167</v>
      </c>
      <c r="B1381" s="65" t="s">
        <v>4168</v>
      </c>
      <c r="C1381" s="65">
        <v>3967</v>
      </c>
      <c r="D1381" s="65"/>
      <c r="E1381" s="65"/>
      <c r="F1381" s="65"/>
      <c r="G1381" s="65">
        <v>1</v>
      </c>
      <c r="H1381" s="67">
        <f>VLOOKUP(C1381,'Secteur Ex DG'!B:B,1,FALSE)</f>
        <v>3967</v>
      </c>
    </row>
    <row r="1382" spans="1:8" hidden="1" x14ac:dyDescent="0.25">
      <c r="A1382" s="65" t="s">
        <v>4170</v>
      </c>
      <c r="B1382" s="65" t="s">
        <v>4171</v>
      </c>
      <c r="C1382" s="65">
        <v>3968</v>
      </c>
      <c r="D1382" s="65"/>
      <c r="E1382" s="65"/>
      <c r="F1382" s="65"/>
      <c r="G1382" s="65">
        <v>1</v>
      </c>
      <c r="H1382" s="67">
        <f>VLOOKUP(C1382,'Secteur Ex DG'!B:B,1,FALSE)</f>
        <v>3968</v>
      </c>
    </row>
    <row r="1383" spans="1:8" hidden="1" x14ac:dyDescent="0.25">
      <c r="A1383" s="65" t="s">
        <v>4173</v>
      </c>
      <c r="B1383" s="65" t="s">
        <v>4174</v>
      </c>
      <c r="C1383" s="65">
        <v>3969</v>
      </c>
      <c r="D1383" s="65"/>
      <c r="E1383" s="65"/>
      <c r="F1383" s="65"/>
      <c r="G1383" s="65">
        <v>1</v>
      </c>
      <c r="H1383" s="67">
        <f>VLOOKUP(C1383,'Secteur Ex DG'!B:B,1,FALSE)</f>
        <v>3969</v>
      </c>
    </row>
    <row r="1384" spans="1:8" hidden="1" x14ac:dyDescent="0.25">
      <c r="A1384" s="65" t="s">
        <v>4176</v>
      </c>
      <c r="B1384" s="65" t="s">
        <v>4177</v>
      </c>
      <c r="C1384" s="65">
        <v>3970</v>
      </c>
      <c r="D1384" s="65"/>
      <c r="E1384" s="65"/>
      <c r="F1384" s="65"/>
      <c r="G1384" s="65">
        <v>1</v>
      </c>
      <c r="H1384" s="67">
        <f>VLOOKUP(C1384,'Secteur Ex DG'!B:B,1,FALSE)</f>
        <v>3970</v>
      </c>
    </row>
    <row r="1385" spans="1:8" hidden="1" x14ac:dyDescent="0.25">
      <c r="A1385" s="65" t="s">
        <v>4179</v>
      </c>
      <c r="B1385" s="65" t="s">
        <v>4180</v>
      </c>
      <c r="C1385" s="65">
        <v>3971</v>
      </c>
      <c r="D1385" s="65"/>
      <c r="E1385" s="65"/>
      <c r="F1385" s="65"/>
      <c r="G1385" s="65">
        <v>1</v>
      </c>
      <c r="H1385" s="67">
        <f>VLOOKUP(C1385,'Secteur Ex DG'!B:B,1,FALSE)</f>
        <v>3971</v>
      </c>
    </row>
    <row r="1386" spans="1:8" hidden="1" x14ac:dyDescent="0.25">
      <c r="A1386" s="65" t="s">
        <v>4188</v>
      </c>
      <c r="B1386" s="65" t="s">
        <v>4189</v>
      </c>
      <c r="C1386" s="65">
        <v>3974</v>
      </c>
      <c r="D1386" s="65"/>
      <c r="E1386" s="65"/>
      <c r="F1386" s="65"/>
      <c r="G1386" s="65">
        <v>1</v>
      </c>
      <c r="H1386" s="67">
        <f>VLOOKUP(C1386,'Secteur Ex DG'!B:B,1,FALSE)</f>
        <v>3974</v>
      </c>
    </row>
    <row r="1387" spans="1:8" hidden="1" x14ac:dyDescent="0.25">
      <c r="A1387" s="65" t="s">
        <v>4191</v>
      </c>
      <c r="B1387" s="65" t="s">
        <v>4192</v>
      </c>
      <c r="C1387" s="65">
        <v>3977</v>
      </c>
      <c r="D1387" s="65"/>
      <c r="E1387" s="65"/>
      <c r="F1387" s="65"/>
      <c r="G1387" s="65">
        <v>1</v>
      </c>
      <c r="H1387" s="67">
        <f>VLOOKUP(C1387,'Secteur Ex DG'!B:B,1,FALSE)</f>
        <v>3977</v>
      </c>
    </row>
    <row r="1388" spans="1:8" hidden="1" x14ac:dyDescent="0.25">
      <c r="A1388" s="65" t="s">
        <v>4194</v>
      </c>
      <c r="B1388" s="65" t="s">
        <v>4195</v>
      </c>
      <c r="C1388" s="65">
        <v>3978</v>
      </c>
      <c r="D1388" s="65"/>
      <c r="E1388" s="65"/>
      <c r="F1388" s="65"/>
      <c r="G1388" s="65">
        <v>1</v>
      </c>
      <c r="H1388" s="67">
        <f>VLOOKUP(C1388,'Secteur Ex DG'!B:B,1,FALSE)</f>
        <v>3978</v>
      </c>
    </row>
    <row r="1389" spans="1:8" hidden="1" x14ac:dyDescent="0.25">
      <c r="A1389" s="65" t="s">
        <v>4197</v>
      </c>
      <c r="B1389" s="65" t="s">
        <v>4198</v>
      </c>
      <c r="C1389" s="65">
        <v>3979</v>
      </c>
      <c r="D1389" s="65"/>
      <c r="E1389" s="65"/>
      <c r="F1389" s="65"/>
      <c r="G1389" s="65">
        <v>1</v>
      </c>
      <c r="H1389" s="67">
        <f>VLOOKUP(C1389,'Secteur Ex DG'!B:B,1,FALSE)</f>
        <v>3979</v>
      </c>
    </row>
    <row r="1390" spans="1:8" hidden="1" x14ac:dyDescent="0.25">
      <c r="A1390" s="65" t="s">
        <v>4203</v>
      </c>
      <c r="B1390" s="65" t="s">
        <v>4204</v>
      </c>
      <c r="C1390" s="65">
        <v>4112</v>
      </c>
      <c r="D1390" s="65"/>
      <c r="E1390" s="65"/>
      <c r="F1390" s="65"/>
      <c r="G1390" s="65">
        <v>1</v>
      </c>
      <c r="H1390" s="67">
        <f>VLOOKUP(C1390,'Secteur Ex DG'!B:B,1,FALSE)</f>
        <v>4112</v>
      </c>
    </row>
    <row r="1391" spans="1:8" hidden="1" x14ac:dyDescent="0.25">
      <c r="A1391" s="65" t="s">
        <v>4206</v>
      </c>
      <c r="B1391" s="65" t="s">
        <v>4207</v>
      </c>
      <c r="C1391" s="65">
        <v>4113</v>
      </c>
      <c r="D1391" s="65"/>
      <c r="E1391" s="65"/>
      <c r="F1391" s="65"/>
      <c r="G1391" s="65">
        <v>1</v>
      </c>
      <c r="H1391" s="67">
        <f>VLOOKUP(C1391,'Secteur Ex DG'!B:B,1,FALSE)</f>
        <v>4113</v>
      </c>
    </row>
    <row r="1392" spans="1:8" hidden="1" x14ac:dyDescent="0.25">
      <c r="A1392" s="65" t="s">
        <v>4209</v>
      </c>
      <c r="B1392" s="65" t="s">
        <v>4210</v>
      </c>
      <c r="C1392" s="65">
        <v>4114</v>
      </c>
      <c r="D1392" s="65"/>
      <c r="E1392" s="65"/>
      <c r="F1392" s="65"/>
      <c r="G1392" s="65">
        <v>1</v>
      </c>
      <c r="H1392" s="67">
        <f>VLOOKUP(C1392,'Secteur Ex DG'!B:B,1,FALSE)</f>
        <v>4114</v>
      </c>
    </row>
    <row r="1393" spans="1:9" hidden="1" x14ac:dyDescent="0.25">
      <c r="A1393" s="65" t="s">
        <v>4212</v>
      </c>
      <c r="B1393" s="65" t="s">
        <v>4213</v>
      </c>
      <c r="C1393" s="65">
        <v>4115</v>
      </c>
      <c r="D1393" s="65"/>
      <c r="E1393" s="65"/>
      <c r="F1393" s="65"/>
      <c r="G1393" s="65">
        <v>1</v>
      </c>
      <c r="H1393" s="67">
        <f>VLOOKUP(C1393,'Secteur Ex DG'!B:B,1,FALSE)</f>
        <v>4115</v>
      </c>
    </row>
    <row r="1394" spans="1:9" hidden="1" x14ac:dyDescent="0.25">
      <c r="A1394" s="65" t="s">
        <v>4215</v>
      </c>
      <c r="B1394" s="65" t="s">
        <v>4216</v>
      </c>
      <c r="C1394" s="65">
        <v>4116</v>
      </c>
      <c r="D1394" s="65">
        <v>4149</v>
      </c>
      <c r="E1394" s="65"/>
      <c r="F1394" s="65"/>
      <c r="G1394" s="65">
        <v>2</v>
      </c>
      <c r="H1394" s="67">
        <f>VLOOKUP(C1394,'Secteur Ex DG'!B:B,1,FALSE)</f>
        <v>4116</v>
      </c>
      <c r="I1394" s="67">
        <f>VLOOKUP(D1394,'Secteur Ex DG'!B:B,1,FALSE)</f>
        <v>4149</v>
      </c>
    </row>
    <row r="1395" spans="1:9" hidden="1" x14ac:dyDescent="0.25">
      <c r="A1395" s="65" t="s">
        <v>4218</v>
      </c>
      <c r="B1395" s="65" t="s">
        <v>4219</v>
      </c>
      <c r="C1395" s="65">
        <v>4117</v>
      </c>
      <c r="D1395" s="65">
        <v>4150</v>
      </c>
      <c r="E1395" s="65"/>
      <c r="F1395" s="65"/>
      <c r="G1395" s="65">
        <v>2</v>
      </c>
      <c r="H1395" s="67">
        <f>VLOOKUP(C1395,'Secteur Ex DG'!B:B,1,FALSE)</f>
        <v>4117</v>
      </c>
      <c r="I1395" s="67">
        <f>VLOOKUP(D1395,'Secteur Ex DG'!B:B,1,FALSE)</f>
        <v>4150</v>
      </c>
    </row>
    <row r="1396" spans="1:9" hidden="1" x14ac:dyDescent="0.25">
      <c r="A1396" s="65" t="s">
        <v>4221</v>
      </c>
      <c r="B1396" s="65" t="s">
        <v>4222</v>
      </c>
      <c r="C1396" s="65">
        <v>4118</v>
      </c>
      <c r="D1396" s="65"/>
      <c r="E1396" s="65"/>
      <c r="F1396" s="65"/>
      <c r="G1396" s="65">
        <v>1</v>
      </c>
      <c r="H1396" s="67">
        <f>VLOOKUP(C1396,'Secteur Ex DG'!B:B,1,FALSE)</f>
        <v>4118</v>
      </c>
    </row>
    <row r="1397" spans="1:9" hidden="1" x14ac:dyDescent="0.25">
      <c r="A1397" s="65" t="s">
        <v>4224</v>
      </c>
      <c r="B1397" s="65" t="s">
        <v>4225</v>
      </c>
      <c r="C1397" s="65">
        <v>4119</v>
      </c>
      <c r="D1397" s="65"/>
      <c r="E1397" s="65"/>
      <c r="F1397" s="65"/>
      <c r="G1397" s="65">
        <v>1</v>
      </c>
      <c r="H1397" s="67">
        <f>VLOOKUP(C1397,'Secteur Ex DG'!B:B,1,FALSE)</f>
        <v>4119</v>
      </c>
    </row>
    <row r="1398" spans="1:9" hidden="1" x14ac:dyDescent="0.25">
      <c r="A1398" s="65" t="s">
        <v>4227</v>
      </c>
      <c r="B1398" s="65" t="s">
        <v>4228</v>
      </c>
      <c r="C1398" s="65">
        <v>4120</v>
      </c>
      <c r="D1398" s="65"/>
      <c r="E1398" s="65"/>
      <c r="F1398" s="65"/>
      <c r="G1398" s="65">
        <v>1</v>
      </c>
      <c r="H1398" s="67">
        <f>VLOOKUP(C1398,'Secteur Ex DG'!B:B,1,FALSE)</f>
        <v>4120</v>
      </c>
    </row>
    <row r="1399" spans="1:9" hidden="1" x14ac:dyDescent="0.25">
      <c r="A1399" s="65" t="s">
        <v>4230</v>
      </c>
      <c r="B1399" s="65" t="s">
        <v>4231</v>
      </c>
      <c r="C1399" s="65">
        <v>4121</v>
      </c>
      <c r="D1399" s="65"/>
      <c r="E1399" s="65"/>
      <c r="F1399" s="65"/>
      <c r="G1399" s="65">
        <v>1</v>
      </c>
      <c r="H1399" s="67">
        <f>VLOOKUP(C1399,'Secteur Ex DG'!B:B,1,FALSE)</f>
        <v>4121</v>
      </c>
    </row>
    <row r="1400" spans="1:9" hidden="1" x14ac:dyDescent="0.25">
      <c r="A1400" s="65" t="s">
        <v>4233</v>
      </c>
      <c r="B1400" s="65" t="s">
        <v>4234</v>
      </c>
      <c r="C1400" s="65">
        <v>4122</v>
      </c>
      <c r="D1400" s="65"/>
      <c r="E1400" s="65"/>
      <c r="F1400" s="65"/>
      <c r="G1400" s="65">
        <v>1</v>
      </c>
      <c r="H1400" s="67">
        <f>VLOOKUP(C1400,'Secteur Ex DG'!B:B,1,FALSE)</f>
        <v>4122</v>
      </c>
    </row>
    <row r="1401" spans="1:9" hidden="1" x14ac:dyDescent="0.25">
      <c r="A1401" s="65" t="s">
        <v>4236</v>
      </c>
      <c r="B1401" s="65" t="s">
        <v>4237</v>
      </c>
      <c r="C1401" s="65">
        <v>4123</v>
      </c>
      <c r="D1401" s="65"/>
      <c r="E1401" s="65"/>
      <c r="F1401" s="65"/>
      <c r="G1401" s="65">
        <v>1</v>
      </c>
      <c r="H1401" s="67">
        <f>VLOOKUP(C1401,'Secteur Ex DG'!B:B,1,FALSE)</f>
        <v>4123</v>
      </c>
    </row>
    <row r="1402" spans="1:9" hidden="1" x14ac:dyDescent="0.25">
      <c r="A1402" s="65" t="s">
        <v>4239</v>
      </c>
      <c r="B1402" s="65" t="s">
        <v>4240</v>
      </c>
      <c r="C1402" s="65">
        <v>4124</v>
      </c>
      <c r="D1402" s="65"/>
      <c r="E1402" s="65"/>
      <c r="F1402" s="65"/>
      <c r="G1402" s="65">
        <v>1</v>
      </c>
      <c r="H1402" s="67">
        <f>VLOOKUP(C1402,'Secteur Ex DG'!B:B,1,FALSE)</f>
        <v>4124</v>
      </c>
    </row>
    <row r="1403" spans="1:9" hidden="1" x14ac:dyDescent="0.25">
      <c r="A1403" s="65" t="s">
        <v>4242</v>
      </c>
      <c r="B1403" s="65" t="s">
        <v>4243</v>
      </c>
      <c r="C1403" s="65">
        <v>4130</v>
      </c>
      <c r="D1403" s="65"/>
      <c r="E1403" s="65"/>
      <c r="F1403" s="65"/>
      <c r="G1403" s="65">
        <v>1</v>
      </c>
      <c r="H1403" s="67">
        <f>VLOOKUP(C1403,'Secteur Ex DG'!B:B,1,FALSE)</f>
        <v>4130</v>
      </c>
    </row>
    <row r="1404" spans="1:9" hidden="1" x14ac:dyDescent="0.25">
      <c r="A1404" s="69" t="s">
        <v>4245</v>
      </c>
      <c r="B1404" s="69" t="s">
        <v>4246</v>
      </c>
      <c r="C1404" s="69">
        <v>4131</v>
      </c>
      <c r="G1404" s="68">
        <v>1</v>
      </c>
      <c r="H1404" s="67">
        <f>VLOOKUP(C1404,'Secteur Ex DG'!B:B,1,FALSE)</f>
        <v>4131</v>
      </c>
    </row>
    <row r="1405" spans="1:9" hidden="1" x14ac:dyDescent="0.25">
      <c r="A1405" s="65" t="s">
        <v>4248</v>
      </c>
      <c r="B1405" s="65" t="s">
        <v>4249</v>
      </c>
      <c r="C1405" s="65">
        <v>4134</v>
      </c>
      <c r="D1405" s="65"/>
      <c r="E1405" s="65"/>
      <c r="F1405" s="65"/>
      <c r="G1405" s="65">
        <v>1</v>
      </c>
      <c r="H1405" s="67">
        <f>VLOOKUP(C1405,'Secteur Ex DG'!B:B,1,FALSE)</f>
        <v>4134</v>
      </c>
    </row>
    <row r="1406" spans="1:9" hidden="1" x14ac:dyDescent="0.25">
      <c r="A1406" s="65" t="s">
        <v>4251</v>
      </c>
      <c r="B1406" s="65" t="s">
        <v>4252</v>
      </c>
      <c r="C1406" s="65">
        <v>4135</v>
      </c>
      <c r="D1406" s="65"/>
      <c r="E1406" s="65"/>
      <c r="F1406" s="65"/>
      <c r="G1406" s="65">
        <v>1</v>
      </c>
      <c r="H1406" s="67">
        <f>VLOOKUP(C1406,'Secteur Ex DG'!B:B,1,FALSE)</f>
        <v>4135</v>
      </c>
    </row>
    <row r="1407" spans="1:9" hidden="1" x14ac:dyDescent="0.25">
      <c r="A1407" s="65" t="s">
        <v>4254</v>
      </c>
      <c r="B1407" s="65" t="s">
        <v>4255</v>
      </c>
      <c r="C1407" s="65">
        <v>4138</v>
      </c>
      <c r="D1407" s="65"/>
      <c r="E1407" s="65"/>
      <c r="F1407" s="65"/>
      <c r="G1407" s="65">
        <v>1</v>
      </c>
      <c r="H1407" s="67">
        <f>VLOOKUP(C1407,'Secteur Ex DG'!B:B,1,FALSE)</f>
        <v>4138</v>
      </c>
    </row>
    <row r="1408" spans="1:9" hidden="1" x14ac:dyDescent="0.25">
      <c r="A1408" s="65" t="s">
        <v>4257</v>
      </c>
      <c r="B1408" s="65" t="s">
        <v>4258</v>
      </c>
      <c r="C1408" s="65">
        <v>4139</v>
      </c>
      <c r="D1408" s="65"/>
      <c r="E1408" s="65"/>
      <c r="F1408" s="65"/>
      <c r="G1408" s="65">
        <v>1</v>
      </c>
      <c r="H1408" s="67">
        <f>VLOOKUP(C1408,'Secteur Ex DG'!B:B,1,FALSE)</f>
        <v>4139</v>
      </c>
    </row>
    <row r="1409" spans="1:8" hidden="1" x14ac:dyDescent="0.25">
      <c r="A1409" s="65" t="s">
        <v>4260</v>
      </c>
      <c r="B1409" s="65" t="s">
        <v>4261</v>
      </c>
      <c r="C1409" s="65">
        <v>4140</v>
      </c>
      <c r="D1409" s="65"/>
      <c r="E1409" s="65"/>
      <c r="F1409" s="65"/>
      <c r="G1409" s="65">
        <v>1</v>
      </c>
      <c r="H1409" s="67">
        <f>VLOOKUP(C1409,'Secteur Ex DG'!B:B,1,FALSE)</f>
        <v>4140</v>
      </c>
    </row>
    <row r="1410" spans="1:8" hidden="1" x14ac:dyDescent="0.25">
      <c r="A1410" s="65" t="s">
        <v>4263</v>
      </c>
      <c r="B1410" s="65" t="s">
        <v>4264</v>
      </c>
      <c r="C1410" s="65">
        <v>4141</v>
      </c>
      <c r="D1410" s="65"/>
      <c r="E1410" s="65"/>
      <c r="F1410" s="65"/>
      <c r="G1410" s="65">
        <v>1</v>
      </c>
      <c r="H1410" s="67">
        <f>VLOOKUP(C1410,'Secteur Ex DG'!B:B,1,FALSE)</f>
        <v>4141</v>
      </c>
    </row>
    <row r="1411" spans="1:8" hidden="1" x14ac:dyDescent="0.25">
      <c r="A1411" s="65" t="s">
        <v>4266</v>
      </c>
      <c r="B1411" s="65" t="s">
        <v>4267</v>
      </c>
      <c r="C1411" s="65">
        <v>4142</v>
      </c>
      <c r="D1411" s="65"/>
      <c r="E1411" s="65"/>
      <c r="F1411" s="65"/>
      <c r="G1411" s="65">
        <v>1</v>
      </c>
      <c r="H1411" s="67">
        <f>VLOOKUP(C1411,'Secteur Ex DG'!B:B,1,FALSE)</f>
        <v>4142</v>
      </c>
    </row>
    <row r="1412" spans="1:8" hidden="1" x14ac:dyDescent="0.25">
      <c r="A1412" s="65" t="s">
        <v>4269</v>
      </c>
      <c r="B1412" s="65" t="s">
        <v>4270</v>
      </c>
      <c r="C1412" s="65">
        <v>4143</v>
      </c>
      <c r="D1412" s="65"/>
      <c r="E1412" s="65"/>
      <c r="F1412" s="65"/>
      <c r="G1412" s="65">
        <v>1</v>
      </c>
      <c r="H1412" s="67">
        <f>VLOOKUP(C1412,'Secteur Ex DG'!B:B,1,FALSE)</f>
        <v>4143</v>
      </c>
    </row>
    <row r="1413" spans="1:8" hidden="1" x14ac:dyDescent="0.25">
      <c r="A1413" s="66" t="s">
        <v>135</v>
      </c>
      <c r="B1413" s="66" t="s">
        <v>136</v>
      </c>
      <c r="C1413" s="66">
        <v>84</v>
      </c>
      <c r="D1413" s="65"/>
      <c r="E1413" s="65"/>
      <c r="F1413" s="65"/>
      <c r="G1413" s="65">
        <v>1</v>
      </c>
      <c r="H1413" s="67">
        <f>VLOOKUP(C1413,'Secteur Ex DG'!B:B,1,FALSE)</f>
        <v>84</v>
      </c>
    </row>
    <row r="1414" spans="1:8" hidden="1" x14ac:dyDescent="0.25">
      <c r="A1414" s="66" t="s">
        <v>141</v>
      </c>
      <c r="B1414" s="66" t="s">
        <v>142</v>
      </c>
      <c r="C1414" s="66">
        <v>85</v>
      </c>
      <c r="D1414" s="65"/>
      <c r="E1414" s="65"/>
      <c r="F1414" s="65"/>
      <c r="G1414" s="65">
        <v>1</v>
      </c>
      <c r="H1414" s="67">
        <f>VLOOKUP(C1414,'Secteur Ex DG'!B:B,1,FALSE)</f>
        <v>85</v>
      </c>
    </row>
    <row r="1415" spans="1:8" hidden="1" x14ac:dyDescent="0.25">
      <c r="A1415" s="66" t="s">
        <v>147</v>
      </c>
      <c r="B1415" s="66" t="s">
        <v>148</v>
      </c>
      <c r="C1415" s="66">
        <v>86</v>
      </c>
      <c r="D1415" s="65"/>
      <c r="E1415" s="65"/>
      <c r="F1415" s="65"/>
      <c r="G1415" s="65">
        <v>1</v>
      </c>
      <c r="H1415" s="67">
        <f>VLOOKUP(C1415,'Secteur Ex DG'!B:B,1,FALSE)</f>
        <v>86</v>
      </c>
    </row>
    <row r="1416" spans="1:8" hidden="1" x14ac:dyDescent="0.25">
      <c r="A1416" s="66" t="s">
        <v>153</v>
      </c>
      <c r="B1416" s="66" t="s">
        <v>154</v>
      </c>
      <c r="C1416" s="66">
        <v>87</v>
      </c>
      <c r="D1416" s="65"/>
      <c r="E1416" s="65"/>
      <c r="F1416" s="65"/>
      <c r="G1416" s="65">
        <v>1</v>
      </c>
      <c r="H1416" s="67">
        <f>VLOOKUP(C1416,'Secteur Ex DG'!B:B,1,FALSE)</f>
        <v>87</v>
      </c>
    </row>
    <row r="1417" spans="1:8" hidden="1" x14ac:dyDescent="0.25">
      <c r="A1417" s="66" t="s">
        <v>159</v>
      </c>
      <c r="B1417" s="66" t="s">
        <v>160</v>
      </c>
      <c r="C1417" s="66">
        <v>88</v>
      </c>
      <c r="D1417" s="65"/>
      <c r="E1417" s="65"/>
      <c r="F1417" s="65"/>
      <c r="G1417" s="65">
        <v>1</v>
      </c>
      <c r="H1417" s="67">
        <f>VLOOKUP(C1417,'Secteur Ex DG'!B:B,1,FALSE)</f>
        <v>88</v>
      </c>
    </row>
    <row r="1418" spans="1:8" hidden="1" x14ac:dyDescent="0.25">
      <c r="A1418" s="65" t="s">
        <v>4274</v>
      </c>
      <c r="B1418" s="65" t="s">
        <v>4275</v>
      </c>
      <c r="C1418" s="65">
        <v>4153</v>
      </c>
      <c r="D1418" s="65"/>
      <c r="E1418" s="65"/>
      <c r="F1418" s="65"/>
      <c r="G1418" s="65">
        <v>1</v>
      </c>
      <c r="H1418" s="67">
        <f>VLOOKUP(C1418,'Secteur Ex DG'!B:B,1,FALSE)</f>
        <v>4153</v>
      </c>
    </row>
    <row r="1419" spans="1:8" hidden="1" x14ac:dyDescent="0.25">
      <c r="A1419" s="65" t="s">
        <v>4277</v>
      </c>
      <c r="B1419" s="65" t="s">
        <v>4278</v>
      </c>
      <c r="C1419" s="65">
        <v>4154</v>
      </c>
      <c r="D1419" s="65"/>
      <c r="E1419" s="65"/>
      <c r="F1419" s="65"/>
      <c r="G1419" s="65">
        <v>1</v>
      </c>
      <c r="H1419" s="67">
        <f>VLOOKUP(C1419,'Secteur Ex DG'!B:B,1,FALSE)</f>
        <v>4154</v>
      </c>
    </row>
    <row r="1420" spans="1:8" hidden="1" x14ac:dyDescent="0.25">
      <c r="A1420" s="65" t="s">
        <v>4280</v>
      </c>
      <c r="B1420" s="65" t="s">
        <v>4281</v>
      </c>
      <c r="C1420" s="65">
        <v>4157</v>
      </c>
      <c r="D1420" s="65"/>
      <c r="E1420" s="65"/>
      <c r="F1420" s="65"/>
      <c r="G1420" s="65">
        <v>1</v>
      </c>
      <c r="H1420" s="67">
        <f>VLOOKUP(C1420,'Secteur Ex DG'!B:B,1,FALSE)</f>
        <v>4157</v>
      </c>
    </row>
    <row r="1421" spans="1:8" hidden="1" x14ac:dyDescent="0.25">
      <c r="A1421" s="65" t="s">
        <v>4283</v>
      </c>
      <c r="B1421" s="65" t="s">
        <v>4284</v>
      </c>
      <c r="C1421" s="65">
        <v>4158</v>
      </c>
      <c r="D1421" s="65"/>
      <c r="E1421" s="65"/>
      <c r="F1421" s="65"/>
      <c r="G1421" s="65">
        <v>1</v>
      </c>
      <c r="H1421" s="67">
        <f>VLOOKUP(C1421,'Secteur Ex DG'!B:B,1,FALSE)</f>
        <v>4158</v>
      </c>
    </row>
    <row r="1422" spans="1:8" hidden="1" x14ac:dyDescent="0.25">
      <c r="A1422" s="65" t="s">
        <v>4286</v>
      </c>
      <c r="B1422" s="65" t="s">
        <v>4287</v>
      </c>
      <c r="C1422" s="65">
        <v>4159</v>
      </c>
      <c r="D1422" s="65"/>
      <c r="E1422" s="65"/>
      <c r="F1422" s="65"/>
      <c r="G1422" s="65">
        <v>1</v>
      </c>
      <c r="H1422" s="67">
        <f>VLOOKUP(C1422,'Secteur Ex DG'!B:B,1,FALSE)</f>
        <v>4159</v>
      </c>
    </row>
    <row r="1423" spans="1:8" hidden="1" x14ac:dyDescent="0.25">
      <c r="A1423" s="65" t="s">
        <v>4289</v>
      </c>
      <c r="B1423" s="65" t="s">
        <v>4290</v>
      </c>
      <c r="C1423" s="65">
        <v>4160</v>
      </c>
      <c r="D1423" s="65"/>
      <c r="E1423" s="65"/>
      <c r="F1423" s="65"/>
      <c r="G1423" s="65">
        <v>1</v>
      </c>
      <c r="H1423" s="67">
        <f>VLOOKUP(C1423,'Secteur Ex DG'!B:B,1,FALSE)</f>
        <v>4160</v>
      </c>
    </row>
    <row r="1424" spans="1:8" hidden="1" x14ac:dyDescent="0.25">
      <c r="A1424" s="65" t="s">
        <v>4292</v>
      </c>
      <c r="B1424" s="65" t="s">
        <v>4293</v>
      </c>
      <c r="C1424" s="65">
        <v>4161</v>
      </c>
      <c r="D1424" s="65"/>
      <c r="E1424" s="65"/>
      <c r="F1424" s="65"/>
      <c r="G1424" s="65">
        <v>1</v>
      </c>
      <c r="H1424" s="67">
        <f>VLOOKUP(C1424,'Secteur Ex DG'!B:B,1,FALSE)</f>
        <v>4161</v>
      </c>
    </row>
    <row r="1425" spans="1:8" hidden="1" x14ac:dyDescent="0.25">
      <c r="A1425" s="65" t="s">
        <v>4295</v>
      </c>
      <c r="B1425" s="65" t="s">
        <v>4296</v>
      </c>
      <c r="C1425" s="65">
        <v>4162</v>
      </c>
      <c r="D1425" s="65"/>
      <c r="E1425" s="65"/>
      <c r="F1425" s="65"/>
      <c r="G1425" s="65">
        <v>1</v>
      </c>
      <c r="H1425" s="67">
        <f>VLOOKUP(C1425,'Secteur Ex DG'!B:B,1,FALSE)</f>
        <v>4162</v>
      </c>
    </row>
    <row r="1426" spans="1:8" hidden="1" x14ac:dyDescent="0.25">
      <c r="A1426" s="65" t="s">
        <v>4298</v>
      </c>
      <c r="B1426" s="65" t="s">
        <v>4299</v>
      </c>
      <c r="C1426" s="65">
        <v>4163</v>
      </c>
      <c r="D1426" s="65"/>
      <c r="E1426" s="65"/>
      <c r="F1426" s="65"/>
      <c r="G1426" s="65">
        <v>1</v>
      </c>
      <c r="H1426" s="67">
        <f>VLOOKUP(C1426,'Secteur Ex DG'!B:B,1,FALSE)</f>
        <v>4163</v>
      </c>
    </row>
    <row r="1427" spans="1:8" hidden="1" x14ac:dyDescent="0.25">
      <c r="A1427" s="65" t="s">
        <v>4301</v>
      </c>
      <c r="B1427" s="65" t="s">
        <v>4302</v>
      </c>
      <c r="C1427" s="65">
        <v>4167</v>
      </c>
      <c r="D1427" s="65"/>
      <c r="E1427" s="65"/>
      <c r="F1427" s="65"/>
      <c r="G1427" s="65">
        <v>1</v>
      </c>
      <c r="H1427" s="67">
        <f>VLOOKUP(C1427,'Secteur Ex DG'!B:B,1,FALSE)</f>
        <v>4167</v>
      </c>
    </row>
    <row r="1428" spans="1:8" hidden="1" x14ac:dyDescent="0.25">
      <c r="A1428" s="65" t="s">
        <v>4304</v>
      </c>
      <c r="B1428" s="65" t="s">
        <v>4305</v>
      </c>
      <c r="C1428" s="65">
        <v>4168</v>
      </c>
      <c r="D1428" s="65"/>
      <c r="E1428" s="65"/>
      <c r="F1428" s="65"/>
      <c r="G1428" s="65">
        <v>1</v>
      </c>
      <c r="H1428" s="67">
        <f>VLOOKUP(C1428,'Secteur Ex DG'!B:B,1,FALSE)</f>
        <v>4168</v>
      </c>
    </row>
    <row r="1429" spans="1:8" hidden="1" x14ac:dyDescent="0.25">
      <c r="A1429" s="65" t="s">
        <v>4307</v>
      </c>
      <c r="B1429" s="65" t="s">
        <v>4308</v>
      </c>
      <c r="C1429" s="65">
        <v>4169</v>
      </c>
      <c r="D1429" s="65"/>
      <c r="E1429" s="65"/>
      <c r="F1429" s="65"/>
      <c r="G1429" s="65">
        <v>1</v>
      </c>
      <c r="H1429" s="67">
        <f>VLOOKUP(C1429,'Secteur Ex DG'!B:B,1,FALSE)</f>
        <v>4169</v>
      </c>
    </row>
    <row r="1430" spans="1:8" hidden="1" x14ac:dyDescent="0.25">
      <c r="A1430" s="65" t="s">
        <v>4310</v>
      </c>
      <c r="B1430" s="65" t="s">
        <v>4311</v>
      </c>
      <c r="C1430" s="65">
        <v>4170</v>
      </c>
      <c r="D1430" s="65"/>
      <c r="E1430" s="65"/>
      <c r="F1430" s="65"/>
      <c r="G1430" s="65">
        <v>1</v>
      </c>
      <c r="H1430" s="67">
        <f>VLOOKUP(C1430,'Secteur Ex DG'!B:B,1,FALSE)</f>
        <v>4170</v>
      </c>
    </row>
    <row r="1431" spans="1:8" hidden="1" x14ac:dyDescent="0.25">
      <c r="A1431" s="65" t="s">
        <v>4313</v>
      </c>
      <c r="B1431" s="65" t="s">
        <v>4314</v>
      </c>
      <c r="C1431" s="65">
        <v>4171</v>
      </c>
      <c r="D1431" s="65"/>
      <c r="E1431" s="65"/>
      <c r="F1431" s="65"/>
      <c r="G1431" s="65">
        <v>1</v>
      </c>
      <c r="H1431" s="67">
        <f>VLOOKUP(C1431,'Secteur Ex DG'!B:B,1,FALSE)</f>
        <v>4171</v>
      </c>
    </row>
    <row r="1432" spans="1:8" hidden="1" x14ac:dyDescent="0.25">
      <c r="A1432" s="65" t="s">
        <v>4316</v>
      </c>
      <c r="B1432" s="65" t="s">
        <v>4317</v>
      </c>
      <c r="C1432" s="65">
        <v>4172</v>
      </c>
      <c r="D1432" s="65"/>
      <c r="E1432" s="65"/>
      <c r="F1432" s="65"/>
      <c r="G1432" s="65">
        <v>1</v>
      </c>
      <c r="H1432" s="67">
        <f>VLOOKUP(C1432,'Secteur Ex DG'!B:B,1,FALSE)</f>
        <v>4172</v>
      </c>
    </row>
    <row r="1433" spans="1:8" hidden="1" x14ac:dyDescent="0.25">
      <c r="A1433" s="65" t="s">
        <v>4319</v>
      </c>
      <c r="B1433" s="65" t="s">
        <v>4320</v>
      </c>
      <c r="C1433" s="65">
        <v>4273</v>
      </c>
      <c r="D1433" s="65"/>
      <c r="E1433" s="65"/>
      <c r="F1433" s="65"/>
      <c r="G1433" s="65">
        <v>1</v>
      </c>
      <c r="H1433" s="67">
        <f>VLOOKUP(C1433,'Secteur Ex DG'!B:B,1,FALSE)</f>
        <v>4273</v>
      </c>
    </row>
    <row r="1434" spans="1:8" hidden="1" x14ac:dyDescent="0.25">
      <c r="A1434" s="65" t="s">
        <v>4322</v>
      </c>
      <c r="B1434" s="65" t="s">
        <v>4323</v>
      </c>
      <c r="C1434" s="65">
        <v>4274</v>
      </c>
      <c r="D1434" s="65"/>
      <c r="E1434" s="65"/>
      <c r="F1434" s="65"/>
      <c r="G1434" s="65">
        <v>1</v>
      </c>
      <c r="H1434" s="67">
        <f>VLOOKUP(C1434,'Secteur Ex DG'!B:B,1,FALSE)</f>
        <v>4274</v>
      </c>
    </row>
    <row r="1435" spans="1:8" hidden="1" x14ac:dyDescent="0.25">
      <c r="A1435" s="65" t="s">
        <v>4325</v>
      </c>
      <c r="B1435" s="65" t="s">
        <v>4326</v>
      </c>
      <c r="C1435" s="65">
        <v>4275</v>
      </c>
      <c r="D1435" s="65"/>
      <c r="E1435" s="65"/>
      <c r="F1435" s="65"/>
      <c r="G1435" s="65">
        <v>1</v>
      </c>
      <c r="H1435" s="67">
        <f>VLOOKUP(C1435,'Secteur Ex DG'!B:B,1,FALSE)</f>
        <v>4275</v>
      </c>
    </row>
    <row r="1436" spans="1:8" hidden="1" x14ac:dyDescent="0.25">
      <c r="A1436" s="65" t="s">
        <v>4328</v>
      </c>
      <c r="B1436" s="65" t="s">
        <v>4329</v>
      </c>
      <c r="C1436" s="65">
        <v>4276</v>
      </c>
      <c r="D1436" s="65"/>
      <c r="E1436" s="65"/>
      <c r="F1436" s="65"/>
      <c r="G1436" s="65">
        <v>1</v>
      </c>
      <c r="H1436" s="67">
        <f>VLOOKUP(C1436,'Secteur Ex DG'!B:B,1,FALSE)</f>
        <v>4276</v>
      </c>
    </row>
    <row r="1437" spans="1:8" hidden="1" x14ac:dyDescent="0.25">
      <c r="A1437" s="65" t="s">
        <v>4331</v>
      </c>
      <c r="B1437" s="65" t="s">
        <v>4332</v>
      </c>
      <c r="C1437" s="65">
        <v>4277</v>
      </c>
      <c r="D1437" s="65"/>
      <c r="E1437" s="65"/>
      <c r="F1437" s="65"/>
      <c r="G1437" s="65">
        <v>1</v>
      </c>
      <c r="H1437" s="67">
        <f>VLOOKUP(C1437,'Secteur Ex DG'!B:B,1,FALSE)</f>
        <v>4277</v>
      </c>
    </row>
    <row r="1438" spans="1:8" hidden="1" x14ac:dyDescent="0.25">
      <c r="A1438" s="65" t="s">
        <v>4334</v>
      </c>
      <c r="B1438" s="65" t="s">
        <v>4335</v>
      </c>
      <c r="C1438" s="65">
        <v>4278</v>
      </c>
      <c r="D1438" s="65"/>
      <c r="E1438" s="65"/>
      <c r="F1438" s="65"/>
      <c r="G1438" s="65">
        <v>1</v>
      </c>
      <c r="H1438" s="67">
        <f>VLOOKUP(C1438,'Secteur Ex DG'!B:B,1,FALSE)</f>
        <v>4278</v>
      </c>
    </row>
    <row r="1439" spans="1:8" hidden="1" x14ac:dyDescent="0.25">
      <c r="A1439" s="65" t="s">
        <v>4337</v>
      </c>
      <c r="B1439" s="65" t="s">
        <v>4338</v>
      </c>
      <c r="C1439" s="65">
        <v>4279</v>
      </c>
      <c r="D1439" s="65"/>
      <c r="E1439" s="65"/>
      <c r="F1439" s="65"/>
      <c r="G1439" s="65">
        <v>1</v>
      </c>
      <c r="H1439" s="67">
        <f>VLOOKUP(C1439,'Secteur Ex DG'!B:B,1,FALSE)</f>
        <v>4279</v>
      </c>
    </row>
    <row r="1440" spans="1:8" hidden="1" x14ac:dyDescent="0.25">
      <c r="A1440" s="65" t="s">
        <v>4340</v>
      </c>
      <c r="B1440" s="65" t="s">
        <v>4341</v>
      </c>
      <c r="C1440" s="65">
        <v>4280</v>
      </c>
      <c r="D1440" s="65"/>
      <c r="E1440" s="65"/>
      <c r="F1440" s="65"/>
      <c r="G1440" s="65">
        <v>1</v>
      </c>
      <c r="H1440" s="67">
        <f>VLOOKUP(C1440,'Secteur Ex DG'!B:B,1,FALSE)</f>
        <v>4280</v>
      </c>
    </row>
    <row r="1441" spans="1:12" hidden="1" x14ac:dyDescent="0.25">
      <c r="A1441" s="65" t="s">
        <v>4343</v>
      </c>
      <c r="B1441" s="65" t="s">
        <v>4344</v>
      </c>
      <c r="C1441" s="65">
        <v>4281</v>
      </c>
      <c r="D1441" s="65"/>
      <c r="E1441" s="65"/>
      <c r="F1441" s="65"/>
      <c r="G1441" s="65">
        <v>1</v>
      </c>
      <c r="H1441" s="67">
        <f>VLOOKUP(C1441,'Secteur Ex DG'!B:B,1,FALSE)</f>
        <v>4281</v>
      </c>
    </row>
    <row r="1442" spans="1:12" hidden="1" x14ac:dyDescent="0.25">
      <c r="A1442" s="65" t="s">
        <v>4346</v>
      </c>
      <c r="B1442" s="65" t="s">
        <v>4347</v>
      </c>
      <c r="C1442" s="65">
        <v>4282</v>
      </c>
      <c r="D1442" s="65"/>
      <c r="E1442" s="65"/>
      <c r="F1442" s="65"/>
      <c r="G1442" s="65">
        <v>1</v>
      </c>
      <c r="H1442" s="67">
        <f>VLOOKUP(C1442,'Secteur Ex DG'!B:B,1,FALSE)</f>
        <v>4282</v>
      </c>
    </row>
    <row r="1443" spans="1:12" hidden="1" x14ac:dyDescent="0.25">
      <c r="A1443" s="65" t="s">
        <v>4349</v>
      </c>
      <c r="B1443" s="65" t="s">
        <v>4350</v>
      </c>
      <c r="C1443" s="65">
        <v>4283</v>
      </c>
      <c r="D1443" s="65"/>
      <c r="E1443" s="65"/>
      <c r="F1443" s="65"/>
      <c r="G1443" s="65">
        <v>1</v>
      </c>
      <c r="H1443" s="67">
        <f>VLOOKUP(C1443,'Secteur Ex DG'!B:B,1,FALSE)</f>
        <v>4283</v>
      </c>
    </row>
    <row r="1444" spans="1:12" hidden="1" x14ac:dyDescent="0.25">
      <c r="A1444" s="65" t="s">
        <v>4352</v>
      </c>
      <c r="B1444" s="65" t="s">
        <v>4353</v>
      </c>
      <c r="C1444" s="65">
        <v>4284</v>
      </c>
      <c r="D1444" s="65"/>
      <c r="E1444" s="65"/>
      <c r="F1444" s="65"/>
      <c r="G1444" s="65">
        <v>1</v>
      </c>
      <c r="H1444" s="67">
        <f>VLOOKUP(C1444,'Secteur Ex DG'!B:B,1,FALSE)</f>
        <v>4284</v>
      </c>
    </row>
    <row r="1445" spans="1:12" hidden="1" x14ac:dyDescent="0.25">
      <c r="A1445" s="65" t="s">
        <v>4355</v>
      </c>
      <c r="B1445" s="65" t="s">
        <v>4356</v>
      </c>
      <c r="C1445" s="65">
        <v>4285</v>
      </c>
      <c r="D1445" s="65"/>
      <c r="E1445" s="65"/>
      <c r="F1445" s="65"/>
      <c r="G1445" s="65">
        <v>1</v>
      </c>
      <c r="H1445" s="67">
        <f>VLOOKUP(C1445,'Secteur Ex DG'!B:B,1,FALSE)</f>
        <v>4285</v>
      </c>
    </row>
    <row r="1446" spans="1:12" hidden="1" x14ac:dyDescent="0.25">
      <c r="A1446" s="65" t="s">
        <v>4358</v>
      </c>
      <c r="B1446" s="65" t="s">
        <v>4359</v>
      </c>
      <c r="C1446" s="65">
        <v>4286</v>
      </c>
      <c r="D1446" s="65"/>
      <c r="E1446" s="65"/>
      <c r="F1446" s="65"/>
      <c r="G1446" s="65">
        <v>1</v>
      </c>
      <c r="H1446" s="67">
        <f>VLOOKUP(C1446,'Secteur Ex DG'!B:B,1,FALSE)</f>
        <v>4286</v>
      </c>
    </row>
    <row r="1447" spans="1:12" hidden="1" x14ac:dyDescent="0.25">
      <c r="A1447" s="9" t="s">
        <v>4361</v>
      </c>
      <c r="B1447" s="9" t="s">
        <v>4362</v>
      </c>
      <c r="C1447" s="9">
        <v>4287</v>
      </c>
      <c r="G1447" s="65">
        <v>1</v>
      </c>
      <c r="H1447" s="67">
        <f>VLOOKUP(C1447,'Secteur Ex DG'!B:B,1,FALSE)</f>
        <v>4287</v>
      </c>
      <c r="L1447" t="s">
        <v>6433</v>
      </c>
    </row>
    <row r="1448" spans="1:12" hidden="1" x14ac:dyDescent="0.25">
      <c r="A1448" s="65" t="s">
        <v>4502</v>
      </c>
      <c r="B1448" s="65" t="s">
        <v>4503</v>
      </c>
      <c r="C1448" s="65">
        <v>4342</v>
      </c>
      <c r="D1448" s="65"/>
      <c r="E1448" s="65"/>
      <c r="F1448" s="65"/>
      <c r="G1448" s="65">
        <v>1</v>
      </c>
      <c r="H1448" s="67">
        <f>VLOOKUP(C1448,'Secteur Ex DG'!B:B,1,FALSE)</f>
        <v>4342</v>
      </c>
    </row>
    <row r="1449" spans="1:12" hidden="1" x14ac:dyDescent="0.25">
      <c r="A1449" s="65" t="s">
        <v>4364</v>
      </c>
      <c r="B1449" s="65" t="s">
        <v>4365</v>
      </c>
      <c r="C1449" s="65">
        <v>4288</v>
      </c>
      <c r="D1449" s="65"/>
      <c r="E1449" s="65"/>
      <c r="F1449" s="65"/>
      <c r="G1449" s="65">
        <v>1</v>
      </c>
      <c r="H1449" s="67">
        <f>VLOOKUP(C1449,'Secteur Ex DG'!B:B,1,FALSE)</f>
        <v>4288</v>
      </c>
    </row>
    <row r="1450" spans="1:12" hidden="1" x14ac:dyDescent="0.25">
      <c r="A1450" s="65" t="s">
        <v>4367</v>
      </c>
      <c r="B1450" s="65" t="s">
        <v>4368</v>
      </c>
      <c r="C1450" s="65">
        <v>4289</v>
      </c>
      <c r="D1450" s="65"/>
      <c r="E1450" s="65"/>
      <c r="F1450" s="65"/>
      <c r="G1450" s="65">
        <v>1</v>
      </c>
      <c r="H1450" s="67">
        <f>VLOOKUP(C1450,'Secteur Ex DG'!B:B,1,FALSE)</f>
        <v>4289</v>
      </c>
    </row>
    <row r="1451" spans="1:12" hidden="1" x14ac:dyDescent="0.25">
      <c r="A1451" s="65" t="s">
        <v>4370</v>
      </c>
      <c r="B1451" s="65" t="s">
        <v>4371</v>
      </c>
      <c r="C1451" s="65">
        <v>4290</v>
      </c>
      <c r="D1451" s="65"/>
      <c r="E1451" s="65"/>
      <c r="F1451" s="65"/>
      <c r="G1451" s="65">
        <v>1</v>
      </c>
      <c r="H1451" s="67">
        <f>VLOOKUP(C1451,'Secteur Ex DG'!B:B,1,FALSE)</f>
        <v>4290</v>
      </c>
    </row>
    <row r="1452" spans="1:12" hidden="1" x14ac:dyDescent="0.25">
      <c r="A1452" s="65" t="s">
        <v>4373</v>
      </c>
      <c r="B1452" s="65" t="s">
        <v>4374</v>
      </c>
      <c r="C1452" s="65">
        <v>4291</v>
      </c>
      <c r="D1452" s="65"/>
      <c r="E1452" s="65"/>
      <c r="F1452" s="65"/>
      <c r="G1452" s="65">
        <v>1</v>
      </c>
      <c r="H1452" s="67">
        <f>VLOOKUP(C1452,'Secteur Ex DG'!B:B,1,FALSE)</f>
        <v>4291</v>
      </c>
    </row>
    <row r="1453" spans="1:12" hidden="1" x14ac:dyDescent="0.25">
      <c r="A1453" s="65" t="s">
        <v>4376</v>
      </c>
      <c r="B1453" s="65" t="s">
        <v>4377</v>
      </c>
      <c r="C1453" s="65">
        <v>4292</v>
      </c>
      <c r="D1453" s="65"/>
      <c r="E1453" s="65"/>
      <c r="F1453" s="65"/>
      <c r="G1453" s="65">
        <v>1</v>
      </c>
      <c r="H1453" s="67">
        <f>VLOOKUP(C1453,'Secteur Ex DG'!B:B,1,FALSE)</f>
        <v>4292</v>
      </c>
    </row>
    <row r="1454" spans="1:12" hidden="1" x14ac:dyDescent="0.25">
      <c r="A1454" s="65" t="s">
        <v>4379</v>
      </c>
      <c r="B1454" s="65" t="s">
        <v>4380</v>
      </c>
      <c r="C1454" s="65">
        <v>4293</v>
      </c>
      <c r="D1454" s="65"/>
      <c r="E1454" s="65"/>
      <c r="F1454" s="65"/>
      <c r="G1454" s="65">
        <v>1</v>
      </c>
      <c r="H1454" s="67">
        <f>VLOOKUP(C1454,'Secteur Ex DG'!B:B,1,FALSE)</f>
        <v>4293</v>
      </c>
    </row>
    <row r="1455" spans="1:12" hidden="1" x14ac:dyDescent="0.25">
      <c r="A1455" s="65" t="s">
        <v>4382</v>
      </c>
      <c r="B1455" s="65" t="s">
        <v>4383</v>
      </c>
      <c r="C1455" s="65">
        <v>4294</v>
      </c>
      <c r="D1455" s="65"/>
      <c r="E1455" s="65"/>
      <c r="F1455" s="65"/>
      <c r="G1455" s="65">
        <v>1</v>
      </c>
      <c r="H1455" s="67">
        <f>VLOOKUP(C1455,'Secteur Ex DG'!B:B,1,FALSE)</f>
        <v>4294</v>
      </c>
    </row>
    <row r="1456" spans="1:12" hidden="1" x14ac:dyDescent="0.25">
      <c r="A1456" s="65" t="s">
        <v>4385</v>
      </c>
      <c r="B1456" s="65" t="s">
        <v>4386</v>
      </c>
      <c r="C1456" s="65">
        <v>4295</v>
      </c>
      <c r="D1456" s="65"/>
      <c r="E1456" s="65"/>
      <c r="F1456" s="65"/>
      <c r="G1456" s="65">
        <v>1</v>
      </c>
      <c r="H1456" s="67">
        <f>VLOOKUP(C1456,'Secteur Ex DG'!B:B,1,FALSE)</f>
        <v>4295</v>
      </c>
    </row>
    <row r="1457" spans="1:8" hidden="1" x14ac:dyDescent="0.25">
      <c r="A1457" s="65" t="s">
        <v>4388</v>
      </c>
      <c r="B1457" s="65" t="s">
        <v>4389</v>
      </c>
      <c r="C1457" s="65">
        <v>4296</v>
      </c>
      <c r="D1457" s="65"/>
      <c r="E1457" s="65"/>
      <c r="F1457" s="65"/>
      <c r="G1457" s="65">
        <v>1</v>
      </c>
      <c r="H1457" s="67">
        <f>VLOOKUP(C1457,'Secteur Ex DG'!B:B,1,FALSE)</f>
        <v>4296</v>
      </c>
    </row>
    <row r="1458" spans="1:8" hidden="1" x14ac:dyDescent="0.25">
      <c r="A1458" s="65" t="s">
        <v>4391</v>
      </c>
      <c r="B1458" s="65" t="s">
        <v>4392</v>
      </c>
      <c r="C1458" s="65">
        <v>4297</v>
      </c>
      <c r="D1458" s="65"/>
      <c r="E1458" s="65"/>
      <c r="F1458" s="65"/>
      <c r="G1458" s="65">
        <v>1</v>
      </c>
      <c r="H1458" s="67">
        <f>VLOOKUP(C1458,'Secteur Ex DG'!B:B,1,FALSE)</f>
        <v>4297</v>
      </c>
    </row>
    <row r="1459" spans="1:8" hidden="1" x14ac:dyDescent="0.25">
      <c r="A1459" s="65" t="s">
        <v>4394</v>
      </c>
      <c r="B1459" s="65" t="s">
        <v>4395</v>
      </c>
      <c r="C1459" s="65">
        <v>4298</v>
      </c>
      <c r="D1459" s="65"/>
      <c r="E1459" s="65"/>
      <c r="F1459" s="65"/>
      <c r="G1459" s="65">
        <v>1</v>
      </c>
      <c r="H1459" s="67">
        <f>VLOOKUP(C1459,'Secteur Ex DG'!B:B,1,FALSE)</f>
        <v>4298</v>
      </c>
    </row>
    <row r="1460" spans="1:8" hidden="1" x14ac:dyDescent="0.25">
      <c r="A1460" s="65" t="s">
        <v>4397</v>
      </c>
      <c r="B1460" s="65" t="s">
        <v>4398</v>
      </c>
      <c r="C1460" s="65">
        <v>4299</v>
      </c>
      <c r="D1460" s="65"/>
      <c r="E1460" s="65"/>
      <c r="F1460" s="65"/>
      <c r="G1460" s="65">
        <v>1</v>
      </c>
      <c r="H1460" s="67">
        <f>VLOOKUP(C1460,'Secteur Ex DG'!B:B,1,FALSE)</f>
        <v>4299</v>
      </c>
    </row>
    <row r="1461" spans="1:8" hidden="1" x14ac:dyDescent="0.25">
      <c r="A1461" s="65" t="s">
        <v>4400</v>
      </c>
      <c r="B1461" s="65" t="s">
        <v>4401</v>
      </c>
      <c r="C1461" s="65">
        <v>4300</v>
      </c>
      <c r="D1461" s="65"/>
      <c r="E1461" s="65"/>
      <c r="F1461" s="65"/>
      <c r="G1461" s="65">
        <v>1</v>
      </c>
      <c r="H1461" s="67">
        <f>VLOOKUP(C1461,'Secteur Ex DG'!B:B,1,FALSE)</f>
        <v>4300</v>
      </c>
    </row>
    <row r="1462" spans="1:8" hidden="1" x14ac:dyDescent="0.25">
      <c r="A1462" s="65" t="s">
        <v>4403</v>
      </c>
      <c r="B1462" s="65" t="s">
        <v>4404</v>
      </c>
      <c r="C1462" s="65">
        <v>4301</v>
      </c>
      <c r="D1462" s="65"/>
      <c r="E1462" s="65"/>
      <c r="F1462" s="65"/>
      <c r="G1462" s="65">
        <v>1</v>
      </c>
      <c r="H1462" s="67">
        <f>VLOOKUP(C1462,'Secteur Ex DG'!B:B,1,FALSE)</f>
        <v>4301</v>
      </c>
    </row>
    <row r="1463" spans="1:8" hidden="1" x14ac:dyDescent="0.25">
      <c r="A1463" s="65" t="s">
        <v>4406</v>
      </c>
      <c r="B1463" s="65" t="s">
        <v>4407</v>
      </c>
      <c r="C1463" s="65">
        <v>4302</v>
      </c>
      <c r="D1463" s="65"/>
      <c r="E1463" s="65"/>
      <c r="F1463" s="65"/>
      <c r="G1463" s="65">
        <v>1</v>
      </c>
      <c r="H1463" s="67">
        <f>VLOOKUP(C1463,'Secteur Ex DG'!B:B,1,FALSE)</f>
        <v>4302</v>
      </c>
    </row>
    <row r="1464" spans="1:8" hidden="1" x14ac:dyDescent="0.25">
      <c r="A1464" s="65" t="s">
        <v>4409</v>
      </c>
      <c r="B1464" s="65" t="s">
        <v>4410</v>
      </c>
      <c r="C1464" s="65">
        <v>4303</v>
      </c>
      <c r="D1464" s="65"/>
      <c r="E1464" s="65"/>
      <c r="F1464" s="65"/>
      <c r="G1464" s="65">
        <v>1</v>
      </c>
      <c r="H1464" s="67">
        <f>VLOOKUP(C1464,'Secteur Ex DG'!B:B,1,FALSE)</f>
        <v>4303</v>
      </c>
    </row>
    <row r="1465" spans="1:8" hidden="1" x14ac:dyDescent="0.25">
      <c r="A1465" s="65" t="s">
        <v>4412</v>
      </c>
      <c r="B1465" s="65" t="s">
        <v>4413</v>
      </c>
      <c r="C1465" s="65">
        <v>4304</v>
      </c>
      <c r="D1465" s="65"/>
      <c r="E1465" s="65"/>
      <c r="F1465" s="65"/>
      <c r="G1465" s="65">
        <v>1</v>
      </c>
      <c r="H1465" s="67">
        <f>VLOOKUP(C1465,'Secteur Ex DG'!B:B,1,FALSE)</f>
        <v>4304</v>
      </c>
    </row>
    <row r="1466" spans="1:8" hidden="1" x14ac:dyDescent="0.25">
      <c r="A1466" s="65" t="s">
        <v>4415</v>
      </c>
      <c r="B1466" s="65" t="s">
        <v>4416</v>
      </c>
      <c r="C1466" s="65">
        <v>4305</v>
      </c>
      <c r="D1466" s="65"/>
      <c r="E1466" s="65"/>
      <c r="F1466" s="65"/>
      <c r="G1466" s="65">
        <v>1</v>
      </c>
      <c r="H1466" s="67">
        <f>VLOOKUP(C1466,'Secteur Ex DG'!B:B,1,FALSE)</f>
        <v>4305</v>
      </c>
    </row>
    <row r="1467" spans="1:8" hidden="1" x14ac:dyDescent="0.25">
      <c r="A1467" s="65" t="s">
        <v>4418</v>
      </c>
      <c r="B1467" s="65" t="s">
        <v>4419</v>
      </c>
      <c r="C1467" s="65">
        <v>4306</v>
      </c>
      <c r="D1467" s="65"/>
      <c r="E1467" s="65"/>
      <c r="F1467" s="65"/>
      <c r="G1467" s="65">
        <v>1</v>
      </c>
      <c r="H1467" s="67">
        <f>VLOOKUP(C1467,'Secteur Ex DG'!B:B,1,FALSE)</f>
        <v>4306</v>
      </c>
    </row>
    <row r="1468" spans="1:8" hidden="1" x14ac:dyDescent="0.25">
      <c r="A1468" s="65" t="s">
        <v>4421</v>
      </c>
      <c r="B1468" s="65" t="s">
        <v>4422</v>
      </c>
      <c r="C1468" s="65">
        <v>4307</v>
      </c>
      <c r="D1468" s="65"/>
      <c r="E1468" s="65"/>
      <c r="F1468" s="65"/>
      <c r="G1468" s="65">
        <v>1</v>
      </c>
      <c r="H1468" s="67">
        <f>VLOOKUP(C1468,'Secteur Ex DG'!B:B,1,FALSE)</f>
        <v>4307</v>
      </c>
    </row>
    <row r="1469" spans="1:8" hidden="1" x14ac:dyDescent="0.25">
      <c r="A1469" s="65" t="s">
        <v>4424</v>
      </c>
      <c r="B1469" s="65" t="s">
        <v>4425</v>
      </c>
      <c r="C1469" s="65">
        <v>4308</v>
      </c>
      <c r="D1469" s="65"/>
      <c r="E1469" s="65"/>
      <c r="F1469" s="65"/>
      <c r="G1469" s="65">
        <v>1</v>
      </c>
      <c r="H1469" s="67">
        <f>VLOOKUP(C1469,'Secteur Ex DG'!B:B,1,FALSE)</f>
        <v>4308</v>
      </c>
    </row>
    <row r="1470" spans="1:8" hidden="1" x14ac:dyDescent="0.25">
      <c r="A1470" s="65" t="s">
        <v>4427</v>
      </c>
      <c r="B1470" s="65" t="s">
        <v>4428</v>
      </c>
      <c r="C1470" s="65">
        <v>4309</v>
      </c>
      <c r="D1470" s="65"/>
      <c r="E1470" s="65"/>
      <c r="F1470" s="65"/>
      <c r="G1470" s="65">
        <v>1</v>
      </c>
      <c r="H1470" s="67">
        <f>VLOOKUP(C1470,'Secteur Ex DG'!B:B,1,FALSE)</f>
        <v>4309</v>
      </c>
    </row>
    <row r="1471" spans="1:8" hidden="1" x14ac:dyDescent="0.25">
      <c r="A1471" s="65" t="s">
        <v>4430</v>
      </c>
      <c r="B1471" s="65" t="s">
        <v>4431</v>
      </c>
      <c r="C1471" s="65">
        <v>4310</v>
      </c>
      <c r="D1471" s="65"/>
      <c r="E1471" s="65"/>
      <c r="F1471" s="65"/>
      <c r="G1471" s="65">
        <v>1</v>
      </c>
      <c r="H1471" s="67">
        <f>VLOOKUP(C1471,'Secteur Ex DG'!B:B,1,FALSE)</f>
        <v>4310</v>
      </c>
    </row>
    <row r="1472" spans="1:8" hidden="1" x14ac:dyDescent="0.25">
      <c r="A1472" s="65" t="s">
        <v>4433</v>
      </c>
      <c r="B1472" s="65" t="s">
        <v>4434</v>
      </c>
      <c r="C1472" s="65">
        <v>4312</v>
      </c>
      <c r="D1472" s="65"/>
      <c r="E1472" s="65"/>
      <c r="F1472" s="65"/>
      <c r="G1472" s="65">
        <v>1</v>
      </c>
      <c r="H1472" s="67">
        <f>VLOOKUP(C1472,'Secteur Ex DG'!B:B,1,FALSE)</f>
        <v>4312</v>
      </c>
    </row>
    <row r="1473" spans="1:8" hidden="1" x14ac:dyDescent="0.25">
      <c r="A1473" s="65" t="s">
        <v>4436</v>
      </c>
      <c r="B1473" s="65" t="s">
        <v>4437</v>
      </c>
      <c r="C1473" s="65">
        <v>4313</v>
      </c>
      <c r="D1473" s="65"/>
      <c r="E1473" s="65"/>
      <c r="F1473" s="65"/>
      <c r="G1473" s="65">
        <v>1</v>
      </c>
      <c r="H1473" s="67">
        <f>VLOOKUP(C1473,'Secteur Ex DG'!B:B,1,FALSE)</f>
        <v>4313</v>
      </c>
    </row>
    <row r="1474" spans="1:8" hidden="1" x14ac:dyDescent="0.25">
      <c r="A1474" s="65" t="s">
        <v>4439</v>
      </c>
      <c r="B1474" s="65" t="s">
        <v>4440</v>
      </c>
      <c r="C1474" s="65">
        <v>4314</v>
      </c>
      <c r="D1474" s="65"/>
      <c r="E1474" s="65"/>
      <c r="F1474" s="65"/>
      <c r="G1474" s="65">
        <v>1</v>
      </c>
      <c r="H1474" s="67">
        <f>VLOOKUP(C1474,'Secteur Ex DG'!B:B,1,FALSE)</f>
        <v>4314</v>
      </c>
    </row>
    <row r="1475" spans="1:8" hidden="1" x14ac:dyDescent="0.25">
      <c r="A1475" s="65" t="s">
        <v>4442</v>
      </c>
      <c r="B1475" s="65" t="s">
        <v>4443</v>
      </c>
      <c r="C1475" s="65">
        <v>4317</v>
      </c>
      <c r="D1475" s="65"/>
      <c r="E1475" s="65"/>
      <c r="F1475" s="65"/>
      <c r="G1475" s="65">
        <v>1</v>
      </c>
      <c r="H1475" s="67">
        <f>VLOOKUP(C1475,'Secteur Ex DG'!B:B,1,FALSE)</f>
        <v>4317</v>
      </c>
    </row>
    <row r="1476" spans="1:8" hidden="1" x14ac:dyDescent="0.25">
      <c r="A1476" s="65" t="s">
        <v>4445</v>
      </c>
      <c r="B1476" s="65" t="s">
        <v>4446</v>
      </c>
      <c r="C1476" s="65">
        <v>4318</v>
      </c>
      <c r="D1476" s="65"/>
      <c r="E1476" s="65"/>
      <c r="F1476" s="65"/>
      <c r="G1476" s="65">
        <v>1</v>
      </c>
      <c r="H1476" s="67">
        <f>VLOOKUP(C1476,'Secteur Ex DG'!B:B,1,FALSE)</f>
        <v>4318</v>
      </c>
    </row>
    <row r="1477" spans="1:8" hidden="1" x14ac:dyDescent="0.25">
      <c r="A1477" s="65" t="s">
        <v>4448</v>
      </c>
      <c r="B1477" s="65" t="s">
        <v>4449</v>
      </c>
      <c r="C1477" s="65">
        <v>4322</v>
      </c>
      <c r="D1477" s="65"/>
      <c r="E1477" s="65"/>
      <c r="F1477" s="65"/>
      <c r="G1477" s="65">
        <v>1</v>
      </c>
      <c r="H1477" s="67">
        <f>VLOOKUP(C1477,'Secteur Ex DG'!B:B,1,FALSE)</f>
        <v>4322</v>
      </c>
    </row>
    <row r="1478" spans="1:8" hidden="1" x14ac:dyDescent="0.25">
      <c r="A1478" s="65" t="s">
        <v>4451</v>
      </c>
      <c r="B1478" s="65" t="s">
        <v>4452</v>
      </c>
      <c r="C1478" s="65">
        <v>4323</v>
      </c>
      <c r="D1478" s="65"/>
      <c r="E1478" s="65"/>
      <c r="F1478" s="65"/>
      <c r="G1478" s="65">
        <v>1</v>
      </c>
      <c r="H1478" s="67">
        <f>VLOOKUP(C1478,'Secteur Ex DG'!B:B,1,FALSE)</f>
        <v>4323</v>
      </c>
    </row>
    <row r="1479" spans="1:8" hidden="1" x14ac:dyDescent="0.25">
      <c r="A1479" s="65" t="s">
        <v>4454</v>
      </c>
      <c r="B1479" s="65" t="s">
        <v>4455</v>
      </c>
      <c r="C1479" s="65">
        <v>4324</v>
      </c>
      <c r="D1479" s="65"/>
      <c r="E1479" s="65"/>
      <c r="F1479" s="65"/>
      <c r="G1479" s="65">
        <v>1</v>
      </c>
      <c r="H1479" s="67">
        <f>VLOOKUP(C1479,'Secteur Ex DG'!B:B,1,FALSE)</f>
        <v>4324</v>
      </c>
    </row>
    <row r="1480" spans="1:8" hidden="1" x14ac:dyDescent="0.25">
      <c r="A1480" s="65" t="s">
        <v>4457</v>
      </c>
      <c r="B1480" s="65" t="s">
        <v>4458</v>
      </c>
      <c r="C1480" s="65">
        <v>4325</v>
      </c>
      <c r="D1480" s="65"/>
      <c r="E1480" s="65"/>
      <c r="F1480" s="65"/>
      <c r="G1480" s="65">
        <v>1</v>
      </c>
      <c r="H1480" s="67">
        <f>VLOOKUP(C1480,'Secteur Ex DG'!B:B,1,FALSE)</f>
        <v>4325</v>
      </c>
    </row>
    <row r="1481" spans="1:8" hidden="1" x14ac:dyDescent="0.25">
      <c r="A1481" s="65" t="s">
        <v>4505</v>
      </c>
      <c r="B1481" s="65" t="s">
        <v>4506</v>
      </c>
      <c r="C1481" s="65">
        <v>4343</v>
      </c>
      <c r="D1481" s="65"/>
      <c r="E1481" s="65"/>
      <c r="F1481" s="65"/>
      <c r="G1481" s="65">
        <v>1</v>
      </c>
      <c r="H1481" s="67">
        <f>VLOOKUP(C1481,'Secteur Ex DG'!B:B,1,FALSE)</f>
        <v>4343</v>
      </c>
    </row>
    <row r="1482" spans="1:8" hidden="1" x14ac:dyDescent="0.25">
      <c r="A1482" s="65" t="s">
        <v>4460</v>
      </c>
      <c r="B1482" s="65" t="s">
        <v>4461</v>
      </c>
      <c r="C1482" s="65">
        <v>4326</v>
      </c>
      <c r="D1482" s="65"/>
      <c r="E1482" s="65"/>
      <c r="F1482" s="65"/>
      <c r="G1482" s="65">
        <v>1</v>
      </c>
      <c r="H1482" s="67">
        <f>VLOOKUP(C1482,'Secteur Ex DG'!B:B,1,FALSE)</f>
        <v>4326</v>
      </c>
    </row>
    <row r="1483" spans="1:8" hidden="1" x14ac:dyDescent="0.25">
      <c r="A1483" s="65" t="s">
        <v>4463</v>
      </c>
      <c r="B1483" s="65" t="s">
        <v>4464</v>
      </c>
      <c r="C1483" s="65">
        <v>4327</v>
      </c>
      <c r="D1483" s="65"/>
      <c r="E1483" s="65"/>
      <c r="F1483" s="65"/>
      <c r="G1483" s="65">
        <v>1</v>
      </c>
      <c r="H1483" s="67">
        <f>VLOOKUP(C1483,'Secteur Ex DG'!B:B,1,FALSE)</f>
        <v>4327</v>
      </c>
    </row>
    <row r="1484" spans="1:8" hidden="1" x14ac:dyDescent="0.25">
      <c r="A1484" s="65" t="s">
        <v>4466</v>
      </c>
      <c r="B1484" s="65" t="s">
        <v>4467</v>
      </c>
      <c r="C1484" s="65">
        <v>4328</v>
      </c>
      <c r="D1484" s="65"/>
      <c r="E1484" s="65"/>
      <c r="F1484" s="65"/>
      <c r="G1484" s="65">
        <v>1</v>
      </c>
      <c r="H1484" s="67">
        <f>VLOOKUP(C1484,'Secteur Ex DG'!B:B,1,FALSE)</f>
        <v>4328</v>
      </c>
    </row>
    <row r="1485" spans="1:8" hidden="1" x14ac:dyDescent="0.25">
      <c r="A1485" s="65" t="s">
        <v>4469</v>
      </c>
      <c r="B1485" s="65" t="s">
        <v>4470</v>
      </c>
      <c r="C1485" s="65">
        <v>4329</v>
      </c>
      <c r="D1485" s="65"/>
      <c r="E1485" s="65"/>
      <c r="F1485" s="65"/>
      <c r="G1485" s="65">
        <v>1</v>
      </c>
      <c r="H1485" s="67">
        <f>VLOOKUP(C1485,'Secteur Ex DG'!B:B,1,FALSE)</f>
        <v>4329</v>
      </c>
    </row>
    <row r="1486" spans="1:8" hidden="1" x14ac:dyDescent="0.25">
      <c r="A1486" s="65" t="s">
        <v>4472</v>
      </c>
      <c r="B1486" s="65" t="s">
        <v>4473</v>
      </c>
      <c r="C1486" s="65">
        <v>4330</v>
      </c>
      <c r="D1486" s="65"/>
      <c r="E1486" s="65"/>
      <c r="F1486" s="65"/>
      <c r="G1486" s="65">
        <v>1</v>
      </c>
      <c r="H1486" s="67">
        <f>VLOOKUP(C1486,'Secteur Ex DG'!B:B,1,FALSE)</f>
        <v>4330</v>
      </c>
    </row>
    <row r="1487" spans="1:8" hidden="1" x14ac:dyDescent="0.25">
      <c r="A1487" s="65" t="s">
        <v>4475</v>
      </c>
      <c r="B1487" s="65" t="s">
        <v>4476</v>
      </c>
      <c r="C1487" s="65">
        <v>4331</v>
      </c>
      <c r="D1487" s="65"/>
      <c r="E1487" s="65"/>
      <c r="F1487" s="65"/>
      <c r="G1487" s="65">
        <v>1</v>
      </c>
      <c r="H1487" s="67">
        <f>VLOOKUP(C1487,'Secteur Ex DG'!B:B,1,FALSE)</f>
        <v>4331</v>
      </c>
    </row>
    <row r="1488" spans="1:8" hidden="1" x14ac:dyDescent="0.25">
      <c r="A1488" s="65" t="s">
        <v>4478</v>
      </c>
      <c r="B1488" s="65" t="s">
        <v>4479</v>
      </c>
      <c r="C1488" s="65">
        <v>4332</v>
      </c>
      <c r="D1488" s="65"/>
      <c r="E1488" s="65"/>
      <c r="F1488" s="65"/>
      <c r="G1488" s="65">
        <v>1</v>
      </c>
      <c r="H1488" s="67">
        <f>VLOOKUP(C1488,'Secteur Ex DG'!B:B,1,FALSE)</f>
        <v>4332</v>
      </c>
    </row>
    <row r="1489" spans="1:8" hidden="1" x14ac:dyDescent="0.25">
      <c r="A1489" s="65" t="s">
        <v>4481</v>
      </c>
      <c r="B1489" s="65" t="s">
        <v>4482</v>
      </c>
      <c r="C1489" s="65">
        <v>4333</v>
      </c>
      <c r="D1489" s="65"/>
      <c r="E1489" s="65"/>
      <c r="F1489" s="65"/>
      <c r="G1489" s="65">
        <v>1</v>
      </c>
      <c r="H1489" s="67">
        <f>VLOOKUP(C1489,'Secteur Ex DG'!B:B,1,FALSE)</f>
        <v>4333</v>
      </c>
    </row>
    <row r="1490" spans="1:8" hidden="1" x14ac:dyDescent="0.25">
      <c r="A1490" s="65" t="s">
        <v>4484</v>
      </c>
      <c r="B1490" s="65" t="s">
        <v>4485</v>
      </c>
      <c r="C1490" s="65">
        <v>4334</v>
      </c>
      <c r="D1490" s="65"/>
      <c r="E1490" s="65"/>
      <c r="F1490" s="65"/>
      <c r="G1490" s="65">
        <v>1</v>
      </c>
      <c r="H1490" s="67">
        <f>VLOOKUP(C1490,'Secteur Ex DG'!B:B,1,FALSE)</f>
        <v>4334</v>
      </c>
    </row>
    <row r="1491" spans="1:8" hidden="1" x14ac:dyDescent="0.25">
      <c r="A1491" s="65" t="s">
        <v>4487</v>
      </c>
      <c r="B1491" s="65" t="s">
        <v>4488</v>
      </c>
      <c r="C1491" s="65">
        <v>4335</v>
      </c>
      <c r="D1491" s="65"/>
      <c r="E1491" s="65"/>
      <c r="F1491" s="65"/>
      <c r="G1491" s="65">
        <v>1</v>
      </c>
      <c r="H1491" s="67">
        <f>VLOOKUP(C1491,'Secteur Ex DG'!B:B,1,FALSE)</f>
        <v>4335</v>
      </c>
    </row>
    <row r="1492" spans="1:8" hidden="1" x14ac:dyDescent="0.25">
      <c r="A1492" s="65" t="s">
        <v>4490</v>
      </c>
      <c r="B1492" s="65" t="s">
        <v>4491</v>
      </c>
      <c r="C1492" s="65">
        <v>4336</v>
      </c>
      <c r="D1492" s="65"/>
      <c r="E1492" s="65"/>
      <c r="F1492" s="65"/>
      <c r="G1492" s="65">
        <v>1</v>
      </c>
      <c r="H1492" s="67">
        <f>VLOOKUP(C1492,'Secteur Ex DG'!B:B,1,FALSE)</f>
        <v>4336</v>
      </c>
    </row>
    <row r="1493" spans="1:8" hidden="1" x14ac:dyDescent="0.25">
      <c r="A1493" s="65" t="s">
        <v>4493</v>
      </c>
      <c r="B1493" s="65" t="s">
        <v>4494</v>
      </c>
      <c r="C1493" s="65">
        <v>4337</v>
      </c>
      <c r="D1493" s="65"/>
      <c r="E1493" s="65"/>
      <c r="F1493" s="65"/>
      <c r="G1493" s="65">
        <v>1</v>
      </c>
      <c r="H1493" s="67">
        <f>VLOOKUP(C1493,'Secteur Ex DG'!B:B,1,FALSE)</f>
        <v>4337</v>
      </c>
    </row>
    <row r="1494" spans="1:8" hidden="1" x14ac:dyDescent="0.25">
      <c r="A1494" s="65" t="s">
        <v>4496</v>
      </c>
      <c r="B1494" s="65" t="s">
        <v>4497</v>
      </c>
      <c r="C1494" s="65">
        <v>4340</v>
      </c>
      <c r="D1494" s="65"/>
      <c r="E1494" s="65"/>
      <c r="F1494" s="65"/>
      <c r="G1494" s="65">
        <v>1</v>
      </c>
      <c r="H1494" s="67">
        <f>VLOOKUP(C1494,'Secteur Ex DG'!B:B,1,FALSE)</f>
        <v>4340</v>
      </c>
    </row>
    <row r="1495" spans="1:8" hidden="1" x14ac:dyDescent="0.25">
      <c r="A1495" s="65" t="s">
        <v>4508</v>
      </c>
      <c r="B1495" s="65" t="s">
        <v>4509</v>
      </c>
      <c r="C1495" s="65">
        <v>4344</v>
      </c>
      <c r="D1495" s="65"/>
      <c r="E1495" s="65"/>
      <c r="F1495" s="65"/>
      <c r="G1495" s="65">
        <v>1</v>
      </c>
      <c r="H1495" s="67">
        <f>VLOOKUP(C1495,'Secteur Ex DG'!B:B,1,FALSE)</f>
        <v>4344</v>
      </c>
    </row>
    <row r="1496" spans="1:8" hidden="1" x14ac:dyDescent="0.25">
      <c r="A1496" s="65" t="s">
        <v>4499</v>
      </c>
      <c r="B1496" s="65" t="s">
        <v>4500</v>
      </c>
      <c r="C1496" s="65">
        <v>4341</v>
      </c>
      <c r="D1496" s="65"/>
      <c r="E1496" s="65"/>
      <c r="F1496" s="65"/>
      <c r="G1496" s="65">
        <v>1</v>
      </c>
      <c r="H1496" s="67">
        <f>VLOOKUP(C1496,'Secteur Ex DG'!B:B,1,FALSE)</f>
        <v>4341</v>
      </c>
    </row>
    <row r="1497" spans="1:8" hidden="1" x14ac:dyDescent="0.25">
      <c r="A1497" s="65" t="s">
        <v>4511</v>
      </c>
      <c r="B1497" s="65" t="s">
        <v>4512</v>
      </c>
      <c r="C1497" s="65">
        <v>4345</v>
      </c>
      <c r="D1497" s="65"/>
      <c r="E1497" s="65"/>
      <c r="F1497" s="65"/>
      <c r="G1497" s="65">
        <v>1</v>
      </c>
      <c r="H1497" s="67">
        <f>VLOOKUP(C1497,'Secteur Ex DG'!B:B,1,FALSE)</f>
        <v>4345</v>
      </c>
    </row>
    <row r="1498" spans="1:8" hidden="1" x14ac:dyDescent="0.25">
      <c r="A1498" s="65" t="s">
        <v>4514</v>
      </c>
      <c r="B1498" s="65" t="s">
        <v>4515</v>
      </c>
      <c r="C1498" s="65">
        <v>4513</v>
      </c>
      <c r="D1498" s="65"/>
      <c r="E1498" s="65"/>
      <c r="F1498" s="65"/>
      <c r="G1498" s="65">
        <v>1</v>
      </c>
      <c r="H1498" s="67">
        <f>VLOOKUP(C1498,'Secteur Ex DG'!B:B,1,FALSE)</f>
        <v>4513</v>
      </c>
    </row>
    <row r="1499" spans="1:8" hidden="1" x14ac:dyDescent="0.25">
      <c r="A1499" s="65" t="s">
        <v>4517</v>
      </c>
      <c r="B1499" s="65" t="s">
        <v>4518</v>
      </c>
      <c r="C1499" s="65">
        <v>4514</v>
      </c>
      <c r="D1499" s="65"/>
      <c r="E1499" s="65"/>
      <c r="F1499" s="65"/>
      <c r="G1499" s="65">
        <v>1</v>
      </c>
      <c r="H1499" s="67">
        <f>VLOOKUP(C1499,'Secteur Ex DG'!B:B,1,FALSE)</f>
        <v>4514</v>
      </c>
    </row>
    <row r="1500" spans="1:8" hidden="1" x14ac:dyDescent="0.25">
      <c r="A1500" s="65" t="s">
        <v>4520</v>
      </c>
      <c r="B1500" s="65" t="s">
        <v>4521</v>
      </c>
      <c r="C1500" s="65">
        <v>4515</v>
      </c>
      <c r="D1500" s="65"/>
      <c r="E1500" s="65"/>
      <c r="F1500" s="65"/>
      <c r="G1500" s="65">
        <v>1</v>
      </c>
      <c r="H1500" s="67">
        <f>VLOOKUP(C1500,'Secteur Ex DG'!B:B,1,FALSE)</f>
        <v>4515</v>
      </c>
    </row>
    <row r="1501" spans="1:8" hidden="1" x14ac:dyDescent="0.25">
      <c r="A1501" s="65" t="s">
        <v>4523</v>
      </c>
      <c r="B1501" s="65" t="s">
        <v>4524</v>
      </c>
      <c r="C1501" s="65">
        <v>4517</v>
      </c>
      <c r="D1501" s="65"/>
      <c r="E1501" s="65"/>
      <c r="F1501" s="65"/>
      <c r="G1501" s="65">
        <v>1</v>
      </c>
      <c r="H1501" s="67">
        <f>VLOOKUP(C1501,'Secteur Ex DG'!B:B,1,FALSE)</f>
        <v>4517</v>
      </c>
    </row>
    <row r="1502" spans="1:8" hidden="1" x14ac:dyDescent="0.25">
      <c r="A1502" s="65" t="s">
        <v>4526</v>
      </c>
      <c r="B1502" s="65" t="s">
        <v>4527</v>
      </c>
      <c r="C1502" s="65">
        <v>4518</v>
      </c>
      <c r="D1502" s="65"/>
      <c r="E1502" s="65"/>
      <c r="F1502" s="65"/>
      <c r="G1502" s="65">
        <v>1</v>
      </c>
      <c r="H1502" s="67">
        <f>VLOOKUP(C1502,'Secteur Ex DG'!B:B,1,FALSE)</f>
        <v>4518</v>
      </c>
    </row>
    <row r="1503" spans="1:8" hidden="1" x14ac:dyDescent="0.25">
      <c r="A1503" s="65" t="s">
        <v>4529</v>
      </c>
      <c r="B1503" s="65" t="s">
        <v>4530</v>
      </c>
      <c r="C1503" s="65">
        <v>4519</v>
      </c>
      <c r="D1503" s="65"/>
      <c r="E1503" s="65"/>
      <c r="F1503" s="65"/>
      <c r="G1503" s="65">
        <v>1</v>
      </c>
      <c r="H1503" s="67">
        <f>VLOOKUP(C1503,'Secteur Ex DG'!B:B,1,FALSE)</f>
        <v>4519</v>
      </c>
    </row>
    <row r="1504" spans="1:8" hidden="1" x14ac:dyDescent="0.25">
      <c r="A1504" s="65" t="s">
        <v>4532</v>
      </c>
      <c r="B1504" s="65" t="s">
        <v>4533</v>
      </c>
      <c r="C1504" s="65">
        <v>4520</v>
      </c>
      <c r="D1504" s="65"/>
      <c r="E1504" s="65"/>
      <c r="F1504" s="65"/>
      <c r="G1504" s="65">
        <v>1</v>
      </c>
      <c r="H1504" s="67">
        <f>VLOOKUP(C1504,'Secteur Ex DG'!B:B,1,FALSE)</f>
        <v>4520</v>
      </c>
    </row>
    <row r="1505" spans="1:8" hidden="1" x14ac:dyDescent="0.25">
      <c r="A1505" s="65" t="s">
        <v>4535</v>
      </c>
      <c r="B1505" s="65" t="s">
        <v>4536</v>
      </c>
      <c r="C1505" s="65">
        <v>4521</v>
      </c>
      <c r="D1505" s="65"/>
      <c r="E1505" s="65"/>
      <c r="F1505" s="65"/>
      <c r="G1505" s="65">
        <v>1</v>
      </c>
      <c r="H1505" s="67">
        <f>VLOOKUP(C1505,'Secteur Ex DG'!B:B,1,FALSE)</f>
        <v>4521</v>
      </c>
    </row>
    <row r="1506" spans="1:8" hidden="1" x14ac:dyDescent="0.25">
      <c r="A1506" s="65" t="s">
        <v>4589</v>
      </c>
      <c r="B1506" s="65" t="s">
        <v>4590</v>
      </c>
      <c r="C1506" s="65">
        <v>4562</v>
      </c>
      <c r="D1506" s="65"/>
      <c r="E1506" s="65"/>
      <c r="F1506" s="65"/>
      <c r="G1506" s="65">
        <v>1</v>
      </c>
      <c r="H1506" s="67">
        <f>VLOOKUP(C1506,'Secteur Ex DG'!B:B,1,FALSE)</f>
        <v>4562</v>
      </c>
    </row>
    <row r="1507" spans="1:8" hidden="1" x14ac:dyDescent="0.25">
      <c r="A1507" s="65" t="s">
        <v>4538</v>
      </c>
      <c r="B1507" s="65" t="s">
        <v>4539</v>
      </c>
      <c r="C1507" s="65">
        <v>4522</v>
      </c>
      <c r="D1507" s="65"/>
      <c r="E1507" s="65"/>
      <c r="F1507" s="65"/>
      <c r="G1507" s="65">
        <v>1</v>
      </c>
      <c r="H1507" s="67">
        <f>VLOOKUP(C1507,'Secteur Ex DG'!B:B,1,FALSE)</f>
        <v>4522</v>
      </c>
    </row>
    <row r="1508" spans="1:8" hidden="1" x14ac:dyDescent="0.25">
      <c r="A1508" s="65" t="s">
        <v>4541</v>
      </c>
      <c r="B1508" s="65" t="s">
        <v>4542</v>
      </c>
      <c r="C1508" s="65">
        <v>4526</v>
      </c>
      <c r="D1508" s="65"/>
      <c r="E1508" s="65"/>
      <c r="F1508" s="65"/>
      <c r="G1508" s="65">
        <v>1</v>
      </c>
      <c r="H1508" s="67">
        <f>VLOOKUP(C1508,'Secteur Ex DG'!B:B,1,FALSE)</f>
        <v>4526</v>
      </c>
    </row>
    <row r="1509" spans="1:8" hidden="1" x14ac:dyDescent="0.25">
      <c r="A1509" s="65" t="s">
        <v>4544</v>
      </c>
      <c r="B1509" s="65" t="s">
        <v>4545</v>
      </c>
      <c r="C1509" s="65">
        <v>4530</v>
      </c>
      <c r="D1509" s="65"/>
      <c r="E1509" s="65"/>
      <c r="F1509" s="65"/>
      <c r="G1509" s="65">
        <v>1</v>
      </c>
      <c r="H1509" s="67">
        <f>VLOOKUP(C1509,'Secteur Ex DG'!B:B,1,FALSE)</f>
        <v>4530</v>
      </c>
    </row>
    <row r="1510" spans="1:8" hidden="1" x14ac:dyDescent="0.25">
      <c r="A1510" s="65" t="s">
        <v>4547</v>
      </c>
      <c r="B1510" s="65" t="s">
        <v>4548</v>
      </c>
      <c r="C1510" s="65">
        <v>4531</v>
      </c>
      <c r="D1510" s="65"/>
      <c r="E1510" s="65"/>
      <c r="F1510" s="65"/>
      <c r="G1510" s="65">
        <v>1</v>
      </c>
      <c r="H1510" s="67">
        <f>VLOOKUP(C1510,'Secteur Ex DG'!B:B,1,FALSE)</f>
        <v>4531</v>
      </c>
    </row>
    <row r="1511" spans="1:8" hidden="1" x14ac:dyDescent="0.25">
      <c r="A1511" s="65" t="s">
        <v>4550</v>
      </c>
      <c r="B1511" s="65" t="s">
        <v>4551</v>
      </c>
      <c r="C1511" s="65">
        <v>4532</v>
      </c>
      <c r="D1511" s="65"/>
      <c r="E1511" s="65"/>
      <c r="F1511" s="65"/>
      <c r="G1511" s="65">
        <v>1</v>
      </c>
      <c r="H1511" s="67">
        <f>VLOOKUP(C1511,'Secteur Ex DG'!B:B,1,FALSE)</f>
        <v>4532</v>
      </c>
    </row>
    <row r="1512" spans="1:8" hidden="1" x14ac:dyDescent="0.25">
      <c r="A1512" s="65" t="s">
        <v>4553</v>
      </c>
      <c r="B1512" s="65" t="s">
        <v>4554</v>
      </c>
      <c r="C1512" s="65">
        <v>4533</v>
      </c>
      <c r="D1512" s="65"/>
      <c r="E1512" s="65"/>
      <c r="F1512" s="65"/>
      <c r="G1512" s="65">
        <v>1</v>
      </c>
      <c r="H1512" s="67">
        <f>VLOOKUP(C1512,'Secteur Ex DG'!B:B,1,FALSE)</f>
        <v>4533</v>
      </c>
    </row>
    <row r="1513" spans="1:8" hidden="1" x14ac:dyDescent="0.25">
      <c r="A1513" s="65" t="s">
        <v>4556</v>
      </c>
      <c r="B1513" s="65" t="s">
        <v>4557</v>
      </c>
      <c r="C1513" s="65">
        <v>4535</v>
      </c>
      <c r="D1513" s="65"/>
      <c r="E1513" s="65"/>
      <c r="F1513" s="65"/>
      <c r="G1513" s="65">
        <v>1</v>
      </c>
      <c r="H1513" s="67">
        <f>VLOOKUP(C1513,'Secteur Ex DG'!B:B,1,FALSE)</f>
        <v>4535</v>
      </c>
    </row>
    <row r="1514" spans="1:8" hidden="1" x14ac:dyDescent="0.25">
      <c r="A1514" s="65" t="s">
        <v>4559</v>
      </c>
      <c r="B1514" s="65" t="s">
        <v>4560</v>
      </c>
      <c r="C1514" s="65">
        <v>4536</v>
      </c>
      <c r="D1514" s="65"/>
      <c r="E1514" s="65"/>
      <c r="F1514" s="65"/>
      <c r="G1514" s="65">
        <v>1</v>
      </c>
      <c r="H1514" s="67">
        <f>VLOOKUP(C1514,'Secteur Ex DG'!B:B,1,FALSE)</f>
        <v>4536</v>
      </c>
    </row>
    <row r="1515" spans="1:8" hidden="1" x14ac:dyDescent="0.25">
      <c r="A1515" s="65" t="s">
        <v>4562</v>
      </c>
      <c r="B1515" s="65" t="s">
        <v>4563</v>
      </c>
      <c r="C1515" s="65">
        <v>4540</v>
      </c>
      <c r="D1515" s="65"/>
      <c r="E1515" s="65"/>
      <c r="F1515" s="65"/>
      <c r="G1515" s="65">
        <v>1</v>
      </c>
      <c r="H1515" s="67">
        <f>VLOOKUP(C1515,'Secteur Ex DG'!B:B,1,FALSE)</f>
        <v>4540</v>
      </c>
    </row>
    <row r="1516" spans="1:8" hidden="1" x14ac:dyDescent="0.25">
      <c r="A1516" s="64" t="s">
        <v>6467</v>
      </c>
      <c r="B1516" s="65" t="s">
        <v>6468</v>
      </c>
      <c r="C1516" s="65">
        <v>4541</v>
      </c>
      <c r="D1516" s="65"/>
      <c r="E1516" s="65"/>
      <c r="F1516" s="65"/>
      <c r="G1516" s="65">
        <v>1</v>
      </c>
      <c r="H1516" s="67">
        <f>VLOOKUP(C1516,'Secteur Ex DG'!B:B,1,FALSE)</f>
        <v>4541</v>
      </c>
    </row>
    <row r="1517" spans="1:8" hidden="1" x14ac:dyDescent="0.25">
      <c r="A1517" s="65" t="s">
        <v>4565</v>
      </c>
      <c r="B1517" s="65" t="s">
        <v>4566</v>
      </c>
      <c r="C1517" s="65">
        <v>4545</v>
      </c>
      <c r="D1517" s="65"/>
      <c r="E1517" s="65"/>
      <c r="F1517" s="65"/>
      <c r="G1517" s="65">
        <v>1</v>
      </c>
      <c r="H1517" s="67">
        <f>VLOOKUP(C1517,'Secteur Ex DG'!B:B,1,FALSE)</f>
        <v>4545</v>
      </c>
    </row>
    <row r="1518" spans="1:8" hidden="1" x14ac:dyDescent="0.25">
      <c r="A1518" s="65" t="s">
        <v>4568</v>
      </c>
      <c r="B1518" s="65" t="s">
        <v>4569</v>
      </c>
      <c r="C1518" s="65">
        <v>4549</v>
      </c>
      <c r="D1518" s="65"/>
      <c r="E1518" s="65"/>
      <c r="F1518" s="65"/>
      <c r="G1518" s="65">
        <v>1</v>
      </c>
      <c r="H1518" s="67">
        <f>VLOOKUP(C1518,'Secteur Ex DG'!B:B,1,FALSE)</f>
        <v>4549</v>
      </c>
    </row>
    <row r="1519" spans="1:8" hidden="1" x14ac:dyDescent="0.25">
      <c r="A1519" s="65" t="s">
        <v>4571</v>
      </c>
      <c r="B1519" s="65" t="s">
        <v>4572</v>
      </c>
      <c r="C1519" s="65">
        <v>4550</v>
      </c>
      <c r="D1519" s="65"/>
      <c r="E1519" s="65"/>
      <c r="F1519" s="65"/>
      <c r="G1519" s="65">
        <v>1</v>
      </c>
      <c r="H1519" s="67">
        <f>VLOOKUP(C1519,'Secteur Ex DG'!B:B,1,FALSE)</f>
        <v>4550</v>
      </c>
    </row>
    <row r="1520" spans="1:8" hidden="1" x14ac:dyDescent="0.25">
      <c r="A1520" s="65" t="s">
        <v>4574</v>
      </c>
      <c r="B1520" s="65" t="s">
        <v>4575</v>
      </c>
      <c r="C1520" s="65">
        <v>4551</v>
      </c>
      <c r="D1520" s="65"/>
      <c r="E1520" s="65"/>
      <c r="F1520" s="65"/>
      <c r="G1520" s="65">
        <v>1</v>
      </c>
      <c r="H1520" s="67">
        <f>VLOOKUP(C1520,'Secteur Ex DG'!B:B,1,FALSE)</f>
        <v>4551</v>
      </c>
    </row>
    <row r="1521" spans="1:8" hidden="1" x14ac:dyDescent="0.25">
      <c r="A1521" s="65" t="s">
        <v>4577</v>
      </c>
      <c r="B1521" s="65" t="s">
        <v>4578</v>
      </c>
      <c r="C1521" s="65">
        <v>4552</v>
      </c>
      <c r="D1521" s="65"/>
      <c r="E1521" s="65"/>
      <c r="F1521" s="65"/>
      <c r="G1521" s="65">
        <v>1</v>
      </c>
      <c r="H1521" s="67">
        <f>VLOOKUP(C1521,'Secteur Ex DG'!B:B,1,FALSE)</f>
        <v>4552</v>
      </c>
    </row>
    <row r="1522" spans="1:8" hidden="1" x14ac:dyDescent="0.25">
      <c r="A1522" s="65" t="s">
        <v>4580</v>
      </c>
      <c r="B1522" s="65" t="s">
        <v>4581</v>
      </c>
      <c r="C1522" s="65">
        <v>4553</v>
      </c>
      <c r="D1522" s="65"/>
      <c r="E1522" s="65"/>
      <c r="F1522" s="65"/>
      <c r="G1522" s="65">
        <v>1</v>
      </c>
      <c r="H1522" s="67">
        <f>VLOOKUP(C1522,'Secteur Ex DG'!B:B,1,FALSE)</f>
        <v>4553</v>
      </c>
    </row>
    <row r="1523" spans="1:8" hidden="1" x14ac:dyDescent="0.25">
      <c r="A1523" s="65" t="s">
        <v>4583</v>
      </c>
      <c r="B1523" s="65" t="s">
        <v>4584</v>
      </c>
      <c r="C1523" s="65">
        <v>4554</v>
      </c>
      <c r="D1523" s="65"/>
      <c r="E1523" s="65"/>
      <c r="F1523" s="65"/>
      <c r="G1523" s="65">
        <v>1</v>
      </c>
      <c r="H1523" s="67">
        <f>VLOOKUP(C1523,'Secteur Ex DG'!B:B,1,FALSE)</f>
        <v>4554</v>
      </c>
    </row>
    <row r="1524" spans="1:8" hidden="1" x14ac:dyDescent="0.25">
      <c r="A1524" s="65" t="s">
        <v>4586</v>
      </c>
      <c r="B1524" s="65" t="s">
        <v>4587</v>
      </c>
      <c r="C1524" s="65">
        <v>4555</v>
      </c>
      <c r="D1524" s="65"/>
      <c r="E1524" s="65"/>
      <c r="F1524" s="65"/>
      <c r="G1524" s="65">
        <v>1</v>
      </c>
      <c r="H1524" s="67">
        <f>VLOOKUP(C1524,'Secteur Ex DG'!B:B,1,FALSE)</f>
        <v>4555</v>
      </c>
    </row>
    <row r="1525" spans="1:8" hidden="1" x14ac:dyDescent="0.25">
      <c r="A1525" s="69" t="s">
        <v>4592</v>
      </c>
      <c r="B1525" s="69" t="s">
        <v>4593</v>
      </c>
      <c r="C1525" s="69">
        <v>4563</v>
      </c>
      <c r="G1525" s="68">
        <v>1</v>
      </c>
      <c r="H1525" s="67">
        <f>VLOOKUP(C1525,'Secteur Ex DG'!B:B,1,FALSE)</f>
        <v>4563</v>
      </c>
    </row>
    <row r="1526" spans="1:8" hidden="1" x14ac:dyDescent="0.25">
      <c r="A1526" s="65" t="s">
        <v>4595</v>
      </c>
      <c r="B1526" s="65" t="s">
        <v>4596</v>
      </c>
      <c r="C1526" s="65">
        <v>4757</v>
      </c>
      <c r="D1526" s="65"/>
      <c r="E1526" s="65"/>
      <c r="F1526" s="65"/>
      <c r="G1526" s="65">
        <v>1</v>
      </c>
      <c r="H1526" s="67">
        <f>VLOOKUP(C1526,'Secteur Ex DG'!B:B,1,FALSE)</f>
        <v>4757</v>
      </c>
    </row>
    <row r="1527" spans="1:8" hidden="1" x14ac:dyDescent="0.25">
      <c r="A1527" s="65" t="s">
        <v>4598</v>
      </c>
      <c r="B1527" s="65" t="s">
        <v>4599</v>
      </c>
      <c r="C1527" s="65">
        <v>4758</v>
      </c>
      <c r="D1527" s="65"/>
      <c r="E1527" s="65"/>
      <c r="F1527" s="65"/>
      <c r="G1527" s="65">
        <v>1</v>
      </c>
      <c r="H1527" s="67">
        <f>VLOOKUP(C1527,'Secteur Ex DG'!B:B,1,FALSE)</f>
        <v>4758</v>
      </c>
    </row>
    <row r="1528" spans="1:8" hidden="1" x14ac:dyDescent="0.25">
      <c r="A1528" s="65" t="s">
        <v>4601</v>
      </c>
      <c r="B1528" s="65" t="s">
        <v>4602</v>
      </c>
      <c r="C1528" s="65">
        <v>4759</v>
      </c>
      <c r="D1528" s="65"/>
      <c r="E1528" s="65"/>
      <c r="F1528" s="65"/>
      <c r="G1528" s="65">
        <v>1</v>
      </c>
      <c r="H1528" s="67">
        <f>VLOOKUP(C1528,'Secteur Ex DG'!B:B,1,FALSE)</f>
        <v>4759</v>
      </c>
    </row>
    <row r="1529" spans="1:8" hidden="1" x14ac:dyDescent="0.25">
      <c r="A1529" s="65" t="s">
        <v>4604</v>
      </c>
      <c r="B1529" s="65" t="s">
        <v>4605</v>
      </c>
      <c r="C1529" s="65">
        <v>4760</v>
      </c>
      <c r="D1529" s="65"/>
      <c r="E1529" s="65"/>
      <c r="F1529" s="65"/>
      <c r="G1529" s="65">
        <v>1</v>
      </c>
      <c r="H1529" s="67">
        <f>VLOOKUP(C1529,'Secteur Ex DG'!B:B,1,FALSE)</f>
        <v>4760</v>
      </c>
    </row>
    <row r="1530" spans="1:8" hidden="1" x14ac:dyDescent="0.25">
      <c r="A1530" s="65" t="s">
        <v>4607</v>
      </c>
      <c r="B1530" s="65" t="s">
        <v>4608</v>
      </c>
      <c r="C1530" s="65">
        <v>4761</v>
      </c>
      <c r="D1530" s="65"/>
      <c r="E1530" s="65"/>
      <c r="F1530" s="65"/>
      <c r="G1530" s="65">
        <v>1</v>
      </c>
      <c r="H1530" s="67">
        <f>VLOOKUP(C1530,'Secteur Ex DG'!B:B,1,FALSE)</f>
        <v>4761</v>
      </c>
    </row>
    <row r="1531" spans="1:8" hidden="1" x14ac:dyDescent="0.25">
      <c r="A1531" s="65" t="s">
        <v>4610</v>
      </c>
      <c r="B1531" s="65" t="s">
        <v>4611</v>
      </c>
      <c r="C1531" s="65">
        <v>4762</v>
      </c>
      <c r="D1531" s="65"/>
      <c r="E1531" s="65"/>
      <c r="F1531" s="65"/>
      <c r="G1531" s="65">
        <v>1</v>
      </c>
      <c r="H1531" s="67">
        <f>VLOOKUP(C1531,'Secteur Ex DG'!B:B,1,FALSE)</f>
        <v>4762</v>
      </c>
    </row>
    <row r="1532" spans="1:8" hidden="1" x14ac:dyDescent="0.25">
      <c r="A1532" s="65" t="s">
        <v>4613</v>
      </c>
      <c r="B1532" s="65" t="s">
        <v>4614</v>
      </c>
      <c r="C1532" s="65">
        <v>4763</v>
      </c>
      <c r="D1532" s="65"/>
      <c r="E1532" s="65"/>
      <c r="F1532" s="65"/>
      <c r="G1532" s="65">
        <v>1</v>
      </c>
      <c r="H1532" s="67">
        <f>VLOOKUP(C1532,'Secteur Ex DG'!B:B,1,FALSE)</f>
        <v>4763</v>
      </c>
    </row>
    <row r="1533" spans="1:8" hidden="1" x14ac:dyDescent="0.25">
      <c r="A1533" s="65" t="s">
        <v>4616</v>
      </c>
      <c r="B1533" s="65" t="s">
        <v>4617</v>
      </c>
      <c r="C1533" s="65">
        <v>4764</v>
      </c>
      <c r="D1533" s="65"/>
      <c r="E1533" s="65"/>
      <c r="F1533" s="65"/>
      <c r="G1533" s="65">
        <v>1</v>
      </c>
      <c r="H1533" s="67">
        <f>VLOOKUP(C1533,'Secteur Ex DG'!B:B,1,FALSE)</f>
        <v>4764</v>
      </c>
    </row>
    <row r="1534" spans="1:8" hidden="1" x14ac:dyDescent="0.25">
      <c r="A1534" s="65" t="s">
        <v>4619</v>
      </c>
      <c r="B1534" s="65" t="s">
        <v>4620</v>
      </c>
      <c r="C1534" s="65">
        <v>4765</v>
      </c>
      <c r="D1534" s="65"/>
      <c r="E1534" s="65"/>
      <c r="F1534" s="65"/>
      <c r="G1534" s="65">
        <v>1</v>
      </c>
      <c r="H1534" s="67">
        <f>VLOOKUP(C1534,'Secteur Ex DG'!B:B,1,FALSE)</f>
        <v>4765</v>
      </c>
    </row>
    <row r="1535" spans="1:8" hidden="1" x14ac:dyDescent="0.25">
      <c r="A1535" s="65" t="s">
        <v>4622</v>
      </c>
      <c r="B1535" s="65" t="s">
        <v>4623</v>
      </c>
      <c r="C1535" s="65">
        <v>4766</v>
      </c>
      <c r="D1535" s="65"/>
      <c r="E1535" s="65"/>
      <c r="F1535" s="65"/>
      <c r="G1535" s="65">
        <v>1</v>
      </c>
      <c r="H1535" s="67">
        <f>VLOOKUP(C1535,'Secteur Ex DG'!B:B,1,FALSE)</f>
        <v>4766</v>
      </c>
    </row>
    <row r="1536" spans="1:8" hidden="1" x14ac:dyDescent="0.25">
      <c r="A1536" s="65" t="s">
        <v>4625</v>
      </c>
      <c r="B1536" s="65" t="s">
        <v>4626</v>
      </c>
      <c r="C1536" s="65">
        <v>4767</v>
      </c>
      <c r="D1536" s="65"/>
      <c r="E1536" s="65"/>
      <c r="F1536" s="65"/>
      <c r="G1536" s="65">
        <v>1</v>
      </c>
      <c r="H1536" s="67">
        <f>VLOOKUP(C1536,'Secteur Ex DG'!B:B,1,FALSE)</f>
        <v>4767</v>
      </c>
    </row>
    <row r="1537" spans="1:8" hidden="1" x14ac:dyDescent="0.25">
      <c r="A1537" s="65" t="s">
        <v>4670</v>
      </c>
      <c r="B1537" s="65" t="s">
        <v>4671</v>
      </c>
      <c r="C1537" s="65">
        <v>4785</v>
      </c>
      <c r="D1537" s="65"/>
      <c r="E1537" s="65"/>
      <c r="F1537" s="65"/>
      <c r="G1537" s="65">
        <v>1</v>
      </c>
      <c r="H1537" s="67">
        <f>VLOOKUP(C1537,'Secteur Ex DG'!B:B,1,FALSE)</f>
        <v>4785</v>
      </c>
    </row>
    <row r="1538" spans="1:8" hidden="1" x14ac:dyDescent="0.25">
      <c r="A1538" s="65" t="s">
        <v>4628</v>
      </c>
      <c r="B1538" s="65" t="s">
        <v>4629</v>
      </c>
      <c r="C1538" s="65">
        <v>4769</v>
      </c>
      <c r="D1538" s="65"/>
      <c r="E1538" s="65"/>
      <c r="F1538" s="65"/>
      <c r="G1538" s="65">
        <v>1</v>
      </c>
      <c r="H1538" s="67">
        <f>VLOOKUP(C1538,'Secteur Ex DG'!B:B,1,FALSE)</f>
        <v>4769</v>
      </c>
    </row>
    <row r="1539" spans="1:8" hidden="1" x14ac:dyDescent="0.25">
      <c r="A1539" s="65" t="s">
        <v>4631</v>
      </c>
      <c r="B1539" s="65" t="s">
        <v>4632</v>
      </c>
      <c r="C1539" s="65">
        <v>4770</v>
      </c>
      <c r="D1539" s="65"/>
      <c r="E1539" s="65"/>
      <c r="F1539" s="65"/>
      <c r="G1539" s="65">
        <v>1</v>
      </c>
      <c r="H1539" s="67">
        <f>VLOOKUP(C1539,'Secteur Ex DG'!B:B,1,FALSE)</f>
        <v>4770</v>
      </c>
    </row>
    <row r="1540" spans="1:8" hidden="1" x14ac:dyDescent="0.25">
      <c r="A1540" s="66" t="s">
        <v>4634</v>
      </c>
      <c r="B1540" s="67" t="s">
        <v>4635</v>
      </c>
      <c r="C1540" s="67">
        <v>4771</v>
      </c>
      <c r="G1540" s="68">
        <v>1</v>
      </c>
      <c r="H1540" s="67">
        <f>VLOOKUP(C1540,'Secteur Ex DG'!B:B,1,FALSE)</f>
        <v>4771</v>
      </c>
    </row>
    <row r="1541" spans="1:8" hidden="1" x14ac:dyDescent="0.25">
      <c r="A1541" s="65" t="s">
        <v>4673</v>
      </c>
      <c r="B1541" s="65" t="s">
        <v>4674</v>
      </c>
      <c r="C1541" s="65">
        <v>4786</v>
      </c>
      <c r="D1541" s="65"/>
      <c r="E1541" s="65"/>
      <c r="F1541" s="65"/>
      <c r="G1541" s="65">
        <v>1</v>
      </c>
      <c r="H1541" s="67">
        <f>VLOOKUP(C1541,'Secteur Ex DG'!B:B,1,FALSE)</f>
        <v>4786</v>
      </c>
    </row>
    <row r="1542" spans="1:8" hidden="1" x14ac:dyDescent="0.25">
      <c r="A1542" s="65" t="s">
        <v>4637</v>
      </c>
      <c r="B1542" s="65" t="s">
        <v>4638</v>
      </c>
      <c r="C1542" s="65">
        <v>4773</v>
      </c>
      <c r="D1542" s="65"/>
      <c r="E1542" s="65"/>
      <c r="F1542" s="65"/>
      <c r="G1542" s="65">
        <v>1</v>
      </c>
      <c r="H1542" s="67">
        <f>VLOOKUP(C1542,'Secteur Ex DG'!B:B,1,FALSE)</f>
        <v>4773</v>
      </c>
    </row>
    <row r="1543" spans="1:8" hidden="1" x14ac:dyDescent="0.25">
      <c r="A1543" s="65" t="s">
        <v>4640</v>
      </c>
      <c r="B1543" s="65" t="s">
        <v>4641</v>
      </c>
      <c r="C1543" s="65">
        <v>4774</v>
      </c>
      <c r="D1543" s="65"/>
      <c r="E1543" s="65"/>
      <c r="F1543" s="65"/>
      <c r="G1543" s="65">
        <v>1</v>
      </c>
      <c r="H1543" s="67">
        <f>VLOOKUP(C1543,'Secteur Ex DG'!B:B,1,FALSE)</f>
        <v>4774</v>
      </c>
    </row>
    <row r="1544" spans="1:8" hidden="1" x14ac:dyDescent="0.25">
      <c r="A1544" s="65" t="s">
        <v>4643</v>
      </c>
      <c r="B1544" s="65" t="s">
        <v>4644</v>
      </c>
      <c r="C1544" s="65">
        <v>4775</v>
      </c>
      <c r="D1544" s="65"/>
      <c r="E1544" s="65"/>
      <c r="F1544" s="65"/>
      <c r="G1544" s="65">
        <v>1</v>
      </c>
      <c r="H1544" s="67">
        <f>VLOOKUP(C1544,'Secteur Ex DG'!B:B,1,FALSE)</f>
        <v>4775</v>
      </c>
    </row>
    <row r="1545" spans="1:8" hidden="1" x14ac:dyDescent="0.25">
      <c r="A1545" s="65" t="s">
        <v>4646</v>
      </c>
      <c r="B1545" s="65" t="s">
        <v>4647</v>
      </c>
      <c r="C1545" s="65">
        <v>4776</v>
      </c>
      <c r="D1545" s="65"/>
      <c r="E1545" s="65"/>
      <c r="F1545" s="65"/>
      <c r="G1545" s="65">
        <v>1</v>
      </c>
      <c r="H1545" s="67">
        <f>VLOOKUP(C1545,'Secteur Ex DG'!B:B,1,FALSE)</f>
        <v>4776</v>
      </c>
    </row>
    <row r="1546" spans="1:8" hidden="1" x14ac:dyDescent="0.25">
      <c r="A1546" s="65" t="s">
        <v>4649</v>
      </c>
      <c r="B1546" s="65" t="s">
        <v>4650</v>
      </c>
      <c r="C1546" s="65">
        <v>4777</v>
      </c>
      <c r="D1546" s="65"/>
      <c r="E1546" s="65"/>
      <c r="F1546" s="65"/>
      <c r="G1546" s="65">
        <v>1</v>
      </c>
      <c r="H1546" s="67">
        <f>VLOOKUP(C1546,'Secteur Ex DG'!B:B,1,FALSE)</f>
        <v>4777</v>
      </c>
    </row>
    <row r="1547" spans="1:8" hidden="1" x14ac:dyDescent="0.25">
      <c r="A1547" s="65" t="s">
        <v>4652</v>
      </c>
      <c r="B1547" s="65" t="s">
        <v>4653</v>
      </c>
      <c r="C1547" s="65">
        <v>4778</v>
      </c>
      <c r="D1547" s="65"/>
      <c r="E1547" s="65"/>
      <c r="F1547" s="65"/>
      <c r="G1547" s="65">
        <v>1</v>
      </c>
      <c r="H1547" s="67">
        <f>VLOOKUP(C1547,'Secteur Ex DG'!B:B,1,FALSE)</f>
        <v>4778</v>
      </c>
    </row>
    <row r="1548" spans="1:8" hidden="1" x14ac:dyDescent="0.25">
      <c r="A1548" s="65" t="s">
        <v>4655</v>
      </c>
      <c r="B1548" s="65" t="s">
        <v>4656</v>
      </c>
      <c r="C1548" s="65">
        <v>4779</v>
      </c>
      <c r="D1548" s="65"/>
      <c r="E1548" s="65"/>
      <c r="F1548" s="65"/>
      <c r="G1548" s="65">
        <v>1</v>
      </c>
      <c r="H1548" s="67">
        <f>VLOOKUP(C1548,'Secteur Ex DG'!B:B,1,FALSE)</f>
        <v>4779</v>
      </c>
    </row>
    <row r="1549" spans="1:8" hidden="1" x14ac:dyDescent="0.25">
      <c r="A1549" s="65" t="s">
        <v>4658</v>
      </c>
      <c r="B1549" s="65" t="s">
        <v>4659</v>
      </c>
      <c r="C1549" s="65">
        <v>4780</v>
      </c>
      <c r="D1549" s="65"/>
      <c r="E1549" s="65"/>
      <c r="F1549" s="65"/>
      <c r="G1549" s="65">
        <v>1</v>
      </c>
      <c r="H1549" s="67">
        <f>VLOOKUP(C1549,'Secteur Ex DG'!B:B,1,FALSE)</f>
        <v>4780</v>
      </c>
    </row>
    <row r="1550" spans="1:8" hidden="1" x14ac:dyDescent="0.25">
      <c r="A1550" s="65" t="s">
        <v>4661</v>
      </c>
      <c r="B1550" s="65" t="s">
        <v>4662</v>
      </c>
      <c r="C1550" s="65">
        <v>4782</v>
      </c>
      <c r="D1550" s="65"/>
      <c r="E1550" s="65"/>
      <c r="F1550" s="65"/>
      <c r="G1550" s="65">
        <v>1</v>
      </c>
      <c r="H1550" s="67">
        <f>VLOOKUP(C1550,'Secteur Ex DG'!B:B,1,FALSE)</f>
        <v>4782</v>
      </c>
    </row>
    <row r="1551" spans="1:8" hidden="1" x14ac:dyDescent="0.25">
      <c r="A1551" s="65" t="s">
        <v>4664</v>
      </c>
      <c r="B1551" s="65" t="s">
        <v>4665</v>
      </c>
      <c r="C1551" s="65">
        <v>4783</v>
      </c>
      <c r="D1551" s="65"/>
      <c r="E1551" s="65"/>
      <c r="F1551" s="65"/>
      <c r="G1551" s="65">
        <v>1</v>
      </c>
      <c r="H1551" s="67">
        <f>VLOOKUP(C1551,'Secteur Ex DG'!B:B,1,FALSE)</f>
        <v>4783</v>
      </c>
    </row>
    <row r="1552" spans="1:8" hidden="1" x14ac:dyDescent="0.25">
      <c r="A1552" s="65" t="s">
        <v>4667</v>
      </c>
      <c r="B1552" s="65" t="s">
        <v>4668</v>
      </c>
      <c r="C1552" s="65">
        <v>4784</v>
      </c>
      <c r="D1552" s="65"/>
      <c r="E1552" s="65"/>
      <c r="F1552" s="65"/>
      <c r="G1552" s="65">
        <v>1</v>
      </c>
      <c r="H1552" s="67">
        <f>VLOOKUP(C1552,'Secteur Ex DG'!B:B,1,FALSE)</f>
        <v>4784</v>
      </c>
    </row>
    <row r="1553" spans="1:8" hidden="1" x14ac:dyDescent="0.25">
      <c r="A1553" s="65" t="s">
        <v>4679</v>
      </c>
      <c r="B1553" s="65" t="s">
        <v>4680</v>
      </c>
      <c r="C1553" s="65">
        <v>4922</v>
      </c>
      <c r="D1553" s="65"/>
      <c r="E1553" s="65"/>
      <c r="F1553" s="65"/>
      <c r="G1553" s="65">
        <v>1</v>
      </c>
      <c r="H1553" s="67">
        <f>VLOOKUP(C1553,'Secteur Ex DG'!B:B,1,FALSE)</f>
        <v>4922</v>
      </c>
    </row>
    <row r="1554" spans="1:8" hidden="1" x14ac:dyDescent="0.25">
      <c r="A1554" s="65" t="s">
        <v>4682</v>
      </c>
      <c r="B1554" s="65" t="s">
        <v>4683</v>
      </c>
      <c r="C1554" s="65">
        <v>4923</v>
      </c>
      <c r="D1554" s="65"/>
      <c r="E1554" s="65"/>
      <c r="F1554" s="65"/>
      <c r="G1554" s="65">
        <v>1</v>
      </c>
      <c r="H1554" s="67">
        <f>VLOOKUP(C1554,'Secteur Ex DG'!B:B,1,FALSE)</f>
        <v>4923</v>
      </c>
    </row>
    <row r="1555" spans="1:8" hidden="1" x14ac:dyDescent="0.25">
      <c r="A1555" s="65" t="s">
        <v>4685</v>
      </c>
      <c r="B1555" s="65" t="s">
        <v>4686</v>
      </c>
      <c r="C1555" s="65">
        <v>4924</v>
      </c>
      <c r="D1555" s="65"/>
      <c r="E1555" s="65"/>
      <c r="F1555" s="65"/>
      <c r="G1555" s="65">
        <v>1</v>
      </c>
      <c r="H1555" s="67">
        <f>VLOOKUP(C1555,'Secteur Ex DG'!B:B,1,FALSE)</f>
        <v>4924</v>
      </c>
    </row>
    <row r="1556" spans="1:8" hidden="1" x14ac:dyDescent="0.25">
      <c r="A1556" s="65" t="s">
        <v>4688</v>
      </c>
      <c r="B1556" s="65" t="s">
        <v>4689</v>
      </c>
      <c r="C1556" s="65">
        <v>4926</v>
      </c>
      <c r="D1556" s="65"/>
      <c r="E1556" s="65"/>
      <c r="F1556" s="65"/>
      <c r="G1556" s="65">
        <v>1</v>
      </c>
      <c r="H1556" s="67">
        <f>VLOOKUP(C1556,'Secteur Ex DG'!B:B,1,FALSE)</f>
        <v>4926</v>
      </c>
    </row>
    <row r="1557" spans="1:8" hidden="1" x14ac:dyDescent="0.25">
      <c r="A1557" s="65" t="s">
        <v>4691</v>
      </c>
      <c r="B1557" s="65" t="s">
        <v>4692</v>
      </c>
      <c r="C1557" s="65">
        <v>4927</v>
      </c>
      <c r="D1557" s="65"/>
      <c r="E1557" s="65"/>
      <c r="F1557" s="65"/>
      <c r="G1557" s="65">
        <v>1</v>
      </c>
      <c r="H1557" s="67">
        <f>VLOOKUP(C1557,'Secteur Ex DG'!B:B,1,FALSE)</f>
        <v>4927</v>
      </c>
    </row>
    <row r="1558" spans="1:8" hidden="1" x14ac:dyDescent="0.25">
      <c r="A1558" s="65" t="s">
        <v>4694</v>
      </c>
      <c r="B1558" s="65" t="s">
        <v>4695</v>
      </c>
      <c r="C1558" s="65">
        <v>4928</v>
      </c>
      <c r="D1558" s="65"/>
      <c r="E1558" s="65"/>
      <c r="F1558" s="65"/>
      <c r="G1558" s="65">
        <v>1</v>
      </c>
      <c r="H1558" s="67">
        <f>VLOOKUP(C1558,'Secteur Ex DG'!B:B,1,FALSE)</f>
        <v>4928</v>
      </c>
    </row>
    <row r="1559" spans="1:8" hidden="1" x14ac:dyDescent="0.25">
      <c r="A1559" s="65" t="s">
        <v>4809</v>
      </c>
      <c r="B1559" s="65" t="s">
        <v>4810</v>
      </c>
      <c r="C1559" s="65">
        <v>4988</v>
      </c>
      <c r="D1559" s="65"/>
      <c r="E1559" s="65"/>
      <c r="F1559" s="65"/>
      <c r="G1559" s="65">
        <v>1</v>
      </c>
      <c r="H1559" s="67">
        <f>VLOOKUP(C1559,'Secteur Ex DG'!B:B,1,FALSE)</f>
        <v>4988</v>
      </c>
    </row>
    <row r="1560" spans="1:8" hidden="1" x14ac:dyDescent="0.25">
      <c r="A1560" s="65" t="s">
        <v>4697</v>
      </c>
      <c r="B1560" s="65" t="s">
        <v>4698</v>
      </c>
      <c r="C1560" s="65">
        <v>4930</v>
      </c>
      <c r="D1560" s="65"/>
      <c r="E1560" s="65"/>
      <c r="F1560" s="65"/>
      <c r="G1560" s="65">
        <v>1</v>
      </c>
      <c r="H1560" s="67">
        <f>VLOOKUP(C1560,'Secteur Ex DG'!B:B,1,FALSE)</f>
        <v>4930</v>
      </c>
    </row>
    <row r="1561" spans="1:8" hidden="1" x14ac:dyDescent="0.25">
      <c r="A1561" s="65" t="s">
        <v>4700</v>
      </c>
      <c r="B1561" s="65" t="s">
        <v>4701</v>
      </c>
      <c r="C1561" s="65">
        <v>4931</v>
      </c>
      <c r="D1561" s="65"/>
      <c r="E1561" s="65"/>
      <c r="F1561" s="65"/>
      <c r="G1561" s="65">
        <v>1</v>
      </c>
      <c r="H1561" s="67">
        <f>VLOOKUP(C1561,'Secteur Ex DG'!B:B,1,FALSE)</f>
        <v>4931</v>
      </c>
    </row>
    <row r="1562" spans="1:8" hidden="1" x14ac:dyDescent="0.25">
      <c r="A1562" s="65" t="s">
        <v>4703</v>
      </c>
      <c r="B1562" s="65" t="s">
        <v>4704</v>
      </c>
      <c r="C1562" s="65">
        <v>4932</v>
      </c>
      <c r="D1562" s="65"/>
      <c r="E1562" s="65"/>
      <c r="F1562" s="65"/>
      <c r="G1562" s="65">
        <v>1</v>
      </c>
      <c r="H1562" s="67">
        <f>VLOOKUP(C1562,'Secteur Ex DG'!B:B,1,FALSE)</f>
        <v>4932</v>
      </c>
    </row>
    <row r="1563" spans="1:8" hidden="1" x14ac:dyDescent="0.25">
      <c r="A1563" s="65" t="s">
        <v>4706</v>
      </c>
      <c r="B1563" s="65" t="s">
        <v>4707</v>
      </c>
      <c r="C1563" s="65">
        <v>4934</v>
      </c>
      <c r="D1563" s="65"/>
      <c r="E1563" s="65"/>
      <c r="F1563" s="65"/>
      <c r="G1563" s="65">
        <v>1</v>
      </c>
      <c r="H1563" s="67">
        <f>VLOOKUP(C1563,'Secteur Ex DG'!B:B,1,FALSE)</f>
        <v>4934</v>
      </c>
    </row>
    <row r="1564" spans="1:8" hidden="1" x14ac:dyDescent="0.25">
      <c r="A1564" s="65" t="s">
        <v>4709</v>
      </c>
      <c r="B1564" s="65" t="s">
        <v>4710</v>
      </c>
      <c r="C1564" s="65">
        <v>4935</v>
      </c>
      <c r="D1564" s="65"/>
      <c r="E1564" s="65"/>
      <c r="F1564" s="65"/>
      <c r="G1564" s="65">
        <v>1</v>
      </c>
      <c r="H1564" s="67">
        <f>VLOOKUP(C1564,'Secteur Ex DG'!B:B,1,FALSE)</f>
        <v>4935</v>
      </c>
    </row>
    <row r="1565" spans="1:8" hidden="1" x14ac:dyDescent="0.25">
      <c r="A1565" s="65" t="s">
        <v>4712</v>
      </c>
      <c r="B1565" s="65" t="s">
        <v>4713</v>
      </c>
      <c r="C1565" s="65">
        <v>4938</v>
      </c>
      <c r="D1565" s="65"/>
      <c r="E1565" s="65"/>
      <c r="F1565" s="65"/>
      <c r="G1565" s="65">
        <v>1</v>
      </c>
      <c r="H1565" s="67">
        <f>VLOOKUP(C1565,'Secteur Ex DG'!B:B,1,FALSE)</f>
        <v>4938</v>
      </c>
    </row>
    <row r="1566" spans="1:8" hidden="1" x14ac:dyDescent="0.25">
      <c r="A1566" s="65" t="s">
        <v>4715</v>
      </c>
      <c r="B1566" s="65" t="s">
        <v>4716</v>
      </c>
      <c r="C1566" s="65">
        <v>4939</v>
      </c>
      <c r="D1566" s="65"/>
      <c r="E1566" s="65"/>
      <c r="F1566" s="65"/>
      <c r="G1566" s="65">
        <v>1</v>
      </c>
      <c r="H1566" s="67">
        <f>VLOOKUP(C1566,'Secteur Ex DG'!B:B,1,FALSE)</f>
        <v>4939</v>
      </c>
    </row>
    <row r="1567" spans="1:8" hidden="1" x14ac:dyDescent="0.25">
      <c r="A1567" s="65" t="s">
        <v>4718</v>
      </c>
      <c r="B1567" s="65" t="s">
        <v>4719</v>
      </c>
      <c r="C1567" s="65">
        <v>4940</v>
      </c>
      <c r="D1567" s="65"/>
      <c r="E1567" s="65"/>
      <c r="F1567" s="65"/>
      <c r="G1567" s="65">
        <v>1</v>
      </c>
      <c r="H1567" s="67">
        <f>VLOOKUP(C1567,'Secteur Ex DG'!B:B,1,FALSE)</f>
        <v>4940</v>
      </c>
    </row>
    <row r="1568" spans="1:8" hidden="1" x14ac:dyDescent="0.25">
      <c r="A1568" s="65" t="s">
        <v>4721</v>
      </c>
      <c r="B1568" s="65" t="s">
        <v>4722</v>
      </c>
      <c r="C1568" s="65">
        <v>4941</v>
      </c>
      <c r="D1568" s="65"/>
      <c r="E1568" s="65"/>
      <c r="F1568" s="65"/>
      <c r="G1568" s="65">
        <v>1</v>
      </c>
      <c r="H1568" s="67">
        <f>VLOOKUP(C1568,'Secteur Ex DG'!B:B,1,FALSE)</f>
        <v>4941</v>
      </c>
    </row>
    <row r="1569" spans="1:9" hidden="1" x14ac:dyDescent="0.25">
      <c r="A1569" s="65" t="s">
        <v>4724</v>
      </c>
      <c r="B1569" s="65" t="s">
        <v>4725</v>
      </c>
      <c r="C1569" s="65">
        <v>4943</v>
      </c>
      <c r="D1569" s="65"/>
      <c r="E1569" s="65"/>
      <c r="F1569" s="65"/>
      <c r="G1569" s="65">
        <v>1</v>
      </c>
      <c r="H1569" s="67">
        <f>VLOOKUP(C1569,'Secteur Ex DG'!B:B,1,FALSE)</f>
        <v>4943</v>
      </c>
    </row>
    <row r="1570" spans="1:9" hidden="1" x14ac:dyDescent="0.25">
      <c r="A1570" s="65" t="s">
        <v>4727</v>
      </c>
      <c r="B1570" s="65" t="s">
        <v>4728</v>
      </c>
      <c r="C1570" s="65">
        <v>4944</v>
      </c>
      <c r="D1570" s="65"/>
      <c r="E1570" s="65"/>
      <c r="F1570" s="65"/>
      <c r="G1570" s="65">
        <v>1</v>
      </c>
      <c r="H1570" s="67">
        <f>VLOOKUP(C1570,'Secteur Ex DG'!B:B,1,FALSE)</f>
        <v>4944</v>
      </c>
    </row>
    <row r="1571" spans="1:9" hidden="1" x14ac:dyDescent="0.25">
      <c r="A1571" s="65" t="s">
        <v>4730</v>
      </c>
      <c r="B1571" s="65" t="s">
        <v>4731</v>
      </c>
      <c r="C1571" s="65">
        <v>4945</v>
      </c>
      <c r="D1571" s="65"/>
      <c r="E1571" s="65"/>
      <c r="F1571" s="65"/>
      <c r="G1571" s="65">
        <v>1</v>
      </c>
      <c r="H1571" s="67">
        <f>VLOOKUP(C1571,'Secteur Ex DG'!B:B,1,FALSE)</f>
        <v>4945</v>
      </c>
    </row>
    <row r="1572" spans="1:9" hidden="1" x14ac:dyDescent="0.25">
      <c r="A1572" s="65" t="s">
        <v>4733</v>
      </c>
      <c r="B1572" s="65" t="s">
        <v>4734</v>
      </c>
      <c r="C1572" s="65">
        <v>4946</v>
      </c>
      <c r="D1572" s="65"/>
      <c r="E1572" s="65"/>
      <c r="F1572" s="65"/>
      <c r="G1572" s="65">
        <v>1</v>
      </c>
      <c r="H1572" s="67">
        <f>VLOOKUP(C1572,'Secteur Ex DG'!B:B,1,FALSE)</f>
        <v>4946</v>
      </c>
    </row>
    <row r="1573" spans="1:9" hidden="1" x14ac:dyDescent="0.25">
      <c r="A1573" s="65" t="s">
        <v>4736</v>
      </c>
      <c r="B1573" s="65" t="s">
        <v>4737</v>
      </c>
      <c r="C1573" s="65">
        <v>4948</v>
      </c>
      <c r="D1573" s="65"/>
      <c r="E1573" s="65"/>
      <c r="F1573" s="65"/>
      <c r="G1573" s="65">
        <v>1</v>
      </c>
      <c r="H1573" s="67">
        <f>VLOOKUP(C1573,'Secteur Ex DG'!B:B,1,FALSE)</f>
        <v>4948</v>
      </c>
    </row>
    <row r="1574" spans="1:9" hidden="1" x14ac:dyDescent="0.25">
      <c r="A1574" s="65" t="s">
        <v>4739</v>
      </c>
      <c r="B1574" s="65" t="s">
        <v>4740</v>
      </c>
      <c r="C1574" s="65">
        <v>4949</v>
      </c>
      <c r="D1574" s="65"/>
      <c r="E1574" s="65"/>
      <c r="F1574" s="65"/>
      <c r="G1574" s="65">
        <v>1</v>
      </c>
      <c r="H1574" s="67">
        <f>VLOOKUP(C1574,'Secteur Ex DG'!B:B,1,FALSE)</f>
        <v>4949</v>
      </c>
    </row>
    <row r="1575" spans="1:9" hidden="1" x14ac:dyDescent="0.25">
      <c r="A1575" s="65" t="s">
        <v>4742</v>
      </c>
      <c r="B1575" s="65" t="s">
        <v>4743</v>
      </c>
      <c r="C1575" s="65">
        <v>4950</v>
      </c>
      <c r="D1575" s="65"/>
      <c r="E1575" s="65"/>
      <c r="F1575" s="65"/>
      <c r="G1575" s="65">
        <v>1</v>
      </c>
      <c r="H1575" s="67">
        <f>VLOOKUP(C1575,'Secteur Ex DG'!B:B,1,FALSE)</f>
        <v>4950</v>
      </c>
    </row>
    <row r="1576" spans="1:9" hidden="1" x14ac:dyDescent="0.25">
      <c r="A1576" s="65" t="s">
        <v>4745</v>
      </c>
      <c r="B1576" s="65" t="s">
        <v>4746</v>
      </c>
      <c r="C1576" s="65">
        <v>4951</v>
      </c>
      <c r="D1576" s="65"/>
      <c r="E1576" s="65"/>
      <c r="F1576" s="65"/>
      <c r="G1576" s="65">
        <v>1</v>
      </c>
      <c r="H1576" s="67">
        <f>VLOOKUP(C1576,'Secteur Ex DG'!B:B,1,FALSE)</f>
        <v>4951</v>
      </c>
    </row>
    <row r="1577" spans="1:9" hidden="1" x14ac:dyDescent="0.25">
      <c r="A1577" s="66" t="s">
        <v>4834</v>
      </c>
      <c r="B1577" s="67" t="s">
        <v>4835</v>
      </c>
      <c r="C1577" s="67">
        <v>5005</v>
      </c>
      <c r="G1577" s="68">
        <v>1</v>
      </c>
      <c r="H1577" s="67">
        <f>VLOOKUP(C1577,'Secteur Ex DG'!B:B,1,FALSE)</f>
        <v>5005</v>
      </c>
    </row>
    <row r="1578" spans="1:9" hidden="1" x14ac:dyDescent="0.25">
      <c r="A1578" s="65" t="s">
        <v>4748</v>
      </c>
      <c r="B1578" s="65" t="s">
        <v>4749</v>
      </c>
      <c r="C1578" s="65">
        <v>4954</v>
      </c>
      <c r="D1578" s="65"/>
      <c r="E1578" s="65"/>
      <c r="F1578" s="65"/>
      <c r="G1578" s="65">
        <v>1</v>
      </c>
      <c r="H1578" s="67">
        <f>VLOOKUP(C1578,'Secteur Ex DG'!B:B,1,FALSE)</f>
        <v>4954</v>
      </c>
    </row>
    <row r="1579" spans="1:9" hidden="1" x14ac:dyDescent="0.25">
      <c r="A1579" s="64" t="s">
        <v>4831</v>
      </c>
      <c r="B1579" s="65" t="s">
        <v>6428</v>
      </c>
      <c r="C1579" s="65">
        <v>5004</v>
      </c>
      <c r="D1579" s="65"/>
      <c r="E1579" s="65"/>
      <c r="F1579" s="65"/>
      <c r="G1579" s="65">
        <v>1</v>
      </c>
      <c r="H1579" s="67">
        <f>VLOOKUP(C1579,'Secteur Ex DG'!B:B,1,FALSE)</f>
        <v>5004</v>
      </c>
    </row>
    <row r="1580" spans="1:9" hidden="1" x14ac:dyDescent="0.25">
      <c r="A1580" s="65" t="s">
        <v>4751</v>
      </c>
      <c r="B1580" s="65" t="s">
        <v>4752</v>
      </c>
      <c r="C1580" s="65">
        <v>4959</v>
      </c>
      <c r="D1580" s="65"/>
      <c r="E1580" s="65"/>
      <c r="F1580" s="65"/>
      <c r="G1580" s="65">
        <v>1</v>
      </c>
      <c r="H1580" s="67">
        <f>VLOOKUP(C1580,'Secteur Ex DG'!B:B,1,FALSE)</f>
        <v>4959</v>
      </c>
    </row>
    <row r="1581" spans="1:9" hidden="1" x14ac:dyDescent="0.25">
      <c r="A1581" s="65" t="s">
        <v>4754</v>
      </c>
      <c r="B1581" s="65" t="s">
        <v>4755</v>
      </c>
      <c r="C1581" s="65">
        <v>4963</v>
      </c>
      <c r="D1581" s="65"/>
      <c r="E1581" s="65"/>
      <c r="F1581" s="65"/>
      <c r="G1581" s="65">
        <v>1</v>
      </c>
      <c r="H1581" s="67">
        <f>VLOOKUP(C1581,'Secteur Ex DG'!B:B,1,FALSE)</f>
        <v>4963</v>
      </c>
    </row>
    <row r="1582" spans="1:9" hidden="1" x14ac:dyDescent="0.25">
      <c r="A1582" s="65" t="s">
        <v>4757</v>
      </c>
      <c r="B1582" s="65" t="s">
        <v>4758</v>
      </c>
      <c r="C1582" s="65">
        <v>4964</v>
      </c>
      <c r="D1582" s="65"/>
      <c r="E1582" s="65"/>
      <c r="F1582" s="65"/>
      <c r="G1582" s="65">
        <v>1</v>
      </c>
      <c r="H1582" s="67">
        <f>VLOOKUP(C1582,'Secteur Ex DG'!B:B,1,FALSE)</f>
        <v>4964</v>
      </c>
    </row>
    <row r="1583" spans="1:9" hidden="1" x14ac:dyDescent="0.25">
      <c r="A1583" s="65" t="s">
        <v>4760</v>
      </c>
      <c r="B1583" s="65" t="s">
        <v>4761</v>
      </c>
      <c r="C1583" s="65">
        <v>4968</v>
      </c>
      <c r="D1583" s="65">
        <v>4987</v>
      </c>
      <c r="E1583" s="65"/>
      <c r="F1583" s="65"/>
      <c r="G1583" s="65">
        <v>2</v>
      </c>
      <c r="H1583" s="67">
        <f>VLOOKUP(C1583,'Secteur Ex DG'!B:B,1,FALSE)</f>
        <v>4968</v>
      </c>
      <c r="I1583" s="67">
        <f>VLOOKUP(D1583,'Secteur Ex DG'!B:B,1,FALSE)</f>
        <v>4987</v>
      </c>
    </row>
    <row r="1584" spans="1:9" hidden="1" x14ac:dyDescent="0.25">
      <c r="A1584" s="65" t="s">
        <v>4763</v>
      </c>
      <c r="B1584" s="65" t="s">
        <v>4764</v>
      </c>
      <c r="C1584" s="65">
        <v>4969</v>
      </c>
      <c r="D1584" s="65"/>
      <c r="E1584" s="65"/>
      <c r="F1584" s="65"/>
      <c r="G1584" s="65">
        <v>1</v>
      </c>
      <c r="H1584" s="67">
        <f>VLOOKUP(C1584,'Secteur Ex DG'!B:B,1,FALSE)</f>
        <v>4969</v>
      </c>
    </row>
    <row r="1585" spans="1:9" hidden="1" x14ac:dyDescent="0.25">
      <c r="A1585" s="65" t="s">
        <v>4766</v>
      </c>
      <c r="B1585" s="65" t="s">
        <v>4767</v>
      </c>
      <c r="C1585" s="65">
        <v>4970</v>
      </c>
      <c r="D1585" s="65"/>
      <c r="E1585" s="65"/>
      <c r="F1585" s="65"/>
      <c r="G1585" s="65">
        <v>1</v>
      </c>
      <c r="H1585" s="67">
        <f>VLOOKUP(C1585,'Secteur Ex DG'!B:B,1,FALSE)</f>
        <v>4970</v>
      </c>
    </row>
    <row r="1586" spans="1:9" hidden="1" x14ac:dyDescent="0.25">
      <c r="A1586" s="65" t="s">
        <v>4769</v>
      </c>
      <c r="B1586" s="65" t="s">
        <v>4770</v>
      </c>
      <c r="C1586" s="65">
        <v>4971</v>
      </c>
      <c r="D1586" s="65"/>
      <c r="E1586" s="65"/>
      <c r="F1586" s="65"/>
      <c r="G1586" s="65">
        <v>1</v>
      </c>
      <c r="H1586" s="67">
        <f>VLOOKUP(C1586,'Secteur Ex DG'!B:B,1,FALSE)</f>
        <v>4971</v>
      </c>
    </row>
    <row r="1587" spans="1:9" hidden="1" x14ac:dyDescent="0.25">
      <c r="A1587" s="65" t="s">
        <v>4772</v>
      </c>
      <c r="B1587" s="65" t="s">
        <v>4773</v>
      </c>
      <c r="C1587" s="65">
        <v>4972</v>
      </c>
      <c r="D1587" s="65"/>
      <c r="E1587" s="65"/>
      <c r="F1587" s="65"/>
      <c r="G1587" s="65">
        <v>1</v>
      </c>
      <c r="H1587" s="67">
        <f>VLOOKUP(C1587,'Secteur Ex DG'!B:B,1,FALSE)</f>
        <v>4972</v>
      </c>
    </row>
    <row r="1588" spans="1:9" hidden="1" x14ac:dyDescent="0.25">
      <c r="A1588" s="65" t="s">
        <v>4775</v>
      </c>
      <c r="B1588" s="65" t="s">
        <v>4776</v>
      </c>
      <c r="C1588" s="65">
        <v>4973</v>
      </c>
      <c r="D1588" s="65"/>
      <c r="E1588" s="65"/>
      <c r="F1588" s="65"/>
      <c r="G1588" s="65">
        <v>1</v>
      </c>
      <c r="H1588" s="67">
        <f>VLOOKUP(C1588,'Secteur Ex DG'!B:B,1,FALSE)</f>
        <v>4973</v>
      </c>
    </row>
    <row r="1589" spans="1:9" hidden="1" x14ac:dyDescent="0.25">
      <c r="A1589" s="65" t="s">
        <v>4778</v>
      </c>
      <c r="B1589" s="65" t="s">
        <v>4779</v>
      </c>
      <c r="C1589" s="65">
        <v>4974</v>
      </c>
      <c r="D1589" s="65"/>
      <c r="E1589" s="65"/>
      <c r="F1589" s="65"/>
      <c r="G1589" s="65">
        <v>1</v>
      </c>
      <c r="H1589" s="67">
        <f>VLOOKUP(C1589,'Secteur Ex DG'!B:B,1,FALSE)</f>
        <v>4974</v>
      </c>
    </row>
    <row r="1590" spans="1:9" hidden="1" x14ac:dyDescent="0.25">
      <c r="A1590" s="65" t="s">
        <v>4781</v>
      </c>
      <c r="B1590" s="65" t="s">
        <v>4782</v>
      </c>
      <c r="C1590" s="65">
        <v>4975</v>
      </c>
      <c r="D1590" s="65"/>
      <c r="E1590" s="65"/>
      <c r="F1590" s="65"/>
      <c r="G1590" s="65">
        <v>1</v>
      </c>
      <c r="H1590" s="67">
        <f>VLOOKUP(C1590,'Secteur Ex DG'!B:B,1,FALSE)</f>
        <v>4975</v>
      </c>
    </row>
    <row r="1591" spans="1:9" hidden="1" x14ac:dyDescent="0.25">
      <c r="A1591" s="65" t="s">
        <v>4784</v>
      </c>
      <c r="B1591" s="65" t="s">
        <v>4785</v>
      </c>
      <c r="C1591" s="65">
        <v>4976</v>
      </c>
      <c r="D1591" s="65"/>
      <c r="E1591" s="65"/>
      <c r="F1591" s="65"/>
      <c r="G1591" s="65">
        <v>1</v>
      </c>
      <c r="H1591" s="67">
        <f>VLOOKUP(C1591,'Secteur Ex DG'!B:B,1,FALSE)</f>
        <v>4976</v>
      </c>
    </row>
    <row r="1592" spans="1:9" hidden="1" x14ac:dyDescent="0.25">
      <c r="A1592" s="65" t="s">
        <v>4787</v>
      </c>
      <c r="B1592" s="65" t="s">
        <v>4788</v>
      </c>
      <c r="C1592" s="65">
        <v>4977</v>
      </c>
      <c r="D1592" s="65"/>
      <c r="E1592" s="65"/>
      <c r="F1592" s="65"/>
      <c r="G1592" s="65">
        <v>1</v>
      </c>
      <c r="H1592" s="67">
        <f>VLOOKUP(C1592,'Secteur Ex DG'!B:B,1,FALSE)</f>
        <v>4977</v>
      </c>
    </row>
    <row r="1593" spans="1:9" hidden="1" x14ac:dyDescent="0.25">
      <c r="A1593" s="65" t="s">
        <v>4790</v>
      </c>
      <c r="B1593" s="65" t="s">
        <v>4791</v>
      </c>
      <c r="C1593" s="65">
        <v>4978</v>
      </c>
      <c r="D1593" s="65"/>
      <c r="E1593" s="65"/>
      <c r="F1593" s="65"/>
      <c r="G1593" s="65">
        <v>1</v>
      </c>
      <c r="H1593" s="67">
        <f>VLOOKUP(C1593,'Secteur Ex DG'!B:B,1,FALSE)</f>
        <v>4978</v>
      </c>
    </row>
    <row r="1594" spans="1:9" hidden="1" x14ac:dyDescent="0.25">
      <c r="A1594" s="65" t="s">
        <v>4793</v>
      </c>
      <c r="B1594" s="65" t="s">
        <v>4794</v>
      </c>
      <c r="C1594" s="65">
        <v>4979</v>
      </c>
      <c r="D1594" s="65"/>
      <c r="E1594" s="65"/>
      <c r="F1594" s="65"/>
      <c r="G1594" s="65">
        <v>1</v>
      </c>
      <c r="H1594" s="67">
        <f>VLOOKUP(C1594,'Secteur Ex DG'!B:B,1,FALSE)</f>
        <v>4979</v>
      </c>
    </row>
    <row r="1595" spans="1:9" hidden="1" x14ac:dyDescent="0.25">
      <c r="A1595" s="65" t="s">
        <v>4796</v>
      </c>
      <c r="B1595" s="65" t="s">
        <v>4797</v>
      </c>
      <c r="C1595" s="65">
        <v>4980</v>
      </c>
      <c r="D1595" s="65"/>
      <c r="E1595" s="65"/>
      <c r="F1595" s="65"/>
      <c r="G1595" s="65">
        <v>1</v>
      </c>
      <c r="H1595" s="67">
        <f>VLOOKUP(C1595,'Secteur Ex DG'!B:B,1,FALSE)</f>
        <v>4980</v>
      </c>
    </row>
    <row r="1596" spans="1:9" hidden="1" x14ac:dyDescent="0.25">
      <c r="A1596" s="65" t="s">
        <v>4799</v>
      </c>
      <c r="B1596" s="65" t="s">
        <v>4800</v>
      </c>
      <c r="C1596" s="65">
        <v>4982</v>
      </c>
      <c r="D1596" s="65">
        <v>4989</v>
      </c>
      <c r="E1596" s="65"/>
      <c r="F1596" s="65"/>
      <c r="G1596" s="65">
        <v>2</v>
      </c>
      <c r="H1596" s="67">
        <f>VLOOKUP(C1596,'Secteur Ex DG'!B:B,1,FALSE)</f>
        <v>4982</v>
      </c>
      <c r="I1596" s="67">
        <f>VLOOKUP(D1596,'Secteur Ex DG'!B:B,1,FALSE)</f>
        <v>4989</v>
      </c>
    </row>
    <row r="1597" spans="1:9" hidden="1" x14ac:dyDescent="0.25">
      <c r="A1597" s="65" t="s">
        <v>4802</v>
      </c>
      <c r="B1597" s="65" t="s">
        <v>4803</v>
      </c>
      <c r="C1597" s="65">
        <v>4983</v>
      </c>
      <c r="D1597" s="65"/>
      <c r="E1597" s="65"/>
      <c r="F1597" s="65"/>
      <c r="G1597" s="65">
        <v>1</v>
      </c>
      <c r="H1597" s="67">
        <f>VLOOKUP(C1597,'Secteur Ex DG'!B:B,1,FALSE)</f>
        <v>4983</v>
      </c>
    </row>
    <row r="1598" spans="1:9" hidden="1" x14ac:dyDescent="0.25">
      <c r="A1598" s="65" t="s">
        <v>4805</v>
      </c>
      <c r="B1598" s="65" t="s">
        <v>4806</v>
      </c>
      <c r="C1598" s="65">
        <v>4984</v>
      </c>
      <c r="D1598" s="65"/>
      <c r="E1598" s="65"/>
      <c r="F1598" s="65"/>
      <c r="G1598" s="65">
        <v>1</v>
      </c>
      <c r="H1598" s="67">
        <f>VLOOKUP(C1598,'Secteur Ex DG'!B:B,1,FALSE)</f>
        <v>4984</v>
      </c>
    </row>
    <row r="1599" spans="1:9" hidden="1" x14ac:dyDescent="0.25">
      <c r="A1599" s="69" t="s">
        <v>4676</v>
      </c>
      <c r="B1599" s="69" t="s">
        <v>4677</v>
      </c>
      <c r="C1599" s="69">
        <v>4800</v>
      </c>
      <c r="G1599" s="68">
        <v>1</v>
      </c>
      <c r="H1599" s="67">
        <f>VLOOKUP(C1599,'Secteur Ex DG'!B:B,1,FALSE)</f>
        <v>4800</v>
      </c>
    </row>
    <row r="1600" spans="1:9" hidden="1" x14ac:dyDescent="0.25">
      <c r="A1600" s="65" t="s">
        <v>4813</v>
      </c>
      <c r="B1600" s="65" t="s">
        <v>4814</v>
      </c>
      <c r="C1600" s="65">
        <v>4990</v>
      </c>
      <c r="D1600" s="65"/>
      <c r="E1600" s="65"/>
      <c r="F1600" s="65"/>
      <c r="G1600" s="65">
        <v>1</v>
      </c>
      <c r="H1600" s="67">
        <f>VLOOKUP(C1600,'Secteur Ex DG'!B:B,1,FALSE)</f>
        <v>4990</v>
      </c>
    </row>
    <row r="1601" spans="1:8" hidden="1" x14ac:dyDescent="0.25">
      <c r="A1601" s="65" t="s">
        <v>4816</v>
      </c>
      <c r="B1601" s="65" t="s">
        <v>4817</v>
      </c>
      <c r="C1601" s="65">
        <v>4991</v>
      </c>
      <c r="D1601" s="65"/>
      <c r="E1601" s="65"/>
      <c r="F1601" s="65"/>
      <c r="G1601" s="65">
        <v>1</v>
      </c>
      <c r="H1601" s="67">
        <f>VLOOKUP(C1601,'Secteur Ex DG'!B:B,1,FALSE)</f>
        <v>4991</v>
      </c>
    </row>
    <row r="1602" spans="1:8" hidden="1" x14ac:dyDescent="0.25">
      <c r="A1602" s="65" t="s">
        <v>4819</v>
      </c>
      <c r="B1602" s="65" t="s">
        <v>4820</v>
      </c>
      <c r="C1602" s="65">
        <v>4994</v>
      </c>
      <c r="D1602" s="65"/>
      <c r="E1602" s="65"/>
      <c r="F1602" s="65"/>
      <c r="G1602" s="65">
        <v>1</v>
      </c>
      <c r="H1602" s="67">
        <f>VLOOKUP(C1602,'Secteur Ex DG'!B:B,1,FALSE)</f>
        <v>4994</v>
      </c>
    </row>
    <row r="1603" spans="1:8" hidden="1" x14ac:dyDescent="0.25">
      <c r="A1603" s="65" t="s">
        <v>4822</v>
      </c>
      <c r="B1603" s="65" t="s">
        <v>4823</v>
      </c>
      <c r="C1603" s="65">
        <v>4998</v>
      </c>
      <c r="D1603" s="65"/>
      <c r="E1603" s="65"/>
      <c r="F1603" s="65"/>
      <c r="G1603" s="65">
        <v>1</v>
      </c>
      <c r="H1603" s="67">
        <f>VLOOKUP(C1603,'Secteur Ex DG'!B:B,1,FALSE)</f>
        <v>4998</v>
      </c>
    </row>
    <row r="1604" spans="1:8" hidden="1" x14ac:dyDescent="0.25">
      <c r="A1604" s="65" t="s">
        <v>4825</v>
      </c>
      <c r="B1604" s="65" t="s">
        <v>4826</v>
      </c>
      <c r="C1604" s="65">
        <v>4999</v>
      </c>
      <c r="D1604" s="65"/>
      <c r="E1604" s="65"/>
      <c r="F1604" s="65"/>
      <c r="G1604" s="65">
        <v>1</v>
      </c>
      <c r="H1604" s="67">
        <f>VLOOKUP(C1604,'Secteur Ex DG'!B:B,1,FALSE)</f>
        <v>4999</v>
      </c>
    </row>
    <row r="1605" spans="1:8" hidden="1" x14ac:dyDescent="0.25">
      <c r="A1605" s="65" t="s">
        <v>4828</v>
      </c>
      <c r="B1605" s="65" t="s">
        <v>4829</v>
      </c>
      <c r="C1605" s="65">
        <v>5003</v>
      </c>
      <c r="D1605" s="65"/>
      <c r="E1605" s="65"/>
      <c r="F1605" s="65"/>
      <c r="G1605" s="65">
        <v>1</v>
      </c>
      <c r="H1605" s="67">
        <f>VLOOKUP(C1605,'Secteur Ex DG'!B:B,1,FALSE)</f>
        <v>5003</v>
      </c>
    </row>
    <row r="1606" spans="1:8" hidden="1" x14ac:dyDescent="0.25">
      <c r="A1606" s="65" t="s">
        <v>4837</v>
      </c>
      <c r="B1606" s="65" t="s">
        <v>4838</v>
      </c>
      <c r="C1606" s="65">
        <v>5205</v>
      </c>
      <c r="D1606" s="65"/>
      <c r="E1606" s="65"/>
      <c r="F1606" s="65"/>
      <c r="G1606" s="65">
        <v>1</v>
      </c>
      <c r="H1606" s="67">
        <f>VLOOKUP(C1606,'Secteur Ex DG'!B:B,1,FALSE)</f>
        <v>5205</v>
      </c>
    </row>
    <row r="1607" spans="1:8" hidden="1" x14ac:dyDescent="0.25">
      <c r="A1607" s="65" t="s">
        <v>4840</v>
      </c>
      <c r="B1607" s="65" t="s">
        <v>4841</v>
      </c>
      <c r="C1607" s="65">
        <v>5206</v>
      </c>
      <c r="D1607" s="65"/>
      <c r="E1607" s="65"/>
      <c r="F1607" s="65"/>
      <c r="G1607" s="65">
        <v>1</v>
      </c>
      <c r="H1607" s="67">
        <f>VLOOKUP(C1607,'Secteur Ex DG'!B:B,1,FALSE)</f>
        <v>5206</v>
      </c>
    </row>
    <row r="1608" spans="1:8" hidden="1" x14ac:dyDescent="0.25">
      <c r="A1608" s="65" t="s">
        <v>4843</v>
      </c>
      <c r="B1608" s="65" t="s">
        <v>4844</v>
      </c>
      <c r="C1608" s="65">
        <v>5207</v>
      </c>
      <c r="D1608" s="65"/>
      <c r="E1608" s="65"/>
      <c r="F1608" s="65"/>
      <c r="G1608" s="65">
        <v>1</v>
      </c>
      <c r="H1608" s="67">
        <f>VLOOKUP(C1608,'Secteur Ex DG'!B:B,1,FALSE)</f>
        <v>5207</v>
      </c>
    </row>
    <row r="1609" spans="1:8" hidden="1" x14ac:dyDescent="0.25">
      <c r="A1609" s="65" t="s">
        <v>4846</v>
      </c>
      <c r="B1609" s="65" t="s">
        <v>4847</v>
      </c>
      <c r="C1609" s="65">
        <v>5208</v>
      </c>
      <c r="D1609" s="65"/>
      <c r="E1609" s="65"/>
      <c r="F1609" s="65"/>
      <c r="G1609" s="65">
        <v>1</v>
      </c>
      <c r="H1609" s="67">
        <f>VLOOKUP(C1609,'Secteur Ex DG'!B:B,1,FALSE)</f>
        <v>5208</v>
      </c>
    </row>
    <row r="1610" spans="1:8" hidden="1" x14ac:dyDescent="0.25">
      <c r="A1610" s="65" t="s">
        <v>4849</v>
      </c>
      <c r="B1610" s="65" t="s">
        <v>4850</v>
      </c>
      <c r="C1610" s="65">
        <v>5209</v>
      </c>
      <c r="D1610" s="65"/>
      <c r="E1610" s="65"/>
      <c r="F1610" s="65"/>
      <c r="G1610" s="65">
        <v>1</v>
      </c>
      <c r="H1610" s="67">
        <f>VLOOKUP(C1610,'Secteur Ex DG'!B:B,1,FALSE)</f>
        <v>5209</v>
      </c>
    </row>
    <row r="1611" spans="1:8" hidden="1" x14ac:dyDescent="0.25">
      <c r="A1611" s="65" t="s">
        <v>4852</v>
      </c>
      <c r="B1611" s="65" t="s">
        <v>4853</v>
      </c>
      <c r="C1611" s="65">
        <v>5210</v>
      </c>
      <c r="D1611" s="65"/>
      <c r="E1611" s="65"/>
      <c r="F1611" s="65"/>
      <c r="G1611" s="65">
        <v>1</v>
      </c>
      <c r="H1611" s="67">
        <f>VLOOKUP(C1611,'Secteur Ex DG'!B:B,1,FALSE)</f>
        <v>5210</v>
      </c>
    </row>
    <row r="1612" spans="1:8" hidden="1" x14ac:dyDescent="0.25">
      <c r="A1612" s="65" t="s">
        <v>4855</v>
      </c>
      <c r="B1612" s="65" t="s">
        <v>4856</v>
      </c>
      <c r="C1612" s="65">
        <v>5211</v>
      </c>
      <c r="D1612" s="65"/>
      <c r="E1612" s="65"/>
      <c r="F1612" s="65"/>
      <c r="G1612" s="65">
        <v>1</v>
      </c>
      <c r="H1612" s="67">
        <f>VLOOKUP(C1612,'Secteur Ex DG'!B:B,1,FALSE)</f>
        <v>5211</v>
      </c>
    </row>
    <row r="1613" spans="1:8" hidden="1" x14ac:dyDescent="0.25">
      <c r="A1613" s="65" t="s">
        <v>4858</v>
      </c>
      <c r="B1613" s="65" t="s">
        <v>4859</v>
      </c>
      <c r="C1613" s="65">
        <v>5212</v>
      </c>
      <c r="D1613" s="65"/>
      <c r="E1613" s="65"/>
      <c r="F1613" s="65"/>
      <c r="G1613" s="65">
        <v>1</v>
      </c>
      <c r="H1613" s="67">
        <f>VLOOKUP(C1613,'Secteur Ex DG'!B:B,1,FALSE)</f>
        <v>5212</v>
      </c>
    </row>
    <row r="1614" spans="1:8" hidden="1" x14ac:dyDescent="0.25">
      <c r="A1614" s="65" t="s">
        <v>4861</v>
      </c>
      <c r="B1614" s="65" t="s">
        <v>4862</v>
      </c>
      <c r="C1614" s="65">
        <v>5213</v>
      </c>
      <c r="D1614" s="65"/>
      <c r="E1614" s="65"/>
      <c r="F1614" s="65"/>
      <c r="G1614" s="65">
        <v>1</v>
      </c>
      <c r="H1614" s="67">
        <f>VLOOKUP(C1614,'Secteur Ex DG'!B:B,1,FALSE)</f>
        <v>5213</v>
      </c>
    </row>
    <row r="1615" spans="1:8" hidden="1" x14ac:dyDescent="0.25">
      <c r="A1615" s="65" t="s">
        <v>4864</v>
      </c>
      <c r="B1615" s="65" t="s">
        <v>4865</v>
      </c>
      <c r="C1615" s="65">
        <v>5214</v>
      </c>
      <c r="D1615" s="65"/>
      <c r="E1615" s="65"/>
      <c r="F1615" s="65"/>
      <c r="G1615" s="65">
        <v>1</v>
      </c>
      <c r="H1615" s="67">
        <f>VLOOKUP(C1615,'Secteur Ex DG'!B:B,1,FALSE)</f>
        <v>5214</v>
      </c>
    </row>
    <row r="1616" spans="1:8" hidden="1" x14ac:dyDescent="0.25">
      <c r="A1616" s="65" t="s">
        <v>4867</v>
      </c>
      <c r="B1616" s="65" t="s">
        <v>4868</v>
      </c>
      <c r="C1616" s="65">
        <v>5215</v>
      </c>
      <c r="D1616" s="65"/>
      <c r="E1616" s="65"/>
      <c r="F1616" s="65"/>
      <c r="G1616" s="65">
        <v>1</v>
      </c>
      <c r="H1616" s="67">
        <f>VLOOKUP(C1616,'Secteur Ex DG'!B:B,1,FALSE)</f>
        <v>5215</v>
      </c>
    </row>
    <row r="1617" spans="1:8" hidden="1" x14ac:dyDescent="0.25">
      <c r="A1617" s="65" t="s">
        <v>4870</v>
      </c>
      <c r="B1617" s="65" t="s">
        <v>4871</v>
      </c>
      <c r="C1617" s="65">
        <v>5216</v>
      </c>
      <c r="D1617" s="65"/>
      <c r="E1617" s="65"/>
      <c r="F1617" s="65"/>
      <c r="G1617" s="65">
        <v>1</v>
      </c>
      <c r="H1617" s="67">
        <f>VLOOKUP(C1617,'Secteur Ex DG'!B:B,1,FALSE)</f>
        <v>5216</v>
      </c>
    </row>
    <row r="1618" spans="1:8" hidden="1" x14ac:dyDescent="0.25">
      <c r="A1618" s="65" t="s">
        <v>4873</v>
      </c>
      <c r="B1618" s="65" t="s">
        <v>4874</v>
      </c>
      <c r="C1618" s="65">
        <v>5217</v>
      </c>
      <c r="D1618" s="65"/>
      <c r="E1618" s="65"/>
      <c r="F1618" s="65"/>
      <c r="G1618" s="65">
        <v>1</v>
      </c>
      <c r="H1618" s="67">
        <f>VLOOKUP(C1618,'Secteur Ex DG'!B:B,1,FALSE)</f>
        <v>5217</v>
      </c>
    </row>
    <row r="1619" spans="1:8" hidden="1" x14ac:dyDescent="0.25">
      <c r="A1619" s="65" t="s">
        <v>4876</v>
      </c>
      <c r="B1619" s="65" t="s">
        <v>4877</v>
      </c>
      <c r="C1619" s="65">
        <v>5219</v>
      </c>
      <c r="D1619" s="65"/>
      <c r="E1619" s="65"/>
      <c r="F1619" s="65"/>
      <c r="G1619" s="65">
        <v>1</v>
      </c>
      <c r="H1619" s="67">
        <f>VLOOKUP(C1619,'Secteur Ex DG'!B:B,1,FALSE)</f>
        <v>5219</v>
      </c>
    </row>
    <row r="1620" spans="1:8" hidden="1" x14ac:dyDescent="0.25">
      <c r="A1620" s="65" t="s">
        <v>4879</v>
      </c>
      <c r="B1620" s="65" t="s">
        <v>4880</v>
      </c>
      <c r="C1620" s="65">
        <v>5220</v>
      </c>
      <c r="D1620" s="65"/>
      <c r="E1620" s="65"/>
      <c r="F1620" s="65"/>
      <c r="G1620" s="65">
        <v>1</v>
      </c>
      <c r="H1620" s="67">
        <f>VLOOKUP(C1620,'Secteur Ex DG'!B:B,1,FALSE)</f>
        <v>5220</v>
      </c>
    </row>
    <row r="1621" spans="1:8" hidden="1" x14ac:dyDescent="0.25">
      <c r="A1621" s="65" t="s">
        <v>4882</v>
      </c>
      <c r="B1621" s="65" t="s">
        <v>4883</v>
      </c>
      <c r="C1621" s="65">
        <v>5221</v>
      </c>
      <c r="D1621" s="65"/>
      <c r="E1621" s="65"/>
      <c r="F1621" s="65"/>
      <c r="G1621" s="65">
        <v>1</v>
      </c>
      <c r="H1621" s="67">
        <f>VLOOKUP(C1621,'Secteur Ex DG'!B:B,1,FALSE)</f>
        <v>5221</v>
      </c>
    </row>
    <row r="1622" spans="1:8" hidden="1" x14ac:dyDescent="0.25">
      <c r="A1622" s="65" t="s">
        <v>4885</v>
      </c>
      <c r="B1622" s="65" t="s">
        <v>4886</v>
      </c>
      <c r="C1622" s="65">
        <v>5222</v>
      </c>
      <c r="D1622" s="65"/>
      <c r="E1622" s="65"/>
      <c r="F1622" s="65"/>
      <c r="G1622" s="65">
        <v>1</v>
      </c>
      <c r="H1622" s="67">
        <f>VLOOKUP(C1622,'Secteur Ex DG'!B:B,1,FALSE)</f>
        <v>5222</v>
      </c>
    </row>
    <row r="1623" spans="1:8" hidden="1" x14ac:dyDescent="0.25">
      <c r="A1623" s="65" t="s">
        <v>4888</v>
      </c>
      <c r="B1623" s="65" t="s">
        <v>4889</v>
      </c>
      <c r="C1623" s="65">
        <v>5224</v>
      </c>
      <c r="D1623" s="65"/>
      <c r="E1623" s="65"/>
      <c r="F1623" s="65"/>
      <c r="G1623" s="65">
        <v>1</v>
      </c>
      <c r="H1623" s="67">
        <f>VLOOKUP(C1623,'Secteur Ex DG'!B:B,1,FALSE)</f>
        <v>5224</v>
      </c>
    </row>
    <row r="1624" spans="1:8" hidden="1" x14ac:dyDescent="0.25">
      <c r="A1624" s="65" t="s">
        <v>4891</v>
      </c>
      <c r="B1624" s="65" t="s">
        <v>4892</v>
      </c>
      <c r="C1624" s="65">
        <v>5225</v>
      </c>
      <c r="D1624" s="65"/>
      <c r="E1624" s="65"/>
      <c r="F1624" s="65"/>
      <c r="G1624" s="65">
        <v>1</v>
      </c>
      <c r="H1624" s="67">
        <f>VLOOKUP(C1624,'Secteur Ex DG'!B:B,1,FALSE)</f>
        <v>5225</v>
      </c>
    </row>
    <row r="1625" spans="1:8" hidden="1" x14ac:dyDescent="0.25">
      <c r="A1625" s="65" t="s">
        <v>4909</v>
      </c>
      <c r="B1625" s="65" t="s">
        <v>4910</v>
      </c>
      <c r="C1625" s="65">
        <v>5238</v>
      </c>
      <c r="D1625" s="65"/>
      <c r="E1625" s="65"/>
      <c r="F1625" s="65"/>
      <c r="G1625" s="65">
        <v>1</v>
      </c>
      <c r="H1625" s="67">
        <f>VLOOKUP(C1625,'Secteur Ex DG'!B:B,1,FALSE)</f>
        <v>5238</v>
      </c>
    </row>
    <row r="1626" spans="1:8" hidden="1" x14ac:dyDescent="0.25">
      <c r="A1626" s="65" t="s">
        <v>4894</v>
      </c>
      <c r="B1626" s="65" t="s">
        <v>4895</v>
      </c>
      <c r="C1626" s="65">
        <v>5228</v>
      </c>
      <c r="D1626" s="65"/>
      <c r="E1626" s="65"/>
      <c r="F1626" s="65"/>
      <c r="G1626" s="65">
        <v>1</v>
      </c>
      <c r="H1626" s="67">
        <f>VLOOKUP(C1626,'Secteur Ex DG'!B:B,1,FALSE)</f>
        <v>5228</v>
      </c>
    </row>
    <row r="1627" spans="1:8" hidden="1" x14ac:dyDescent="0.25">
      <c r="A1627" s="65" t="s">
        <v>4897</v>
      </c>
      <c r="B1627" s="65" t="s">
        <v>4898</v>
      </c>
      <c r="C1627" s="65">
        <v>5229</v>
      </c>
      <c r="D1627" s="65"/>
      <c r="E1627" s="65"/>
      <c r="F1627" s="65"/>
      <c r="G1627" s="65">
        <v>1</v>
      </c>
      <c r="H1627" s="67">
        <f>VLOOKUP(C1627,'Secteur Ex DG'!B:B,1,FALSE)</f>
        <v>5229</v>
      </c>
    </row>
    <row r="1628" spans="1:8" hidden="1" x14ac:dyDescent="0.25">
      <c r="A1628" s="65" t="s">
        <v>4900</v>
      </c>
      <c r="B1628" s="65" t="s">
        <v>4901</v>
      </c>
      <c r="C1628" s="65">
        <v>5232</v>
      </c>
      <c r="D1628" s="65"/>
      <c r="E1628" s="65"/>
      <c r="F1628" s="65"/>
      <c r="G1628" s="65">
        <v>1</v>
      </c>
      <c r="H1628" s="67">
        <f>VLOOKUP(C1628,'Secteur Ex DG'!B:B,1,FALSE)</f>
        <v>5232</v>
      </c>
    </row>
    <row r="1629" spans="1:8" hidden="1" x14ac:dyDescent="0.25">
      <c r="A1629" s="65" t="s">
        <v>4903</v>
      </c>
      <c r="B1629" s="65" t="s">
        <v>4904</v>
      </c>
      <c r="C1629" s="65">
        <v>5236</v>
      </c>
      <c r="D1629" s="65"/>
      <c r="E1629" s="65"/>
      <c r="F1629" s="65"/>
      <c r="G1629" s="65">
        <v>1</v>
      </c>
      <c r="H1629" s="67">
        <f>VLOOKUP(C1629,'Secteur Ex DG'!B:B,1,FALSE)</f>
        <v>5236</v>
      </c>
    </row>
    <row r="1630" spans="1:8" hidden="1" x14ac:dyDescent="0.25">
      <c r="A1630" s="65" t="s">
        <v>4906</v>
      </c>
      <c r="B1630" s="65" t="s">
        <v>4907</v>
      </c>
      <c r="C1630" s="65">
        <v>5237</v>
      </c>
      <c r="D1630" s="65"/>
      <c r="E1630" s="65"/>
      <c r="F1630" s="65"/>
      <c r="G1630" s="65">
        <v>1</v>
      </c>
      <c r="H1630" s="67">
        <f>VLOOKUP(C1630,'Secteur Ex DG'!B:B,1,FALSE)</f>
        <v>5237</v>
      </c>
    </row>
    <row r="1631" spans="1:8" hidden="1" x14ac:dyDescent="0.25">
      <c r="A1631" s="65" t="s">
        <v>4912</v>
      </c>
      <c r="B1631" s="65" t="s">
        <v>4913</v>
      </c>
      <c r="C1631" s="65">
        <v>5310</v>
      </c>
      <c r="D1631" s="65"/>
      <c r="E1631" s="65"/>
      <c r="F1631" s="65"/>
      <c r="G1631" s="65">
        <v>1</v>
      </c>
      <c r="H1631" s="67">
        <f>VLOOKUP(C1631,'Secteur Ex DG'!B:B,1,FALSE)</f>
        <v>5310</v>
      </c>
    </row>
    <row r="1632" spans="1:8" hidden="1" x14ac:dyDescent="0.25">
      <c r="A1632" s="65" t="s">
        <v>4915</v>
      </c>
      <c r="B1632" s="65" t="s">
        <v>4916</v>
      </c>
      <c r="C1632" s="65">
        <v>5311</v>
      </c>
      <c r="D1632" s="65"/>
      <c r="E1632" s="65"/>
      <c r="F1632" s="65"/>
      <c r="G1632" s="65">
        <v>1</v>
      </c>
      <c r="H1632" s="67">
        <f>VLOOKUP(C1632,'Secteur Ex DG'!B:B,1,FALSE)</f>
        <v>5311</v>
      </c>
    </row>
    <row r="1633" spans="1:8" hidden="1" x14ac:dyDescent="0.25">
      <c r="A1633" s="65" t="s">
        <v>4918</v>
      </c>
      <c r="B1633" s="65" t="s">
        <v>4919</v>
      </c>
      <c r="C1633" s="65">
        <v>5312</v>
      </c>
      <c r="D1633" s="65"/>
      <c r="E1633" s="65"/>
      <c r="F1633" s="65"/>
      <c r="G1633" s="65">
        <v>1</v>
      </c>
      <c r="H1633" s="67">
        <f>VLOOKUP(C1633,'Secteur Ex DG'!B:B,1,FALSE)</f>
        <v>5312</v>
      </c>
    </row>
    <row r="1634" spans="1:8" hidden="1" x14ac:dyDescent="0.25">
      <c r="A1634" s="65" t="s">
        <v>4921</v>
      </c>
      <c r="B1634" s="65" t="s">
        <v>4922</v>
      </c>
      <c r="C1634" s="65">
        <v>5313</v>
      </c>
      <c r="D1634" s="65"/>
      <c r="E1634" s="65"/>
      <c r="F1634" s="65"/>
      <c r="G1634" s="65">
        <v>1</v>
      </c>
      <c r="H1634" s="67">
        <f>VLOOKUP(C1634,'Secteur Ex DG'!B:B,1,FALSE)</f>
        <v>5313</v>
      </c>
    </row>
    <row r="1635" spans="1:8" hidden="1" x14ac:dyDescent="0.25">
      <c r="A1635" s="65" t="s">
        <v>4924</v>
      </c>
      <c r="B1635" s="65" t="s">
        <v>4925</v>
      </c>
      <c r="C1635" s="65">
        <v>5322</v>
      </c>
      <c r="D1635" s="65"/>
      <c r="E1635" s="65"/>
      <c r="F1635" s="65"/>
      <c r="G1635" s="65">
        <v>1</v>
      </c>
      <c r="H1635" s="67">
        <f>VLOOKUP(C1635,'Secteur Ex DG'!B:B,1,FALSE)</f>
        <v>5322</v>
      </c>
    </row>
    <row r="1636" spans="1:8" hidden="1" x14ac:dyDescent="0.25">
      <c r="A1636" s="65" t="s">
        <v>4927</v>
      </c>
      <c r="B1636" s="65" t="s">
        <v>4928</v>
      </c>
      <c r="C1636" s="65">
        <v>5323</v>
      </c>
      <c r="D1636" s="65"/>
      <c r="E1636" s="65"/>
      <c r="F1636" s="65"/>
      <c r="G1636" s="65">
        <v>1</v>
      </c>
      <c r="H1636" s="67">
        <f>VLOOKUP(C1636,'Secteur Ex DG'!B:B,1,FALSE)</f>
        <v>5323</v>
      </c>
    </row>
    <row r="1637" spans="1:8" hidden="1" x14ac:dyDescent="0.25">
      <c r="A1637" s="65" t="s">
        <v>4930</v>
      </c>
      <c r="B1637" s="65" t="s">
        <v>4931</v>
      </c>
      <c r="C1637" s="65">
        <v>5324</v>
      </c>
      <c r="D1637" s="65"/>
      <c r="E1637" s="65"/>
      <c r="F1637" s="65"/>
      <c r="G1637" s="65">
        <v>1</v>
      </c>
      <c r="H1637" s="67">
        <f>VLOOKUP(C1637,'Secteur Ex DG'!B:B,1,FALSE)</f>
        <v>5324</v>
      </c>
    </row>
    <row r="1638" spans="1:8" hidden="1" x14ac:dyDescent="0.25">
      <c r="A1638" s="65" t="s">
        <v>4933</v>
      </c>
      <c r="B1638" s="65" t="s">
        <v>4934</v>
      </c>
      <c r="C1638" s="65">
        <v>5325</v>
      </c>
      <c r="D1638" s="65"/>
      <c r="E1638" s="65"/>
      <c r="F1638" s="65"/>
      <c r="G1638" s="65">
        <v>1</v>
      </c>
      <c r="H1638" s="67">
        <f>VLOOKUP(C1638,'Secteur Ex DG'!B:B,1,FALSE)</f>
        <v>5325</v>
      </c>
    </row>
    <row r="1639" spans="1:8" hidden="1" x14ac:dyDescent="0.25">
      <c r="A1639" s="65" t="s">
        <v>4936</v>
      </c>
      <c r="B1639" s="65" t="s">
        <v>4937</v>
      </c>
      <c r="C1639" s="65">
        <v>5326</v>
      </c>
      <c r="D1639" s="65"/>
      <c r="E1639" s="65"/>
      <c r="F1639" s="65"/>
      <c r="G1639" s="65">
        <v>1</v>
      </c>
      <c r="H1639" s="67">
        <f>VLOOKUP(C1639,'Secteur Ex DG'!B:B,1,FALSE)</f>
        <v>5326</v>
      </c>
    </row>
    <row r="1640" spans="1:8" hidden="1" x14ac:dyDescent="0.25">
      <c r="A1640" s="65" t="s">
        <v>4939</v>
      </c>
      <c r="B1640" s="65" t="s">
        <v>4940</v>
      </c>
      <c r="C1640" s="65">
        <v>5327</v>
      </c>
      <c r="D1640" s="65"/>
      <c r="E1640" s="65"/>
      <c r="F1640" s="65"/>
      <c r="G1640" s="65">
        <v>1</v>
      </c>
      <c r="H1640" s="67">
        <f>VLOOKUP(C1640,'Secteur Ex DG'!B:B,1,FALSE)</f>
        <v>5327</v>
      </c>
    </row>
    <row r="1641" spans="1:8" hidden="1" x14ac:dyDescent="0.25">
      <c r="A1641" s="65" t="s">
        <v>4942</v>
      </c>
      <c r="B1641" s="65" t="s">
        <v>4943</v>
      </c>
      <c r="C1641" s="65">
        <v>5328</v>
      </c>
      <c r="D1641" s="65"/>
      <c r="E1641" s="65"/>
      <c r="F1641" s="65"/>
      <c r="G1641" s="65">
        <v>1</v>
      </c>
      <c r="H1641" s="67">
        <f>VLOOKUP(C1641,'Secteur Ex DG'!B:B,1,FALSE)</f>
        <v>5328</v>
      </c>
    </row>
    <row r="1642" spans="1:8" hidden="1" x14ac:dyDescent="0.25">
      <c r="A1642" s="65" t="s">
        <v>4945</v>
      </c>
      <c r="B1642" s="65" t="s">
        <v>4946</v>
      </c>
      <c r="C1642" s="65">
        <v>5329</v>
      </c>
      <c r="D1642" s="65"/>
      <c r="E1642" s="65"/>
      <c r="F1642" s="65"/>
      <c r="G1642" s="65">
        <v>1</v>
      </c>
      <c r="H1642" s="67">
        <f>VLOOKUP(C1642,'Secteur Ex DG'!B:B,1,FALSE)</f>
        <v>5329</v>
      </c>
    </row>
    <row r="1643" spans="1:8" hidden="1" x14ac:dyDescent="0.25">
      <c r="A1643" s="65" t="s">
        <v>4948</v>
      </c>
      <c r="B1643" s="65" t="s">
        <v>4949</v>
      </c>
      <c r="C1643" s="65">
        <v>5330</v>
      </c>
      <c r="D1643" s="65"/>
      <c r="E1643" s="65"/>
      <c r="F1643" s="65"/>
      <c r="G1643" s="65">
        <v>1</v>
      </c>
      <c r="H1643" s="67">
        <f>VLOOKUP(C1643,'Secteur Ex DG'!B:B,1,FALSE)</f>
        <v>5330</v>
      </c>
    </row>
    <row r="1644" spans="1:8" hidden="1" x14ac:dyDescent="0.25">
      <c r="A1644" s="65" t="s">
        <v>4951</v>
      </c>
      <c r="B1644" s="65" t="s">
        <v>4952</v>
      </c>
      <c r="C1644" s="65">
        <v>5331</v>
      </c>
      <c r="D1644" s="65"/>
      <c r="E1644" s="65"/>
      <c r="F1644" s="65"/>
      <c r="G1644" s="65">
        <v>1</v>
      </c>
      <c r="H1644" s="67">
        <f>VLOOKUP(C1644,'Secteur Ex DG'!B:B,1,FALSE)</f>
        <v>5331</v>
      </c>
    </row>
    <row r="1645" spans="1:8" hidden="1" x14ac:dyDescent="0.25">
      <c r="A1645" s="65" t="s">
        <v>4954</v>
      </c>
      <c r="B1645" s="65" t="s">
        <v>4955</v>
      </c>
      <c r="C1645" s="65">
        <v>5332</v>
      </c>
      <c r="D1645" s="65"/>
      <c r="E1645" s="65"/>
      <c r="F1645" s="65"/>
      <c r="G1645" s="65">
        <v>1</v>
      </c>
      <c r="H1645" s="67">
        <f>VLOOKUP(C1645,'Secteur Ex DG'!B:B,1,FALSE)</f>
        <v>5332</v>
      </c>
    </row>
    <row r="1646" spans="1:8" hidden="1" x14ac:dyDescent="0.25">
      <c r="A1646" s="65" t="s">
        <v>4957</v>
      </c>
      <c r="B1646" s="65" t="s">
        <v>4958</v>
      </c>
      <c r="C1646" s="65">
        <v>5333</v>
      </c>
      <c r="D1646" s="65"/>
      <c r="E1646" s="65"/>
      <c r="F1646" s="65"/>
      <c r="G1646" s="65">
        <v>1</v>
      </c>
      <c r="H1646" s="67">
        <f>VLOOKUP(C1646,'Secteur Ex DG'!B:B,1,FALSE)</f>
        <v>5333</v>
      </c>
    </row>
    <row r="1647" spans="1:8" hidden="1" x14ac:dyDescent="0.25">
      <c r="A1647" s="65" t="s">
        <v>4975</v>
      </c>
      <c r="B1647" s="65" t="s">
        <v>4976</v>
      </c>
      <c r="C1647" s="65">
        <v>5475</v>
      </c>
      <c r="D1647" s="65"/>
      <c r="E1647" s="65"/>
      <c r="F1647" s="65"/>
      <c r="G1647" s="65">
        <v>1</v>
      </c>
      <c r="H1647" s="67">
        <f>VLOOKUP(C1647,'Secteur Ex DG'!B:B,1,FALSE)</f>
        <v>5475</v>
      </c>
    </row>
    <row r="1648" spans="1:8" hidden="1" x14ac:dyDescent="0.25">
      <c r="A1648" s="65" t="s">
        <v>4978</v>
      </c>
      <c r="B1648" s="65" t="s">
        <v>4979</v>
      </c>
      <c r="C1648" s="65">
        <v>5476</v>
      </c>
      <c r="D1648" s="65"/>
      <c r="E1648" s="65"/>
      <c r="F1648" s="65"/>
      <c r="G1648" s="65">
        <v>1</v>
      </c>
      <c r="H1648" s="67">
        <f>VLOOKUP(C1648,'Secteur Ex DG'!B:B,1,FALSE)</f>
        <v>5476</v>
      </c>
    </row>
    <row r="1649" spans="1:8" hidden="1" x14ac:dyDescent="0.25">
      <c r="A1649" s="65" t="s">
        <v>4960</v>
      </c>
      <c r="B1649" s="65" t="s">
        <v>4961</v>
      </c>
      <c r="C1649" s="65">
        <v>5460</v>
      </c>
      <c r="D1649" s="65"/>
      <c r="E1649" s="65"/>
      <c r="F1649" s="65"/>
      <c r="G1649" s="65">
        <v>1</v>
      </c>
      <c r="H1649" s="67">
        <f>VLOOKUP(C1649,'Secteur Ex DG'!B:B,1,FALSE)</f>
        <v>5460</v>
      </c>
    </row>
    <row r="1650" spans="1:8" hidden="1" x14ac:dyDescent="0.25">
      <c r="A1650" s="65" t="s">
        <v>4981</v>
      </c>
      <c r="B1650" s="65" t="s">
        <v>4982</v>
      </c>
      <c r="C1650" s="65">
        <v>5477</v>
      </c>
      <c r="D1650" s="65"/>
      <c r="E1650" s="65"/>
      <c r="F1650" s="65"/>
      <c r="G1650" s="65">
        <v>1</v>
      </c>
      <c r="H1650" s="67">
        <f>VLOOKUP(C1650,'Secteur Ex DG'!B:B,1,FALSE)</f>
        <v>5477</v>
      </c>
    </row>
    <row r="1651" spans="1:8" hidden="1" x14ac:dyDescent="0.25">
      <c r="A1651" s="65" t="s">
        <v>4984</v>
      </c>
      <c r="B1651" s="65" t="s">
        <v>4985</v>
      </c>
      <c r="C1651" s="65">
        <v>5478</v>
      </c>
      <c r="D1651" s="65"/>
      <c r="E1651" s="65"/>
      <c r="F1651" s="65"/>
      <c r="G1651" s="65">
        <v>1</v>
      </c>
      <c r="H1651" s="67">
        <f>VLOOKUP(C1651,'Secteur Ex DG'!B:B,1,FALSE)</f>
        <v>5478</v>
      </c>
    </row>
    <row r="1652" spans="1:8" hidden="1" x14ac:dyDescent="0.25">
      <c r="A1652" s="65" t="s">
        <v>4987</v>
      </c>
      <c r="B1652" s="65" t="s">
        <v>4988</v>
      </c>
      <c r="C1652" s="65">
        <v>5479</v>
      </c>
      <c r="D1652" s="65"/>
      <c r="E1652" s="65"/>
      <c r="F1652" s="65"/>
      <c r="G1652" s="65">
        <v>1</v>
      </c>
      <c r="H1652" s="67">
        <f>VLOOKUP(C1652,'Secteur Ex DG'!B:B,1,FALSE)</f>
        <v>5479</v>
      </c>
    </row>
    <row r="1653" spans="1:8" hidden="1" x14ac:dyDescent="0.25">
      <c r="A1653" s="65" t="s">
        <v>4990</v>
      </c>
      <c r="B1653" s="65" t="s">
        <v>4991</v>
      </c>
      <c r="C1653" s="65">
        <v>5480</v>
      </c>
      <c r="D1653" s="65"/>
      <c r="E1653" s="65"/>
      <c r="F1653" s="65"/>
      <c r="G1653" s="65">
        <v>1</v>
      </c>
      <c r="H1653" s="67">
        <f>VLOOKUP(C1653,'Secteur Ex DG'!B:B,1,FALSE)</f>
        <v>5480</v>
      </c>
    </row>
    <row r="1654" spans="1:8" hidden="1" x14ac:dyDescent="0.25">
      <c r="A1654" s="65" t="s">
        <v>4993</v>
      </c>
      <c r="B1654" s="65" t="s">
        <v>4994</v>
      </c>
      <c r="C1654" s="65">
        <v>5481</v>
      </c>
      <c r="D1654" s="65"/>
      <c r="E1654" s="65"/>
      <c r="F1654" s="65"/>
      <c r="G1654" s="65">
        <v>1</v>
      </c>
      <c r="H1654" s="67">
        <f>VLOOKUP(C1654,'Secteur Ex DG'!B:B,1,FALSE)</f>
        <v>5481</v>
      </c>
    </row>
    <row r="1655" spans="1:8" hidden="1" x14ac:dyDescent="0.25">
      <c r="A1655" s="65" t="s">
        <v>4963</v>
      </c>
      <c r="B1655" s="65" t="s">
        <v>4964</v>
      </c>
      <c r="C1655" s="65">
        <v>5469</v>
      </c>
      <c r="D1655" s="65"/>
      <c r="E1655" s="65"/>
      <c r="F1655" s="65"/>
      <c r="G1655" s="65">
        <v>1</v>
      </c>
      <c r="H1655" s="67">
        <f>VLOOKUP(C1655,'Secteur Ex DG'!B:B,1,FALSE)</f>
        <v>5469</v>
      </c>
    </row>
    <row r="1656" spans="1:8" hidden="1" x14ac:dyDescent="0.25">
      <c r="A1656" s="65" t="s">
        <v>4966</v>
      </c>
      <c r="B1656" s="65" t="s">
        <v>4967</v>
      </c>
      <c r="C1656" s="65">
        <v>5470</v>
      </c>
      <c r="D1656" s="65"/>
      <c r="E1656" s="65"/>
      <c r="F1656" s="65"/>
      <c r="G1656" s="65">
        <v>1</v>
      </c>
      <c r="H1656" s="67">
        <f>VLOOKUP(C1656,'Secteur Ex DG'!B:B,1,FALSE)</f>
        <v>5470</v>
      </c>
    </row>
    <row r="1657" spans="1:8" hidden="1" x14ac:dyDescent="0.25">
      <c r="A1657" s="65" t="s">
        <v>4969</v>
      </c>
      <c r="B1657" s="65" t="s">
        <v>4970</v>
      </c>
      <c r="C1657" s="65">
        <v>5472</v>
      </c>
      <c r="D1657" s="65"/>
      <c r="E1657" s="65"/>
      <c r="F1657" s="65"/>
      <c r="G1657" s="65">
        <v>1</v>
      </c>
      <c r="H1657" s="67">
        <f>VLOOKUP(C1657,'Secteur Ex DG'!B:B,1,FALSE)</f>
        <v>5472</v>
      </c>
    </row>
    <row r="1658" spans="1:8" hidden="1" x14ac:dyDescent="0.25">
      <c r="A1658" s="65" t="s">
        <v>4972</v>
      </c>
      <c r="B1658" s="65" t="s">
        <v>4973</v>
      </c>
      <c r="C1658" s="65">
        <v>5473</v>
      </c>
      <c r="D1658" s="65"/>
      <c r="E1658" s="65"/>
      <c r="F1658" s="65"/>
      <c r="G1658" s="65">
        <v>1</v>
      </c>
      <c r="H1658" s="67">
        <f>VLOOKUP(C1658,'Secteur Ex DG'!B:B,1,FALSE)</f>
        <v>5473</v>
      </c>
    </row>
    <row r="1659" spans="1:8" hidden="1" x14ac:dyDescent="0.25">
      <c r="A1659" s="65" t="s">
        <v>4996</v>
      </c>
      <c r="B1659" s="65" t="s">
        <v>4997</v>
      </c>
      <c r="C1659" s="65">
        <v>5482</v>
      </c>
      <c r="D1659" s="65"/>
      <c r="E1659" s="65"/>
      <c r="F1659" s="65"/>
      <c r="G1659" s="65">
        <v>1</v>
      </c>
      <c r="H1659" s="67">
        <f>VLOOKUP(C1659,'Secteur Ex DG'!B:B,1,FALSE)</f>
        <v>5482</v>
      </c>
    </row>
    <row r="1660" spans="1:8" hidden="1" x14ac:dyDescent="0.25">
      <c r="A1660" s="65" t="s">
        <v>4999</v>
      </c>
      <c r="B1660" s="65" t="s">
        <v>5000</v>
      </c>
      <c r="C1660" s="65">
        <v>5483</v>
      </c>
      <c r="D1660" s="65"/>
      <c r="E1660" s="65"/>
      <c r="F1660" s="65"/>
      <c r="G1660" s="65">
        <v>1</v>
      </c>
      <c r="H1660" s="67">
        <f>VLOOKUP(C1660,'Secteur Ex DG'!B:B,1,FALSE)</f>
        <v>5483</v>
      </c>
    </row>
    <row r="1661" spans="1:8" hidden="1" x14ac:dyDescent="0.25">
      <c r="A1661" s="65" t="s">
        <v>5002</v>
      </c>
      <c r="B1661" s="65" t="s">
        <v>5003</v>
      </c>
      <c r="C1661" s="65">
        <v>5484</v>
      </c>
      <c r="D1661" s="65"/>
      <c r="E1661" s="65"/>
      <c r="F1661" s="65"/>
      <c r="G1661" s="65">
        <v>1</v>
      </c>
      <c r="H1661" s="67">
        <f>VLOOKUP(C1661,'Secteur Ex DG'!B:B,1,FALSE)</f>
        <v>5484</v>
      </c>
    </row>
    <row r="1662" spans="1:8" hidden="1" x14ac:dyDescent="0.25">
      <c r="A1662" s="65" t="s">
        <v>5005</v>
      </c>
      <c r="B1662" s="65" t="s">
        <v>5006</v>
      </c>
      <c r="C1662" s="65">
        <v>5485</v>
      </c>
      <c r="D1662" s="65"/>
      <c r="E1662" s="65"/>
      <c r="F1662" s="65"/>
      <c r="G1662" s="65">
        <v>1</v>
      </c>
      <c r="H1662" s="67">
        <f>VLOOKUP(C1662,'Secteur Ex DG'!B:B,1,FALSE)</f>
        <v>5485</v>
      </c>
    </row>
    <row r="1663" spans="1:8" hidden="1" x14ac:dyDescent="0.25">
      <c r="A1663" s="65" t="s">
        <v>5008</v>
      </c>
      <c r="B1663" s="65" t="s">
        <v>5009</v>
      </c>
      <c r="C1663" s="65">
        <v>5486</v>
      </c>
      <c r="D1663" s="65"/>
      <c r="E1663" s="65"/>
      <c r="F1663" s="65"/>
      <c r="G1663" s="65">
        <v>1</v>
      </c>
      <c r="H1663" s="67">
        <f>VLOOKUP(C1663,'Secteur Ex DG'!B:B,1,FALSE)</f>
        <v>5486</v>
      </c>
    </row>
    <row r="1664" spans="1:8" hidden="1" x14ac:dyDescent="0.25">
      <c r="A1664" s="65" t="s">
        <v>5011</v>
      </c>
      <c r="B1664" s="65" t="s">
        <v>5012</v>
      </c>
      <c r="C1664" s="65">
        <v>5487</v>
      </c>
      <c r="D1664" s="65"/>
      <c r="E1664" s="65"/>
      <c r="F1664" s="65"/>
      <c r="G1664" s="65">
        <v>1</v>
      </c>
      <c r="H1664" s="67">
        <f>VLOOKUP(C1664,'Secteur Ex DG'!B:B,1,FALSE)</f>
        <v>5487</v>
      </c>
    </row>
    <row r="1665" spans="1:8" hidden="1" x14ac:dyDescent="0.25">
      <c r="A1665" s="65" t="s">
        <v>5014</v>
      </c>
      <c r="B1665" s="65" t="s">
        <v>5015</v>
      </c>
      <c r="C1665" s="65">
        <v>5488</v>
      </c>
      <c r="D1665" s="65"/>
      <c r="E1665" s="65"/>
      <c r="F1665" s="65"/>
      <c r="G1665" s="65">
        <v>1</v>
      </c>
      <c r="H1665" s="67">
        <f>VLOOKUP(C1665,'Secteur Ex DG'!B:B,1,FALSE)</f>
        <v>5488</v>
      </c>
    </row>
    <row r="1666" spans="1:8" hidden="1" x14ac:dyDescent="0.25">
      <c r="A1666" s="65" t="s">
        <v>5017</v>
      </c>
      <c r="B1666" s="65" t="s">
        <v>5018</v>
      </c>
      <c r="C1666" s="65">
        <v>5489</v>
      </c>
      <c r="D1666" s="65"/>
      <c r="E1666" s="65"/>
      <c r="F1666" s="65"/>
      <c r="G1666" s="65">
        <v>1</v>
      </c>
      <c r="H1666" s="67">
        <f>VLOOKUP(C1666,'Secteur Ex DG'!B:B,1,FALSE)</f>
        <v>5489</v>
      </c>
    </row>
    <row r="1667" spans="1:8" hidden="1" x14ac:dyDescent="0.25">
      <c r="A1667" s="65" t="s">
        <v>5020</v>
      </c>
      <c r="B1667" s="65" t="s">
        <v>5021</v>
      </c>
      <c r="C1667" s="65">
        <v>5490</v>
      </c>
      <c r="D1667" s="65"/>
      <c r="E1667" s="65"/>
      <c r="F1667" s="65"/>
      <c r="G1667" s="65">
        <v>1</v>
      </c>
      <c r="H1667" s="67">
        <f>VLOOKUP(C1667,'Secteur Ex DG'!B:B,1,FALSE)</f>
        <v>5490</v>
      </c>
    </row>
    <row r="1668" spans="1:8" hidden="1" x14ac:dyDescent="0.25">
      <c r="A1668" s="65" t="s">
        <v>5023</v>
      </c>
      <c r="B1668" s="65" t="s">
        <v>5024</v>
      </c>
      <c r="C1668" s="65">
        <v>5491</v>
      </c>
      <c r="D1668" s="65"/>
      <c r="E1668" s="65"/>
      <c r="F1668" s="65"/>
      <c r="G1668" s="65">
        <v>1</v>
      </c>
      <c r="H1668" s="67">
        <f>VLOOKUP(C1668,'Secteur Ex DG'!B:B,1,FALSE)</f>
        <v>5491</v>
      </c>
    </row>
    <row r="1669" spans="1:8" hidden="1" x14ac:dyDescent="0.25">
      <c r="A1669" s="65" t="s">
        <v>5026</v>
      </c>
      <c r="B1669" s="65" t="s">
        <v>5027</v>
      </c>
      <c r="C1669" s="65">
        <v>5492</v>
      </c>
      <c r="D1669" s="65"/>
      <c r="E1669" s="65"/>
      <c r="F1669" s="65"/>
      <c r="G1669" s="65">
        <v>1</v>
      </c>
      <c r="H1669" s="67">
        <f>VLOOKUP(C1669,'Secteur Ex DG'!B:B,1,FALSE)</f>
        <v>5492</v>
      </c>
    </row>
    <row r="1670" spans="1:8" hidden="1" x14ac:dyDescent="0.25">
      <c r="A1670" s="65" t="s">
        <v>5029</v>
      </c>
      <c r="B1670" s="65" t="s">
        <v>5030</v>
      </c>
      <c r="C1670" s="65">
        <v>5493</v>
      </c>
      <c r="D1670" s="65"/>
      <c r="E1670" s="65"/>
      <c r="F1670" s="65"/>
      <c r="G1670" s="65">
        <v>1</v>
      </c>
      <c r="H1670" s="67">
        <f>VLOOKUP(C1670,'Secteur Ex DG'!B:B,1,FALSE)</f>
        <v>5493</v>
      </c>
    </row>
    <row r="1671" spans="1:8" hidden="1" x14ac:dyDescent="0.25">
      <c r="A1671" s="65" t="s">
        <v>5032</v>
      </c>
      <c r="B1671" s="65" t="s">
        <v>5033</v>
      </c>
      <c r="C1671" s="65">
        <v>5494</v>
      </c>
      <c r="D1671" s="65"/>
      <c r="E1671" s="65"/>
      <c r="F1671" s="65"/>
      <c r="G1671" s="65">
        <v>1</v>
      </c>
      <c r="H1671" s="67">
        <f>VLOOKUP(C1671,'Secteur Ex DG'!B:B,1,FALSE)</f>
        <v>5494</v>
      </c>
    </row>
    <row r="1672" spans="1:8" hidden="1" x14ac:dyDescent="0.25">
      <c r="A1672" s="65" t="s">
        <v>5035</v>
      </c>
      <c r="B1672" s="65" t="s">
        <v>5036</v>
      </c>
      <c r="C1672" s="65">
        <v>5495</v>
      </c>
      <c r="D1672" s="65"/>
      <c r="E1672" s="65"/>
      <c r="F1672" s="65"/>
      <c r="G1672" s="65">
        <v>1</v>
      </c>
      <c r="H1672" s="67">
        <f>VLOOKUP(C1672,'Secteur Ex DG'!B:B,1,FALSE)</f>
        <v>5495</v>
      </c>
    </row>
    <row r="1673" spans="1:8" hidden="1" x14ac:dyDescent="0.25">
      <c r="A1673" s="65" t="s">
        <v>5038</v>
      </c>
      <c r="B1673" s="65" t="s">
        <v>5039</v>
      </c>
      <c r="C1673" s="65">
        <v>5496</v>
      </c>
      <c r="D1673" s="65"/>
      <c r="E1673" s="65"/>
      <c r="F1673" s="65"/>
      <c r="G1673" s="65">
        <v>1</v>
      </c>
      <c r="H1673" s="67">
        <f>VLOOKUP(C1673,'Secteur Ex DG'!B:B,1,FALSE)</f>
        <v>5496</v>
      </c>
    </row>
    <row r="1674" spans="1:8" hidden="1" x14ac:dyDescent="0.25">
      <c r="A1674" s="65" t="s">
        <v>5041</v>
      </c>
      <c r="B1674" s="65" t="s">
        <v>5042</v>
      </c>
      <c r="C1674" s="65">
        <v>5497</v>
      </c>
      <c r="D1674" s="65"/>
      <c r="E1674" s="65"/>
      <c r="F1674" s="65"/>
      <c r="G1674" s="65">
        <v>1</v>
      </c>
      <c r="H1674" s="67">
        <f>VLOOKUP(C1674,'Secteur Ex DG'!B:B,1,FALSE)</f>
        <v>5497</v>
      </c>
    </row>
    <row r="1675" spans="1:8" hidden="1" x14ac:dyDescent="0.25">
      <c r="A1675" s="65" t="s">
        <v>5044</v>
      </c>
      <c r="B1675" s="65" t="s">
        <v>5045</v>
      </c>
      <c r="C1675" s="65">
        <v>5498</v>
      </c>
      <c r="D1675" s="65"/>
      <c r="E1675" s="65"/>
      <c r="F1675" s="65"/>
      <c r="G1675" s="65">
        <v>1</v>
      </c>
      <c r="H1675" s="67">
        <f>VLOOKUP(C1675,'Secteur Ex DG'!B:B,1,FALSE)</f>
        <v>5498</v>
      </c>
    </row>
    <row r="1676" spans="1:8" hidden="1" x14ac:dyDescent="0.25">
      <c r="A1676" s="65" t="s">
        <v>5047</v>
      </c>
      <c r="B1676" s="65" t="s">
        <v>5048</v>
      </c>
      <c r="C1676" s="65">
        <v>5499</v>
      </c>
      <c r="D1676" s="65"/>
      <c r="E1676" s="65"/>
      <c r="F1676" s="65"/>
      <c r="G1676" s="65">
        <v>1</v>
      </c>
      <c r="H1676" s="67">
        <f>VLOOKUP(C1676,'Secteur Ex DG'!B:B,1,FALSE)</f>
        <v>5499</v>
      </c>
    </row>
    <row r="1677" spans="1:8" hidden="1" x14ac:dyDescent="0.25">
      <c r="A1677" s="65" t="s">
        <v>5050</v>
      </c>
      <c r="B1677" s="65" t="s">
        <v>5051</v>
      </c>
      <c r="C1677" s="65">
        <v>5500</v>
      </c>
      <c r="D1677" s="65"/>
      <c r="E1677" s="65"/>
      <c r="F1677" s="65"/>
      <c r="G1677" s="65">
        <v>1</v>
      </c>
      <c r="H1677" s="67">
        <f>VLOOKUP(C1677,'Secteur Ex DG'!B:B,1,FALSE)</f>
        <v>5500</v>
      </c>
    </row>
    <row r="1678" spans="1:8" hidden="1" x14ac:dyDescent="0.25">
      <c r="A1678" s="65" t="s">
        <v>5053</v>
      </c>
      <c r="B1678" s="65" t="s">
        <v>5054</v>
      </c>
      <c r="C1678" s="65">
        <v>5501</v>
      </c>
      <c r="D1678" s="65"/>
      <c r="E1678" s="65"/>
      <c r="F1678" s="65"/>
      <c r="G1678" s="65">
        <v>1</v>
      </c>
      <c r="H1678" s="67">
        <f>VLOOKUP(C1678,'Secteur Ex DG'!B:B,1,FALSE)</f>
        <v>5501</v>
      </c>
    </row>
    <row r="1679" spans="1:8" hidden="1" x14ac:dyDescent="0.25">
      <c r="A1679" s="65" t="s">
        <v>5056</v>
      </c>
      <c r="B1679" s="65" t="s">
        <v>5057</v>
      </c>
      <c r="C1679" s="65">
        <v>5502</v>
      </c>
      <c r="D1679" s="65"/>
      <c r="E1679" s="65"/>
      <c r="F1679" s="65"/>
      <c r="G1679" s="65">
        <v>1</v>
      </c>
      <c r="H1679" s="67">
        <f>VLOOKUP(C1679,'Secteur Ex DG'!B:B,1,FALSE)</f>
        <v>5502</v>
      </c>
    </row>
    <row r="1680" spans="1:8" hidden="1" x14ac:dyDescent="0.25">
      <c r="A1680" s="65" t="s">
        <v>5059</v>
      </c>
      <c r="B1680" s="65" t="s">
        <v>5060</v>
      </c>
      <c r="C1680" s="65">
        <v>5837</v>
      </c>
      <c r="D1680" s="65"/>
      <c r="E1680" s="65"/>
      <c r="F1680" s="65"/>
      <c r="G1680" s="65">
        <v>1</v>
      </c>
      <c r="H1680" s="67">
        <f>VLOOKUP(C1680,'Secteur Ex DG'!B:B,1,FALSE)</f>
        <v>5837</v>
      </c>
    </row>
    <row r="1681" spans="1:8" hidden="1" x14ac:dyDescent="0.25">
      <c r="A1681" s="65" t="s">
        <v>5167</v>
      </c>
      <c r="B1681" s="65" t="s">
        <v>5168</v>
      </c>
      <c r="C1681" s="65">
        <v>5932</v>
      </c>
      <c r="D1681" s="65"/>
      <c r="E1681" s="65"/>
      <c r="F1681" s="65"/>
      <c r="G1681" s="65">
        <v>1</v>
      </c>
      <c r="H1681" s="67">
        <f>VLOOKUP(C1681,'Secteur Ex DG'!B:B,1,FALSE)</f>
        <v>5932</v>
      </c>
    </row>
    <row r="1682" spans="1:8" hidden="1" x14ac:dyDescent="0.25">
      <c r="A1682" s="65" t="s">
        <v>5062</v>
      </c>
      <c r="B1682" s="65" t="s">
        <v>5063</v>
      </c>
      <c r="C1682" s="65">
        <v>5838</v>
      </c>
      <c r="D1682" s="65"/>
      <c r="E1682" s="65"/>
      <c r="F1682" s="65"/>
      <c r="G1682" s="65">
        <v>1</v>
      </c>
      <c r="H1682" s="67">
        <f>VLOOKUP(C1682,'Secteur Ex DG'!B:B,1,FALSE)</f>
        <v>5838</v>
      </c>
    </row>
    <row r="1683" spans="1:8" hidden="1" x14ac:dyDescent="0.25">
      <c r="A1683" s="65" t="s">
        <v>5170</v>
      </c>
      <c r="B1683" s="65" t="s">
        <v>5171</v>
      </c>
      <c r="C1683" s="65">
        <v>5933</v>
      </c>
      <c r="D1683" s="65"/>
      <c r="E1683" s="65"/>
      <c r="F1683" s="65"/>
      <c r="G1683" s="65">
        <v>1</v>
      </c>
      <c r="H1683" s="67">
        <f>VLOOKUP(C1683,'Secteur Ex DG'!B:B,1,FALSE)</f>
        <v>5933</v>
      </c>
    </row>
    <row r="1684" spans="1:8" hidden="1" x14ac:dyDescent="0.25">
      <c r="A1684" s="65" t="s">
        <v>5065</v>
      </c>
      <c r="B1684" s="65" t="s">
        <v>5066</v>
      </c>
      <c r="C1684" s="65">
        <v>5839</v>
      </c>
      <c r="D1684" s="65"/>
      <c r="E1684" s="65"/>
      <c r="F1684" s="65"/>
      <c r="G1684" s="65">
        <v>1</v>
      </c>
      <c r="H1684" s="67">
        <f>VLOOKUP(C1684,'Secteur Ex DG'!B:B,1,FALSE)</f>
        <v>5839</v>
      </c>
    </row>
    <row r="1685" spans="1:8" hidden="1" x14ac:dyDescent="0.25">
      <c r="A1685" s="65" t="s">
        <v>5173</v>
      </c>
      <c r="B1685" s="65" t="s">
        <v>5174</v>
      </c>
      <c r="C1685" s="65">
        <v>5934</v>
      </c>
      <c r="D1685" s="65"/>
      <c r="E1685" s="65"/>
      <c r="F1685" s="65"/>
      <c r="G1685" s="65">
        <v>1</v>
      </c>
      <c r="H1685" s="67">
        <f>VLOOKUP(C1685,'Secteur Ex DG'!B:B,1,FALSE)</f>
        <v>5934</v>
      </c>
    </row>
    <row r="1686" spans="1:8" hidden="1" x14ac:dyDescent="0.25">
      <c r="A1686" s="65" t="s">
        <v>5068</v>
      </c>
      <c r="B1686" s="65" t="s">
        <v>5069</v>
      </c>
      <c r="C1686" s="65">
        <v>5840</v>
      </c>
      <c r="D1686" s="65"/>
      <c r="E1686" s="65"/>
      <c r="F1686" s="65"/>
      <c r="G1686" s="65">
        <v>1</v>
      </c>
      <c r="H1686" s="67">
        <f>VLOOKUP(C1686,'Secteur Ex DG'!B:B,1,FALSE)</f>
        <v>5840</v>
      </c>
    </row>
    <row r="1687" spans="1:8" hidden="1" x14ac:dyDescent="0.25">
      <c r="A1687" s="65" t="s">
        <v>5176</v>
      </c>
      <c r="B1687" s="65" t="s">
        <v>5177</v>
      </c>
      <c r="C1687" s="65">
        <v>5935</v>
      </c>
      <c r="D1687" s="65"/>
      <c r="E1687" s="65"/>
      <c r="F1687" s="65"/>
      <c r="G1687" s="65">
        <v>1</v>
      </c>
      <c r="H1687" s="67">
        <f>VLOOKUP(C1687,'Secteur Ex DG'!B:B,1,FALSE)</f>
        <v>5935</v>
      </c>
    </row>
    <row r="1688" spans="1:8" hidden="1" x14ac:dyDescent="0.25">
      <c r="A1688" s="65" t="s">
        <v>5179</v>
      </c>
      <c r="B1688" s="65" t="s">
        <v>5180</v>
      </c>
      <c r="C1688" s="65">
        <v>5936</v>
      </c>
      <c r="D1688" s="65"/>
      <c r="E1688" s="65"/>
      <c r="F1688" s="65"/>
      <c r="G1688" s="65">
        <v>1</v>
      </c>
      <c r="H1688" s="67">
        <f>VLOOKUP(C1688,'Secteur Ex DG'!B:B,1,FALSE)</f>
        <v>5936</v>
      </c>
    </row>
    <row r="1689" spans="1:8" hidden="1" x14ac:dyDescent="0.25">
      <c r="A1689" s="65" t="s">
        <v>5071</v>
      </c>
      <c r="B1689" s="65" t="s">
        <v>5072</v>
      </c>
      <c r="C1689" s="65">
        <v>5900</v>
      </c>
      <c r="D1689" s="65"/>
      <c r="E1689" s="65"/>
      <c r="F1689" s="65"/>
      <c r="G1689" s="65">
        <v>1</v>
      </c>
      <c r="H1689" s="67">
        <f>VLOOKUP(C1689,'Secteur Ex DG'!B:B,1,FALSE)</f>
        <v>5900</v>
      </c>
    </row>
    <row r="1690" spans="1:8" hidden="1" x14ac:dyDescent="0.25">
      <c r="A1690" s="65" t="s">
        <v>5074</v>
      </c>
      <c r="B1690" s="65" t="s">
        <v>5075</v>
      </c>
      <c r="C1690" s="65">
        <v>5901</v>
      </c>
      <c r="D1690" s="65"/>
      <c r="E1690" s="65"/>
      <c r="F1690" s="65"/>
      <c r="G1690" s="65">
        <v>1</v>
      </c>
      <c r="H1690" s="67">
        <f>VLOOKUP(C1690,'Secteur Ex DG'!B:B,1,FALSE)</f>
        <v>5901</v>
      </c>
    </row>
    <row r="1691" spans="1:8" hidden="1" x14ac:dyDescent="0.25">
      <c r="A1691" s="65" t="s">
        <v>5077</v>
      </c>
      <c r="B1691" s="65" t="s">
        <v>5078</v>
      </c>
      <c r="C1691" s="65">
        <v>5902</v>
      </c>
      <c r="D1691" s="65"/>
      <c r="E1691" s="65"/>
      <c r="F1691" s="65"/>
      <c r="G1691" s="65">
        <v>1</v>
      </c>
      <c r="H1691" s="67">
        <f>VLOOKUP(C1691,'Secteur Ex DG'!B:B,1,FALSE)</f>
        <v>5902</v>
      </c>
    </row>
    <row r="1692" spans="1:8" hidden="1" x14ac:dyDescent="0.25">
      <c r="A1692" s="65" t="s">
        <v>5080</v>
      </c>
      <c r="B1692" s="65" t="s">
        <v>5081</v>
      </c>
      <c r="C1692" s="65">
        <v>5903</v>
      </c>
      <c r="D1692" s="65"/>
      <c r="E1692" s="65"/>
      <c r="F1692" s="65"/>
      <c r="G1692" s="65">
        <v>1</v>
      </c>
      <c r="H1692" s="67">
        <f>VLOOKUP(C1692,'Secteur Ex DG'!B:B,1,FALSE)</f>
        <v>5903</v>
      </c>
    </row>
    <row r="1693" spans="1:8" hidden="1" x14ac:dyDescent="0.25">
      <c r="A1693" s="65" t="s">
        <v>5083</v>
      </c>
      <c r="B1693" s="65" t="s">
        <v>5084</v>
      </c>
      <c r="C1693" s="65">
        <v>5904</v>
      </c>
      <c r="D1693" s="65"/>
      <c r="E1693" s="65"/>
      <c r="F1693" s="65"/>
      <c r="G1693" s="65">
        <v>1</v>
      </c>
      <c r="H1693" s="67">
        <f>VLOOKUP(C1693,'Secteur Ex DG'!B:B,1,FALSE)</f>
        <v>5904</v>
      </c>
    </row>
    <row r="1694" spans="1:8" hidden="1" x14ac:dyDescent="0.25">
      <c r="A1694" s="65" t="s">
        <v>5086</v>
      </c>
      <c r="B1694" s="65" t="s">
        <v>5087</v>
      </c>
      <c r="C1694" s="65">
        <v>5905</v>
      </c>
      <c r="D1694" s="65"/>
      <c r="E1694" s="65"/>
      <c r="F1694" s="65"/>
      <c r="G1694" s="65">
        <v>1</v>
      </c>
      <c r="H1694" s="67">
        <f>VLOOKUP(C1694,'Secteur Ex DG'!B:B,1,FALSE)</f>
        <v>5905</v>
      </c>
    </row>
    <row r="1695" spans="1:8" hidden="1" x14ac:dyDescent="0.25">
      <c r="A1695" s="65" t="s">
        <v>5089</v>
      </c>
      <c r="B1695" s="65" t="s">
        <v>5090</v>
      </c>
      <c r="C1695" s="65">
        <v>5906</v>
      </c>
      <c r="D1695" s="65"/>
      <c r="E1695" s="65"/>
      <c r="F1695" s="65"/>
      <c r="G1695" s="65">
        <v>1</v>
      </c>
      <c r="H1695" s="67">
        <f>VLOOKUP(C1695,'Secteur Ex DG'!B:B,1,FALSE)</f>
        <v>5906</v>
      </c>
    </row>
    <row r="1696" spans="1:8" hidden="1" x14ac:dyDescent="0.25">
      <c r="A1696" s="65" t="s">
        <v>5092</v>
      </c>
      <c r="B1696" s="65" t="s">
        <v>5093</v>
      </c>
      <c r="C1696" s="65">
        <v>5907</v>
      </c>
      <c r="D1696" s="65"/>
      <c r="E1696" s="65"/>
      <c r="F1696" s="65"/>
      <c r="G1696" s="65">
        <v>1</v>
      </c>
      <c r="H1696" s="67">
        <f>VLOOKUP(C1696,'Secteur Ex DG'!B:B,1,FALSE)</f>
        <v>5907</v>
      </c>
    </row>
    <row r="1697" spans="1:8" hidden="1" x14ac:dyDescent="0.25">
      <c r="A1697" s="65" t="s">
        <v>5095</v>
      </c>
      <c r="B1697" s="65" t="s">
        <v>5096</v>
      </c>
      <c r="C1697" s="65">
        <v>5908</v>
      </c>
      <c r="D1697" s="65"/>
      <c r="E1697" s="65"/>
      <c r="F1697" s="65"/>
      <c r="G1697" s="65">
        <v>1</v>
      </c>
      <c r="H1697" s="67">
        <f>VLOOKUP(C1697,'Secteur Ex DG'!B:B,1,FALSE)</f>
        <v>5908</v>
      </c>
    </row>
    <row r="1698" spans="1:8" hidden="1" x14ac:dyDescent="0.25">
      <c r="A1698" s="65" t="s">
        <v>5098</v>
      </c>
      <c r="B1698" s="65" t="s">
        <v>5099</v>
      </c>
      <c r="C1698" s="65">
        <v>5909</v>
      </c>
      <c r="D1698" s="65"/>
      <c r="E1698" s="65"/>
      <c r="F1698" s="65"/>
      <c r="G1698" s="65">
        <v>1</v>
      </c>
      <c r="H1698" s="67">
        <f>VLOOKUP(C1698,'Secteur Ex DG'!B:B,1,FALSE)</f>
        <v>5909</v>
      </c>
    </row>
    <row r="1699" spans="1:8" hidden="1" x14ac:dyDescent="0.25">
      <c r="A1699" s="65" t="s">
        <v>5101</v>
      </c>
      <c r="B1699" s="65" t="s">
        <v>5102</v>
      </c>
      <c r="C1699" s="65">
        <v>5910</v>
      </c>
      <c r="D1699" s="65"/>
      <c r="E1699" s="65"/>
      <c r="F1699" s="65"/>
      <c r="G1699" s="65">
        <v>1</v>
      </c>
      <c r="H1699" s="67">
        <f>VLOOKUP(C1699,'Secteur Ex DG'!B:B,1,FALSE)</f>
        <v>5910</v>
      </c>
    </row>
    <row r="1700" spans="1:8" hidden="1" x14ac:dyDescent="0.25">
      <c r="A1700" s="65" t="s">
        <v>5104</v>
      </c>
      <c r="B1700" s="65" t="s">
        <v>5105</v>
      </c>
      <c r="C1700" s="65">
        <v>5911</v>
      </c>
      <c r="D1700" s="65"/>
      <c r="E1700" s="65"/>
      <c r="F1700" s="65"/>
      <c r="G1700" s="65">
        <v>1</v>
      </c>
      <c r="H1700" s="67">
        <f>VLOOKUP(C1700,'Secteur Ex DG'!B:B,1,FALSE)</f>
        <v>5911</v>
      </c>
    </row>
    <row r="1701" spans="1:8" hidden="1" x14ac:dyDescent="0.25">
      <c r="A1701" s="65" t="s">
        <v>5107</v>
      </c>
      <c r="B1701" s="65" t="s">
        <v>5108</v>
      </c>
      <c r="C1701" s="65">
        <v>5912</v>
      </c>
      <c r="D1701" s="65"/>
      <c r="E1701" s="65"/>
      <c r="F1701" s="65"/>
      <c r="G1701" s="65">
        <v>1</v>
      </c>
      <c r="H1701" s="67">
        <f>VLOOKUP(C1701,'Secteur Ex DG'!B:B,1,FALSE)</f>
        <v>5912</v>
      </c>
    </row>
    <row r="1702" spans="1:8" hidden="1" x14ac:dyDescent="0.25">
      <c r="A1702" s="65" t="s">
        <v>5110</v>
      </c>
      <c r="B1702" s="65" t="s">
        <v>5111</v>
      </c>
      <c r="C1702" s="65">
        <v>5913</v>
      </c>
      <c r="D1702" s="65"/>
      <c r="E1702" s="65"/>
      <c r="F1702" s="65"/>
      <c r="G1702" s="65">
        <v>1</v>
      </c>
      <c r="H1702" s="67">
        <f>VLOOKUP(C1702,'Secteur Ex DG'!B:B,1,FALSE)</f>
        <v>5913</v>
      </c>
    </row>
    <row r="1703" spans="1:8" hidden="1" x14ac:dyDescent="0.25">
      <c r="A1703" s="65" t="s">
        <v>5113</v>
      </c>
      <c r="B1703" s="65" t="s">
        <v>5114</v>
      </c>
      <c r="C1703" s="65">
        <v>5914</v>
      </c>
      <c r="D1703" s="65"/>
      <c r="E1703" s="65"/>
      <c r="F1703" s="65"/>
      <c r="G1703" s="65">
        <v>1</v>
      </c>
      <c r="H1703" s="67">
        <f>VLOOKUP(C1703,'Secteur Ex DG'!B:B,1,FALSE)</f>
        <v>5914</v>
      </c>
    </row>
    <row r="1704" spans="1:8" hidden="1" x14ac:dyDescent="0.25">
      <c r="A1704" s="65" t="s">
        <v>5116</v>
      </c>
      <c r="B1704" s="65" t="s">
        <v>5117</v>
      </c>
      <c r="C1704" s="65">
        <v>5915</v>
      </c>
      <c r="D1704" s="65"/>
      <c r="E1704" s="65"/>
      <c r="F1704" s="65"/>
      <c r="G1704" s="65">
        <v>1</v>
      </c>
      <c r="H1704" s="67">
        <f>VLOOKUP(C1704,'Secteur Ex DG'!B:B,1,FALSE)</f>
        <v>5915</v>
      </c>
    </row>
    <row r="1705" spans="1:8" hidden="1" x14ac:dyDescent="0.25">
      <c r="A1705" s="65" t="s">
        <v>5119</v>
      </c>
      <c r="B1705" s="65" t="s">
        <v>5120</v>
      </c>
      <c r="C1705" s="65">
        <v>5916</v>
      </c>
      <c r="D1705" s="65"/>
      <c r="E1705" s="65"/>
      <c r="F1705" s="65"/>
      <c r="G1705" s="65">
        <v>1</v>
      </c>
      <c r="H1705" s="67">
        <f>VLOOKUP(C1705,'Secteur Ex DG'!B:B,1,FALSE)</f>
        <v>5916</v>
      </c>
    </row>
    <row r="1706" spans="1:8" hidden="1" x14ac:dyDescent="0.25">
      <c r="A1706" s="65" t="s">
        <v>5122</v>
      </c>
      <c r="B1706" s="65" t="s">
        <v>5123</v>
      </c>
      <c r="C1706" s="65">
        <v>5917</v>
      </c>
      <c r="D1706" s="65"/>
      <c r="E1706" s="65"/>
      <c r="F1706" s="65"/>
      <c r="G1706" s="65">
        <v>1</v>
      </c>
      <c r="H1706" s="67">
        <f>VLOOKUP(C1706,'Secteur Ex DG'!B:B,1,FALSE)</f>
        <v>5917</v>
      </c>
    </row>
    <row r="1707" spans="1:8" hidden="1" x14ac:dyDescent="0.25">
      <c r="A1707" s="65" t="s">
        <v>5125</v>
      </c>
      <c r="B1707" s="65" t="s">
        <v>5126</v>
      </c>
      <c r="C1707" s="65">
        <v>5918</v>
      </c>
      <c r="D1707" s="65"/>
      <c r="E1707" s="65"/>
      <c r="F1707" s="65"/>
      <c r="G1707" s="65">
        <v>1</v>
      </c>
      <c r="H1707" s="67">
        <f>VLOOKUP(C1707,'Secteur Ex DG'!B:B,1,FALSE)</f>
        <v>5918</v>
      </c>
    </row>
    <row r="1708" spans="1:8" hidden="1" x14ac:dyDescent="0.25">
      <c r="A1708" s="65" t="s">
        <v>5128</v>
      </c>
      <c r="B1708" s="65" t="s">
        <v>5129</v>
      </c>
      <c r="C1708" s="65">
        <v>5919</v>
      </c>
      <c r="D1708" s="65"/>
      <c r="E1708" s="65"/>
      <c r="F1708" s="65"/>
      <c r="G1708" s="65">
        <v>1</v>
      </c>
      <c r="H1708" s="67">
        <f>VLOOKUP(C1708,'Secteur Ex DG'!B:B,1,FALSE)</f>
        <v>5919</v>
      </c>
    </row>
    <row r="1709" spans="1:8" hidden="1" x14ac:dyDescent="0.25">
      <c r="A1709" s="65" t="s">
        <v>5131</v>
      </c>
      <c r="B1709" s="65" t="s">
        <v>5132</v>
      </c>
      <c r="C1709" s="65">
        <v>5920</v>
      </c>
      <c r="D1709" s="65"/>
      <c r="E1709" s="65"/>
      <c r="F1709" s="65"/>
      <c r="G1709" s="65">
        <v>1</v>
      </c>
      <c r="H1709" s="67">
        <f>VLOOKUP(C1709,'Secteur Ex DG'!B:B,1,FALSE)</f>
        <v>5920</v>
      </c>
    </row>
    <row r="1710" spans="1:8" hidden="1" x14ac:dyDescent="0.25">
      <c r="A1710" s="65" t="s">
        <v>5134</v>
      </c>
      <c r="B1710" s="65" t="s">
        <v>5135</v>
      </c>
      <c r="C1710" s="65">
        <v>5921</v>
      </c>
      <c r="D1710" s="65"/>
      <c r="E1710" s="65"/>
      <c r="F1710" s="65"/>
      <c r="G1710" s="65">
        <v>1</v>
      </c>
      <c r="H1710" s="67">
        <f>VLOOKUP(C1710,'Secteur Ex DG'!B:B,1,FALSE)</f>
        <v>5921</v>
      </c>
    </row>
    <row r="1711" spans="1:8" hidden="1" x14ac:dyDescent="0.25">
      <c r="A1711" s="65" t="s">
        <v>5137</v>
      </c>
      <c r="B1711" s="65" t="s">
        <v>5138</v>
      </c>
      <c r="C1711" s="65">
        <v>5922</v>
      </c>
      <c r="D1711" s="65"/>
      <c r="E1711" s="65"/>
      <c r="F1711" s="65"/>
      <c r="G1711" s="65">
        <v>1</v>
      </c>
      <c r="H1711" s="67">
        <f>VLOOKUP(C1711,'Secteur Ex DG'!B:B,1,FALSE)</f>
        <v>5922</v>
      </c>
    </row>
    <row r="1712" spans="1:8" hidden="1" x14ac:dyDescent="0.25">
      <c r="A1712" s="65" t="s">
        <v>5140</v>
      </c>
      <c r="B1712" s="65" t="s">
        <v>5141</v>
      </c>
      <c r="C1712" s="65">
        <v>5923</v>
      </c>
      <c r="D1712" s="65"/>
      <c r="E1712" s="65"/>
      <c r="F1712" s="65"/>
      <c r="G1712" s="65">
        <v>1</v>
      </c>
      <c r="H1712" s="67">
        <f>VLOOKUP(C1712,'Secteur Ex DG'!B:B,1,FALSE)</f>
        <v>5923</v>
      </c>
    </row>
    <row r="1713" spans="1:8" hidden="1" x14ac:dyDescent="0.25">
      <c r="A1713" s="65" t="s">
        <v>5143</v>
      </c>
      <c r="B1713" s="65" t="s">
        <v>5144</v>
      </c>
      <c r="C1713" s="65">
        <v>5924</v>
      </c>
      <c r="D1713" s="65"/>
      <c r="E1713" s="65"/>
      <c r="F1713" s="65"/>
      <c r="G1713" s="65">
        <v>1</v>
      </c>
      <c r="H1713" s="67">
        <f>VLOOKUP(C1713,'Secteur Ex DG'!B:B,1,FALSE)</f>
        <v>5924</v>
      </c>
    </row>
    <row r="1714" spans="1:8" hidden="1" x14ac:dyDescent="0.25">
      <c r="A1714" s="65" t="s">
        <v>5146</v>
      </c>
      <c r="B1714" s="65" t="s">
        <v>5147</v>
      </c>
      <c r="C1714" s="65">
        <v>5925</v>
      </c>
      <c r="D1714" s="65"/>
      <c r="E1714" s="65"/>
      <c r="F1714" s="65"/>
      <c r="G1714" s="65">
        <v>1</v>
      </c>
      <c r="H1714" s="67">
        <f>VLOOKUP(C1714,'Secteur Ex DG'!B:B,1,FALSE)</f>
        <v>5925</v>
      </c>
    </row>
    <row r="1715" spans="1:8" hidden="1" x14ac:dyDescent="0.25">
      <c r="A1715" s="65" t="s">
        <v>5149</v>
      </c>
      <c r="B1715" s="65" t="s">
        <v>5150</v>
      </c>
      <c r="C1715" s="65">
        <v>5926</v>
      </c>
      <c r="D1715" s="65"/>
      <c r="E1715" s="65"/>
      <c r="F1715" s="65"/>
      <c r="G1715" s="65">
        <v>1</v>
      </c>
      <c r="H1715" s="67">
        <f>VLOOKUP(C1715,'Secteur Ex DG'!B:B,1,FALSE)</f>
        <v>5926</v>
      </c>
    </row>
    <row r="1716" spans="1:8" hidden="1" x14ac:dyDescent="0.25">
      <c r="A1716" s="65" t="s">
        <v>5152</v>
      </c>
      <c r="B1716" s="65" t="s">
        <v>5153</v>
      </c>
      <c r="C1716" s="65">
        <v>5927</v>
      </c>
      <c r="D1716" s="65"/>
      <c r="E1716" s="65"/>
      <c r="F1716" s="65"/>
      <c r="G1716" s="65">
        <v>1</v>
      </c>
      <c r="H1716" s="67">
        <f>VLOOKUP(C1716,'Secteur Ex DG'!B:B,1,FALSE)</f>
        <v>5927</v>
      </c>
    </row>
    <row r="1717" spans="1:8" hidden="1" x14ac:dyDescent="0.25">
      <c r="A1717" s="65" t="s">
        <v>5155</v>
      </c>
      <c r="B1717" s="65" t="s">
        <v>5156</v>
      </c>
      <c r="C1717" s="65">
        <v>5928</v>
      </c>
      <c r="D1717" s="65"/>
      <c r="E1717" s="65"/>
      <c r="F1717" s="65"/>
      <c r="G1717" s="65">
        <v>1</v>
      </c>
      <c r="H1717" s="67">
        <f>VLOOKUP(C1717,'Secteur Ex DG'!B:B,1,FALSE)</f>
        <v>5928</v>
      </c>
    </row>
    <row r="1718" spans="1:8" hidden="1" x14ac:dyDescent="0.25">
      <c r="A1718" s="65" t="s">
        <v>5158</v>
      </c>
      <c r="B1718" s="65" t="s">
        <v>5159</v>
      </c>
      <c r="C1718" s="65">
        <v>5929</v>
      </c>
      <c r="D1718" s="65"/>
      <c r="E1718" s="65"/>
      <c r="F1718" s="65"/>
      <c r="G1718" s="65">
        <v>1</v>
      </c>
      <c r="H1718" s="67">
        <f>VLOOKUP(C1718,'Secteur Ex DG'!B:B,1,FALSE)</f>
        <v>5929</v>
      </c>
    </row>
    <row r="1719" spans="1:8" hidden="1" x14ac:dyDescent="0.25">
      <c r="A1719" s="65" t="s">
        <v>5161</v>
      </c>
      <c r="B1719" s="65" t="s">
        <v>5162</v>
      </c>
      <c r="C1719" s="65">
        <v>5930</v>
      </c>
      <c r="D1719" s="65"/>
      <c r="E1719" s="65"/>
      <c r="F1719" s="65"/>
      <c r="G1719" s="65">
        <v>1</v>
      </c>
      <c r="H1719" s="67">
        <f>VLOOKUP(C1719,'Secteur Ex DG'!B:B,1,FALSE)</f>
        <v>5930</v>
      </c>
    </row>
    <row r="1720" spans="1:8" hidden="1" x14ac:dyDescent="0.25">
      <c r="A1720" s="65" t="s">
        <v>5164</v>
      </c>
      <c r="B1720" s="65" t="s">
        <v>5165</v>
      </c>
      <c r="C1720" s="65">
        <v>5931</v>
      </c>
      <c r="D1720" s="65"/>
      <c r="E1720" s="65"/>
      <c r="F1720" s="65"/>
      <c r="G1720" s="65">
        <v>1</v>
      </c>
      <c r="H1720" s="67">
        <f>VLOOKUP(C1720,'Secteur Ex DG'!B:B,1,FALSE)</f>
        <v>5931</v>
      </c>
    </row>
    <row r="1721" spans="1:8" hidden="1" x14ac:dyDescent="0.25">
      <c r="A1721" s="65" t="s">
        <v>5182</v>
      </c>
      <c r="B1721" s="65" t="s">
        <v>5183</v>
      </c>
      <c r="C1721" s="65">
        <v>6104</v>
      </c>
      <c r="D1721" s="65"/>
      <c r="E1721" s="65"/>
      <c r="F1721" s="65"/>
      <c r="G1721" s="65">
        <v>1</v>
      </c>
      <c r="H1721" s="67">
        <f>VLOOKUP(C1721,'Secteur Ex DG'!B:B,1,FALSE)</f>
        <v>6104</v>
      </c>
    </row>
    <row r="1722" spans="1:8" hidden="1" x14ac:dyDescent="0.25">
      <c r="A1722" s="65" t="s">
        <v>5185</v>
      </c>
      <c r="B1722" s="65" t="s">
        <v>5186</v>
      </c>
      <c r="C1722" s="65">
        <v>6105</v>
      </c>
      <c r="D1722" s="65"/>
      <c r="E1722" s="65"/>
      <c r="F1722" s="65"/>
      <c r="G1722" s="65">
        <v>1</v>
      </c>
      <c r="H1722" s="67">
        <f>VLOOKUP(C1722,'Secteur Ex DG'!B:B,1,FALSE)</f>
        <v>6105</v>
      </c>
    </row>
    <row r="1723" spans="1:8" hidden="1" x14ac:dyDescent="0.25">
      <c r="A1723" s="65" t="s">
        <v>5188</v>
      </c>
      <c r="B1723" s="65" t="s">
        <v>5189</v>
      </c>
      <c r="C1723" s="65">
        <v>6106</v>
      </c>
      <c r="D1723" s="65"/>
      <c r="E1723" s="65"/>
      <c r="F1723" s="65"/>
      <c r="G1723" s="65">
        <v>1</v>
      </c>
      <c r="H1723" s="67">
        <f>VLOOKUP(C1723,'Secteur Ex DG'!B:B,1,FALSE)</f>
        <v>6106</v>
      </c>
    </row>
    <row r="1724" spans="1:8" hidden="1" x14ac:dyDescent="0.25">
      <c r="A1724" s="65" t="s">
        <v>5191</v>
      </c>
      <c r="B1724" s="65" t="s">
        <v>5192</v>
      </c>
      <c r="C1724" s="65">
        <v>6108</v>
      </c>
      <c r="D1724" s="65"/>
      <c r="E1724" s="65"/>
      <c r="F1724" s="65"/>
      <c r="G1724" s="65">
        <v>1</v>
      </c>
      <c r="H1724" s="67">
        <f>VLOOKUP(C1724,'Secteur Ex DG'!B:B,1,FALSE)</f>
        <v>6108</v>
      </c>
    </row>
    <row r="1725" spans="1:8" hidden="1" x14ac:dyDescent="0.25">
      <c r="A1725" s="65" t="s">
        <v>5194</v>
      </c>
      <c r="B1725" s="65" t="s">
        <v>5195</v>
      </c>
      <c r="C1725" s="65">
        <v>6109</v>
      </c>
      <c r="D1725" s="65"/>
      <c r="E1725" s="65"/>
      <c r="F1725" s="65"/>
      <c r="G1725" s="65">
        <v>1</v>
      </c>
      <c r="H1725" s="67">
        <f>VLOOKUP(C1725,'Secteur Ex DG'!B:B,1,FALSE)</f>
        <v>6109</v>
      </c>
    </row>
    <row r="1726" spans="1:8" hidden="1" x14ac:dyDescent="0.25">
      <c r="A1726" s="65" t="s">
        <v>5197</v>
      </c>
      <c r="B1726" s="65" t="s">
        <v>5198</v>
      </c>
      <c r="C1726" s="65">
        <v>6110</v>
      </c>
      <c r="D1726" s="65"/>
      <c r="E1726" s="65"/>
      <c r="F1726" s="65"/>
      <c r="G1726" s="65">
        <v>1</v>
      </c>
      <c r="H1726" s="67">
        <f>VLOOKUP(C1726,'Secteur Ex DG'!B:B,1,FALSE)</f>
        <v>6110</v>
      </c>
    </row>
    <row r="1727" spans="1:8" hidden="1" x14ac:dyDescent="0.25">
      <c r="A1727" s="65" t="s">
        <v>5200</v>
      </c>
      <c r="B1727" s="65" t="s">
        <v>5201</v>
      </c>
      <c r="C1727" s="65">
        <v>6112</v>
      </c>
      <c r="D1727" s="65"/>
      <c r="E1727" s="65"/>
      <c r="F1727" s="65"/>
      <c r="G1727" s="65">
        <v>1</v>
      </c>
      <c r="H1727" s="67">
        <f>VLOOKUP(C1727,'Secteur Ex DG'!B:B,1,FALSE)</f>
        <v>6112</v>
      </c>
    </row>
    <row r="1728" spans="1:8" hidden="1" x14ac:dyDescent="0.25">
      <c r="A1728" s="65" t="s">
        <v>5203</v>
      </c>
      <c r="B1728" s="65" t="s">
        <v>5204</v>
      </c>
      <c r="C1728" s="65">
        <v>6159</v>
      </c>
      <c r="D1728" s="65"/>
      <c r="E1728" s="65"/>
      <c r="F1728" s="65"/>
      <c r="G1728" s="65">
        <v>1</v>
      </c>
      <c r="H1728" s="67">
        <f>VLOOKUP(C1728,'Secteur Ex DG'!B:B,1,FALSE)</f>
        <v>6159</v>
      </c>
    </row>
    <row r="1729" spans="1:8" hidden="1" x14ac:dyDescent="0.25">
      <c r="A1729" s="65" t="s">
        <v>5206</v>
      </c>
      <c r="B1729" s="65" t="s">
        <v>5207</v>
      </c>
      <c r="C1729" s="65">
        <v>6160</v>
      </c>
      <c r="D1729" s="65"/>
      <c r="E1729" s="65"/>
      <c r="F1729" s="65"/>
      <c r="G1729" s="65">
        <v>1</v>
      </c>
      <c r="H1729" s="67">
        <f>VLOOKUP(C1729,'Secteur Ex DG'!B:B,1,FALSE)</f>
        <v>6160</v>
      </c>
    </row>
    <row r="1730" spans="1:8" hidden="1" x14ac:dyDescent="0.25">
      <c r="A1730" s="65" t="s">
        <v>5209</v>
      </c>
      <c r="B1730" s="65" t="s">
        <v>5210</v>
      </c>
      <c r="C1730" s="65">
        <v>6161</v>
      </c>
      <c r="D1730" s="65"/>
      <c r="E1730" s="65"/>
      <c r="F1730" s="65"/>
      <c r="G1730" s="65">
        <v>1</v>
      </c>
      <c r="H1730" s="67">
        <f>VLOOKUP(C1730,'Secteur Ex DG'!B:B,1,FALSE)</f>
        <v>6161</v>
      </c>
    </row>
    <row r="1731" spans="1:8" hidden="1" x14ac:dyDescent="0.25">
      <c r="A1731" s="65" t="s">
        <v>5212</v>
      </c>
      <c r="B1731" s="65" t="s">
        <v>5213</v>
      </c>
      <c r="C1731" s="65">
        <v>6163</v>
      </c>
      <c r="D1731" s="65"/>
      <c r="E1731" s="65"/>
      <c r="F1731" s="65"/>
      <c r="G1731" s="65">
        <v>1</v>
      </c>
      <c r="H1731" s="67">
        <f>VLOOKUP(C1731,'Secteur Ex DG'!B:B,1,FALSE)</f>
        <v>6163</v>
      </c>
    </row>
    <row r="1732" spans="1:8" hidden="1" x14ac:dyDescent="0.25">
      <c r="A1732" s="65" t="s">
        <v>5215</v>
      </c>
      <c r="B1732" s="65" t="s">
        <v>5216</v>
      </c>
      <c r="C1732" s="65">
        <v>6164</v>
      </c>
      <c r="D1732" s="65"/>
      <c r="E1732" s="65"/>
      <c r="F1732" s="65"/>
      <c r="G1732" s="65">
        <v>1</v>
      </c>
      <c r="H1732" s="67">
        <f>VLOOKUP(C1732,'Secteur Ex DG'!B:B,1,FALSE)</f>
        <v>6164</v>
      </c>
    </row>
    <row r="1733" spans="1:8" hidden="1" x14ac:dyDescent="0.25">
      <c r="A1733" s="65" t="s">
        <v>5218</v>
      </c>
      <c r="B1733" s="65" t="s">
        <v>5219</v>
      </c>
      <c r="C1733" s="65">
        <v>6168</v>
      </c>
      <c r="D1733" s="65"/>
      <c r="E1733" s="65"/>
      <c r="F1733" s="65"/>
      <c r="G1733" s="65">
        <v>1</v>
      </c>
      <c r="H1733" s="67">
        <f>VLOOKUP(C1733,'Secteur Ex DG'!B:B,1,FALSE)</f>
        <v>6168</v>
      </c>
    </row>
    <row r="1734" spans="1:8" hidden="1" x14ac:dyDescent="0.25">
      <c r="A1734" s="65" t="s">
        <v>5221</v>
      </c>
      <c r="B1734" s="65" t="s">
        <v>5222</v>
      </c>
      <c r="C1734" s="65">
        <v>6169</v>
      </c>
      <c r="D1734" s="65"/>
      <c r="E1734" s="65"/>
      <c r="F1734" s="65"/>
      <c r="G1734" s="65">
        <v>1</v>
      </c>
      <c r="H1734" s="67">
        <f>VLOOKUP(C1734,'Secteur Ex DG'!B:B,1,FALSE)</f>
        <v>6169</v>
      </c>
    </row>
    <row r="1735" spans="1:8" hidden="1" x14ac:dyDescent="0.25">
      <c r="A1735" s="65" t="s">
        <v>5224</v>
      </c>
      <c r="B1735" s="65" t="s">
        <v>5225</v>
      </c>
      <c r="C1735" s="65">
        <v>6172</v>
      </c>
      <c r="D1735" s="65"/>
      <c r="E1735" s="65"/>
      <c r="F1735" s="65"/>
      <c r="G1735" s="65">
        <v>1</v>
      </c>
      <c r="H1735" s="67">
        <f>VLOOKUP(C1735,'Secteur Ex DG'!B:B,1,FALSE)</f>
        <v>6172</v>
      </c>
    </row>
    <row r="1736" spans="1:8" hidden="1" x14ac:dyDescent="0.25">
      <c r="A1736" s="65" t="s">
        <v>5227</v>
      </c>
      <c r="B1736" s="65" t="s">
        <v>5228</v>
      </c>
      <c r="C1736" s="65">
        <v>6173</v>
      </c>
      <c r="D1736" s="65"/>
      <c r="E1736" s="65"/>
      <c r="F1736" s="65"/>
      <c r="G1736" s="65">
        <v>1</v>
      </c>
      <c r="H1736" s="67">
        <f>VLOOKUP(C1736,'Secteur Ex DG'!B:B,1,FALSE)</f>
        <v>6173</v>
      </c>
    </row>
    <row r="1737" spans="1:8" hidden="1" x14ac:dyDescent="0.25">
      <c r="A1737" s="65" t="s">
        <v>5230</v>
      </c>
      <c r="B1737" s="65" t="s">
        <v>5231</v>
      </c>
      <c r="C1737" s="65">
        <v>6174</v>
      </c>
      <c r="D1737" s="65"/>
      <c r="E1737" s="65"/>
      <c r="F1737" s="65"/>
      <c r="G1737" s="65">
        <v>1</v>
      </c>
      <c r="H1737" s="67">
        <f>VLOOKUP(C1737,'Secteur Ex DG'!B:B,1,FALSE)</f>
        <v>6174</v>
      </c>
    </row>
    <row r="1738" spans="1:8" hidden="1" x14ac:dyDescent="0.25">
      <c r="A1738" s="65" t="s">
        <v>5233</v>
      </c>
      <c r="B1738" s="65" t="s">
        <v>5234</v>
      </c>
      <c r="C1738" s="65">
        <v>6175</v>
      </c>
      <c r="D1738" s="65"/>
      <c r="E1738" s="65"/>
      <c r="F1738" s="65"/>
      <c r="G1738" s="65">
        <v>1</v>
      </c>
      <c r="H1738" s="67">
        <f>VLOOKUP(C1738,'Secteur Ex DG'!B:B,1,FALSE)</f>
        <v>6175</v>
      </c>
    </row>
    <row r="1739" spans="1:8" hidden="1" x14ac:dyDescent="0.25">
      <c r="A1739" s="65" t="s">
        <v>5236</v>
      </c>
      <c r="B1739" s="65" t="s">
        <v>5237</v>
      </c>
      <c r="C1739" s="65">
        <v>6176</v>
      </c>
      <c r="D1739" s="65"/>
      <c r="E1739" s="65"/>
      <c r="F1739" s="65"/>
      <c r="G1739" s="65">
        <v>1</v>
      </c>
      <c r="H1739" s="67">
        <f>VLOOKUP(C1739,'Secteur Ex DG'!B:B,1,FALSE)</f>
        <v>6176</v>
      </c>
    </row>
    <row r="1740" spans="1:8" hidden="1" x14ac:dyDescent="0.25">
      <c r="A1740" s="65" t="s">
        <v>5239</v>
      </c>
      <c r="B1740" s="65" t="s">
        <v>5240</v>
      </c>
      <c r="C1740" s="65">
        <v>6177</v>
      </c>
      <c r="D1740" s="65"/>
      <c r="E1740" s="65"/>
      <c r="F1740" s="65"/>
      <c r="G1740" s="65">
        <v>1</v>
      </c>
      <c r="H1740" s="67">
        <f>VLOOKUP(C1740,'Secteur Ex DG'!B:B,1,FALSE)</f>
        <v>6177</v>
      </c>
    </row>
    <row r="1741" spans="1:8" hidden="1" x14ac:dyDescent="0.25">
      <c r="A1741" s="65" t="s">
        <v>5242</v>
      </c>
      <c r="B1741" s="65" t="s">
        <v>5243</v>
      </c>
      <c r="C1741" s="65">
        <v>6178</v>
      </c>
      <c r="D1741" s="65"/>
      <c r="E1741" s="65"/>
      <c r="F1741" s="65"/>
      <c r="G1741" s="65">
        <v>1</v>
      </c>
      <c r="H1741" s="67">
        <f>VLOOKUP(C1741,'Secteur Ex DG'!B:B,1,FALSE)</f>
        <v>6178</v>
      </c>
    </row>
    <row r="1742" spans="1:8" hidden="1" x14ac:dyDescent="0.25">
      <c r="A1742" s="65" t="s">
        <v>5245</v>
      </c>
      <c r="B1742" s="65" t="s">
        <v>5246</v>
      </c>
      <c r="C1742" s="65">
        <v>6179</v>
      </c>
      <c r="D1742" s="65"/>
      <c r="E1742" s="65"/>
      <c r="F1742" s="65"/>
      <c r="G1742" s="65">
        <v>1</v>
      </c>
      <c r="H1742" s="67">
        <f>VLOOKUP(C1742,'Secteur Ex DG'!B:B,1,FALSE)</f>
        <v>6179</v>
      </c>
    </row>
    <row r="1743" spans="1:8" hidden="1" x14ac:dyDescent="0.25">
      <c r="A1743" s="65" t="s">
        <v>5248</v>
      </c>
      <c r="B1743" s="65" t="s">
        <v>5249</v>
      </c>
      <c r="C1743" s="65">
        <v>6180</v>
      </c>
      <c r="D1743" s="65"/>
      <c r="E1743" s="65"/>
      <c r="F1743" s="65"/>
      <c r="G1743" s="65">
        <v>1</v>
      </c>
      <c r="H1743" s="67">
        <f>VLOOKUP(C1743,'Secteur Ex DG'!B:B,1,FALSE)</f>
        <v>6180</v>
      </c>
    </row>
    <row r="1744" spans="1:8" hidden="1" x14ac:dyDescent="0.25">
      <c r="A1744" s="65" t="s">
        <v>5251</v>
      </c>
      <c r="B1744" s="65" t="s">
        <v>5252</v>
      </c>
      <c r="C1744" s="65">
        <v>6181</v>
      </c>
      <c r="D1744" s="65"/>
      <c r="E1744" s="65"/>
      <c r="F1744" s="65"/>
      <c r="G1744" s="65">
        <v>1</v>
      </c>
      <c r="H1744" s="67">
        <f>VLOOKUP(C1744,'Secteur Ex DG'!B:B,1,FALSE)</f>
        <v>6181</v>
      </c>
    </row>
    <row r="1745" spans="1:8" hidden="1" x14ac:dyDescent="0.25">
      <c r="A1745" s="65" t="s">
        <v>5254</v>
      </c>
      <c r="B1745" s="65" t="s">
        <v>5255</v>
      </c>
      <c r="C1745" s="65">
        <v>6182</v>
      </c>
      <c r="D1745" s="65"/>
      <c r="E1745" s="65"/>
      <c r="F1745" s="65"/>
      <c r="G1745" s="65">
        <v>1</v>
      </c>
      <c r="H1745" s="67">
        <f>VLOOKUP(C1745,'Secteur Ex DG'!B:B,1,FALSE)</f>
        <v>6182</v>
      </c>
    </row>
    <row r="1746" spans="1:8" hidden="1" x14ac:dyDescent="0.25">
      <c r="A1746" s="65" t="s">
        <v>5257</v>
      </c>
      <c r="B1746" s="65" t="s">
        <v>5258</v>
      </c>
      <c r="C1746" s="65">
        <v>6183</v>
      </c>
      <c r="D1746" s="65"/>
      <c r="E1746" s="65"/>
      <c r="F1746" s="65"/>
      <c r="G1746" s="65">
        <v>1</v>
      </c>
      <c r="H1746" s="67">
        <f>VLOOKUP(C1746,'Secteur Ex DG'!B:B,1,FALSE)</f>
        <v>6183</v>
      </c>
    </row>
    <row r="1747" spans="1:8" hidden="1" x14ac:dyDescent="0.25">
      <c r="A1747" s="65" t="s">
        <v>5260</v>
      </c>
      <c r="B1747" s="65" t="s">
        <v>5261</v>
      </c>
      <c r="C1747" s="65">
        <v>6184</v>
      </c>
      <c r="D1747" s="65"/>
      <c r="E1747" s="65"/>
      <c r="F1747" s="65"/>
      <c r="G1747" s="65">
        <v>1</v>
      </c>
      <c r="H1747" s="67">
        <f>VLOOKUP(C1747,'Secteur Ex DG'!B:B,1,FALSE)</f>
        <v>6184</v>
      </c>
    </row>
    <row r="1748" spans="1:8" hidden="1" x14ac:dyDescent="0.25">
      <c r="A1748" s="65" t="s">
        <v>5263</v>
      </c>
      <c r="B1748" s="65" t="s">
        <v>5264</v>
      </c>
      <c r="C1748" s="65">
        <v>6185</v>
      </c>
      <c r="D1748" s="65"/>
      <c r="E1748" s="65"/>
      <c r="F1748" s="65"/>
      <c r="G1748" s="65">
        <v>1</v>
      </c>
      <c r="H1748" s="67">
        <f>VLOOKUP(C1748,'Secteur Ex DG'!B:B,1,FALSE)</f>
        <v>6185</v>
      </c>
    </row>
    <row r="1749" spans="1:8" hidden="1" x14ac:dyDescent="0.25">
      <c r="A1749" s="65" t="s">
        <v>5266</v>
      </c>
      <c r="B1749" s="65" t="s">
        <v>5267</v>
      </c>
      <c r="C1749" s="65">
        <v>6186</v>
      </c>
      <c r="D1749" s="65"/>
      <c r="E1749" s="65"/>
      <c r="F1749" s="65"/>
      <c r="G1749" s="65">
        <v>1</v>
      </c>
      <c r="H1749" s="67">
        <f>VLOOKUP(C1749,'Secteur Ex DG'!B:B,1,FALSE)</f>
        <v>6186</v>
      </c>
    </row>
    <row r="1750" spans="1:8" hidden="1" x14ac:dyDescent="0.25">
      <c r="A1750" s="65" t="s">
        <v>5269</v>
      </c>
      <c r="B1750" s="65" t="s">
        <v>5270</v>
      </c>
      <c r="C1750" s="65">
        <v>6187</v>
      </c>
      <c r="D1750" s="65"/>
      <c r="E1750" s="65"/>
      <c r="F1750" s="65"/>
      <c r="G1750" s="65">
        <v>1</v>
      </c>
      <c r="H1750" s="67">
        <f>VLOOKUP(C1750,'Secteur Ex DG'!B:B,1,FALSE)</f>
        <v>6187</v>
      </c>
    </row>
    <row r="1751" spans="1:8" hidden="1" x14ac:dyDescent="0.25">
      <c r="A1751" s="65" t="s">
        <v>5272</v>
      </c>
      <c r="B1751" s="65" t="s">
        <v>5273</v>
      </c>
      <c r="C1751" s="65">
        <v>6188</v>
      </c>
      <c r="D1751" s="65"/>
      <c r="E1751" s="65"/>
      <c r="F1751" s="65"/>
      <c r="G1751" s="65">
        <v>1</v>
      </c>
      <c r="H1751" s="67">
        <f>VLOOKUP(C1751,'Secteur Ex DG'!B:B,1,FALSE)</f>
        <v>6188</v>
      </c>
    </row>
    <row r="1752" spans="1:8" hidden="1" x14ac:dyDescent="0.25">
      <c r="A1752" s="65" t="s">
        <v>5275</v>
      </c>
      <c r="B1752" s="65" t="s">
        <v>5276</v>
      </c>
      <c r="C1752" s="65">
        <v>6189</v>
      </c>
      <c r="D1752" s="65"/>
      <c r="E1752" s="65"/>
      <c r="F1752" s="65"/>
      <c r="G1752" s="65">
        <v>1</v>
      </c>
      <c r="H1752" s="67">
        <f>VLOOKUP(C1752,'Secteur Ex DG'!B:B,1,FALSE)</f>
        <v>6189</v>
      </c>
    </row>
    <row r="1753" spans="1:8" hidden="1" x14ac:dyDescent="0.25">
      <c r="A1753" s="65" t="s">
        <v>5278</v>
      </c>
      <c r="B1753" s="65" t="s">
        <v>5279</v>
      </c>
      <c r="C1753" s="65">
        <v>6190</v>
      </c>
      <c r="D1753" s="65"/>
      <c r="E1753" s="65"/>
      <c r="F1753" s="65"/>
      <c r="G1753" s="65">
        <v>1</v>
      </c>
      <c r="H1753" s="67">
        <f>VLOOKUP(C1753,'Secteur Ex DG'!B:B,1,FALSE)</f>
        <v>6190</v>
      </c>
    </row>
    <row r="1754" spans="1:8" hidden="1" x14ac:dyDescent="0.25">
      <c r="A1754" s="65" t="s">
        <v>5281</v>
      </c>
      <c r="B1754" s="65" t="s">
        <v>5282</v>
      </c>
      <c r="C1754" s="65">
        <v>6191</v>
      </c>
      <c r="D1754" s="65"/>
      <c r="E1754" s="65"/>
      <c r="F1754" s="65"/>
      <c r="G1754" s="65">
        <v>1</v>
      </c>
      <c r="H1754" s="67">
        <f>VLOOKUP(C1754,'Secteur Ex DG'!B:B,1,FALSE)</f>
        <v>6191</v>
      </c>
    </row>
    <row r="1755" spans="1:8" hidden="1" x14ac:dyDescent="0.25">
      <c r="A1755" s="65" t="s">
        <v>5284</v>
      </c>
      <c r="B1755" s="65" t="s">
        <v>5285</v>
      </c>
      <c r="C1755" s="65">
        <v>6192</v>
      </c>
      <c r="D1755" s="65"/>
      <c r="E1755" s="65"/>
      <c r="F1755" s="65"/>
      <c r="G1755" s="65">
        <v>1</v>
      </c>
      <c r="H1755" s="67">
        <f>VLOOKUP(C1755,'Secteur Ex DG'!B:B,1,FALSE)</f>
        <v>6192</v>
      </c>
    </row>
    <row r="1756" spans="1:8" hidden="1" x14ac:dyDescent="0.25">
      <c r="A1756" s="65" t="s">
        <v>5287</v>
      </c>
      <c r="B1756" s="65" t="s">
        <v>5288</v>
      </c>
      <c r="C1756" s="65">
        <v>6193</v>
      </c>
      <c r="D1756" s="65"/>
      <c r="E1756" s="65"/>
      <c r="F1756" s="65"/>
      <c r="G1756" s="65">
        <v>1</v>
      </c>
      <c r="H1756" s="67">
        <f>VLOOKUP(C1756,'Secteur Ex DG'!B:B,1,FALSE)</f>
        <v>6193</v>
      </c>
    </row>
    <row r="1757" spans="1:8" hidden="1" x14ac:dyDescent="0.25">
      <c r="A1757" s="65" t="s">
        <v>5290</v>
      </c>
      <c r="B1757" s="65" t="s">
        <v>5291</v>
      </c>
      <c r="C1757" s="65">
        <v>6194</v>
      </c>
      <c r="D1757" s="65"/>
      <c r="E1757" s="65"/>
      <c r="F1757" s="65"/>
      <c r="G1757" s="65">
        <v>1</v>
      </c>
      <c r="H1757" s="67">
        <f>VLOOKUP(C1757,'Secteur Ex DG'!B:B,1,FALSE)</f>
        <v>6194</v>
      </c>
    </row>
    <row r="1758" spans="1:8" hidden="1" x14ac:dyDescent="0.25">
      <c r="A1758" s="65" t="s">
        <v>5293</v>
      </c>
      <c r="B1758" s="65" t="s">
        <v>5294</v>
      </c>
      <c r="C1758" s="65">
        <v>6195</v>
      </c>
      <c r="D1758" s="65"/>
      <c r="E1758" s="65"/>
      <c r="F1758" s="65"/>
      <c r="G1758" s="65">
        <v>1</v>
      </c>
      <c r="H1758" s="67">
        <f>VLOOKUP(C1758,'Secteur Ex DG'!B:B,1,FALSE)</f>
        <v>6195</v>
      </c>
    </row>
    <row r="1759" spans="1:8" hidden="1" x14ac:dyDescent="0.25">
      <c r="A1759" s="65" t="s">
        <v>5296</v>
      </c>
      <c r="B1759" s="65" t="s">
        <v>5297</v>
      </c>
      <c r="C1759" s="65">
        <v>6196</v>
      </c>
      <c r="D1759" s="65"/>
      <c r="E1759" s="65"/>
      <c r="F1759" s="65"/>
      <c r="G1759" s="65">
        <v>1</v>
      </c>
      <c r="H1759" s="67">
        <f>VLOOKUP(C1759,'Secteur Ex DG'!B:B,1,FALSE)</f>
        <v>6196</v>
      </c>
    </row>
    <row r="1760" spans="1:8" hidden="1" x14ac:dyDescent="0.25">
      <c r="A1760" s="65" t="s">
        <v>5299</v>
      </c>
      <c r="B1760" s="65" t="s">
        <v>5300</v>
      </c>
      <c r="C1760" s="65">
        <v>6197</v>
      </c>
      <c r="D1760" s="65"/>
      <c r="E1760" s="65"/>
      <c r="F1760" s="65"/>
      <c r="G1760" s="65">
        <v>1</v>
      </c>
      <c r="H1760" s="67">
        <f>VLOOKUP(C1760,'Secteur Ex DG'!B:B,1,FALSE)</f>
        <v>6197</v>
      </c>
    </row>
    <row r="1761" spans="1:8" hidden="1" x14ac:dyDescent="0.25">
      <c r="A1761" s="65" t="s">
        <v>5329</v>
      </c>
      <c r="B1761" s="65" t="s">
        <v>5330</v>
      </c>
      <c r="C1761" s="65">
        <v>6209</v>
      </c>
      <c r="D1761" s="65"/>
      <c r="E1761" s="65"/>
      <c r="F1761" s="65"/>
      <c r="G1761" s="65">
        <v>1</v>
      </c>
      <c r="H1761" s="67">
        <f>VLOOKUP(C1761,'Secteur Ex DG'!B:B,1,FALSE)</f>
        <v>6209</v>
      </c>
    </row>
    <row r="1762" spans="1:8" hidden="1" x14ac:dyDescent="0.25">
      <c r="A1762" s="65" t="s">
        <v>5302</v>
      </c>
      <c r="B1762" s="65" t="s">
        <v>5303</v>
      </c>
      <c r="C1762" s="65">
        <v>6198</v>
      </c>
      <c r="D1762" s="65"/>
      <c r="E1762" s="65"/>
      <c r="F1762" s="65"/>
      <c r="G1762" s="65">
        <v>1</v>
      </c>
      <c r="H1762" s="67">
        <f>VLOOKUP(C1762,'Secteur Ex DG'!B:B,1,FALSE)</f>
        <v>6198</v>
      </c>
    </row>
    <row r="1763" spans="1:8" hidden="1" x14ac:dyDescent="0.25">
      <c r="A1763" s="65" t="s">
        <v>5305</v>
      </c>
      <c r="B1763" s="65" t="s">
        <v>5306</v>
      </c>
      <c r="C1763" s="65">
        <v>6199</v>
      </c>
      <c r="D1763" s="65"/>
      <c r="E1763" s="65"/>
      <c r="F1763" s="65"/>
      <c r="G1763" s="65">
        <v>1</v>
      </c>
      <c r="H1763" s="67">
        <f>VLOOKUP(C1763,'Secteur Ex DG'!B:B,1,FALSE)</f>
        <v>6199</v>
      </c>
    </row>
    <row r="1764" spans="1:8" hidden="1" x14ac:dyDescent="0.25">
      <c r="A1764" s="65" t="s">
        <v>5308</v>
      </c>
      <c r="B1764" s="65" t="s">
        <v>5309</v>
      </c>
      <c r="C1764" s="65">
        <v>6200</v>
      </c>
      <c r="D1764" s="65"/>
      <c r="E1764" s="65"/>
      <c r="F1764" s="65"/>
      <c r="G1764" s="65">
        <v>1</v>
      </c>
      <c r="H1764" s="67">
        <f>VLOOKUP(C1764,'Secteur Ex DG'!B:B,1,FALSE)</f>
        <v>6200</v>
      </c>
    </row>
    <row r="1765" spans="1:8" hidden="1" x14ac:dyDescent="0.25">
      <c r="A1765" s="65" t="s">
        <v>5311</v>
      </c>
      <c r="B1765" s="65" t="s">
        <v>5312</v>
      </c>
      <c r="C1765" s="65">
        <v>6201</v>
      </c>
      <c r="D1765" s="65"/>
      <c r="E1765" s="65"/>
      <c r="F1765" s="65"/>
      <c r="G1765" s="65">
        <v>1</v>
      </c>
      <c r="H1765" s="67">
        <f>VLOOKUP(C1765,'Secteur Ex DG'!B:B,1,FALSE)</f>
        <v>6201</v>
      </c>
    </row>
    <row r="1766" spans="1:8" hidden="1" x14ac:dyDescent="0.25">
      <c r="A1766" s="65" t="s">
        <v>5314</v>
      </c>
      <c r="B1766" s="65" t="s">
        <v>5315</v>
      </c>
      <c r="C1766" s="65">
        <v>6202</v>
      </c>
      <c r="D1766" s="65"/>
      <c r="E1766" s="65"/>
      <c r="F1766" s="65"/>
      <c r="G1766" s="65">
        <v>1</v>
      </c>
      <c r="H1766" s="67">
        <f>VLOOKUP(C1766,'Secteur Ex DG'!B:B,1,FALSE)</f>
        <v>6202</v>
      </c>
    </row>
    <row r="1767" spans="1:8" hidden="1" x14ac:dyDescent="0.25">
      <c r="A1767" s="65" t="s">
        <v>5317</v>
      </c>
      <c r="B1767" s="65" t="s">
        <v>5318</v>
      </c>
      <c r="C1767" s="65">
        <v>6203</v>
      </c>
      <c r="D1767" s="65"/>
      <c r="E1767" s="65"/>
      <c r="F1767" s="65"/>
      <c r="G1767" s="65">
        <v>1</v>
      </c>
      <c r="H1767" s="67">
        <f>VLOOKUP(C1767,'Secteur Ex DG'!B:B,1,FALSE)</f>
        <v>6203</v>
      </c>
    </row>
    <row r="1768" spans="1:8" hidden="1" x14ac:dyDescent="0.25">
      <c r="A1768" s="65" t="s">
        <v>5320</v>
      </c>
      <c r="B1768" s="65" t="s">
        <v>5321</v>
      </c>
      <c r="C1768" s="65">
        <v>6204</v>
      </c>
      <c r="D1768" s="65"/>
      <c r="E1768" s="65"/>
      <c r="F1768" s="65"/>
      <c r="G1768" s="65">
        <v>1</v>
      </c>
      <c r="H1768" s="67">
        <f>VLOOKUP(C1768,'Secteur Ex DG'!B:B,1,FALSE)</f>
        <v>6204</v>
      </c>
    </row>
    <row r="1769" spans="1:8" hidden="1" x14ac:dyDescent="0.25">
      <c r="A1769" s="65" t="s">
        <v>5323</v>
      </c>
      <c r="B1769" s="65" t="s">
        <v>5324</v>
      </c>
      <c r="C1769" s="65">
        <v>6205</v>
      </c>
      <c r="D1769" s="65"/>
      <c r="E1769" s="65"/>
      <c r="F1769" s="65"/>
      <c r="G1769" s="65">
        <v>1</v>
      </c>
      <c r="H1769" s="67">
        <f>VLOOKUP(C1769,'Secteur Ex DG'!B:B,1,FALSE)</f>
        <v>6205</v>
      </c>
    </row>
    <row r="1770" spans="1:8" hidden="1" x14ac:dyDescent="0.25">
      <c r="A1770" s="65" t="s">
        <v>5326</v>
      </c>
      <c r="B1770" s="65" t="s">
        <v>5327</v>
      </c>
      <c r="C1770" s="65">
        <v>6208</v>
      </c>
      <c r="D1770" s="65"/>
      <c r="E1770" s="65"/>
      <c r="F1770" s="65"/>
      <c r="G1770" s="65">
        <v>1</v>
      </c>
      <c r="H1770" s="67">
        <f>VLOOKUP(C1770,'Secteur Ex DG'!B:B,1,FALSE)</f>
        <v>6208</v>
      </c>
    </row>
    <row r="1771" spans="1:8" hidden="1" x14ac:dyDescent="0.25">
      <c r="A1771" s="65" t="s">
        <v>5332</v>
      </c>
      <c r="B1771" s="65" t="s">
        <v>5333</v>
      </c>
      <c r="C1771" s="65">
        <v>6210</v>
      </c>
      <c r="D1771" s="65"/>
      <c r="E1771" s="65"/>
      <c r="F1771" s="65"/>
      <c r="G1771" s="65">
        <v>1</v>
      </c>
      <c r="H1771" s="67">
        <f>VLOOKUP(C1771,'Secteur Ex DG'!B:B,1,FALSE)</f>
        <v>6210</v>
      </c>
    </row>
    <row r="1772" spans="1:8" hidden="1" x14ac:dyDescent="0.25">
      <c r="A1772" s="65" t="s">
        <v>5335</v>
      </c>
      <c r="B1772" s="65" t="s">
        <v>5336</v>
      </c>
      <c r="C1772" s="65">
        <v>6327</v>
      </c>
      <c r="D1772" s="65"/>
      <c r="E1772" s="65"/>
      <c r="F1772" s="65"/>
      <c r="G1772" s="65">
        <v>1</v>
      </c>
      <c r="H1772" s="67">
        <f>VLOOKUP(C1772,'Secteur Ex DG'!B:B,1,FALSE)</f>
        <v>6327</v>
      </c>
    </row>
    <row r="1773" spans="1:8" hidden="1" x14ac:dyDescent="0.25">
      <c r="A1773" s="65" t="s">
        <v>5338</v>
      </c>
      <c r="B1773" s="65" t="s">
        <v>5339</v>
      </c>
      <c r="C1773" s="65">
        <v>6328</v>
      </c>
      <c r="D1773" s="65"/>
      <c r="E1773" s="65"/>
      <c r="F1773" s="65"/>
      <c r="G1773" s="65">
        <v>1</v>
      </c>
      <c r="H1773" s="67">
        <f>VLOOKUP(C1773,'Secteur Ex DG'!B:B,1,FALSE)</f>
        <v>6328</v>
      </c>
    </row>
    <row r="1774" spans="1:8" hidden="1" x14ac:dyDescent="0.25">
      <c r="A1774" s="65" t="s">
        <v>5341</v>
      </c>
      <c r="B1774" s="65" t="s">
        <v>5342</v>
      </c>
      <c r="C1774" s="65">
        <v>6329</v>
      </c>
      <c r="D1774" s="65"/>
      <c r="E1774" s="65"/>
      <c r="F1774" s="65"/>
      <c r="G1774" s="65">
        <v>1</v>
      </c>
      <c r="H1774" s="67">
        <f>VLOOKUP(C1774,'Secteur Ex DG'!B:B,1,FALSE)</f>
        <v>6329</v>
      </c>
    </row>
    <row r="1775" spans="1:8" hidden="1" x14ac:dyDescent="0.25">
      <c r="A1775" s="65" t="s">
        <v>5344</v>
      </c>
      <c r="B1775" s="65" t="s">
        <v>5345</v>
      </c>
      <c r="C1775" s="65">
        <v>6330</v>
      </c>
      <c r="D1775" s="65"/>
      <c r="E1775" s="65"/>
      <c r="F1775" s="65"/>
      <c r="G1775" s="65">
        <v>1</v>
      </c>
      <c r="H1775" s="67">
        <f>VLOOKUP(C1775,'Secteur Ex DG'!B:B,1,FALSE)</f>
        <v>6330</v>
      </c>
    </row>
    <row r="1776" spans="1:8" hidden="1" x14ac:dyDescent="0.25">
      <c r="A1776" s="65" t="s">
        <v>5347</v>
      </c>
      <c r="B1776" s="65" t="s">
        <v>5348</v>
      </c>
      <c r="C1776" s="65">
        <v>6331</v>
      </c>
      <c r="D1776" s="65"/>
      <c r="E1776" s="65"/>
      <c r="F1776" s="65"/>
      <c r="G1776" s="65">
        <v>1</v>
      </c>
      <c r="H1776" s="67">
        <f>VLOOKUP(C1776,'Secteur Ex DG'!B:B,1,FALSE)</f>
        <v>6331</v>
      </c>
    </row>
    <row r="1777" spans="1:10" hidden="1" x14ac:dyDescent="0.25">
      <c r="A1777" s="65" t="s">
        <v>5350</v>
      </c>
      <c r="B1777" s="65" t="s">
        <v>5351</v>
      </c>
      <c r="C1777" s="65">
        <v>6332</v>
      </c>
      <c r="D1777" s="65"/>
      <c r="E1777" s="65"/>
      <c r="F1777" s="65"/>
      <c r="G1777" s="65">
        <v>1</v>
      </c>
      <c r="H1777" s="67">
        <f>VLOOKUP(C1777,'Secteur Ex DG'!B:B,1,FALSE)</f>
        <v>6332</v>
      </c>
    </row>
    <row r="1778" spans="1:10" hidden="1" x14ac:dyDescent="0.25">
      <c r="A1778" s="65" t="s">
        <v>5353</v>
      </c>
      <c r="B1778" s="65" t="s">
        <v>5354</v>
      </c>
      <c r="C1778" s="65">
        <v>6333</v>
      </c>
      <c r="D1778" s="65"/>
      <c r="E1778" s="65"/>
      <c r="F1778" s="65"/>
      <c r="G1778" s="65">
        <v>1</v>
      </c>
      <c r="H1778" s="67">
        <f>VLOOKUP(C1778,'Secteur Ex DG'!B:B,1,FALSE)</f>
        <v>6333</v>
      </c>
    </row>
    <row r="1779" spans="1:10" hidden="1" x14ac:dyDescent="0.25">
      <c r="A1779" s="65" t="s">
        <v>5356</v>
      </c>
      <c r="B1779" s="65" t="s">
        <v>5357</v>
      </c>
      <c r="C1779" s="65">
        <v>6334</v>
      </c>
      <c r="D1779" s="65"/>
      <c r="E1779" s="65"/>
      <c r="F1779" s="65"/>
      <c r="G1779" s="65">
        <v>1</v>
      </c>
      <c r="H1779" s="67">
        <f>VLOOKUP(C1779,'Secteur Ex DG'!B:B,1,FALSE)</f>
        <v>6334</v>
      </c>
    </row>
    <row r="1780" spans="1:10" hidden="1" x14ac:dyDescent="0.25">
      <c r="A1780" s="65" t="s">
        <v>5359</v>
      </c>
      <c r="B1780" s="65" t="s">
        <v>5360</v>
      </c>
      <c r="C1780" s="65">
        <v>6335</v>
      </c>
      <c r="D1780" s="65"/>
      <c r="E1780" s="65"/>
      <c r="F1780" s="65"/>
      <c r="G1780" s="65">
        <v>1</v>
      </c>
      <c r="H1780" s="67">
        <f>VLOOKUP(C1780,'Secteur Ex DG'!B:B,1,FALSE)</f>
        <v>6335</v>
      </c>
    </row>
    <row r="1781" spans="1:10" hidden="1" x14ac:dyDescent="0.25">
      <c r="A1781" s="65" t="s">
        <v>5362</v>
      </c>
      <c r="B1781" s="65" t="s">
        <v>5363</v>
      </c>
      <c r="C1781" s="65">
        <v>6336</v>
      </c>
      <c r="D1781" s="65"/>
      <c r="E1781" s="65"/>
      <c r="F1781" s="65"/>
      <c r="G1781" s="65">
        <v>1</v>
      </c>
      <c r="H1781" s="67">
        <f>VLOOKUP(C1781,'Secteur Ex DG'!B:B,1,FALSE)</f>
        <v>6336</v>
      </c>
    </row>
    <row r="1782" spans="1:10" hidden="1" x14ac:dyDescent="0.25">
      <c r="A1782" s="65" t="s">
        <v>5365</v>
      </c>
      <c r="B1782" s="65" t="s">
        <v>5366</v>
      </c>
      <c r="C1782" s="65">
        <v>6337</v>
      </c>
      <c r="D1782" s="65"/>
      <c r="E1782" s="65"/>
      <c r="F1782" s="65"/>
      <c r="G1782" s="65">
        <v>1</v>
      </c>
      <c r="H1782" s="67">
        <f>VLOOKUP(C1782,'Secteur Ex DG'!B:B,1,FALSE)</f>
        <v>6337</v>
      </c>
    </row>
    <row r="1783" spans="1:10" hidden="1" x14ac:dyDescent="0.25">
      <c r="A1783" s="65" t="s">
        <v>5368</v>
      </c>
      <c r="B1783" s="65" t="s">
        <v>5369</v>
      </c>
      <c r="C1783" s="65">
        <v>6338</v>
      </c>
      <c r="D1783" s="65"/>
      <c r="E1783" s="65"/>
      <c r="F1783" s="65"/>
      <c r="G1783" s="65">
        <v>1</v>
      </c>
      <c r="H1783" s="67">
        <f>VLOOKUP(C1783,'Secteur Ex DG'!B:B,1,FALSE)</f>
        <v>6338</v>
      </c>
    </row>
    <row r="1784" spans="1:10" hidden="1" x14ac:dyDescent="0.25">
      <c r="A1784" s="65" t="s">
        <v>5371</v>
      </c>
      <c r="B1784" s="65" t="s">
        <v>5372</v>
      </c>
      <c r="C1784" s="65">
        <v>6339</v>
      </c>
      <c r="D1784" s="65"/>
      <c r="E1784" s="65"/>
      <c r="F1784" s="65"/>
      <c r="G1784" s="65">
        <v>1</v>
      </c>
      <c r="H1784" s="67">
        <f>VLOOKUP(C1784,'Secteur Ex DG'!B:B,1,FALSE)</f>
        <v>6339</v>
      </c>
    </row>
    <row r="1785" spans="1:10" x14ac:dyDescent="0.25">
      <c r="A1785" s="65" t="s">
        <v>5389</v>
      </c>
      <c r="B1785" s="65" t="s">
        <v>5390</v>
      </c>
      <c r="C1785" s="65">
        <v>6470</v>
      </c>
      <c r="D1785" s="65">
        <v>6523</v>
      </c>
      <c r="E1785" s="65">
        <v>6524</v>
      </c>
      <c r="F1785" s="65"/>
      <c r="G1785" s="65">
        <v>3</v>
      </c>
      <c r="H1785" s="67">
        <f>VLOOKUP(C1785,'Secteur Ex DG'!B:B,1,FALSE)</f>
        <v>6470</v>
      </c>
      <c r="I1785" s="67">
        <f>VLOOKUP(D1785,'Secteur Ex DG'!B:B,1,FALSE)</f>
        <v>6523</v>
      </c>
      <c r="J1785">
        <f>VLOOKUP(E1785,'Secteur Ex DG'!B:B,1,FALSE)</f>
        <v>6524</v>
      </c>
    </row>
    <row r="1786" spans="1:10" hidden="1" x14ac:dyDescent="0.25">
      <c r="A1786" s="65" t="s">
        <v>5392</v>
      </c>
      <c r="B1786" s="65" t="s">
        <v>5393</v>
      </c>
      <c r="C1786" s="65">
        <v>6471</v>
      </c>
      <c r="D1786" s="65"/>
      <c r="E1786" s="65"/>
      <c r="F1786" s="65"/>
      <c r="G1786" s="65">
        <v>1</v>
      </c>
      <c r="H1786" s="67">
        <f>VLOOKUP(C1786,'Secteur Ex DG'!B:B,1,FALSE)</f>
        <v>6471</v>
      </c>
    </row>
    <row r="1787" spans="1:10" hidden="1" x14ac:dyDescent="0.25">
      <c r="A1787" s="65" t="s">
        <v>5395</v>
      </c>
      <c r="B1787" s="65" t="s">
        <v>5396</v>
      </c>
      <c r="C1787" s="65">
        <v>6472</v>
      </c>
      <c r="D1787" s="65"/>
      <c r="E1787" s="65"/>
      <c r="F1787" s="65"/>
      <c r="G1787" s="65">
        <v>1</v>
      </c>
      <c r="H1787" s="67">
        <f>VLOOKUP(C1787,'Secteur Ex DG'!B:B,1,FALSE)</f>
        <v>6472</v>
      </c>
    </row>
    <row r="1788" spans="1:10" hidden="1" x14ac:dyDescent="0.25">
      <c r="A1788" s="65" t="s">
        <v>5398</v>
      </c>
      <c r="B1788" s="65" t="s">
        <v>5399</v>
      </c>
      <c r="C1788" s="65">
        <v>6473</v>
      </c>
      <c r="D1788" s="65"/>
      <c r="E1788" s="65"/>
      <c r="F1788" s="65"/>
      <c r="G1788" s="65">
        <v>1</v>
      </c>
      <c r="H1788" s="67">
        <f>VLOOKUP(C1788,'Secteur Ex DG'!B:B,1,FALSE)</f>
        <v>6473</v>
      </c>
    </row>
    <row r="1789" spans="1:10" hidden="1" x14ac:dyDescent="0.25">
      <c r="A1789" s="65" t="s">
        <v>5401</v>
      </c>
      <c r="B1789" s="65" t="s">
        <v>5402</v>
      </c>
      <c r="C1789" s="65">
        <v>6474</v>
      </c>
      <c r="D1789" s="65"/>
      <c r="E1789" s="65"/>
      <c r="F1789" s="65"/>
      <c r="G1789" s="65">
        <v>1</v>
      </c>
      <c r="H1789" s="67">
        <f>VLOOKUP(C1789,'Secteur Ex DG'!B:B,1,FALSE)</f>
        <v>6474</v>
      </c>
    </row>
    <row r="1790" spans="1:10" hidden="1" x14ac:dyDescent="0.25">
      <c r="A1790" s="65" t="s">
        <v>5404</v>
      </c>
      <c r="B1790" s="65" t="s">
        <v>5405</v>
      </c>
      <c r="C1790" s="65">
        <v>6482</v>
      </c>
      <c r="D1790" s="65"/>
      <c r="E1790" s="65"/>
      <c r="F1790" s="65"/>
      <c r="G1790" s="65">
        <v>1</v>
      </c>
      <c r="H1790" s="67">
        <f>VLOOKUP(C1790,'Secteur Ex DG'!B:B,1,FALSE)</f>
        <v>6482</v>
      </c>
    </row>
    <row r="1791" spans="1:10" hidden="1" x14ac:dyDescent="0.25">
      <c r="A1791" s="65" t="s">
        <v>5374</v>
      </c>
      <c r="B1791" s="65" t="s">
        <v>5375</v>
      </c>
      <c r="C1791" s="65">
        <v>6400</v>
      </c>
      <c r="D1791" s="65"/>
      <c r="E1791" s="65"/>
      <c r="F1791" s="65"/>
      <c r="G1791" s="65">
        <v>1</v>
      </c>
      <c r="H1791" s="67">
        <f>VLOOKUP(C1791,'Secteur Ex DG'!B:B,1,FALSE)</f>
        <v>6400</v>
      </c>
    </row>
    <row r="1792" spans="1:10" hidden="1" x14ac:dyDescent="0.25">
      <c r="A1792" s="65" t="s">
        <v>5377</v>
      </c>
      <c r="B1792" s="65" t="s">
        <v>5378</v>
      </c>
      <c r="C1792" s="65">
        <v>6401</v>
      </c>
      <c r="D1792" s="65"/>
      <c r="E1792" s="65"/>
      <c r="F1792" s="65"/>
      <c r="G1792" s="65">
        <v>1</v>
      </c>
      <c r="H1792" s="67">
        <f>VLOOKUP(C1792,'Secteur Ex DG'!B:B,1,FALSE)</f>
        <v>6401</v>
      </c>
    </row>
    <row r="1793" spans="1:12" hidden="1" x14ac:dyDescent="0.25">
      <c r="A1793" s="9" t="s">
        <v>5380</v>
      </c>
      <c r="B1793" s="9" t="s">
        <v>5381</v>
      </c>
      <c r="C1793" s="9">
        <v>6402</v>
      </c>
      <c r="G1793" s="65">
        <v>1</v>
      </c>
      <c r="H1793" s="67">
        <f>VLOOKUP(C1793,'Secteur Ex DG'!B:B,1,FALSE)</f>
        <v>6402</v>
      </c>
      <c r="L1793" t="s">
        <v>6433</v>
      </c>
    </row>
    <row r="1794" spans="1:12" hidden="1" x14ac:dyDescent="0.25">
      <c r="A1794" s="65" t="s">
        <v>5383</v>
      </c>
      <c r="B1794" s="65" t="s">
        <v>5384</v>
      </c>
      <c r="C1794" s="65">
        <v>6404</v>
      </c>
      <c r="D1794" s="65"/>
      <c r="E1794" s="65"/>
      <c r="F1794" s="65"/>
      <c r="G1794" s="65">
        <v>1</v>
      </c>
      <c r="H1794" s="67">
        <f>VLOOKUP(C1794,'Secteur Ex DG'!B:B,1,FALSE)</f>
        <v>6404</v>
      </c>
    </row>
    <row r="1795" spans="1:12" hidden="1" x14ac:dyDescent="0.25">
      <c r="A1795" s="65" t="s">
        <v>5386</v>
      </c>
      <c r="B1795" s="65" t="s">
        <v>5387</v>
      </c>
      <c r="C1795" s="65">
        <v>6405</v>
      </c>
      <c r="D1795" s="65"/>
      <c r="E1795" s="65"/>
      <c r="F1795" s="65"/>
      <c r="G1795" s="65">
        <v>1</v>
      </c>
      <c r="H1795" s="67">
        <f>VLOOKUP(C1795,'Secteur Ex DG'!B:B,1,FALSE)</f>
        <v>6405</v>
      </c>
    </row>
    <row r="1796" spans="1:12" hidden="1" x14ac:dyDescent="0.25">
      <c r="A1796" s="65" t="s">
        <v>5407</v>
      </c>
      <c r="B1796" s="65" t="s">
        <v>5408</v>
      </c>
      <c r="C1796" s="65">
        <v>6483</v>
      </c>
      <c r="D1796" s="65"/>
      <c r="E1796" s="65"/>
      <c r="F1796" s="65"/>
      <c r="G1796" s="65">
        <v>1</v>
      </c>
      <c r="H1796" s="67">
        <f>VLOOKUP(C1796,'Secteur Ex DG'!B:B,1,FALSE)</f>
        <v>6483</v>
      </c>
    </row>
    <row r="1797" spans="1:12" hidden="1" x14ac:dyDescent="0.25">
      <c r="A1797" s="65" t="s">
        <v>5410</v>
      </c>
      <c r="B1797" s="65" t="s">
        <v>5411</v>
      </c>
      <c r="C1797" s="65">
        <v>6484</v>
      </c>
      <c r="D1797" s="65"/>
      <c r="E1797" s="65"/>
      <c r="F1797" s="65"/>
      <c r="G1797" s="65">
        <v>1</v>
      </c>
      <c r="H1797" s="67">
        <f>VLOOKUP(C1797,'Secteur Ex DG'!B:B,1,FALSE)</f>
        <v>6484</v>
      </c>
    </row>
    <row r="1798" spans="1:12" hidden="1" x14ac:dyDescent="0.25">
      <c r="A1798" s="65" t="s">
        <v>5413</v>
      </c>
      <c r="B1798" s="65" t="s">
        <v>5414</v>
      </c>
      <c r="C1798" s="65">
        <v>6485</v>
      </c>
      <c r="D1798" s="65"/>
      <c r="E1798" s="65"/>
      <c r="F1798" s="65"/>
      <c r="G1798" s="65">
        <v>1</v>
      </c>
      <c r="H1798" s="67">
        <f>VLOOKUP(C1798,'Secteur Ex DG'!B:B,1,FALSE)</f>
        <v>6485</v>
      </c>
    </row>
    <row r="1799" spans="1:12" hidden="1" x14ac:dyDescent="0.25">
      <c r="A1799" s="65" t="s">
        <v>5416</v>
      </c>
      <c r="B1799" s="65" t="s">
        <v>5417</v>
      </c>
      <c r="C1799" s="65">
        <v>6486</v>
      </c>
      <c r="D1799" s="65"/>
      <c r="E1799" s="65"/>
      <c r="F1799" s="65"/>
      <c r="G1799" s="65">
        <v>1</v>
      </c>
      <c r="H1799" s="67">
        <f>VLOOKUP(C1799,'Secteur Ex DG'!B:B,1,FALSE)</f>
        <v>6486</v>
      </c>
    </row>
    <row r="1800" spans="1:12" hidden="1" x14ac:dyDescent="0.25">
      <c r="A1800" s="65" t="s">
        <v>5419</v>
      </c>
      <c r="B1800" s="65" t="s">
        <v>5420</v>
      </c>
      <c r="C1800" s="65">
        <v>6487</v>
      </c>
      <c r="D1800" s="65"/>
      <c r="E1800" s="65"/>
      <c r="F1800" s="65"/>
      <c r="G1800" s="65">
        <v>1</v>
      </c>
      <c r="H1800" s="67">
        <f>VLOOKUP(C1800,'Secteur Ex DG'!B:B,1,FALSE)</f>
        <v>6487</v>
      </c>
    </row>
    <row r="1801" spans="1:12" hidden="1" x14ac:dyDescent="0.25">
      <c r="A1801" s="65" t="s">
        <v>5422</v>
      </c>
      <c r="B1801" s="65" t="s">
        <v>5423</v>
      </c>
      <c r="C1801" s="65">
        <v>6488</v>
      </c>
      <c r="D1801" s="65"/>
      <c r="E1801" s="65"/>
      <c r="F1801" s="65"/>
      <c r="G1801" s="65">
        <v>1</v>
      </c>
      <c r="H1801" s="67">
        <f>VLOOKUP(C1801,'Secteur Ex DG'!B:B,1,FALSE)</f>
        <v>6488</v>
      </c>
    </row>
    <row r="1802" spans="1:12" hidden="1" x14ac:dyDescent="0.25">
      <c r="A1802" s="65" t="s">
        <v>5425</v>
      </c>
      <c r="B1802" s="65" t="s">
        <v>5426</v>
      </c>
      <c r="C1802" s="65">
        <v>6489</v>
      </c>
      <c r="D1802" s="65"/>
      <c r="E1802" s="65"/>
      <c r="F1802" s="65"/>
      <c r="G1802" s="65">
        <v>1</v>
      </c>
      <c r="H1802" s="67">
        <f>VLOOKUP(C1802,'Secteur Ex DG'!B:B,1,FALSE)</f>
        <v>6489</v>
      </c>
    </row>
    <row r="1803" spans="1:12" hidden="1" x14ac:dyDescent="0.25">
      <c r="A1803" s="65" t="s">
        <v>5428</v>
      </c>
      <c r="B1803" s="65" t="s">
        <v>5429</v>
      </c>
      <c r="C1803" s="65">
        <v>6490</v>
      </c>
      <c r="D1803" s="65"/>
      <c r="E1803" s="65"/>
      <c r="F1803" s="65"/>
      <c r="G1803" s="65">
        <v>1</v>
      </c>
      <c r="H1803" s="67">
        <f>VLOOKUP(C1803,'Secteur Ex DG'!B:B,1,FALSE)</f>
        <v>6490</v>
      </c>
    </row>
    <row r="1804" spans="1:12" hidden="1" x14ac:dyDescent="0.25">
      <c r="A1804" s="65" t="s">
        <v>5431</v>
      </c>
      <c r="B1804" s="65" t="s">
        <v>5432</v>
      </c>
      <c r="C1804" s="65">
        <v>6491</v>
      </c>
      <c r="D1804" s="65"/>
      <c r="E1804" s="65"/>
      <c r="F1804" s="65"/>
      <c r="G1804" s="65">
        <v>1</v>
      </c>
      <c r="H1804" s="67">
        <f>VLOOKUP(C1804,'Secteur Ex DG'!B:B,1,FALSE)</f>
        <v>6491</v>
      </c>
    </row>
    <row r="1805" spans="1:12" hidden="1" x14ac:dyDescent="0.25">
      <c r="A1805" s="65" t="s">
        <v>5434</v>
      </c>
      <c r="B1805" s="65" t="s">
        <v>5435</v>
      </c>
      <c r="C1805" s="65">
        <v>6499</v>
      </c>
      <c r="D1805" s="65"/>
      <c r="E1805" s="65"/>
      <c r="F1805" s="65"/>
      <c r="G1805" s="65">
        <v>1</v>
      </c>
      <c r="H1805" s="67">
        <f>VLOOKUP(C1805,'Secteur Ex DG'!B:B,1,FALSE)</f>
        <v>6499</v>
      </c>
    </row>
    <row r="1806" spans="1:12" hidden="1" x14ac:dyDescent="0.25">
      <c r="A1806" s="65" t="s">
        <v>5437</v>
      </c>
      <c r="B1806" s="65" t="s">
        <v>5438</v>
      </c>
      <c r="C1806" s="65">
        <v>6500</v>
      </c>
      <c r="D1806" s="65"/>
      <c r="E1806" s="65"/>
      <c r="F1806" s="65"/>
      <c r="G1806" s="65">
        <v>1</v>
      </c>
      <c r="H1806" s="67">
        <f>VLOOKUP(C1806,'Secteur Ex DG'!B:B,1,FALSE)</f>
        <v>6500</v>
      </c>
    </row>
    <row r="1807" spans="1:12" hidden="1" x14ac:dyDescent="0.25">
      <c r="A1807" s="65" t="s">
        <v>5440</v>
      </c>
      <c r="B1807" s="65" t="s">
        <v>5441</v>
      </c>
      <c r="C1807" s="65">
        <v>6501</v>
      </c>
      <c r="D1807" s="65"/>
      <c r="E1807" s="65"/>
      <c r="F1807" s="65"/>
      <c r="G1807" s="65">
        <v>1</v>
      </c>
      <c r="H1807" s="67">
        <f>VLOOKUP(C1807,'Secteur Ex DG'!B:B,1,FALSE)</f>
        <v>6501</v>
      </c>
    </row>
    <row r="1808" spans="1:12" hidden="1" x14ac:dyDescent="0.25">
      <c r="A1808" s="65" t="s">
        <v>5443</v>
      </c>
      <c r="B1808" s="65" t="s">
        <v>5444</v>
      </c>
      <c r="C1808" s="65">
        <v>6502</v>
      </c>
      <c r="D1808" s="65"/>
      <c r="E1808" s="65"/>
      <c r="F1808" s="65"/>
      <c r="G1808" s="65">
        <v>1</v>
      </c>
      <c r="H1808" s="67">
        <f>VLOOKUP(C1808,'Secteur Ex DG'!B:B,1,FALSE)</f>
        <v>6502</v>
      </c>
    </row>
    <row r="1809" spans="1:8" hidden="1" x14ac:dyDescent="0.25">
      <c r="A1809" s="65" t="s">
        <v>5446</v>
      </c>
      <c r="B1809" s="65" t="s">
        <v>5447</v>
      </c>
      <c r="C1809" s="65">
        <v>6503</v>
      </c>
      <c r="D1809" s="65"/>
      <c r="E1809" s="65"/>
      <c r="F1809" s="65"/>
      <c r="G1809" s="65">
        <v>1</v>
      </c>
      <c r="H1809" s="67">
        <f>VLOOKUP(C1809,'Secteur Ex DG'!B:B,1,FALSE)</f>
        <v>6503</v>
      </c>
    </row>
    <row r="1810" spans="1:8" hidden="1" x14ac:dyDescent="0.25">
      <c r="A1810" s="65" t="s">
        <v>5449</v>
      </c>
      <c r="B1810" s="65" t="s">
        <v>5450</v>
      </c>
      <c r="C1810" s="65">
        <v>6504</v>
      </c>
      <c r="D1810" s="65"/>
      <c r="E1810" s="65"/>
      <c r="F1810" s="65"/>
      <c r="G1810" s="65">
        <v>1</v>
      </c>
      <c r="H1810" s="67">
        <f>VLOOKUP(C1810,'Secteur Ex DG'!B:B,1,FALSE)</f>
        <v>6504</v>
      </c>
    </row>
    <row r="1811" spans="1:8" hidden="1" x14ac:dyDescent="0.25">
      <c r="A1811" s="65" t="s">
        <v>5452</v>
      </c>
      <c r="B1811" s="65" t="s">
        <v>5453</v>
      </c>
      <c r="C1811" s="65">
        <v>6505</v>
      </c>
      <c r="D1811" s="65"/>
      <c r="E1811" s="65"/>
      <c r="F1811" s="65"/>
      <c r="G1811" s="65">
        <v>1</v>
      </c>
      <c r="H1811" s="67">
        <f>VLOOKUP(C1811,'Secteur Ex DG'!B:B,1,FALSE)</f>
        <v>6505</v>
      </c>
    </row>
    <row r="1812" spans="1:8" hidden="1" x14ac:dyDescent="0.25">
      <c r="A1812" s="65" t="s">
        <v>5455</v>
      </c>
      <c r="B1812" s="65" t="s">
        <v>5456</v>
      </c>
      <c r="C1812" s="65">
        <v>6506</v>
      </c>
      <c r="D1812" s="65"/>
      <c r="E1812" s="65"/>
      <c r="F1812" s="65"/>
      <c r="G1812" s="65">
        <v>1</v>
      </c>
      <c r="H1812" s="67">
        <f>VLOOKUP(C1812,'Secteur Ex DG'!B:B,1,FALSE)</f>
        <v>6506</v>
      </c>
    </row>
    <row r="1813" spans="1:8" hidden="1" x14ac:dyDescent="0.25">
      <c r="A1813" s="65" t="s">
        <v>5458</v>
      </c>
      <c r="B1813" s="65" t="s">
        <v>5459</v>
      </c>
      <c r="C1813" s="65">
        <v>6522</v>
      </c>
      <c r="D1813" s="65"/>
      <c r="E1813" s="65"/>
      <c r="F1813" s="65"/>
      <c r="G1813" s="65">
        <v>1</v>
      </c>
      <c r="H1813" s="67">
        <f>VLOOKUP(C1813,'Secteur Ex DG'!B:B,1,FALSE)</f>
        <v>6522</v>
      </c>
    </row>
    <row r="1814" spans="1:8" hidden="1" x14ac:dyDescent="0.25">
      <c r="A1814" s="65" t="s">
        <v>5463</v>
      </c>
      <c r="B1814" s="65" t="s">
        <v>5464</v>
      </c>
      <c r="C1814" s="65">
        <v>6526</v>
      </c>
      <c r="D1814" s="65"/>
      <c r="E1814" s="65"/>
      <c r="F1814" s="65"/>
      <c r="G1814" s="65">
        <v>1</v>
      </c>
      <c r="H1814" s="67">
        <f>VLOOKUP(C1814,'Secteur Ex DG'!B:B,1,FALSE)</f>
        <v>6526</v>
      </c>
    </row>
    <row r="1815" spans="1:8" hidden="1" x14ac:dyDescent="0.25">
      <c r="A1815" s="65" t="s">
        <v>5466</v>
      </c>
      <c r="B1815" s="65" t="s">
        <v>5467</v>
      </c>
      <c r="C1815" s="65">
        <v>6527</v>
      </c>
      <c r="D1815" s="65"/>
      <c r="E1815" s="65"/>
      <c r="F1815" s="65"/>
      <c r="G1815" s="65">
        <v>1</v>
      </c>
      <c r="H1815" s="67">
        <f>VLOOKUP(C1815,'Secteur Ex DG'!B:B,1,FALSE)</f>
        <v>6527</v>
      </c>
    </row>
    <row r="1816" spans="1:8" hidden="1" x14ac:dyDescent="0.25">
      <c r="A1816" s="65" t="s">
        <v>5469</v>
      </c>
      <c r="B1816" s="65" t="s">
        <v>5470</v>
      </c>
      <c r="C1816" s="65">
        <v>6528</v>
      </c>
      <c r="D1816" s="65"/>
      <c r="E1816" s="65"/>
      <c r="F1816" s="65"/>
      <c r="G1816" s="65">
        <v>1</v>
      </c>
      <c r="H1816" s="67">
        <f>VLOOKUP(C1816,'Secteur Ex DG'!B:B,1,FALSE)</f>
        <v>6528</v>
      </c>
    </row>
    <row r="1817" spans="1:8" hidden="1" x14ac:dyDescent="0.25">
      <c r="A1817" s="65" t="s">
        <v>5472</v>
      </c>
      <c r="B1817" s="65" t="s">
        <v>5473</v>
      </c>
      <c r="C1817" s="65">
        <v>6529</v>
      </c>
      <c r="D1817" s="65"/>
      <c r="E1817" s="65"/>
      <c r="F1817" s="65"/>
      <c r="G1817" s="65">
        <v>1</v>
      </c>
      <c r="H1817" s="67">
        <f>VLOOKUP(C1817,'Secteur Ex DG'!B:B,1,FALSE)</f>
        <v>6529</v>
      </c>
    </row>
    <row r="1818" spans="1:8" hidden="1" x14ac:dyDescent="0.25">
      <c r="A1818" s="65" t="s">
        <v>5475</v>
      </c>
      <c r="B1818" s="65" t="s">
        <v>5476</v>
      </c>
      <c r="C1818" s="65">
        <v>6530</v>
      </c>
      <c r="D1818" s="65"/>
      <c r="E1818" s="65"/>
      <c r="F1818" s="65"/>
      <c r="G1818" s="65">
        <v>1</v>
      </c>
      <c r="H1818" s="67">
        <f>VLOOKUP(C1818,'Secteur Ex DG'!B:B,1,FALSE)</f>
        <v>6530</v>
      </c>
    </row>
    <row r="1819" spans="1:8" hidden="1" x14ac:dyDescent="0.25">
      <c r="A1819" s="65" t="s">
        <v>5478</v>
      </c>
      <c r="B1819" s="65" t="s">
        <v>5479</v>
      </c>
      <c r="C1819" s="65">
        <v>6531</v>
      </c>
      <c r="D1819" s="65"/>
      <c r="E1819" s="65"/>
      <c r="F1819" s="65"/>
      <c r="G1819" s="65">
        <v>1</v>
      </c>
      <c r="H1819" s="67">
        <f>VLOOKUP(C1819,'Secteur Ex DG'!B:B,1,FALSE)</f>
        <v>6531</v>
      </c>
    </row>
    <row r="1820" spans="1:8" hidden="1" x14ac:dyDescent="0.25">
      <c r="A1820" s="65" t="s">
        <v>5481</v>
      </c>
      <c r="B1820" s="65" t="s">
        <v>5482</v>
      </c>
      <c r="C1820" s="65">
        <v>6532</v>
      </c>
      <c r="D1820" s="65"/>
      <c r="E1820" s="65"/>
      <c r="F1820" s="65"/>
      <c r="G1820" s="65">
        <v>1</v>
      </c>
      <c r="H1820" s="67">
        <f>VLOOKUP(C1820,'Secteur Ex DG'!B:B,1,FALSE)</f>
        <v>6532</v>
      </c>
    </row>
    <row r="1821" spans="1:8" hidden="1" x14ac:dyDescent="0.25">
      <c r="A1821" s="65" t="s">
        <v>5484</v>
      </c>
      <c r="B1821" s="65" t="s">
        <v>5485</v>
      </c>
      <c r="C1821" s="65">
        <v>6533</v>
      </c>
      <c r="D1821" s="65"/>
      <c r="E1821" s="65"/>
      <c r="F1821" s="65"/>
      <c r="G1821" s="65">
        <v>1</v>
      </c>
      <c r="H1821" s="67">
        <f>VLOOKUP(C1821,'Secteur Ex DG'!B:B,1,FALSE)</f>
        <v>6533</v>
      </c>
    </row>
    <row r="1822" spans="1:8" hidden="1" x14ac:dyDescent="0.25">
      <c r="A1822" s="65" t="s">
        <v>5487</v>
      </c>
      <c r="B1822" s="65" t="s">
        <v>5488</v>
      </c>
      <c r="C1822" s="65">
        <v>6534</v>
      </c>
      <c r="D1822" s="65"/>
      <c r="E1822" s="65"/>
      <c r="F1822" s="65"/>
      <c r="G1822" s="65">
        <v>1</v>
      </c>
      <c r="H1822" s="67">
        <f>VLOOKUP(C1822,'Secteur Ex DG'!B:B,1,FALSE)</f>
        <v>6534</v>
      </c>
    </row>
    <row r="1823" spans="1:8" hidden="1" x14ac:dyDescent="0.25">
      <c r="A1823" s="65" t="s">
        <v>5490</v>
      </c>
      <c r="B1823" s="65" t="s">
        <v>5491</v>
      </c>
      <c r="C1823" s="65">
        <v>6535</v>
      </c>
      <c r="D1823" s="65"/>
      <c r="E1823" s="65"/>
      <c r="F1823" s="65"/>
      <c r="G1823" s="65">
        <v>1</v>
      </c>
      <c r="H1823" s="67">
        <f>VLOOKUP(C1823,'Secteur Ex DG'!B:B,1,FALSE)</f>
        <v>6535</v>
      </c>
    </row>
    <row r="1824" spans="1:8" hidden="1" x14ac:dyDescent="0.25">
      <c r="A1824" s="65" t="s">
        <v>5493</v>
      </c>
      <c r="B1824" s="65" t="s">
        <v>5494</v>
      </c>
      <c r="C1824" s="65">
        <v>6536</v>
      </c>
      <c r="D1824" s="65"/>
      <c r="E1824" s="65"/>
      <c r="F1824" s="65"/>
      <c r="G1824" s="65">
        <v>1</v>
      </c>
      <c r="H1824" s="67">
        <f>VLOOKUP(C1824,'Secteur Ex DG'!B:B,1,FALSE)</f>
        <v>6536</v>
      </c>
    </row>
    <row r="1825" spans="1:8" hidden="1" x14ac:dyDescent="0.25">
      <c r="A1825" s="65" t="s">
        <v>5496</v>
      </c>
      <c r="B1825" s="65" t="s">
        <v>5497</v>
      </c>
      <c r="C1825" s="65">
        <v>6537</v>
      </c>
      <c r="D1825" s="65"/>
      <c r="E1825" s="65"/>
      <c r="F1825" s="65"/>
      <c r="G1825" s="65">
        <v>1</v>
      </c>
      <c r="H1825" s="67">
        <f>VLOOKUP(C1825,'Secteur Ex DG'!B:B,1,FALSE)</f>
        <v>6537</v>
      </c>
    </row>
    <row r="1826" spans="1:8" hidden="1" x14ac:dyDescent="0.25">
      <c r="A1826" s="65" t="s">
        <v>5499</v>
      </c>
      <c r="B1826" s="65" t="s">
        <v>5500</v>
      </c>
      <c r="C1826" s="65">
        <v>6538</v>
      </c>
      <c r="D1826" s="65"/>
      <c r="E1826" s="65"/>
      <c r="F1826" s="65"/>
      <c r="G1826" s="65">
        <v>1</v>
      </c>
      <c r="H1826" s="67">
        <f>VLOOKUP(C1826,'Secteur Ex DG'!B:B,1,FALSE)</f>
        <v>6538</v>
      </c>
    </row>
    <row r="1827" spans="1:8" hidden="1" x14ac:dyDescent="0.25">
      <c r="A1827" s="65" t="s">
        <v>5502</v>
      </c>
      <c r="B1827" s="65" t="s">
        <v>5503</v>
      </c>
      <c r="C1827" s="65">
        <v>6539</v>
      </c>
      <c r="D1827" s="65"/>
      <c r="E1827" s="65"/>
      <c r="F1827" s="65"/>
      <c r="G1827" s="65">
        <v>1</v>
      </c>
      <c r="H1827" s="67">
        <f>VLOOKUP(C1827,'Secteur Ex DG'!B:B,1,FALSE)</f>
        <v>6539</v>
      </c>
    </row>
    <row r="1828" spans="1:8" hidden="1" x14ac:dyDescent="0.25">
      <c r="A1828" s="65" t="s">
        <v>5505</v>
      </c>
      <c r="B1828" s="65" t="s">
        <v>5506</v>
      </c>
      <c r="C1828" s="65">
        <v>6540</v>
      </c>
      <c r="D1828" s="65"/>
      <c r="E1828" s="65"/>
      <c r="F1828" s="65"/>
      <c r="G1828" s="65">
        <v>1</v>
      </c>
      <c r="H1828" s="67">
        <f>VLOOKUP(C1828,'Secteur Ex DG'!B:B,1,FALSE)</f>
        <v>6540</v>
      </c>
    </row>
    <row r="1829" spans="1:8" hidden="1" x14ac:dyDescent="0.25">
      <c r="A1829" s="65" t="s">
        <v>5508</v>
      </c>
      <c r="B1829" s="65" t="s">
        <v>5509</v>
      </c>
      <c r="C1829" s="65">
        <v>6702</v>
      </c>
      <c r="D1829" s="65"/>
      <c r="E1829" s="65"/>
      <c r="F1829" s="65"/>
      <c r="G1829" s="65">
        <v>1</v>
      </c>
      <c r="H1829" s="67">
        <f>VLOOKUP(C1829,'Secteur Ex DG'!B:B,1,FALSE)</f>
        <v>6702</v>
      </c>
    </row>
    <row r="1830" spans="1:8" hidden="1" x14ac:dyDescent="0.25">
      <c r="A1830" s="65" t="s">
        <v>5511</v>
      </c>
      <c r="B1830" s="65" t="s">
        <v>5512</v>
      </c>
      <c r="C1830" s="65">
        <v>6703</v>
      </c>
      <c r="D1830" s="65"/>
      <c r="E1830" s="65"/>
      <c r="F1830" s="65"/>
      <c r="G1830" s="65">
        <v>1</v>
      </c>
      <c r="H1830" s="67">
        <f>VLOOKUP(C1830,'Secteur Ex DG'!B:B,1,FALSE)</f>
        <v>6703</v>
      </c>
    </row>
    <row r="1831" spans="1:8" hidden="1" x14ac:dyDescent="0.25">
      <c r="A1831" s="65" t="s">
        <v>5514</v>
      </c>
      <c r="B1831" s="65" t="s">
        <v>5515</v>
      </c>
      <c r="C1831" s="65">
        <v>6704</v>
      </c>
      <c r="D1831" s="65"/>
      <c r="E1831" s="65"/>
      <c r="F1831" s="65"/>
      <c r="G1831" s="65">
        <v>1</v>
      </c>
      <c r="H1831" s="67">
        <f>VLOOKUP(C1831,'Secteur Ex DG'!B:B,1,FALSE)</f>
        <v>6704</v>
      </c>
    </row>
    <row r="1832" spans="1:8" hidden="1" x14ac:dyDescent="0.25">
      <c r="A1832" s="65" t="s">
        <v>5517</v>
      </c>
      <c r="B1832" s="65" t="s">
        <v>5518</v>
      </c>
      <c r="C1832" s="65">
        <v>6705</v>
      </c>
      <c r="D1832" s="65"/>
      <c r="E1832" s="65"/>
      <c r="F1832" s="65"/>
      <c r="G1832" s="65">
        <v>1</v>
      </c>
      <c r="H1832" s="67">
        <f>VLOOKUP(C1832,'Secteur Ex DG'!B:B,1,FALSE)</f>
        <v>6705</v>
      </c>
    </row>
    <row r="1833" spans="1:8" hidden="1" x14ac:dyDescent="0.25">
      <c r="A1833" s="65" t="s">
        <v>5520</v>
      </c>
      <c r="B1833" s="65" t="s">
        <v>5521</v>
      </c>
      <c r="C1833" s="65">
        <v>6706</v>
      </c>
      <c r="D1833" s="65"/>
      <c r="E1833" s="65"/>
      <c r="F1833" s="65"/>
      <c r="G1833" s="65">
        <v>1</v>
      </c>
      <c r="H1833" s="67">
        <f>VLOOKUP(C1833,'Secteur Ex DG'!B:B,1,FALSE)</f>
        <v>6706</v>
      </c>
    </row>
    <row r="1834" spans="1:8" hidden="1" x14ac:dyDescent="0.25">
      <c r="A1834" s="65" t="s">
        <v>5523</v>
      </c>
      <c r="B1834" s="65" t="s">
        <v>6429</v>
      </c>
      <c r="C1834" s="65">
        <v>6763</v>
      </c>
      <c r="D1834" s="65"/>
      <c r="E1834" s="65"/>
      <c r="F1834" s="65"/>
      <c r="G1834" s="65">
        <v>1</v>
      </c>
      <c r="H1834" s="67">
        <f>VLOOKUP(C1834,'Secteur Ex DG'!B:B,1,FALSE)</f>
        <v>6763</v>
      </c>
    </row>
    <row r="1835" spans="1:8" hidden="1" x14ac:dyDescent="0.25">
      <c r="A1835" s="65" t="s">
        <v>5526</v>
      </c>
      <c r="B1835" s="65" t="s">
        <v>6430</v>
      </c>
      <c r="C1835" s="65">
        <v>6764</v>
      </c>
      <c r="D1835" s="65"/>
      <c r="E1835" s="65"/>
      <c r="F1835" s="65"/>
      <c r="G1835" s="65">
        <v>1</v>
      </c>
      <c r="H1835" s="67">
        <f>VLOOKUP(C1835,'Secteur Ex DG'!B:B,1,FALSE)</f>
        <v>6764</v>
      </c>
    </row>
    <row r="1836" spans="1:8" hidden="1" x14ac:dyDescent="0.25">
      <c r="A1836" s="65" t="s">
        <v>5529</v>
      </c>
      <c r="B1836" s="65" t="s">
        <v>6431</v>
      </c>
      <c r="C1836" s="65">
        <v>6765</v>
      </c>
      <c r="D1836" s="65"/>
      <c r="E1836" s="65"/>
      <c r="F1836" s="65"/>
      <c r="G1836" s="65">
        <v>1</v>
      </c>
      <c r="H1836" s="67">
        <f>VLOOKUP(C1836,'Secteur Ex DG'!B:B,1,FALSE)</f>
        <v>6765</v>
      </c>
    </row>
    <row r="1837" spans="1:8" hidden="1" x14ac:dyDescent="0.25">
      <c r="A1837" s="65" t="s">
        <v>5532</v>
      </c>
      <c r="B1837" s="65" t="s">
        <v>6432</v>
      </c>
      <c r="C1837" s="65">
        <v>6766</v>
      </c>
      <c r="D1837" s="65"/>
      <c r="E1837" s="65"/>
      <c r="F1837" s="65"/>
      <c r="G1837" s="65">
        <v>1</v>
      </c>
      <c r="H1837" s="67">
        <f>VLOOKUP(C1837,'Secteur Ex DG'!B:B,1,FALSE)</f>
        <v>6766</v>
      </c>
    </row>
    <row r="1838" spans="1:8" hidden="1" x14ac:dyDescent="0.25">
      <c r="A1838" s="65" t="s">
        <v>5535</v>
      </c>
      <c r="B1838" s="65" t="s">
        <v>5536</v>
      </c>
      <c r="C1838" s="65">
        <v>6767</v>
      </c>
      <c r="D1838" s="65"/>
      <c r="E1838" s="65"/>
      <c r="F1838" s="65"/>
      <c r="G1838" s="65">
        <v>1</v>
      </c>
      <c r="H1838" s="67">
        <f>VLOOKUP(C1838,'Secteur Ex DG'!B:B,1,FALSE)</f>
        <v>6767</v>
      </c>
    </row>
    <row r="1839" spans="1:8" hidden="1" x14ac:dyDescent="0.25">
      <c r="A1839" s="65" t="s">
        <v>5538</v>
      </c>
      <c r="B1839" s="65" t="s">
        <v>5539</v>
      </c>
      <c r="C1839" s="65">
        <v>6768</v>
      </c>
      <c r="D1839" s="65"/>
      <c r="E1839" s="65"/>
      <c r="F1839" s="65"/>
      <c r="G1839" s="65">
        <v>1</v>
      </c>
      <c r="H1839" s="67">
        <f>VLOOKUP(C1839,'Secteur Ex DG'!B:B,1,FALSE)</f>
        <v>6768</v>
      </c>
    </row>
    <row r="1840" spans="1:8" hidden="1" x14ac:dyDescent="0.25">
      <c r="A1840" s="65" t="s">
        <v>5541</v>
      </c>
      <c r="B1840" s="65" t="s">
        <v>5542</v>
      </c>
      <c r="C1840" s="65">
        <v>6769</v>
      </c>
      <c r="D1840" s="65"/>
      <c r="E1840" s="65"/>
      <c r="F1840" s="65"/>
      <c r="G1840" s="65">
        <v>1</v>
      </c>
      <c r="H1840" s="67">
        <f>VLOOKUP(C1840,'Secteur Ex DG'!B:B,1,FALSE)</f>
        <v>6769</v>
      </c>
    </row>
    <row r="1841" spans="1:8" hidden="1" x14ac:dyDescent="0.25">
      <c r="A1841" s="65" t="s">
        <v>5544</v>
      </c>
      <c r="B1841" s="65" t="s">
        <v>5545</v>
      </c>
      <c r="C1841" s="65">
        <v>6770</v>
      </c>
      <c r="D1841" s="65"/>
      <c r="E1841" s="65"/>
      <c r="F1841" s="65"/>
      <c r="G1841" s="65">
        <v>1</v>
      </c>
      <c r="H1841" s="67">
        <f>VLOOKUP(C1841,'Secteur Ex DG'!B:B,1,FALSE)</f>
        <v>6770</v>
      </c>
    </row>
    <row r="1842" spans="1:8" hidden="1" x14ac:dyDescent="0.25">
      <c r="A1842" s="65" t="s">
        <v>5547</v>
      </c>
      <c r="B1842" s="65" t="s">
        <v>5548</v>
      </c>
      <c r="C1842" s="65">
        <v>6771</v>
      </c>
      <c r="D1842" s="65"/>
      <c r="E1842" s="65"/>
      <c r="F1842" s="65"/>
      <c r="G1842" s="65">
        <v>1</v>
      </c>
      <c r="H1842" s="67">
        <f>VLOOKUP(C1842,'Secteur Ex DG'!B:B,1,FALSE)</f>
        <v>6771</v>
      </c>
    </row>
    <row r="1843" spans="1:8" hidden="1" x14ac:dyDescent="0.25">
      <c r="A1843" s="65" t="s">
        <v>5550</v>
      </c>
      <c r="B1843" s="65" t="s">
        <v>5551</v>
      </c>
      <c r="C1843" s="65">
        <v>6772</v>
      </c>
      <c r="D1843" s="65"/>
      <c r="E1843" s="65"/>
      <c r="F1843" s="65"/>
      <c r="G1843" s="65">
        <v>1</v>
      </c>
      <c r="H1843" s="67">
        <f>VLOOKUP(C1843,'Secteur Ex DG'!B:B,1,FALSE)</f>
        <v>6772</v>
      </c>
    </row>
    <row r="1844" spans="1:8" hidden="1" x14ac:dyDescent="0.25">
      <c r="A1844" s="65" t="s">
        <v>5553</v>
      </c>
      <c r="B1844" s="65" t="s">
        <v>5554</v>
      </c>
      <c r="C1844" s="65">
        <v>6773</v>
      </c>
      <c r="D1844" s="65"/>
      <c r="E1844" s="65"/>
      <c r="F1844" s="65"/>
      <c r="G1844" s="65">
        <v>1</v>
      </c>
      <c r="H1844" s="67">
        <f>VLOOKUP(C1844,'Secteur Ex DG'!B:B,1,FALSE)</f>
        <v>6773</v>
      </c>
    </row>
    <row r="1845" spans="1:8" hidden="1" x14ac:dyDescent="0.25">
      <c r="A1845" s="65" t="s">
        <v>5556</v>
      </c>
      <c r="B1845" s="65" t="s">
        <v>5557</v>
      </c>
      <c r="C1845" s="65">
        <v>6774</v>
      </c>
      <c r="D1845" s="65"/>
      <c r="E1845" s="65"/>
      <c r="F1845" s="65"/>
      <c r="G1845" s="65">
        <v>1</v>
      </c>
      <c r="H1845" s="67">
        <f>VLOOKUP(C1845,'Secteur Ex DG'!B:B,1,FALSE)</f>
        <v>6774</v>
      </c>
    </row>
    <row r="1846" spans="1:8" hidden="1" x14ac:dyDescent="0.25">
      <c r="A1846" s="65" t="s">
        <v>5559</v>
      </c>
      <c r="B1846" s="65" t="s">
        <v>5560</v>
      </c>
      <c r="C1846" s="65">
        <v>6775</v>
      </c>
      <c r="D1846" s="65"/>
      <c r="E1846" s="65"/>
      <c r="F1846" s="65"/>
      <c r="G1846" s="65">
        <v>1</v>
      </c>
      <c r="H1846" s="67">
        <f>VLOOKUP(C1846,'Secteur Ex DG'!B:B,1,FALSE)</f>
        <v>6775</v>
      </c>
    </row>
    <row r="1847" spans="1:8" hidden="1" x14ac:dyDescent="0.25">
      <c r="A1847" s="65" t="s">
        <v>5562</v>
      </c>
      <c r="B1847" s="65" t="s">
        <v>5563</v>
      </c>
      <c r="C1847" s="65">
        <v>6776</v>
      </c>
      <c r="D1847" s="65"/>
      <c r="E1847" s="65"/>
      <c r="F1847" s="65"/>
      <c r="G1847" s="65">
        <v>1</v>
      </c>
      <c r="H1847" s="67">
        <f>VLOOKUP(C1847,'Secteur Ex DG'!B:B,1,FALSE)</f>
        <v>6776</v>
      </c>
    </row>
    <row r="1848" spans="1:8" hidden="1" x14ac:dyDescent="0.25">
      <c r="A1848" s="65" t="s">
        <v>5565</v>
      </c>
      <c r="B1848" s="65" t="s">
        <v>5566</v>
      </c>
      <c r="C1848" s="65">
        <v>6777</v>
      </c>
      <c r="D1848" s="65"/>
      <c r="E1848" s="65"/>
      <c r="F1848" s="65"/>
      <c r="G1848" s="65">
        <v>1</v>
      </c>
      <c r="H1848" s="67">
        <f>VLOOKUP(C1848,'Secteur Ex DG'!B:B,1,FALSE)</f>
        <v>6777</v>
      </c>
    </row>
    <row r="1849" spans="1:8" hidden="1" x14ac:dyDescent="0.25">
      <c r="A1849" s="65" t="s">
        <v>5568</v>
      </c>
      <c r="B1849" s="65" t="s">
        <v>5569</v>
      </c>
      <c r="C1849" s="65">
        <v>6778</v>
      </c>
      <c r="D1849" s="65"/>
      <c r="E1849" s="65"/>
      <c r="F1849" s="65"/>
      <c r="G1849" s="65">
        <v>1</v>
      </c>
      <c r="H1849" s="67">
        <f>VLOOKUP(C1849,'Secteur Ex DG'!B:B,1,FALSE)</f>
        <v>6778</v>
      </c>
    </row>
    <row r="1850" spans="1:8" hidden="1" x14ac:dyDescent="0.25">
      <c r="A1850" s="65" t="s">
        <v>5571</v>
      </c>
      <c r="B1850" s="65" t="s">
        <v>5572</v>
      </c>
      <c r="C1850" s="65">
        <v>6779</v>
      </c>
      <c r="D1850" s="65"/>
      <c r="E1850" s="65"/>
      <c r="F1850" s="65"/>
      <c r="G1850" s="65">
        <v>1</v>
      </c>
      <c r="H1850" s="67">
        <f>VLOOKUP(C1850,'Secteur Ex DG'!B:B,1,FALSE)</f>
        <v>6779</v>
      </c>
    </row>
    <row r="1851" spans="1:8" hidden="1" x14ac:dyDescent="0.25">
      <c r="A1851" s="65" t="s">
        <v>5574</v>
      </c>
      <c r="B1851" s="65" t="s">
        <v>5575</v>
      </c>
      <c r="C1851" s="65">
        <v>6780</v>
      </c>
      <c r="D1851" s="65"/>
      <c r="E1851" s="65"/>
      <c r="F1851" s="65"/>
      <c r="G1851" s="65">
        <v>1</v>
      </c>
      <c r="H1851" s="67">
        <f>VLOOKUP(C1851,'Secteur Ex DG'!B:B,1,FALSE)</f>
        <v>6780</v>
      </c>
    </row>
    <row r="1852" spans="1:8" hidden="1" x14ac:dyDescent="0.25">
      <c r="A1852" s="65" t="s">
        <v>5577</v>
      </c>
      <c r="B1852" s="65" t="s">
        <v>5578</v>
      </c>
      <c r="C1852" s="65">
        <v>6781</v>
      </c>
      <c r="D1852" s="65"/>
      <c r="E1852" s="65"/>
      <c r="F1852" s="65"/>
      <c r="G1852" s="65">
        <v>1</v>
      </c>
      <c r="H1852" s="67">
        <f>VLOOKUP(C1852,'Secteur Ex DG'!B:B,1,FALSE)</f>
        <v>6781</v>
      </c>
    </row>
    <row r="1853" spans="1:8" hidden="1" x14ac:dyDescent="0.25">
      <c r="A1853" s="65" t="s">
        <v>5580</v>
      </c>
      <c r="B1853" s="65" t="s">
        <v>5581</v>
      </c>
      <c r="C1853" s="65">
        <v>6782</v>
      </c>
      <c r="D1853" s="65"/>
      <c r="E1853" s="65"/>
      <c r="F1853" s="65"/>
      <c r="G1853" s="65">
        <v>1</v>
      </c>
      <c r="H1853" s="67">
        <f>VLOOKUP(C1853,'Secteur Ex DG'!B:B,1,FALSE)</f>
        <v>6782</v>
      </c>
    </row>
    <row r="1854" spans="1:8" hidden="1" x14ac:dyDescent="0.25">
      <c r="A1854" s="65" t="s">
        <v>5583</v>
      </c>
      <c r="B1854" s="65" t="s">
        <v>5584</v>
      </c>
      <c r="C1854" s="65">
        <v>6783</v>
      </c>
      <c r="D1854" s="65"/>
      <c r="E1854" s="65"/>
      <c r="F1854" s="65"/>
      <c r="G1854" s="65">
        <v>1</v>
      </c>
      <c r="H1854" s="67">
        <f>VLOOKUP(C1854,'Secteur Ex DG'!B:B,1,FALSE)</f>
        <v>6783</v>
      </c>
    </row>
    <row r="1855" spans="1:8" hidden="1" x14ac:dyDescent="0.25">
      <c r="A1855" s="65" t="s">
        <v>5586</v>
      </c>
      <c r="B1855" s="65" t="s">
        <v>5587</v>
      </c>
      <c r="C1855" s="65">
        <v>6784</v>
      </c>
      <c r="D1855" s="65"/>
      <c r="E1855" s="65"/>
      <c r="F1855" s="65"/>
      <c r="G1855" s="65">
        <v>1</v>
      </c>
      <c r="H1855" s="67">
        <f>VLOOKUP(C1855,'Secteur Ex DG'!B:B,1,FALSE)</f>
        <v>6784</v>
      </c>
    </row>
    <row r="1856" spans="1:8" hidden="1" x14ac:dyDescent="0.25">
      <c r="A1856" s="65" t="s">
        <v>5589</v>
      </c>
      <c r="B1856" s="65" t="s">
        <v>5590</v>
      </c>
      <c r="C1856" s="65">
        <v>6785</v>
      </c>
      <c r="D1856" s="65"/>
      <c r="E1856" s="65"/>
      <c r="F1856" s="65"/>
      <c r="G1856" s="65">
        <v>1</v>
      </c>
      <c r="H1856" s="67">
        <f>VLOOKUP(C1856,'Secteur Ex DG'!B:B,1,FALSE)</f>
        <v>6785</v>
      </c>
    </row>
    <row r="1857" spans="1:8" hidden="1" x14ac:dyDescent="0.25">
      <c r="A1857" s="65" t="s">
        <v>5592</v>
      </c>
      <c r="B1857" s="65" t="s">
        <v>5593</v>
      </c>
      <c r="C1857" s="65">
        <v>6786</v>
      </c>
      <c r="D1857" s="65"/>
      <c r="E1857" s="65"/>
      <c r="F1857" s="65"/>
      <c r="G1857" s="65">
        <v>1</v>
      </c>
      <c r="H1857" s="67">
        <f>VLOOKUP(C1857,'Secteur Ex DG'!B:B,1,FALSE)</f>
        <v>6786</v>
      </c>
    </row>
    <row r="1858" spans="1:8" hidden="1" x14ac:dyDescent="0.25">
      <c r="A1858" s="65" t="s">
        <v>5595</v>
      </c>
      <c r="B1858" s="65" t="s">
        <v>5596</v>
      </c>
      <c r="C1858" s="65">
        <v>6787</v>
      </c>
      <c r="D1858" s="65"/>
      <c r="E1858" s="65"/>
      <c r="F1858" s="65"/>
      <c r="G1858" s="65">
        <v>1</v>
      </c>
      <c r="H1858" s="67">
        <f>VLOOKUP(C1858,'Secteur Ex DG'!B:B,1,FALSE)</f>
        <v>6787</v>
      </c>
    </row>
    <row r="1859" spans="1:8" hidden="1" x14ac:dyDescent="0.25">
      <c r="A1859" s="66" t="s">
        <v>5598</v>
      </c>
      <c r="B1859" s="67" t="s">
        <v>5599</v>
      </c>
      <c r="C1859" s="67">
        <v>6788</v>
      </c>
      <c r="G1859" s="68">
        <v>1</v>
      </c>
      <c r="H1859" s="67">
        <f>VLOOKUP(C1859,'Secteur Ex DG'!B:B,1,FALSE)</f>
        <v>6788</v>
      </c>
    </row>
    <row r="1860" spans="1:8" hidden="1" x14ac:dyDescent="0.25">
      <c r="A1860" s="65" t="s">
        <v>5640</v>
      </c>
      <c r="B1860" s="65" t="s">
        <v>5641</v>
      </c>
      <c r="C1860" s="65">
        <v>6803</v>
      </c>
      <c r="D1860" s="65"/>
      <c r="E1860" s="65"/>
      <c r="F1860" s="65"/>
      <c r="G1860" s="65">
        <v>1</v>
      </c>
      <c r="H1860" s="67">
        <f>VLOOKUP(C1860,'Secteur Ex DG'!B:B,1,FALSE)</f>
        <v>6803</v>
      </c>
    </row>
    <row r="1861" spans="1:8" hidden="1" x14ac:dyDescent="0.25">
      <c r="A1861" s="65" t="s">
        <v>5601</v>
      </c>
      <c r="B1861" s="65" t="s">
        <v>5602</v>
      </c>
      <c r="C1861" s="65">
        <v>6790</v>
      </c>
      <c r="D1861" s="65"/>
      <c r="E1861" s="65"/>
      <c r="F1861" s="65"/>
      <c r="G1861" s="65">
        <v>1</v>
      </c>
      <c r="H1861" s="67">
        <f>VLOOKUP(C1861,'Secteur Ex DG'!B:B,1,FALSE)</f>
        <v>6790</v>
      </c>
    </row>
    <row r="1862" spans="1:8" hidden="1" x14ac:dyDescent="0.25">
      <c r="A1862" s="65" t="s">
        <v>5604</v>
      </c>
      <c r="B1862" s="65" t="s">
        <v>5605</v>
      </c>
      <c r="C1862" s="65">
        <v>6791</v>
      </c>
      <c r="D1862" s="65"/>
      <c r="E1862" s="65"/>
      <c r="F1862" s="65"/>
      <c r="G1862" s="65">
        <v>1</v>
      </c>
      <c r="H1862" s="67">
        <f>VLOOKUP(C1862,'Secteur Ex DG'!B:B,1,FALSE)</f>
        <v>6791</v>
      </c>
    </row>
    <row r="1863" spans="1:8" hidden="1" x14ac:dyDescent="0.25">
      <c r="A1863" s="65" t="s">
        <v>5607</v>
      </c>
      <c r="B1863" s="65" t="s">
        <v>5608</v>
      </c>
      <c r="C1863" s="65">
        <v>6792</v>
      </c>
      <c r="D1863" s="65"/>
      <c r="E1863" s="65"/>
      <c r="F1863" s="65"/>
      <c r="G1863" s="65">
        <v>1</v>
      </c>
      <c r="H1863" s="67">
        <f>VLOOKUP(C1863,'Secteur Ex DG'!B:B,1,FALSE)</f>
        <v>6792</v>
      </c>
    </row>
    <row r="1864" spans="1:8" hidden="1" x14ac:dyDescent="0.25">
      <c r="A1864" s="65" t="s">
        <v>5610</v>
      </c>
      <c r="B1864" s="65" t="s">
        <v>5611</v>
      </c>
      <c r="C1864" s="65">
        <v>6793</v>
      </c>
      <c r="D1864" s="65"/>
      <c r="E1864" s="65"/>
      <c r="F1864" s="65"/>
      <c r="G1864" s="65">
        <v>1</v>
      </c>
      <c r="H1864" s="67">
        <f>VLOOKUP(C1864,'Secteur Ex DG'!B:B,1,FALSE)</f>
        <v>6793</v>
      </c>
    </row>
    <row r="1865" spans="1:8" hidden="1" x14ac:dyDescent="0.25">
      <c r="A1865" s="65" t="s">
        <v>5613</v>
      </c>
      <c r="B1865" s="65" t="s">
        <v>5614</v>
      </c>
      <c r="C1865" s="65">
        <v>6794</v>
      </c>
      <c r="D1865" s="65"/>
      <c r="E1865" s="65"/>
      <c r="F1865" s="65"/>
      <c r="G1865" s="65">
        <v>1</v>
      </c>
      <c r="H1865" s="67">
        <f>VLOOKUP(C1865,'Secteur Ex DG'!B:B,1,FALSE)</f>
        <v>6794</v>
      </c>
    </row>
    <row r="1866" spans="1:8" hidden="1" x14ac:dyDescent="0.25">
      <c r="A1866" s="65" t="s">
        <v>5616</v>
      </c>
      <c r="B1866" s="65" t="s">
        <v>5617</v>
      </c>
      <c r="C1866" s="65">
        <v>6795</v>
      </c>
      <c r="D1866" s="65"/>
      <c r="E1866" s="65"/>
      <c r="F1866" s="65"/>
      <c r="G1866" s="65">
        <v>1</v>
      </c>
      <c r="H1866" s="67">
        <f>VLOOKUP(C1866,'Secteur Ex DG'!B:B,1,FALSE)</f>
        <v>6795</v>
      </c>
    </row>
    <row r="1867" spans="1:8" hidden="1" x14ac:dyDescent="0.25">
      <c r="A1867" s="65" t="s">
        <v>5619</v>
      </c>
      <c r="B1867" s="65" t="s">
        <v>5620</v>
      </c>
      <c r="C1867" s="65">
        <v>6796</v>
      </c>
      <c r="D1867" s="65"/>
      <c r="E1867" s="65"/>
      <c r="F1867" s="65"/>
      <c r="G1867" s="65">
        <v>1</v>
      </c>
      <c r="H1867" s="67">
        <f>VLOOKUP(C1867,'Secteur Ex DG'!B:B,1,FALSE)</f>
        <v>6796</v>
      </c>
    </row>
    <row r="1868" spans="1:8" hidden="1" x14ac:dyDescent="0.25">
      <c r="A1868" s="65" t="s">
        <v>5622</v>
      </c>
      <c r="B1868" s="65" t="s">
        <v>5623</v>
      </c>
      <c r="C1868" s="65">
        <v>6797</v>
      </c>
      <c r="D1868" s="65"/>
      <c r="E1868" s="65"/>
      <c r="F1868" s="65"/>
      <c r="G1868" s="65">
        <v>1</v>
      </c>
      <c r="H1868" s="67">
        <f>VLOOKUP(C1868,'Secteur Ex DG'!B:B,1,FALSE)</f>
        <v>6797</v>
      </c>
    </row>
    <row r="1869" spans="1:8" hidden="1" x14ac:dyDescent="0.25">
      <c r="A1869" s="65" t="s">
        <v>5625</v>
      </c>
      <c r="B1869" s="65" t="s">
        <v>5626</v>
      </c>
      <c r="C1869" s="65">
        <v>6798</v>
      </c>
      <c r="D1869" s="65"/>
      <c r="E1869" s="65"/>
      <c r="F1869" s="65"/>
      <c r="G1869" s="65">
        <v>1</v>
      </c>
      <c r="H1869" s="67">
        <f>VLOOKUP(C1869,'Secteur Ex DG'!B:B,1,FALSE)</f>
        <v>6798</v>
      </c>
    </row>
    <row r="1870" spans="1:8" hidden="1" x14ac:dyDescent="0.25">
      <c r="A1870" s="65" t="s">
        <v>5643</v>
      </c>
      <c r="B1870" s="65" t="s">
        <v>5644</v>
      </c>
      <c r="C1870" s="65">
        <v>6804</v>
      </c>
      <c r="D1870" s="65"/>
      <c r="E1870" s="65"/>
      <c r="F1870" s="65"/>
      <c r="G1870" s="65">
        <v>1</v>
      </c>
      <c r="H1870" s="67">
        <f>VLOOKUP(C1870,'Secteur Ex DG'!B:B,1,FALSE)</f>
        <v>6804</v>
      </c>
    </row>
    <row r="1871" spans="1:8" hidden="1" x14ac:dyDescent="0.25">
      <c r="A1871" s="65" t="s">
        <v>5628</v>
      </c>
      <c r="B1871" s="65" t="s">
        <v>5629</v>
      </c>
      <c r="C1871" s="65">
        <v>6799</v>
      </c>
      <c r="D1871" s="65"/>
      <c r="E1871" s="65"/>
      <c r="F1871" s="65"/>
      <c r="G1871" s="65">
        <v>1</v>
      </c>
      <c r="H1871" s="67">
        <f>VLOOKUP(C1871,'Secteur Ex DG'!B:B,1,FALSE)</f>
        <v>6799</v>
      </c>
    </row>
    <row r="1872" spans="1:8" hidden="1" x14ac:dyDescent="0.25">
      <c r="A1872" s="65" t="s">
        <v>5631</v>
      </c>
      <c r="B1872" s="65" t="s">
        <v>5632</v>
      </c>
      <c r="C1872" s="65">
        <v>6800</v>
      </c>
      <c r="D1872" s="65"/>
      <c r="E1872" s="65"/>
      <c r="F1872" s="65"/>
      <c r="G1872" s="65">
        <v>1</v>
      </c>
      <c r="H1872" s="67">
        <f>VLOOKUP(C1872,'Secteur Ex DG'!B:B,1,FALSE)</f>
        <v>6800</v>
      </c>
    </row>
    <row r="1873" spans="1:8" hidden="1" x14ac:dyDescent="0.25">
      <c r="A1873" s="65" t="s">
        <v>5634</v>
      </c>
      <c r="B1873" s="65" t="s">
        <v>5635</v>
      </c>
      <c r="C1873" s="65">
        <v>6801</v>
      </c>
      <c r="D1873" s="65"/>
      <c r="E1873" s="65"/>
      <c r="F1873" s="65"/>
      <c r="G1873" s="65">
        <v>1</v>
      </c>
      <c r="H1873" s="67">
        <f>VLOOKUP(C1873,'Secteur Ex DG'!B:B,1,FALSE)</f>
        <v>6801</v>
      </c>
    </row>
    <row r="1874" spans="1:8" hidden="1" x14ac:dyDescent="0.25">
      <c r="A1874" s="65" t="s">
        <v>5637</v>
      </c>
      <c r="B1874" s="65" t="s">
        <v>5638</v>
      </c>
      <c r="C1874" s="65">
        <v>6802</v>
      </c>
      <c r="D1874" s="65"/>
      <c r="E1874" s="65"/>
      <c r="F1874" s="65"/>
      <c r="G1874" s="65">
        <v>1</v>
      </c>
      <c r="H1874" s="67">
        <f>VLOOKUP(C1874,'Secteur Ex DG'!B:B,1,FALSE)</f>
        <v>6802</v>
      </c>
    </row>
    <row r="1875" spans="1:8" hidden="1" x14ac:dyDescent="0.25">
      <c r="A1875" s="65" t="s">
        <v>5646</v>
      </c>
      <c r="B1875" s="65" t="s">
        <v>5647</v>
      </c>
      <c r="C1875" s="65">
        <v>6805</v>
      </c>
      <c r="D1875" s="65"/>
      <c r="E1875" s="65"/>
      <c r="F1875" s="65"/>
      <c r="G1875" s="65">
        <v>1</v>
      </c>
      <c r="H1875" s="67">
        <f>VLOOKUP(C1875,'Secteur Ex DG'!B:B,1,FALSE)</f>
        <v>6805</v>
      </c>
    </row>
    <row r="1876" spans="1:8" hidden="1" x14ac:dyDescent="0.25">
      <c r="A1876" s="66" t="s">
        <v>5649</v>
      </c>
      <c r="B1876" s="67" t="s">
        <v>5650</v>
      </c>
      <c r="C1876" s="67">
        <v>6806</v>
      </c>
      <c r="G1876" s="68">
        <v>1</v>
      </c>
      <c r="H1876" s="67">
        <f>VLOOKUP(C1876,'Secteur Ex DG'!B:B,1,FALSE)</f>
        <v>6806</v>
      </c>
    </row>
    <row r="1877" spans="1:8" hidden="1" x14ac:dyDescent="0.25">
      <c r="A1877" s="65" t="s">
        <v>5652</v>
      </c>
      <c r="B1877" s="65" t="s">
        <v>5653</v>
      </c>
      <c r="C1877" s="65">
        <v>7001</v>
      </c>
      <c r="D1877" s="65"/>
      <c r="E1877" s="65"/>
      <c r="F1877" s="65"/>
      <c r="G1877" s="65">
        <v>2</v>
      </c>
      <c r="H1877" s="67">
        <f>VLOOKUP(C1877,'Secteur Ex DG'!B:B,1,FALSE)</f>
        <v>7001</v>
      </c>
    </row>
    <row r="1878" spans="1:8" hidden="1" x14ac:dyDescent="0.25">
      <c r="A1878" s="65" t="s">
        <v>5655</v>
      </c>
      <c r="B1878" s="65" t="s">
        <v>5656</v>
      </c>
      <c r="C1878" s="65">
        <v>7003</v>
      </c>
      <c r="D1878" s="65"/>
      <c r="E1878" s="65"/>
      <c r="F1878" s="65"/>
      <c r="G1878" s="65">
        <v>2</v>
      </c>
      <c r="H1878" s="67">
        <f>VLOOKUP(C1878,'Secteur Ex DG'!B:B,1,FALSE)</f>
        <v>7003</v>
      </c>
    </row>
    <row r="1879" spans="1:8" hidden="1" x14ac:dyDescent="0.25">
      <c r="A1879" s="65" t="s">
        <v>5658</v>
      </c>
      <c r="B1879" s="65" t="s">
        <v>5659</v>
      </c>
      <c r="C1879" s="65">
        <v>7064</v>
      </c>
      <c r="D1879" s="65"/>
      <c r="E1879" s="65"/>
      <c r="F1879" s="65"/>
      <c r="G1879" s="65">
        <v>1</v>
      </c>
      <c r="H1879" s="67">
        <f>VLOOKUP(C1879,'Secteur Ex DG'!B:B,1,FALSE)</f>
        <v>7064</v>
      </c>
    </row>
    <row r="1880" spans="1:8" hidden="1" x14ac:dyDescent="0.25">
      <c r="A1880" s="65" t="s">
        <v>5661</v>
      </c>
      <c r="B1880" s="65" t="s">
        <v>5662</v>
      </c>
      <c r="C1880" s="65">
        <v>7065</v>
      </c>
      <c r="D1880" s="65"/>
      <c r="E1880" s="65"/>
      <c r="F1880" s="65"/>
      <c r="G1880" s="65">
        <v>1</v>
      </c>
      <c r="H1880" s="67">
        <f>VLOOKUP(C1880,'Secteur Ex DG'!B:B,1,FALSE)</f>
        <v>7065</v>
      </c>
    </row>
    <row r="1881" spans="1:8" hidden="1" x14ac:dyDescent="0.25">
      <c r="A1881" s="65" t="s">
        <v>5664</v>
      </c>
      <c r="B1881" s="65" t="s">
        <v>5665</v>
      </c>
      <c r="C1881" s="65">
        <v>7066</v>
      </c>
      <c r="D1881" s="65"/>
      <c r="E1881" s="65"/>
      <c r="F1881" s="65"/>
      <c r="G1881" s="65">
        <v>1</v>
      </c>
      <c r="H1881" s="67">
        <f>VLOOKUP(C1881,'Secteur Ex DG'!B:B,1,FALSE)</f>
        <v>7066</v>
      </c>
    </row>
    <row r="1882" spans="1:8" hidden="1" x14ac:dyDescent="0.25">
      <c r="A1882" s="65" t="s">
        <v>5667</v>
      </c>
      <c r="B1882" s="65" t="s">
        <v>5668</v>
      </c>
      <c r="C1882" s="65">
        <v>7067</v>
      </c>
      <c r="D1882" s="65"/>
      <c r="E1882" s="65"/>
      <c r="F1882" s="65"/>
      <c r="G1882" s="65">
        <v>1</v>
      </c>
      <c r="H1882" s="67">
        <f>VLOOKUP(C1882,'Secteur Ex DG'!B:B,1,FALSE)</f>
        <v>7067</v>
      </c>
    </row>
    <row r="1883" spans="1:8" hidden="1" x14ac:dyDescent="0.25">
      <c r="A1883" s="65" t="s">
        <v>5670</v>
      </c>
      <c r="B1883" s="65" t="s">
        <v>5671</v>
      </c>
      <c r="C1883" s="65">
        <v>7068</v>
      </c>
      <c r="D1883" s="65"/>
      <c r="E1883" s="65"/>
      <c r="F1883" s="65"/>
      <c r="G1883" s="65">
        <v>1</v>
      </c>
      <c r="H1883" s="67">
        <f>VLOOKUP(C1883,'Secteur Ex DG'!B:B,1,FALSE)</f>
        <v>7068</v>
      </c>
    </row>
    <row r="1884" spans="1:8" hidden="1" x14ac:dyDescent="0.25">
      <c r="A1884" s="65" t="s">
        <v>5673</v>
      </c>
      <c r="B1884" s="65" t="s">
        <v>5674</v>
      </c>
      <c r="C1884" s="65">
        <v>7069</v>
      </c>
      <c r="D1884" s="65"/>
      <c r="E1884" s="65"/>
      <c r="F1884" s="65"/>
      <c r="G1884" s="65">
        <v>1</v>
      </c>
      <c r="H1884" s="67">
        <f>VLOOKUP(C1884,'Secteur Ex DG'!B:B,1,FALSE)</f>
        <v>7069</v>
      </c>
    </row>
    <row r="1885" spans="1:8" hidden="1" x14ac:dyDescent="0.25">
      <c r="A1885" s="65" t="s">
        <v>5676</v>
      </c>
      <c r="B1885" s="65" t="s">
        <v>5677</v>
      </c>
      <c r="C1885" s="65">
        <v>7070</v>
      </c>
      <c r="D1885" s="65"/>
      <c r="E1885" s="65"/>
      <c r="F1885" s="65"/>
      <c r="G1885" s="65">
        <v>1</v>
      </c>
      <c r="H1885" s="67">
        <f>VLOOKUP(C1885,'Secteur Ex DG'!B:B,1,FALSE)</f>
        <v>7070</v>
      </c>
    </row>
    <row r="1886" spans="1:8" hidden="1" x14ac:dyDescent="0.25">
      <c r="A1886" s="65" t="s">
        <v>5679</v>
      </c>
      <c r="B1886" s="65" t="s">
        <v>5680</v>
      </c>
      <c r="C1886" s="65">
        <v>7071</v>
      </c>
      <c r="D1886" s="65"/>
      <c r="E1886" s="65"/>
      <c r="F1886" s="65"/>
      <c r="G1886" s="65">
        <v>1</v>
      </c>
      <c r="H1886" s="67">
        <f>VLOOKUP(C1886,'Secteur Ex DG'!B:B,1,FALSE)</f>
        <v>7071</v>
      </c>
    </row>
    <row r="1887" spans="1:8" hidden="1" x14ac:dyDescent="0.25">
      <c r="A1887" s="65" t="s">
        <v>5682</v>
      </c>
      <c r="B1887" s="65" t="s">
        <v>5683</v>
      </c>
      <c r="C1887" s="65">
        <v>7072</v>
      </c>
      <c r="D1887" s="65"/>
      <c r="E1887" s="65"/>
      <c r="F1887" s="65"/>
      <c r="G1887" s="65">
        <v>1</v>
      </c>
      <c r="H1887" s="67">
        <f>VLOOKUP(C1887,'Secteur Ex DG'!B:B,1,FALSE)</f>
        <v>7072</v>
      </c>
    </row>
    <row r="1888" spans="1:8" hidden="1" x14ac:dyDescent="0.25">
      <c r="A1888" s="65" t="s">
        <v>5685</v>
      </c>
      <c r="B1888" s="65" t="s">
        <v>5686</v>
      </c>
      <c r="C1888" s="65">
        <v>7073</v>
      </c>
      <c r="D1888" s="65"/>
      <c r="E1888" s="65"/>
      <c r="F1888" s="65"/>
      <c r="G1888" s="65">
        <v>1</v>
      </c>
      <c r="H1888" s="67">
        <f>VLOOKUP(C1888,'Secteur Ex DG'!B:B,1,FALSE)</f>
        <v>7073</v>
      </c>
    </row>
    <row r="1889" spans="1:8" hidden="1" x14ac:dyDescent="0.25">
      <c r="A1889" s="65" t="s">
        <v>5688</v>
      </c>
      <c r="B1889" s="65" t="s">
        <v>5689</v>
      </c>
      <c r="C1889" s="65">
        <v>7074</v>
      </c>
      <c r="D1889" s="65"/>
      <c r="E1889" s="65"/>
      <c r="F1889" s="65"/>
      <c r="G1889" s="65">
        <v>1</v>
      </c>
      <c r="H1889" s="67">
        <f>VLOOKUP(C1889,'Secteur Ex DG'!B:B,1,FALSE)</f>
        <v>7074</v>
      </c>
    </row>
    <row r="1890" spans="1:8" hidden="1" x14ac:dyDescent="0.25">
      <c r="A1890" s="65" t="s">
        <v>5691</v>
      </c>
      <c r="B1890" s="65" t="s">
        <v>5692</v>
      </c>
      <c r="C1890" s="65">
        <v>7075</v>
      </c>
      <c r="D1890" s="65"/>
      <c r="E1890" s="65"/>
      <c r="F1890" s="65"/>
      <c r="G1890" s="65">
        <v>1</v>
      </c>
      <c r="H1890" s="67">
        <f>VLOOKUP(C1890,'Secteur Ex DG'!B:B,1,FALSE)</f>
        <v>7075</v>
      </c>
    </row>
    <row r="1891" spans="1:8" hidden="1" x14ac:dyDescent="0.25">
      <c r="A1891" s="65" t="s">
        <v>5694</v>
      </c>
      <c r="B1891" s="65" t="s">
        <v>5695</v>
      </c>
      <c r="C1891" s="65">
        <v>7076</v>
      </c>
      <c r="D1891" s="65"/>
      <c r="E1891" s="65"/>
      <c r="F1891" s="65"/>
      <c r="G1891" s="65">
        <v>1</v>
      </c>
      <c r="H1891" s="67">
        <f>VLOOKUP(C1891,'Secteur Ex DG'!B:B,1,FALSE)</f>
        <v>7076</v>
      </c>
    </row>
    <row r="1892" spans="1:8" hidden="1" x14ac:dyDescent="0.25">
      <c r="A1892" s="65" t="s">
        <v>5697</v>
      </c>
      <c r="B1892" s="65" t="s">
        <v>5698</v>
      </c>
      <c r="C1892" s="65">
        <v>7077</v>
      </c>
      <c r="D1892" s="65"/>
      <c r="E1892" s="65"/>
      <c r="F1892" s="65"/>
      <c r="G1892" s="65">
        <v>1</v>
      </c>
      <c r="H1892" s="67">
        <f>VLOOKUP(C1892,'Secteur Ex DG'!B:B,1,FALSE)</f>
        <v>7077</v>
      </c>
    </row>
    <row r="1893" spans="1:8" hidden="1" x14ac:dyDescent="0.25">
      <c r="A1893" s="65" t="s">
        <v>5700</v>
      </c>
      <c r="B1893" s="65" t="s">
        <v>5701</v>
      </c>
      <c r="C1893" s="65">
        <v>7078</v>
      </c>
      <c r="D1893" s="65"/>
      <c r="E1893" s="65"/>
      <c r="F1893" s="65"/>
      <c r="G1893" s="65">
        <v>1</v>
      </c>
      <c r="H1893" s="67">
        <f>VLOOKUP(C1893,'Secteur Ex DG'!B:B,1,FALSE)</f>
        <v>7078</v>
      </c>
    </row>
    <row r="1894" spans="1:8" hidden="1" x14ac:dyDescent="0.25">
      <c r="A1894" s="65" t="s">
        <v>5703</v>
      </c>
      <c r="B1894" s="65" t="s">
        <v>5704</v>
      </c>
      <c r="C1894" s="65">
        <v>7079</v>
      </c>
      <c r="D1894" s="65"/>
      <c r="E1894" s="65"/>
      <c r="F1894" s="65"/>
      <c r="G1894" s="65">
        <v>1</v>
      </c>
      <c r="H1894" s="67">
        <f>VLOOKUP(C1894,'Secteur Ex DG'!B:B,1,FALSE)</f>
        <v>7079</v>
      </c>
    </row>
    <row r="1895" spans="1:8" hidden="1" x14ac:dyDescent="0.25">
      <c r="A1895" s="65" t="s">
        <v>5706</v>
      </c>
      <c r="B1895" s="65" t="s">
        <v>5707</v>
      </c>
      <c r="C1895" s="65">
        <v>7080</v>
      </c>
      <c r="D1895" s="65"/>
      <c r="E1895" s="65"/>
      <c r="F1895" s="65"/>
      <c r="G1895" s="65">
        <v>1</v>
      </c>
      <c r="H1895" s="67">
        <f>VLOOKUP(C1895,'Secteur Ex DG'!B:B,1,FALSE)</f>
        <v>7080</v>
      </c>
    </row>
    <row r="1896" spans="1:8" hidden="1" x14ac:dyDescent="0.25">
      <c r="A1896" s="65" t="s">
        <v>5709</v>
      </c>
      <c r="B1896" s="65" t="s">
        <v>5710</v>
      </c>
      <c r="C1896" s="65">
        <v>7081</v>
      </c>
      <c r="D1896" s="65"/>
      <c r="E1896" s="65"/>
      <c r="F1896" s="65"/>
      <c r="G1896" s="65">
        <v>1</v>
      </c>
      <c r="H1896" s="67">
        <f>VLOOKUP(C1896,'Secteur Ex DG'!B:B,1,FALSE)</f>
        <v>7081</v>
      </c>
    </row>
    <row r="1897" spans="1:8" hidden="1" x14ac:dyDescent="0.25">
      <c r="A1897" s="65" t="s">
        <v>5712</v>
      </c>
      <c r="B1897" s="65" t="s">
        <v>5713</v>
      </c>
      <c r="C1897" s="65">
        <v>7083</v>
      </c>
      <c r="D1897" s="65"/>
      <c r="E1897" s="65"/>
      <c r="F1897" s="65"/>
      <c r="G1897" s="65">
        <v>1</v>
      </c>
      <c r="H1897" s="67">
        <f>VLOOKUP(C1897,'Secteur Ex DG'!B:B,1,FALSE)</f>
        <v>7083</v>
      </c>
    </row>
    <row r="1898" spans="1:8" hidden="1" x14ac:dyDescent="0.25">
      <c r="A1898" s="65" t="s">
        <v>5715</v>
      </c>
      <c r="B1898" s="65" t="s">
        <v>5716</v>
      </c>
      <c r="C1898" s="65">
        <v>7084</v>
      </c>
      <c r="D1898" s="65"/>
      <c r="E1898" s="65"/>
      <c r="F1898" s="65"/>
      <c r="G1898" s="65">
        <v>1</v>
      </c>
      <c r="H1898" s="67">
        <f>VLOOKUP(C1898,'Secteur Ex DG'!B:B,1,FALSE)</f>
        <v>7084</v>
      </c>
    </row>
    <row r="1899" spans="1:8" hidden="1" x14ac:dyDescent="0.25">
      <c r="A1899" s="65" t="s">
        <v>5718</v>
      </c>
      <c r="B1899" s="65" t="s">
        <v>5719</v>
      </c>
      <c r="C1899" s="65">
        <v>7085</v>
      </c>
      <c r="D1899" s="65"/>
      <c r="E1899" s="65"/>
      <c r="F1899" s="65"/>
      <c r="G1899" s="65">
        <v>1</v>
      </c>
      <c r="H1899" s="67">
        <f>VLOOKUP(C1899,'Secteur Ex DG'!B:B,1,FALSE)</f>
        <v>7085</v>
      </c>
    </row>
    <row r="1900" spans="1:8" hidden="1" x14ac:dyDescent="0.25">
      <c r="A1900" s="65" t="s">
        <v>5721</v>
      </c>
      <c r="B1900" s="65" t="s">
        <v>5722</v>
      </c>
      <c r="C1900" s="65">
        <v>7086</v>
      </c>
      <c r="D1900" s="65"/>
      <c r="E1900" s="65"/>
      <c r="F1900" s="65"/>
      <c r="G1900" s="65">
        <v>1</v>
      </c>
      <c r="H1900" s="67">
        <f>VLOOKUP(C1900,'Secteur Ex DG'!B:B,1,FALSE)</f>
        <v>7086</v>
      </c>
    </row>
    <row r="1901" spans="1:8" hidden="1" x14ac:dyDescent="0.25">
      <c r="A1901" s="65" t="s">
        <v>5724</v>
      </c>
      <c r="B1901" s="65" t="s">
        <v>5725</v>
      </c>
      <c r="C1901" s="65">
        <v>7087</v>
      </c>
      <c r="D1901" s="65"/>
      <c r="E1901" s="65"/>
      <c r="F1901" s="65"/>
      <c r="G1901" s="65">
        <v>1</v>
      </c>
      <c r="H1901" s="67">
        <f>VLOOKUP(C1901,'Secteur Ex DG'!B:B,1,FALSE)</f>
        <v>7087</v>
      </c>
    </row>
    <row r="1902" spans="1:8" hidden="1" x14ac:dyDescent="0.25">
      <c r="A1902" s="65" t="s">
        <v>5727</v>
      </c>
      <c r="B1902" s="65" t="s">
        <v>5728</v>
      </c>
      <c r="C1902" s="65">
        <v>7088</v>
      </c>
      <c r="D1902" s="65"/>
      <c r="E1902" s="65"/>
      <c r="F1902" s="65"/>
      <c r="G1902" s="65">
        <v>1</v>
      </c>
      <c r="H1902" s="67">
        <f>VLOOKUP(C1902,'Secteur Ex DG'!B:B,1,FALSE)</f>
        <v>7088</v>
      </c>
    </row>
    <row r="1903" spans="1:8" hidden="1" x14ac:dyDescent="0.25">
      <c r="A1903" s="65" t="s">
        <v>5730</v>
      </c>
      <c r="B1903" s="65" t="s">
        <v>5731</v>
      </c>
      <c r="C1903" s="65">
        <v>7089</v>
      </c>
      <c r="D1903" s="65"/>
      <c r="E1903" s="65"/>
      <c r="F1903" s="65"/>
      <c r="G1903" s="65">
        <v>1</v>
      </c>
      <c r="H1903" s="67">
        <f>VLOOKUP(C1903,'Secteur Ex DG'!B:B,1,FALSE)</f>
        <v>7089</v>
      </c>
    </row>
    <row r="1904" spans="1:8" hidden="1" x14ac:dyDescent="0.25">
      <c r="A1904" s="65" t="s">
        <v>5733</v>
      </c>
      <c r="B1904" s="65" t="s">
        <v>5734</v>
      </c>
      <c r="C1904" s="65">
        <v>7090</v>
      </c>
      <c r="D1904" s="65"/>
      <c r="E1904" s="65"/>
      <c r="F1904" s="65"/>
      <c r="G1904" s="65">
        <v>1</v>
      </c>
      <c r="H1904" s="67">
        <f>VLOOKUP(C1904,'Secteur Ex DG'!B:B,1,FALSE)</f>
        <v>7090</v>
      </c>
    </row>
    <row r="1905" spans="1:8" hidden="1" x14ac:dyDescent="0.25">
      <c r="A1905" s="65" t="s">
        <v>5736</v>
      </c>
      <c r="B1905" s="65" t="s">
        <v>5737</v>
      </c>
      <c r="C1905" s="65">
        <v>7091</v>
      </c>
      <c r="D1905" s="65"/>
      <c r="E1905" s="65"/>
      <c r="F1905" s="65"/>
      <c r="G1905" s="65">
        <v>1</v>
      </c>
      <c r="H1905" s="67">
        <f>VLOOKUP(C1905,'Secteur Ex DG'!B:B,1,FALSE)</f>
        <v>7091</v>
      </c>
    </row>
    <row r="1906" spans="1:8" hidden="1" x14ac:dyDescent="0.25">
      <c r="A1906" s="65" t="s">
        <v>5739</v>
      </c>
      <c r="B1906" s="65" t="s">
        <v>5740</v>
      </c>
      <c r="C1906" s="65">
        <v>7093</v>
      </c>
      <c r="D1906" s="65"/>
      <c r="E1906" s="65"/>
      <c r="F1906" s="65"/>
      <c r="G1906" s="65">
        <v>1</v>
      </c>
      <c r="H1906" s="67">
        <f>VLOOKUP(C1906,'Secteur Ex DG'!B:B,1,FALSE)</f>
        <v>7093</v>
      </c>
    </row>
    <row r="1907" spans="1:8" hidden="1" x14ac:dyDescent="0.25">
      <c r="A1907" s="65" t="s">
        <v>5742</v>
      </c>
      <c r="B1907" s="65" t="s">
        <v>5743</v>
      </c>
      <c r="C1907" s="65">
        <v>7094</v>
      </c>
      <c r="D1907" s="65"/>
      <c r="E1907" s="65"/>
      <c r="F1907" s="65"/>
      <c r="G1907" s="65">
        <v>1</v>
      </c>
      <c r="H1907" s="67">
        <f>VLOOKUP(C1907,'Secteur Ex DG'!B:B,1,FALSE)</f>
        <v>7094</v>
      </c>
    </row>
    <row r="1908" spans="1:8" hidden="1" x14ac:dyDescent="0.25">
      <c r="A1908" s="65" t="s">
        <v>5745</v>
      </c>
      <c r="B1908" s="65" t="s">
        <v>5746</v>
      </c>
      <c r="C1908" s="65">
        <v>7095</v>
      </c>
      <c r="D1908" s="65"/>
      <c r="E1908" s="65"/>
      <c r="F1908" s="65"/>
      <c r="G1908" s="65">
        <v>1</v>
      </c>
      <c r="H1908" s="67">
        <f>VLOOKUP(C1908,'Secteur Ex DG'!B:B,1,FALSE)</f>
        <v>7095</v>
      </c>
    </row>
    <row r="1909" spans="1:8" hidden="1" x14ac:dyDescent="0.25">
      <c r="A1909" s="65" t="s">
        <v>5748</v>
      </c>
      <c r="B1909" s="65" t="s">
        <v>5749</v>
      </c>
      <c r="C1909" s="65">
        <v>7096</v>
      </c>
      <c r="D1909" s="65"/>
      <c r="E1909" s="65"/>
      <c r="F1909" s="65"/>
      <c r="G1909" s="65">
        <v>1</v>
      </c>
      <c r="H1909" s="67">
        <f>VLOOKUP(C1909,'Secteur Ex DG'!B:B,1,FALSE)</f>
        <v>7096</v>
      </c>
    </row>
    <row r="1910" spans="1:8" hidden="1" x14ac:dyDescent="0.25">
      <c r="A1910" s="65" t="s">
        <v>5751</v>
      </c>
      <c r="B1910" s="65" t="s">
        <v>5752</v>
      </c>
      <c r="C1910" s="65">
        <v>7098</v>
      </c>
      <c r="D1910" s="65"/>
      <c r="E1910" s="65"/>
      <c r="F1910" s="65"/>
      <c r="G1910" s="65">
        <v>1</v>
      </c>
      <c r="H1910" s="67">
        <f>VLOOKUP(C1910,'Secteur Ex DG'!B:B,1,FALSE)</f>
        <v>7098</v>
      </c>
    </row>
    <row r="1911" spans="1:8" hidden="1" x14ac:dyDescent="0.25">
      <c r="A1911" s="65" t="s">
        <v>5754</v>
      </c>
      <c r="B1911" s="65" t="s">
        <v>5755</v>
      </c>
      <c r="C1911" s="65">
        <v>7099</v>
      </c>
      <c r="D1911" s="65"/>
      <c r="E1911" s="65"/>
      <c r="F1911" s="65"/>
      <c r="G1911" s="65">
        <v>1</v>
      </c>
      <c r="H1911" s="67">
        <f>VLOOKUP(C1911,'Secteur Ex DG'!B:B,1,FALSE)</f>
        <v>7099</v>
      </c>
    </row>
    <row r="1912" spans="1:8" hidden="1" x14ac:dyDescent="0.25">
      <c r="A1912" s="65" t="s">
        <v>5757</v>
      </c>
      <c r="B1912" s="65" t="s">
        <v>5758</v>
      </c>
      <c r="C1912" s="65">
        <v>7100</v>
      </c>
      <c r="D1912" s="65"/>
      <c r="E1912" s="65"/>
      <c r="F1912" s="65"/>
      <c r="G1912" s="65">
        <v>1</v>
      </c>
      <c r="H1912" s="67">
        <f>VLOOKUP(C1912,'Secteur Ex DG'!B:B,1,FALSE)</f>
        <v>7100</v>
      </c>
    </row>
    <row r="1913" spans="1:8" hidden="1" x14ac:dyDescent="0.25">
      <c r="A1913" s="65" t="s">
        <v>5760</v>
      </c>
      <c r="B1913" s="65" t="s">
        <v>5761</v>
      </c>
      <c r="C1913" s="65">
        <v>7101</v>
      </c>
      <c r="D1913" s="65"/>
      <c r="E1913" s="65"/>
      <c r="F1913" s="65"/>
      <c r="G1913" s="65">
        <v>1</v>
      </c>
      <c r="H1913" s="67">
        <f>VLOOKUP(C1913,'Secteur Ex DG'!B:B,1,FALSE)</f>
        <v>7101</v>
      </c>
    </row>
    <row r="1914" spans="1:8" hidden="1" x14ac:dyDescent="0.25">
      <c r="A1914" s="65" t="s">
        <v>5763</v>
      </c>
      <c r="B1914" s="65" t="s">
        <v>5764</v>
      </c>
      <c r="C1914" s="65">
        <v>7103</v>
      </c>
      <c r="D1914" s="65"/>
      <c r="E1914" s="65"/>
      <c r="F1914" s="65"/>
      <c r="G1914" s="65">
        <v>1</v>
      </c>
      <c r="H1914" s="67">
        <f>VLOOKUP(C1914,'Secteur Ex DG'!B:B,1,FALSE)</f>
        <v>7103</v>
      </c>
    </row>
    <row r="1915" spans="1:8" hidden="1" x14ac:dyDescent="0.25">
      <c r="A1915" s="65" t="s">
        <v>5766</v>
      </c>
      <c r="B1915" s="65" t="s">
        <v>5767</v>
      </c>
      <c r="C1915" s="65">
        <v>7105</v>
      </c>
      <c r="D1915" s="65"/>
      <c r="E1915" s="65"/>
      <c r="F1915" s="65"/>
      <c r="G1915" s="65">
        <v>1</v>
      </c>
      <c r="H1915" s="67">
        <f>VLOOKUP(C1915,'Secteur Ex DG'!B:B,1,FALSE)</f>
        <v>7105</v>
      </c>
    </row>
    <row r="1916" spans="1:8" hidden="1" x14ac:dyDescent="0.25">
      <c r="A1916" s="65" t="s">
        <v>5769</v>
      </c>
      <c r="B1916" s="65" t="s">
        <v>5770</v>
      </c>
      <c r="C1916" s="65">
        <v>7106</v>
      </c>
      <c r="D1916" s="65"/>
      <c r="E1916" s="65"/>
      <c r="F1916" s="65"/>
      <c r="G1916" s="65">
        <v>1</v>
      </c>
      <c r="H1916" s="67">
        <f>VLOOKUP(C1916,'Secteur Ex DG'!B:B,1,FALSE)</f>
        <v>7106</v>
      </c>
    </row>
    <row r="1917" spans="1:8" hidden="1" x14ac:dyDescent="0.25">
      <c r="A1917" s="65" t="s">
        <v>5772</v>
      </c>
      <c r="B1917" s="65" t="s">
        <v>5773</v>
      </c>
      <c r="C1917" s="65">
        <v>7108</v>
      </c>
      <c r="D1917" s="65"/>
      <c r="E1917" s="65"/>
      <c r="F1917" s="65"/>
      <c r="G1917" s="65">
        <v>1</v>
      </c>
      <c r="H1917" s="67">
        <f>VLOOKUP(C1917,'Secteur Ex DG'!B:B,1,FALSE)</f>
        <v>7108</v>
      </c>
    </row>
    <row r="1918" spans="1:8" hidden="1" x14ac:dyDescent="0.25">
      <c r="A1918" s="65" t="s">
        <v>5775</v>
      </c>
      <c r="B1918" s="65" t="s">
        <v>5776</v>
      </c>
      <c r="C1918" s="65">
        <v>7109</v>
      </c>
      <c r="D1918" s="65"/>
      <c r="E1918" s="65"/>
      <c r="F1918" s="65"/>
      <c r="G1918" s="65">
        <v>1</v>
      </c>
      <c r="H1918" s="67">
        <f>VLOOKUP(C1918,'Secteur Ex DG'!B:B,1,FALSE)</f>
        <v>7109</v>
      </c>
    </row>
    <row r="1919" spans="1:8" hidden="1" x14ac:dyDescent="0.25">
      <c r="A1919" s="65" t="s">
        <v>5778</v>
      </c>
      <c r="B1919" s="65" t="s">
        <v>5779</v>
      </c>
      <c r="C1919" s="65">
        <v>7110</v>
      </c>
      <c r="D1919" s="65"/>
      <c r="E1919" s="65"/>
      <c r="F1919" s="65"/>
      <c r="G1919" s="65">
        <v>1</v>
      </c>
      <c r="H1919" s="67">
        <f>VLOOKUP(C1919,'Secteur Ex DG'!B:B,1,FALSE)</f>
        <v>7110</v>
      </c>
    </row>
    <row r="1920" spans="1:8" hidden="1" x14ac:dyDescent="0.25">
      <c r="A1920" s="65" t="s">
        <v>5781</v>
      </c>
      <c r="B1920" s="65" t="s">
        <v>5782</v>
      </c>
      <c r="C1920" s="65">
        <v>7111</v>
      </c>
      <c r="D1920" s="65"/>
      <c r="E1920" s="65"/>
      <c r="F1920" s="65"/>
      <c r="G1920" s="65">
        <v>1</v>
      </c>
      <c r="H1920" s="67">
        <f>VLOOKUP(C1920,'Secteur Ex DG'!B:B,1,FALSE)</f>
        <v>7111</v>
      </c>
    </row>
    <row r="1921" spans="1:12" hidden="1" x14ac:dyDescent="0.25">
      <c r="A1921" s="65" t="s">
        <v>5784</v>
      </c>
      <c r="B1921" s="65" t="s">
        <v>5785</v>
      </c>
      <c r="C1921" s="65">
        <v>7113</v>
      </c>
      <c r="D1921" s="65"/>
      <c r="E1921" s="65"/>
      <c r="F1921" s="65"/>
      <c r="G1921" s="65">
        <v>1</v>
      </c>
      <c r="H1921" s="67">
        <f>VLOOKUP(C1921,'Secteur Ex DG'!B:B,1,FALSE)</f>
        <v>7113</v>
      </c>
    </row>
    <row r="1922" spans="1:12" hidden="1" x14ac:dyDescent="0.25">
      <c r="A1922" s="65" t="s">
        <v>5787</v>
      </c>
      <c r="B1922" s="65" t="s">
        <v>5788</v>
      </c>
      <c r="C1922" s="65">
        <v>7114</v>
      </c>
      <c r="D1922" s="65"/>
      <c r="E1922" s="65"/>
      <c r="F1922" s="65"/>
      <c r="G1922" s="65">
        <v>1</v>
      </c>
      <c r="H1922" s="67">
        <f>VLOOKUP(C1922,'Secteur Ex DG'!B:B,1,FALSE)</f>
        <v>7114</v>
      </c>
    </row>
    <row r="1923" spans="1:12" hidden="1" x14ac:dyDescent="0.25">
      <c r="A1923" s="9" t="s">
        <v>5790</v>
      </c>
      <c r="B1923" s="9" t="s">
        <v>5791</v>
      </c>
      <c r="C1923" s="9">
        <v>7115</v>
      </c>
      <c r="G1923" s="65">
        <v>1</v>
      </c>
      <c r="H1923" s="67">
        <f>VLOOKUP(C1923,'Secteur Ex DG'!B:B,1,FALSE)</f>
        <v>7115</v>
      </c>
      <c r="L1923" t="s">
        <v>6433</v>
      </c>
    </row>
    <row r="1924" spans="1:12" hidden="1" x14ac:dyDescent="0.25">
      <c r="A1924" s="65" t="s">
        <v>5793</v>
      </c>
      <c r="B1924" s="65" t="s">
        <v>5794</v>
      </c>
      <c r="C1924" s="65">
        <v>7118</v>
      </c>
      <c r="D1924" s="65"/>
      <c r="E1924" s="65"/>
      <c r="F1924" s="65"/>
      <c r="G1924" s="65">
        <v>1</v>
      </c>
      <c r="H1924" s="67">
        <f>VLOOKUP(C1924,'Secteur Ex DG'!B:B,1,FALSE)</f>
        <v>7118</v>
      </c>
    </row>
    <row r="1925" spans="1:12" hidden="1" x14ac:dyDescent="0.25">
      <c r="A1925" s="65" t="s">
        <v>5796</v>
      </c>
      <c r="B1925" s="65" t="s">
        <v>5797</v>
      </c>
      <c r="C1925" s="65">
        <v>7119</v>
      </c>
      <c r="D1925" s="65"/>
      <c r="E1925" s="65"/>
      <c r="F1925" s="65"/>
      <c r="G1925" s="65">
        <v>1</v>
      </c>
      <c r="H1925" s="67">
        <f>VLOOKUP(C1925,'Secteur Ex DG'!B:B,1,FALSE)</f>
        <v>7119</v>
      </c>
    </row>
    <row r="1926" spans="1:12" hidden="1" x14ac:dyDescent="0.25">
      <c r="A1926" s="65" t="s">
        <v>5799</v>
      </c>
      <c r="B1926" s="65" t="s">
        <v>5800</v>
      </c>
      <c r="C1926" s="65">
        <v>7122</v>
      </c>
      <c r="D1926" s="65"/>
      <c r="E1926" s="65"/>
      <c r="F1926" s="65"/>
      <c r="G1926" s="65">
        <v>1</v>
      </c>
      <c r="H1926" s="67">
        <f>VLOOKUP(C1926,'Secteur Ex DG'!B:B,1,FALSE)</f>
        <v>7122</v>
      </c>
    </row>
    <row r="1927" spans="1:12" hidden="1" x14ac:dyDescent="0.25">
      <c r="A1927" s="65" t="s">
        <v>5802</v>
      </c>
      <c r="B1927" s="65" t="s">
        <v>5803</v>
      </c>
      <c r="C1927" s="65">
        <v>7123</v>
      </c>
      <c r="D1927" s="65"/>
      <c r="E1927" s="65"/>
      <c r="F1927" s="65"/>
      <c r="G1927" s="65">
        <v>1</v>
      </c>
      <c r="H1927" s="67">
        <f>VLOOKUP(C1927,'Secteur Ex DG'!B:B,1,FALSE)</f>
        <v>7123</v>
      </c>
    </row>
    <row r="1928" spans="1:12" hidden="1" x14ac:dyDescent="0.25">
      <c r="A1928" s="65" t="s">
        <v>5805</v>
      </c>
      <c r="B1928" s="65" t="s">
        <v>5806</v>
      </c>
      <c r="C1928" s="65">
        <v>7124</v>
      </c>
      <c r="D1928" s="65"/>
      <c r="E1928" s="65"/>
      <c r="F1928" s="65"/>
      <c r="G1928" s="65">
        <v>1</v>
      </c>
      <c r="H1928" s="67">
        <f>VLOOKUP(C1928,'Secteur Ex DG'!B:B,1,FALSE)</f>
        <v>7124</v>
      </c>
    </row>
    <row r="1929" spans="1:12" hidden="1" x14ac:dyDescent="0.25">
      <c r="A1929" s="65" t="s">
        <v>5808</v>
      </c>
      <c r="B1929" s="65" t="s">
        <v>5809</v>
      </c>
      <c r="C1929" s="65">
        <v>7125</v>
      </c>
      <c r="D1929" s="65"/>
      <c r="E1929" s="65"/>
      <c r="F1929" s="65"/>
      <c r="G1929" s="65">
        <v>1</v>
      </c>
      <c r="H1929" s="67">
        <f>VLOOKUP(C1929,'Secteur Ex DG'!B:B,1,FALSE)</f>
        <v>7125</v>
      </c>
    </row>
    <row r="1930" spans="1:12" hidden="1" x14ac:dyDescent="0.25">
      <c r="A1930" s="65" t="s">
        <v>5811</v>
      </c>
      <c r="B1930" s="65" t="s">
        <v>5812</v>
      </c>
      <c r="C1930" s="65">
        <v>7126</v>
      </c>
      <c r="D1930" s="65"/>
      <c r="E1930" s="65"/>
      <c r="F1930" s="65"/>
      <c r="G1930" s="65">
        <v>1</v>
      </c>
      <c r="H1930" s="67">
        <f>VLOOKUP(C1930,'Secteur Ex DG'!B:B,1,FALSE)</f>
        <v>7126</v>
      </c>
    </row>
    <row r="1931" spans="1:12" hidden="1" x14ac:dyDescent="0.25">
      <c r="A1931" s="65" t="s">
        <v>5814</v>
      </c>
      <c r="B1931" s="65" t="s">
        <v>5815</v>
      </c>
      <c r="C1931" s="65">
        <v>7127</v>
      </c>
      <c r="D1931" s="65"/>
      <c r="E1931" s="65"/>
      <c r="F1931" s="65"/>
      <c r="G1931" s="65">
        <v>1</v>
      </c>
      <c r="H1931" s="67">
        <f>VLOOKUP(C1931,'Secteur Ex DG'!B:B,1,FALSE)</f>
        <v>7127</v>
      </c>
    </row>
    <row r="1932" spans="1:12" hidden="1" x14ac:dyDescent="0.25">
      <c r="A1932" s="65" t="s">
        <v>5817</v>
      </c>
      <c r="B1932" s="65" t="s">
        <v>5818</v>
      </c>
      <c r="C1932" s="65">
        <v>7128</v>
      </c>
      <c r="D1932" s="65"/>
      <c r="E1932" s="65"/>
      <c r="F1932" s="65"/>
      <c r="G1932" s="65">
        <v>1</v>
      </c>
      <c r="H1932" s="67">
        <f>VLOOKUP(C1932,'Secteur Ex DG'!B:B,1,FALSE)</f>
        <v>7128</v>
      </c>
    </row>
    <row r="1933" spans="1:12" hidden="1" x14ac:dyDescent="0.25">
      <c r="A1933" s="65" t="s">
        <v>5820</v>
      </c>
      <c r="B1933" s="65" t="s">
        <v>5821</v>
      </c>
      <c r="C1933" s="65">
        <v>7129</v>
      </c>
      <c r="D1933" s="65"/>
      <c r="E1933" s="65"/>
      <c r="F1933" s="65"/>
      <c r="G1933" s="65">
        <v>1</v>
      </c>
      <c r="H1933" s="67">
        <f>VLOOKUP(C1933,'Secteur Ex DG'!B:B,1,FALSE)</f>
        <v>7129</v>
      </c>
    </row>
    <row r="1934" spans="1:12" hidden="1" x14ac:dyDescent="0.25">
      <c r="A1934" s="65" t="s">
        <v>5823</v>
      </c>
      <c r="B1934" s="65" t="s">
        <v>5824</v>
      </c>
      <c r="C1934" s="65">
        <v>7130</v>
      </c>
      <c r="D1934" s="65"/>
      <c r="E1934" s="65"/>
      <c r="F1934" s="65"/>
      <c r="G1934" s="65">
        <v>1</v>
      </c>
      <c r="H1934" s="67">
        <f>VLOOKUP(C1934,'Secteur Ex DG'!B:B,1,FALSE)</f>
        <v>7130</v>
      </c>
    </row>
    <row r="1935" spans="1:12" hidden="1" x14ac:dyDescent="0.25">
      <c r="A1935" s="65" t="s">
        <v>5826</v>
      </c>
      <c r="B1935" s="65" t="s">
        <v>5827</v>
      </c>
      <c r="C1935" s="65">
        <v>7132</v>
      </c>
      <c r="D1935" s="65"/>
      <c r="E1935" s="65"/>
      <c r="F1935" s="65"/>
      <c r="G1935" s="65">
        <v>1</v>
      </c>
      <c r="H1935" s="67">
        <f>VLOOKUP(C1935,'Secteur Ex DG'!B:B,1,FALSE)</f>
        <v>7132</v>
      </c>
    </row>
    <row r="1936" spans="1:12" hidden="1" x14ac:dyDescent="0.25">
      <c r="A1936" s="65" t="s">
        <v>5829</v>
      </c>
      <c r="B1936" s="65" t="s">
        <v>5830</v>
      </c>
      <c r="C1936" s="65">
        <v>7133</v>
      </c>
      <c r="D1936" s="65"/>
      <c r="E1936" s="65"/>
      <c r="F1936" s="65"/>
      <c r="G1936" s="65">
        <v>1</v>
      </c>
      <c r="H1936" s="67">
        <f>VLOOKUP(C1936,'Secteur Ex DG'!B:B,1,FALSE)</f>
        <v>7133</v>
      </c>
    </row>
    <row r="1937" spans="1:9" hidden="1" x14ac:dyDescent="0.25">
      <c r="A1937" s="65" t="s">
        <v>5835</v>
      </c>
      <c r="B1937" s="65" t="s">
        <v>5836</v>
      </c>
      <c r="C1937" s="65">
        <v>7135</v>
      </c>
      <c r="D1937" s="65"/>
      <c r="E1937" s="65"/>
      <c r="F1937" s="65"/>
      <c r="G1937" s="65">
        <v>1</v>
      </c>
      <c r="H1937" s="67">
        <f>VLOOKUP(C1937,'Secteur Ex DG'!B:B,1,FALSE)</f>
        <v>7135</v>
      </c>
    </row>
    <row r="1938" spans="1:9" hidden="1" x14ac:dyDescent="0.25">
      <c r="A1938" s="65" t="s">
        <v>5832</v>
      </c>
      <c r="B1938" s="65" t="s">
        <v>5833</v>
      </c>
      <c r="C1938" s="65">
        <v>7134</v>
      </c>
      <c r="D1938" s="65"/>
      <c r="E1938" s="65"/>
      <c r="F1938" s="65"/>
      <c r="G1938" s="65">
        <v>1</v>
      </c>
      <c r="H1938" s="67">
        <f>VLOOKUP(C1938,'Secteur Ex DG'!B:B,1,FALSE)</f>
        <v>7134</v>
      </c>
    </row>
    <row r="1939" spans="1:9" hidden="1" x14ac:dyDescent="0.25">
      <c r="A1939" s="65" t="s">
        <v>5838</v>
      </c>
      <c r="B1939" s="65" t="s">
        <v>5839</v>
      </c>
      <c r="C1939" s="65">
        <v>7258</v>
      </c>
      <c r="D1939" s="65">
        <v>7285</v>
      </c>
      <c r="E1939" s="65"/>
      <c r="F1939" s="65"/>
      <c r="G1939" s="65">
        <v>2</v>
      </c>
      <c r="H1939" s="67">
        <f>VLOOKUP(C1939,'Secteur Ex DG'!B:B,1,FALSE)</f>
        <v>7258</v>
      </c>
      <c r="I1939" s="67">
        <f>VLOOKUP(D1939,'Secteur Ex DG'!B:B,1,FALSE)</f>
        <v>7285</v>
      </c>
    </row>
    <row r="1940" spans="1:9" hidden="1" x14ac:dyDescent="0.25">
      <c r="A1940" s="65" t="s">
        <v>5841</v>
      </c>
      <c r="B1940" s="65" t="s">
        <v>5842</v>
      </c>
      <c r="C1940" s="65">
        <v>7259</v>
      </c>
      <c r="D1940" s="65">
        <v>7286</v>
      </c>
      <c r="E1940" s="65"/>
      <c r="F1940" s="65"/>
      <c r="G1940" s="65">
        <v>2</v>
      </c>
      <c r="H1940" s="67">
        <f>VLOOKUP(C1940,'Secteur Ex DG'!B:B,1,FALSE)</f>
        <v>7259</v>
      </c>
      <c r="I1940" s="67">
        <f>VLOOKUP(D1940,'Secteur Ex DG'!B:B,1,FALSE)</f>
        <v>7286</v>
      </c>
    </row>
    <row r="1941" spans="1:9" hidden="1" x14ac:dyDescent="0.25">
      <c r="A1941" s="65" t="s">
        <v>6470</v>
      </c>
      <c r="B1941" s="65" t="s">
        <v>6471</v>
      </c>
      <c r="C1941" s="65">
        <v>7260</v>
      </c>
      <c r="D1941" s="65">
        <v>7287</v>
      </c>
      <c r="E1941" s="65"/>
      <c r="F1941" s="65"/>
      <c r="G1941" s="65">
        <v>2</v>
      </c>
      <c r="H1941" s="67">
        <f>VLOOKUP(C1941,'Secteur Ex DG'!B:B,1,FALSE)</f>
        <v>7260</v>
      </c>
      <c r="I1941" s="67">
        <f>VLOOKUP(D1941,'Secteur Ex DG'!B:B,1,FALSE)</f>
        <v>7287</v>
      </c>
    </row>
    <row r="1942" spans="1:9" hidden="1" x14ac:dyDescent="0.25">
      <c r="A1942" s="65" t="s">
        <v>5844</v>
      </c>
      <c r="B1942" s="65" t="s">
        <v>5845</v>
      </c>
      <c r="C1942" s="65">
        <v>7262</v>
      </c>
      <c r="D1942" s="65"/>
      <c r="E1942" s="65"/>
      <c r="F1942" s="65"/>
      <c r="G1942" s="65">
        <v>1</v>
      </c>
      <c r="H1942" s="67">
        <f>VLOOKUP(C1942,'Secteur Ex DG'!B:B,1,FALSE)</f>
        <v>7262</v>
      </c>
    </row>
    <row r="1943" spans="1:9" hidden="1" x14ac:dyDescent="0.25">
      <c r="A1943" s="65" t="s">
        <v>5847</v>
      </c>
      <c r="B1943" s="65" t="s">
        <v>5848</v>
      </c>
      <c r="C1943" s="65">
        <v>7263</v>
      </c>
      <c r="D1943" s="65"/>
      <c r="E1943" s="65"/>
      <c r="F1943" s="65"/>
      <c r="G1943" s="65">
        <v>1</v>
      </c>
      <c r="H1943" s="67">
        <f>VLOOKUP(C1943,'Secteur Ex DG'!B:B,1,FALSE)</f>
        <v>7263</v>
      </c>
    </row>
    <row r="1944" spans="1:9" hidden="1" x14ac:dyDescent="0.25">
      <c r="A1944" s="65" t="s">
        <v>5850</v>
      </c>
      <c r="B1944" s="65" t="s">
        <v>5851</v>
      </c>
      <c r="C1944" s="65">
        <v>7267</v>
      </c>
      <c r="D1944" s="65">
        <v>7281</v>
      </c>
      <c r="E1944" s="65"/>
      <c r="F1944" s="65"/>
      <c r="G1944" s="65">
        <v>2</v>
      </c>
      <c r="H1944" s="67">
        <f>VLOOKUP(C1944,'Secteur Ex DG'!B:B,1,FALSE)</f>
        <v>7267</v>
      </c>
      <c r="I1944" s="67">
        <f>VLOOKUP(D1944,'Secteur Ex DG'!B:B,1,FALSE)</f>
        <v>7281</v>
      </c>
    </row>
    <row r="1945" spans="1:9" hidden="1" x14ac:dyDescent="0.25">
      <c r="A1945" s="65" t="s">
        <v>5853</v>
      </c>
      <c r="B1945" s="65" t="s">
        <v>5854</v>
      </c>
      <c r="C1945" s="65">
        <v>7268</v>
      </c>
      <c r="D1945" s="65">
        <v>7282</v>
      </c>
      <c r="E1945" s="65"/>
      <c r="F1945" s="65"/>
      <c r="G1945" s="65">
        <v>2</v>
      </c>
      <c r="H1945" s="67">
        <f>VLOOKUP(C1945,'Secteur Ex DG'!B:B,1,FALSE)</f>
        <v>7268</v>
      </c>
      <c r="I1945" s="67">
        <f>VLOOKUP(D1945,'Secteur Ex DG'!B:B,1,FALSE)</f>
        <v>7282</v>
      </c>
    </row>
    <row r="1946" spans="1:9" hidden="1" x14ac:dyDescent="0.25">
      <c r="A1946" s="65" t="s">
        <v>5856</v>
      </c>
      <c r="B1946" s="65" t="s">
        <v>5857</v>
      </c>
      <c r="C1946" s="65">
        <v>7269</v>
      </c>
      <c r="D1946" s="65">
        <v>7283</v>
      </c>
      <c r="E1946" s="65"/>
      <c r="F1946" s="65"/>
      <c r="G1946" s="65">
        <v>2</v>
      </c>
      <c r="H1946" s="67">
        <f>VLOOKUP(C1946,'Secteur Ex DG'!B:B,1,FALSE)</f>
        <v>7269</v>
      </c>
      <c r="I1946" s="67">
        <f>VLOOKUP(D1946,'Secteur Ex DG'!B:B,1,FALSE)</f>
        <v>7283</v>
      </c>
    </row>
    <row r="1947" spans="1:9" hidden="1" x14ac:dyDescent="0.25">
      <c r="A1947" s="65" t="s">
        <v>5859</v>
      </c>
      <c r="B1947" s="65" t="s">
        <v>5860</v>
      </c>
      <c r="C1947" s="65">
        <v>7270</v>
      </c>
      <c r="D1947" s="65">
        <v>7284</v>
      </c>
      <c r="E1947" s="65"/>
      <c r="F1947" s="65"/>
      <c r="G1947" s="65">
        <v>2</v>
      </c>
      <c r="H1947" s="67">
        <f>VLOOKUP(C1947,'Secteur Ex DG'!B:B,1,FALSE)</f>
        <v>7270</v>
      </c>
      <c r="I1947" s="67">
        <f>VLOOKUP(D1947,'Secteur Ex DG'!B:B,1,FALSE)</f>
        <v>7284</v>
      </c>
    </row>
    <row r="1948" spans="1:9" hidden="1" x14ac:dyDescent="0.25">
      <c r="A1948" s="65" t="s">
        <v>5862</v>
      </c>
      <c r="B1948" s="65" t="s">
        <v>5863</v>
      </c>
      <c r="C1948" s="65">
        <v>7271</v>
      </c>
      <c r="D1948" s="65"/>
      <c r="E1948" s="65"/>
      <c r="F1948" s="65"/>
      <c r="G1948" s="65">
        <v>1</v>
      </c>
      <c r="H1948" s="67">
        <f>VLOOKUP(C1948,'Secteur Ex DG'!B:B,1,FALSE)</f>
        <v>7271</v>
      </c>
    </row>
    <row r="1949" spans="1:9" hidden="1" x14ac:dyDescent="0.25">
      <c r="A1949" s="65" t="s">
        <v>5865</v>
      </c>
      <c r="B1949" s="65" t="s">
        <v>5866</v>
      </c>
      <c r="C1949" s="65">
        <v>7272</v>
      </c>
      <c r="D1949" s="65"/>
      <c r="E1949" s="65"/>
      <c r="F1949" s="65"/>
      <c r="G1949" s="65">
        <v>1</v>
      </c>
      <c r="H1949" s="67">
        <f>VLOOKUP(C1949,'Secteur Ex DG'!B:B,1,FALSE)</f>
        <v>7272</v>
      </c>
    </row>
    <row r="1950" spans="1:9" hidden="1" x14ac:dyDescent="0.25">
      <c r="A1950" s="65" t="s">
        <v>5868</v>
      </c>
      <c r="B1950" s="65" t="s">
        <v>5869</v>
      </c>
      <c r="C1950" s="65">
        <v>7273</v>
      </c>
      <c r="D1950" s="65"/>
      <c r="E1950" s="65"/>
      <c r="F1950" s="65"/>
      <c r="G1950" s="65">
        <v>1</v>
      </c>
      <c r="H1950" s="67">
        <f>VLOOKUP(C1950,'Secteur Ex DG'!B:B,1,FALSE)</f>
        <v>7273</v>
      </c>
    </row>
    <row r="1951" spans="1:9" hidden="1" x14ac:dyDescent="0.25">
      <c r="A1951" s="65" t="s">
        <v>5871</v>
      </c>
      <c r="B1951" s="65" t="s">
        <v>5872</v>
      </c>
      <c r="C1951" s="65">
        <v>7274</v>
      </c>
      <c r="D1951" s="65"/>
      <c r="E1951" s="65"/>
      <c r="F1951" s="65"/>
      <c r="G1951" s="65">
        <v>1</v>
      </c>
      <c r="H1951" s="67">
        <f>VLOOKUP(C1951,'Secteur Ex DG'!B:B,1,FALSE)</f>
        <v>7274</v>
      </c>
    </row>
    <row r="1952" spans="1:9" hidden="1" x14ac:dyDescent="0.25">
      <c r="A1952" s="65" t="s">
        <v>5874</v>
      </c>
      <c r="B1952" s="65" t="s">
        <v>5875</v>
      </c>
      <c r="C1952" s="65">
        <v>7276</v>
      </c>
      <c r="D1952" s="65"/>
      <c r="E1952" s="65"/>
      <c r="F1952" s="65"/>
      <c r="G1952" s="65">
        <v>1</v>
      </c>
      <c r="H1952" s="67">
        <f>VLOOKUP(C1952,'Secteur Ex DG'!B:B,1,FALSE)</f>
        <v>7276</v>
      </c>
    </row>
    <row r="1953" spans="1:12" hidden="1" x14ac:dyDescent="0.25">
      <c r="A1953" s="65" t="s">
        <v>5877</v>
      </c>
      <c r="B1953" s="65" t="s">
        <v>5878</v>
      </c>
      <c r="C1953" s="65">
        <v>7277</v>
      </c>
      <c r="D1953" s="65"/>
      <c r="E1953" s="65"/>
      <c r="F1953" s="65"/>
      <c r="G1953" s="65">
        <v>1</v>
      </c>
      <c r="H1953" s="67">
        <f>VLOOKUP(C1953,'Secteur Ex DG'!B:B,1,FALSE)</f>
        <v>7277</v>
      </c>
    </row>
    <row r="1954" spans="1:12" hidden="1" x14ac:dyDescent="0.25">
      <c r="A1954" s="65" t="s">
        <v>5880</v>
      </c>
      <c r="B1954" s="65" t="s">
        <v>5881</v>
      </c>
      <c r="C1954" s="65">
        <v>7278</v>
      </c>
      <c r="D1954" s="65"/>
      <c r="E1954" s="65"/>
      <c r="F1954" s="65"/>
      <c r="G1954" s="65">
        <v>1</v>
      </c>
      <c r="H1954" s="67">
        <f>VLOOKUP(C1954,'Secteur Ex DG'!B:B,1,FALSE)</f>
        <v>7278</v>
      </c>
    </row>
    <row r="1955" spans="1:12" hidden="1" x14ac:dyDescent="0.25">
      <c r="A1955" s="65" t="s">
        <v>5883</v>
      </c>
      <c r="B1955" s="65" t="s">
        <v>5884</v>
      </c>
      <c r="C1955" s="65">
        <v>7280</v>
      </c>
      <c r="D1955" s="65"/>
      <c r="E1955" s="65"/>
      <c r="F1955" s="65"/>
      <c r="G1955" s="65">
        <v>1</v>
      </c>
      <c r="H1955" s="67">
        <f>VLOOKUP(C1955,'Secteur Ex DG'!B:B,1,FALSE)</f>
        <v>7280</v>
      </c>
    </row>
    <row r="1956" spans="1:12" hidden="1" x14ac:dyDescent="0.25">
      <c r="A1956" s="65" t="s">
        <v>5892</v>
      </c>
      <c r="B1956" s="65" t="s">
        <v>5893</v>
      </c>
      <c r="C1956" s="65">
        <v>7415</v>
      </c>
      <c r="D1956" s="65"/>
      <c r="E1956" s="65"/>
      <c r="F1956" s="65"/>
      <c r="G1956" s="65">
        <v>1</v>
      </c>
      <c r="H1956" s="67">
        <f>VLOOKUP(C1956,'Secteur Ex DG'!B:B,1,FALSE)</f>
        <v>7415</v>
      </c>
    </row>
    <row r="1957" spans="1:12" hidden="1" x14ac:dyDescent="0.25">
      <c r="A1957" s="9" t="s">
        <v>5895</v>
      </c>
      <c r="B1957" s="9" t="s">
        <v>5896</v>
      </c>
      <c r="C1957" s="9">
        <v>7416</v>
      </c>
      <c r="G1957" s="65">
        <v>1</v>
      </c>
      <c r="H1957" s="67">
        <f>VLOOKUP(C1957,'Secteur Ex DG'!B:B,1,FALSE)</f>
        <v>7416</v>
      </c>
      <c r="L1957" t="s">
        <v>6433</v>
      </c>
    </row>
    <row r="1958" spans="1:12" hidden="1" x14ac:dyDescent="0.25">
      <c r="A1958" s="65" t="s">
        <v>5898</v>
      </c>
      <c r="B1958" s="65" t="s">
        <v>5899</v>
      </c>
      <c r="C1958" s="65">
        <v>7419</v>
      </c>
      <c r="D1958" s="65"/>
      <c r="E1958" s="65"/>
      <c r="F1958" s="65"/>
      <c r="G1958" s="65">
        <v>1</v>
      </c>
      <c r="H1958" s="67">
        <f>VLOOKUP(C1958,'Secteur Ex DG'!B:B,1,FALSE)</f>
        <v>7419</v>
      </c>
    </row>
    <row r="1959" spans="1:12" hidden="1" x14ac:dyDescent="0.25">
      <c r="A1959" s="65" t="s">
        <v>5901</v>
      </c>
      <c r="B1959" s="65" t="s">
        <v>5902</v>
      </c>
      <c r="C1959" s="65">
        <v>7420</v>
      </c>
      <c r="D1959" s="65"/>
      <c r="E1959" s="65"/>
      <c r="F1959" s="65"/>
      <c r="G1959" s="65">
        <v>1</v>
      </c>
      <c r="H1959" s="67">
        <f>VLOOKUP(C1959,'Secteur Ex DG'!B:B,1,FALSE)</f>
        <v>7420</v>
      </c>
    </row>
    <row r="1960" spans="1:12" hidden="1" x14ac:dyDescent="0.25">
      <c r="A1960" s="65" t="s">
        <v>5904</v>
      </c>
      <c r="B1960" s="65" t="s">
        <v>5905</v>
      </c>
      <c r="C1960" s="65">
        <v>7421</v>
      </c>
      <c r="D1960" s="65"/>
      <c r="E1960" s="65"/>
      <c r="F1960" s="65"/>
      <c r="G1960" s="65">
        <v>1</v>
      </c>
      <c r="H1960" s="67">
        <f>VLOOKUP(C1960,'Secteur Ex DG'!B:B,1,FALSE)</f>
        <v>7421</v>
      </c>
    </row>
    <row r="1961" spans="1:12" hidden="1" x14ac:dyDescent="0.25">
      <c r="A1961" s="65" t="s">
        <v>5907</v>
      </c>
      <c r="B1961" s="65" t="s">
        <v>5908</v>
      </c>
      <c r="C1961" s="65">
        <v>7422</v>
      </c>
      <c r="D1961" s="65"/>
      <c r="E1961" s="65"/>
      <c r="F1961" s="65"/>
      <c r="G1961" s="65">
        <v>1</v>
      </c>
      <c r="H1961" s="67">
        <f>VLOOKUP(C1961,'Secteur Ex DG'!B:B,1,FALSE)</f>
        <v>7422</v>
      </c>
    </row>
    <row r="1962" spans="1:12" hidden="1" x14ac:dyDescent="0.25">
      <c r="A1962" s="65" t="s">
        <v>5910</v>
      </c>
      <c r="B1962" s="65" t="s">
        <v>5911</v>
      </c>
      <c r="C1962" s="65">
        <v>7423</v>
      </c>
      <c r="D1962" s="65"/>
      <c r="E1962" s="65"/>
      <c r="F1962" s="65"/>
      <c r="G1962" s="65">
        <v>1</v>
      </c>
      <c r="H1962" s="67">
        <f>VLOOKUP(C1962,'Secteur Ex DG'!B:B,1,FALSE)</f>
        <v>7423</v>
      </c>
    </row>
    <row r="1963" spans="1:12" hidden="1" x14ac:dyDescent="0.25">
      <c r="A1963" s="65" t="s">
        <v>5913</v>
      </c>
      <c r="B1963" s="65" t="s">
        <v>5914</v>
      </c>
      <c r="C1963" s="65">
        <v>7424</v>
      </c>
      <c r="D1963" s="65"/>
      <c r="E1963" s="65"/>
      <c r="F1963" s="65"/>
      <c r="G1963" s="65">
        <v>1</v>
      </c>
      <c r="H1963" s="67">
        <f>VLOOKUP(C1963,'Secteur Ex DG'!B:B,1,FALSE)</f>
        <v>7424</v>
      </c>
    </row>
    <row r="1964" spans="1:12" hidden="1" x14ac:dyDescent="0.25">
      <c r="A1964" s="65" t="s">
        <v>5916</v>
      </c>
      <c r="B1964" s="65" t="s">
        <v>5917</v>
      </c>
      <c r="C1964" s="65">
        <v>7426</v>
      </c>
      <c r="D1964" s="65"/>
      <c r="E1964" s="65"/>
      <c r="F1964" s="65"/>
      <c r="G1964" s="65">
        <v>1</v>
      </c>
      <c r="H1964" s="67">
        <f>VLOOKUP(C1964,'Secteur Ex DG'!B:B,1,FALSE)</f>
        <v>7426</v>
      </c>
    </row>
    <row r="1965" spans="1:12" hidden="1" x14ac:dyDescent="0.25">
      <c r="A1965" s="65" t="s">
        <v>5919</v>
      </c>
      <c r="B1965" s="65" t="s">
        <v>5920</v>
      </c>
      <c r="C1965" s="65">
        <v>7427</v>
      </c>
      <c r="D1965" s="65"/>
      <c r="E1965" s="65"/>
      <c r="F1965" s="65"/>
      <c r="G1965" s="65">
        <v>1</v>
      </c>
      <c r="H1965" s="67">
        <f>VLOOKUP(C1965,'Secteur Ex DG'!B:B,1,FALSE)</f>
        <v>7427</v>
      </c>
    </row>
    <row r="1966" spans="1:12" hidden="1" x14ac:dyDescent="0.25">
      <c r="A1966" s="65" t="s">
        <v>5922</v>
      </c>
      <c r="B1966" s="65" t="s">
        <v>5923</v>
      </c>
      <c r="C1966" s="65">
        <v>7428</v>
      </c>
      <c r="D1966" s="65"/>
      <c r="E1966" s="65"/>
      <c r="F1966" s="65"/>
      <c r="G1966" s="65">
        <v>1</v>
      </c>
      <c r="H1966" s="67">
        <f>VLOOKUP(C1966,'Secteur Ex DG'!B:B,1,FALSE)</f>
        <v>7428</v>
      </c>
    </row>
    <row r="1967" spans="1:12" hidden="1" x14ac:dyDescent="0.25">
      <c r="A1967" s="65" t="s">
        <v>5925</v>
      </c>
      <c r="B1967" s="65" t="s">
        <v>5926</v>
      </c>
      <c r="C1967" s="65">
        <v>7429</v>
      </c>
      <c r="D1967" s="65"/>
      <c r="E1967" s="65"/>
      <c r="F1967" s="65"/>
      <c r="G1967" s="65">
        <v>1</v>
      </c>
      <c r="H1967" s="67">
        <f>VLOOKUP(C1967,'Secteur Ex DG'!B:B,1,FALSE)</f>
        <v>7429</v>
      </c>
    </row>
    <row r="1968" spans="1:12" hidden="1" x14ac:dyDescent="0.25">
      <c r="A1968" s="65" t="s">
        <v>5928</v>
      </c>
      <c r="B1968" s="65" t="s">
        <v>5929</v>
      </c>
      <c r="C1968" s="65">
        <v>7430</v>
      </c>
      <c r="D1968" s="65"/>
      <c r="E1968" s="65"/>
      <c r="F1968" s="65"/>
      <c r="G1968" s="65">
        <v>1</v>
      </c>
      <c r="H1968" s="67">
        <f>VLOOKUP(C1968,'Secteur Ex DG'!B:B,1,FALSE)</f>
        <v>7430</v>
      </c>
    </row>
    <row r="1969" spans="1:8" hidden="1" x14ac:dyDescent="0.25">
      <c r="A1969" s="65" t="s">
        <v>5931</v>
      </c>
      <c r="B1969" s="65" t="s">
        <v>5932</v>
      </c>
      <c r="C1969" s="65">
        <v>7563</v>
      </c>
      <c r="D1969" s="65"/>
      <c r="E1969" s="65"/>
      <c r="F1969" s="65"/>
      <c r="G1969" s="65">
        <v>1</v>
      </c>
      <c r="H1969" s="67">
        <f>VLOOKUP(C1969,'Secteur Ex DG'!B:B,1,FALSE)</f>
        <v>7563</v>
      </c>
    </row>
    <row r="1970" spans="1:8" hidden="1" x14ac:dyDescent="0.25">
      <c r="A1970" s="65" t="s">
        <v>5934</v>
      </c>
      <c r="B1970" s="65" t="s">
        <v>5935</v>
      </c>
      <c r="C1970" s="65">
        <v>7564</v>
      </c>
      <c r="D1970" s="65"/>
      <c r="E1970" s="65"/>
      <c r="F1970" s="65"/>
      <c r="G1970" s="65">
        <v>1</v>
      </c>
      <c r="H1970" s="67">
        <f>VLOOKUP(C1970,'Secteur Ex DG'!B:B,1,FALSE)</f>
        <v>7564</v>
      </c>
    </row>
    <row r="1971" spans="1:8" hidden="1" x14ac:dyDescent="0.25">
      <c r="A1971" s="65" t="s">
        <v>5937</v>
      </c>
      <c r="B1971" s="65" t="s">
        <v>5938</v>
      </c>
      <c r="C1971" s="65">
        <v>7565</v>
      </c>
      <c r="D1971" s="65"/>
      <c r="E1971" s="65"/>
      <c r="F1971" s="65"/>
      <c r="G1971" s="65">
        <v>1</v>
      </c>
      <c r="H1971" s="67">
        <f>VLOOKUP(C1971,'Secteur Ex DG'!B:B,1,FALSE)</f>
        <v>7565</v>
      </c>
    </row>
    <row r="1972" spans="1:8" hidden="1" x14ac:dyDescent="0.25">
      <c r="A1972" s="65" t="s">
        <v>5940</v>
      </c>
      <c r="B1972" s="65" t="s">
        <v>5941</v>
      </c>
      <c r="C1972" s="65">
        <v>7566</v>
      </c>
      <c r="D1972" s="65"/>
      <c r="E1972" s="65"/>
      <c r="F1972" s="65"/>
      <c r="G1972" s="65">
        <v>1</v>
      </c>
      <c r="H1972" s="67">
        <f>VLOOKUP(C1972,'Secteur Ex DG'!B:B,1,FALSE)</f>
        <v>7566</v>
      </c>
    </row>
    <row r="1973" spans="1:8" hidden="1" x14ac:dyDescent="0.25">
      <c r="A1973" s="65" t="s">
        <v>6036</v>
      </c>
      <c r="B1973" s="65" t="s">
        <v>6037</v>
      </c>
      <c r="C1973" s="65">
        <v>7614</v>
      </c>
      <c r="D1973" s="65"/>
      <c r="E1973" s="65"/>
      <c r="F1973" s="65"/>
      <c r="G1973" s="65">
        <v>1</v>
      </c>
      <c r="H1973" s="67">
        <f>VLOOKUP(C1973,'Secteur Ex DG'!B:B,1,FALSE)</f>
        <v>7614</v>
      </c>
    </row>
    <row r="1974" spans="1:8" hidden="1" x14ac:dyDescent="0.25">
      <c r="A1974" s="65" t="s">
        <v>5943</v>
      </c>
      <c r="B1974" s="65" t="s">
        <v>5944</v>
      </c>
      <c r="C1974" s="65">
        <v>7568</v>
      </c>
      <c r="D1974" s="65"/>
      <c r="E1974" s="65"/>
      <c r="F1974" s="65"/>
      <c r="G1974" s="65">
        <v>1</v>
      </c>
      <c r="H1974" s="67">
        <f>VLOOKUP(C1974,'Secteur Ex DG'!B:B,1,FALSE)</f>
        <v>7568</v>
      </c>
    </row>
    <row r="1975" spans="1:8" hidden="1" x14ac:dyDescent="0.25">
      <c r="A1975" s="65" t="s">
        <v>6051</v>
      </c>
      <c r="B1975" s="65" t="s">
        <v>6052</v>
      </c>
      <c r="C1975" s="65">
        <v>7619</v>
      </c>
      <c r="D1975" s="65"/>
      <c r="E1975" s="65"/>
      <c r="F1975" s="65"/>
      <c r="G1975" s="65">
        <v>1</v>
      </c>
      <c r="H1975" s="67">
        <f>VLOOKUP(C1975,'Secteur Ex DG'!B:B,1,FALSE)</f>
        <v>7619</v>
      </c>
    </row>
    <row r="1976" spans="1:8" hidden="1" x14ac:dyDescent="0.25">
      <c r="A1976" s="65" t="s">
        <v>5946</v>
      </c>
      <c r="B1976" s="65" t="s">
        <v>5947</v>
      </c>
      <c r="C1976" s="65">
        <v>7572</v>
      </c>
      <c r="D1976" s="65"/>
      <c r="E1976" s="65"/>
      <c r="F1976" s="65"/>
      <c r="G1976" s="65">
        <v>1</v>
      </c>
      <c r="H1976" s="67">
        <f>VLOOKUP(C1976,'Secteur Ex DG'!B:B,1,FALSE)</f>
        <v>7572</v>
      </c>
    </row>
    <row r="1977" spans="1:8" hidden="1" x14ac:dyDescent="0.25">
      <c r="A1977" s="65" t="s">
        <v>5949</v>
      </c>
      <c r="B1977" s="65" t="s">
        <v>5950</v>
      </c>
      <c r="C1977" s="65">
        <v>7573</v>
      </c>
      <c r="D1977" s="65"/>
      <c r="E1977" s="65"/>
      <c r="F1977" s="65"/>
      <c r="G1977" s="65">
        <v>1</v>
      </c>
      <c r="H1977" s="67">
        <f>VLOOKUP(C1977,'Secteur Ex DG'!B:B,1,FALSE)</f>
        <v>7573</v>
      </c>
    </row>
    <row r="1978" spans="1:8" hidden="1" x14ac:dyDescent="0.25">
      <c r="A1978" s="66" t="s">
        <v>5952</v>
      </c>
      <c r="B1978" s="67" t="s">
        <v>5953</v>
      </c>
      <c r="C1978" s="67">
        <v>7574</v>
      </c>
      <c r="G1978" s="68">
        <v>1</v>
      </c>
      <c r="H1978" s="67">
        <f>VLOOKUP(C1978,'Secteur Ex DG'!B:B,1,FALSE)</f>
        <v>7574</v>
      </c>
    </row>
    <row r="1979" spans="1:8" hidden="1" x14ac:dyDescent="0.25">
      <c r="A1979" s="65" t="s">
        <v>6054</v>
      </c>
      <c r="B1979" s="65" t="s">
        <v>6055</v>
      </c>
      <c r="C1979" s="65">
        <v>7620</v>
      </c>
      <c r="D1979" s="65"/>
      <c r="E1979" s="65"/>
      <c r="F1979" s="65"/>
      <c r="G1979" s="65">
        <v>1</v>
      </c>
      <c r="H1979" s="67">
        <f>VLOOKUP(C1979,'Secteur Ex DG'!B:B,1,FALSE)</f>
        <v>7620</v>
      </c>
    </row>
    <row r="1980" spans="1:8" hidden="1" x14ac:dyDescent="0.25">
      <c r="A1980" s="65" t="s">
        <v>5955</v>
      </c>
      <c r="B1980" s="65" t="s">
        <v>5956</v>
      </c>
      <c r="C1980" s="65">
        <v>7576</v>
      </c>
      <c r="D1980" s="65"/>
      <c r="E1980" s="65"/>
      <c r="F1980" s="65"/>
      <c r="G1980" s="65">
        <v>1</v>
      </c>
      <c r="H1980" s="67">
        <f>VLOOKUP(C1980,'Secteur Ex DG'!B:B,1,FALSE)</f>
        <v>7576</v>
      </c>
    </row>
    <row r="1981" spans="1:8" hidden="1" x14ac:dyDescent="0.25">
      <c r="A1981" s="65" t="s">
        <v>5958</v>
      </c>
      <c r="B1981" s="65" t="s">
        <v>5959</v>
      </c>
      <c r="C1981" s="65">
        <v>7580</v>
      </c>
      <c r="D1981" s="65"/>
      <c r="E1981" s="65"/>
      <c r="F1981" s="65"/>
      <c r="G1981" s="65">
        <v>1</v>
      </c>
      <c r="H1981" s="67">
        <f>VLOOKUP(C1981,'Secteur Ex DG'!B:B,1,FALSE)</f>
        <v>7580</v>
      </c>
    </row>
    <row r="1982" spans="1:8" hidden="1" x14ac:dyDescent="0.25">
      <c r="A1982" s="65" t="s">
        <v>5961</v>
      </c>
      <c r="B1982" s="65" t="s">
        <v>5962</v>
      </c>
      <c r="C1982" s="65">
        <v>7581</v>
      </c>
      <c r="D1982" s="65"/>
      <c r="E1982" s="65"/>
      <c r="F1982" s="65"/>
      <c r="G1982" s="65">
        <v>1</v>
      </c>
      <c r="H1982" s="67">
        <f>VLOOKUP(C1982,'Secteur Ex DG'!B:B,1,FALSE)</f>
        <v>7581</v>
      </c>
    </row>
    <row r="1983" spans="1:8" hidden="1" x14ac:dyDescent="0.25">
      <c r="A1983" s="65" t="s">
        <v>5964</v>
      </c>
      <c r="B1983" s="65" t="s">
        <v>5965</v>
      </c>
      <c r="C1983" s="65">
        <v>7582</v>
      </c>
      <c r="D1983" s="65"/>
      <c r="E1983" s="65"/>
      <c r="F1983" s="65"/>
      <c r="G1983" s="65">
        <v>1</v>
      </c>
      <c r="H1983" s="67">
        <f>VLOOKUP(C1983,'Secteur Ex DG'!B:B,1,FALSE)</f>
        <v>7582</v>
      </c>
    </row>
    <row r="1984" spans="1:8" hidden="1" x14ac:dyDescent="0.25">
      <c r="A1984" s="65" t="s">
        <v>6039</v>
      </c>
      <c r="B1984" s="65" t="s">
        <v>6040</v>
      </c>
      <c r="C1984" s="65">
        <v>7615</v>
      </c>
      <c r="D1984" s="65"/>
      <c r="E1984" s="65"/>
      <c r="F1984" s="65"/>
      <c r="G1984" s="65">
        <v>1</v>
      </c>
      <c r="H1984" s="67">
        <f>VLOOKUP(C1984,'Secteur Ex DG'!B:B,1,FALSE)</f>
        <v>7615</v>
      </c>
    </row>
    <row r="1985" spans="1:8" hidden="1" x14ac:dyDescent="0.25">
      <c r="A1985" s="65" t="s">
        <v>5967</v>
      </c>
      <c r="B1985" s="65" t="s">
        <v>5968</v>
      </c>
      <c r="C1985" s="65">
        <v>7584</v>
      </c>
      <c r="D1985" s="65"/>
      <c r="E1985" s="65"/>
      <c r="F1985" s="65"/>
      <c r="G1985" s="65">
        <v>1</v>
      </c>
      <c r="H1985" s="67">
        <f>VLOOKUP(C1985,'Secteur Ex DG'!B:B,1,FALSE)</f>
        <v>7584</v>
      </c>
    </row>
    <row r="1986" spans="1:8" hidden="1" x14ac:dyDescent="0.25">
      <c r="A1986" s="65" t="s">
        <v>5970</v>
      </c>
      <c r="B1986" s="65" t="s">
        <v>5971</v>
      </c>
      <c r="C1986" s="65">
        <v>7585</v>
      </c>
      <c r="D1986" s="65"/>
      <c r="E1986" s="65"/>
      <c r="F1986" s="65"/>
      <c r="G1986" s="65">
        <v>1</v>
      </c>
      <c r="H1986" s="67">
        <f>VLOOKUP(C1986,'Secteur Ex DG'!B:B,1,FALSE)</f>
        <v>7585</v>
      </c>
    </row>
    <row r="1987" spans="1:8" hidden="1" x14ac:dyDescent="0.25">
      <c r="A1987" s="65" t="s">
        <v>5973</v>
      </c>
      <c r="B1987" s="65" t="s">
        <v>5974</v>
      </c>
      <c r="C1987" s="65">
        <v>7586</v>
      </c>
      <c r="D1987" s="65"/>
      <c r="E1987" s="65"/>
      <c r="F1987" s="65"/>
      <c r="G1987" s="65">
        <v>1</v>
      </c>
      <c r="H1987" s="67">
        <f>VLOOKUP(C1987,'Secteur Ex DG'!B:B,1,FALSE)</f>
        <v>7586</v>
      </c>
    </row>
    <row r="1988" spans="1:8" hidden="1" x14ac:dyDescent="0.25">
      <c r="A1988" s="65" t="s">
        <v>5976</v>
      </c>
      <c r="B1988" s="65" t="s">
        <v>5977</v>
      </c>
      <c r="C1988" s="65">
        <v>7587</v>
      </c>
      <c r="D1988" s="65"/>
      <c r="E1988" s="65"/>
      <c r="F1988" s="65"/>
      <c r="G1988" s="65">
        <v>1</v>
      </c>
      <c r="H1988" s="67">
        <f>VLOOKUP(C1988,'Secteur Ex DG'!B:B,1,FALSE)</f>
        <v>7587</v>
      </c>
    </row>
    <row r="1989" spans="1:8" hidden="1" x14ac:dyDescent="0.25">
      <c r="A1989" s="65" t="s">
        <v>6042</v>
      </c>
      <c r="B1989" s="65" t="s">
        <v>6043</v>
      </c>
      <c r="C1989" s="65">
        <v>7616</v>
      </c>
      <c r="D1989" s="65"/>
      <c r="E1989" s="65"/>
      <c r="F1989" s="65"/>
      <c r="G1989" s="65">
        <v>1</v>
      </c>
      <c r="H1989" s="67">
        <f>VLOOKUP(C1989,'Secteur Ex DG'!B:B,1,FALSE)</f>
        <v>7616</v>
      </c>
    </row>
    <row r="1990" spans="1:8" hidden="1" x14ac:dyDescent="0.25">
      <c r="A1990" s="65" t="s">
        <v>5979</v>
      </c>
      <c r="B1990" s="65" t="s">
        <v>5980</v>
      </c>
      <c r="C1990" s="65">
        <v>7588</v>
      </c>
      <c r="D1990" s="65"/>
      <c r="E1990" s="65"/>
      <c r="F1990" s="65"/>
      <c r="G1990" s="65">
        <v>1</v>
      </c>
      <c r="H1990" s="67">
        <f>VLOOKUP(C1990,'Secteur Ex DG'!B:B,1,FALSE)</f>
        <v>7588</v>
      </c>
    </row>
    <row r="1991" spans="1:8" hidden="1" x14ac:dyDescent="0.25">
      <c r="A1991" s="65" t="s">
        <v>5982</v>
      </c>
      <c r="B1991" s="65" t="s">
        <v>5983</v>
      </c>
      <c r="C1991" s="65">
        <v>7589</v>
      </c>
      <c r="D1991" s="65"/>
      <c r="E1991" s="65"/>
      <c r="F1991" s="65"/>
      <c r="G1991" s="65">
        <v>1</v>
      </c>
      <c r="H1991" s="67">
        <f>VLOOKUP(C1991,'Secteur Ex DG'!B:B,1,FALSE)</f>
        <v>7589</v>
      </c>
    </row>
    <row r="1992" spans="1:8" hidden="1" x14ac:dyDescent="0.25">
      <c r="A1992" s="65" t="s">
        <v>6045</v>
      </c>
      <c r="B1992" s="65" t="s">
        <v>6046</v>
      </c>
      <c r="C1992" s="65">
        <v>7617</v>
      </c>
      <c r="D1992" s="65"/>
      <c r="E1992" s="65"/>
      <c r="F1992" s="65"/>
      <c r="G1992" s="65">
        <v>1</v>
      </c>
      <c r="H1992" s="67">
        <f>VLOOKUP(C1992,'Secteur Ex DG'!B:B,1,FALSE)</f>
        <v>7617</v>
      </c>
    </row>
    <row r="1993" spans="1:8" hidden="1" x14ac:dyDescent="0.25">
      <c r="A1993" s="65" t="s">
        <v>5985</v>
      </c>
      <c r="B1993" s="65" t="s">
        <v>5986</v>
      </c>
      <c r="C1993" s="65">
        <v>7592</v>
      </c>
      <c r="D1993" s="65"/>
      <c r="E1993" s="65"/>
      <c r="F1993" s="65"/>
      <c r="G1993" s="65">
        <v>1</v>
      </c>
      <c r="H1993" s="67">
        <f>VLOOKUP(C1993,'Secteur Ex DG'!B:B,1,FALSE)</f>
        <v>7592</v>
      </c>
    </row>
    <row r="1994" spans="1:8" hidden="1" x14ac:dyDescent="0.25">
      <c r="A1994" s="65" t="s">
        <v>5988</v>
      </c>
      <c r="B1994" s="65" t="s">
        <v>5989</v>
      </c>
      <c r="C1994" s="65">
        <v>7596</v>
      </c>
      <c r="D1994" s="65"/>
      <c r="E1994" s="65"/>
      <c r="F1994" s="65"/>
      <c r="G1994" s="65">
        <v>1</v>
      </c>
      <c r="H1994" s="67">
        <f>VLOOKUP(C1994,'Secteur Ex DG'!B:B,1,FALSE)</f>
        <v>7596</v>
      </c>
    </row>
    <row r="1995" spans="1:8" hidden="1" x14ac:dyDescent="0.25">
      <c r="A1995" s="65" t="s">
        <v>5991</v>
      </c>
      <c r="B1995" s="65" t="s">
        <v>5992</v>
      </c>
      <c r="C1995" s="65">
        <v>7597</v>
      </c>
      <c r="D1995" s="65"/>
      <c r="E1995" s="65"/>
      <c r="F1995" s="65"/>
      <c r="G1995" s="65">
        <v>1</v>
      </c>
      <c r="H1995" s="67">
        <f>VLOOKUP(C1995,'Secteur Ex DG'!B:B,1,FALSE)</f>
        <v>7597</v>
      </c>
    </row>
    <row r="1996" spans="1:8" hidden="1" x14ac:dyDescent="0.25">
      <c r="A1996" s="65" t="s">
        <v>5994</v>
      </c>
      <c r="B1996" s="65" t="s">
        <v>5995</v>
      </c>
      <c r="C1996" s="65">
        <v>7600</v>
      </c>
      <c r="D1996" s="65"/>
      <c r="E1996" s="65"/>
      <c r="F1996" s="65"/>
      <c r="G1996" s="65">
        <v>1</v>
      </c>
      <c r="H1996" s="67">
        <f>VLOOKUP(C1996,'Secteur Ex DG'!B:B,1,FALSE)</f>
        <v>7600</v>
      </c>
    </row>
    <row r="1997" spans="1:8" hidden="1" x14ac:dyDescent="0.25">
      <c r="A1997" s="65" t="s">
        <v>5997</v>
      </c>
      <c r="B1997" s="65" t="s">
        <v>5998</v>
      </c>
      <c r="C1997" s="65">
        <v>7601</v>
      </c>
      <c r="D1997" s="65"/>
      <c r="E1997" s="65"/>
      <c r="F1997" s="65"/>
      <c r="G1997" s="65">
        <v>1</v>
      </c>
      <c r="H1997" s="67">
        <f>VLOOKUP(C1997,'Secteur Ex DG'!B:B,1,FALSE)</f>
        <v>7601</v>
      </c>
    </row>
    <row r="1998" spans="1:8" hidden="1" x14ac:dyDescent="0.25">
      <c r="A1998" s="65" t="s">
        <v>6000</v>
      </c>
      <c r="B1998" s="65" t="s">
        <v>6001</v>
      </c>
      <c r="C1998" s="65">
        <v>7602</v>
      </c>
      <c r="D1998" s="65"/>
      <c r="E1998" s="65"/>
      <c r="F1998" s="65"/>
      <c r="G1998" s="65">
        <v>1</v>
      </c>
      <c r="H1998" s="67">
        <f>VLOOKUP(C1998,'Secteur Ex DG'!B:B,1,FALSE)</f>
        <v>7602</v>
      </c>
    </row>
    <row r="1999" spans="1:8" hidden="1" x14ac:dyDescent="0.25">
      <c r="A1999" s="65" t="s">
        <v>6003</v>
      </c>
      <c r="B1999" s="65" t="s">
        <v>6004</v>
      </c>
      <c r="C1999" s="65">
        <v>7603</v>
      </c>
      <c r="D1999" s="65"/>
      <c r="E1999" s="65"/>
      <c r="F1999" s="65"/>
      <c r="G1999" s="65">
        <v>1</v>
      </c>
      <c r="H1999" s="67">
        <f>VLOOKUP(C1999,'Secteur Ex DG'!B:B,1,FALSE)</f>
        <v>7603</v>
      </c>
    </row>
    <row r="2000" spans="1:8" hidden="1" x14ac:dyDescent="0.25">
      <c r="A2000" s="65" t="s">
        <v>6048</v>
      </c>
      <c r="B2000" s="65" t="s">
        <v>6049</v>
      </c>
      <c r="C2000" s="65">
        <v>7618</v>
      </c>
      <c r="D2000" s="65"/>
      <c r="E2000" s="65"/>
      <c r="F2000" s="65"/>
      <c r="G2000" s="65">
        <v>1</v>
      </c>
      <c r="H2000" s="67">
        <f>VLOOKUP(C2000,'Secteur Ex DG'!B:B,1,FALSE)</f>
        <v>7618</v>
      </c>
    </row>
    <row r="2001" spans="1:8" hidden="1" x14ac:dyDescent="0.25">
      <c r="A2001" s="65" t="s">
        <v>6006</v>
      </c>
      <c r="B2001" s="65" t="s">
        <v>6007</v>
      </c>
      <c r="C2001" s="65">
        <v>7604</v>
      </c>
      <c r="D2001" s="65"/>
      <c r="E2001" s="65"/>
      <c r="F2001" s="65"/>
      <c r="G2001" s="65">
        <v>1</v>
      </c>
      <c r="H2001" s="67">
        <f>VLOOKUP(C2001,'Secteur Ex DG'!B:B,1,FALSE)</f>
        <v>7604</v>
      </c>
    </row>
    <row r="2002" spans="1:8" hidden="1" x14ac:dyDescent="0.25">
      <c r="A2002" s="65" t="s">
        <v>6009</v>
      </c>
      <c r="B2002" s="65" t="s">
        <v>6010</v>
      </c>
      <c r="C2002" s="65">
        <v>7605</v>
      </c>
      <c r="D2002" s="65"/>
      <c r="E2002" s="65"/>
      <c r="F2002" s="65"/>
      <c r="G2002" s="65">
        <v>1</v>
      </c>
      <c r="H2002" s="67">
        <f>VLOOKUP(C2002,'Secteur Ex DG'!B:B,1,FALSE)</f>
        <v>7605</v>
      </c>
    </row>
    <row r="2003" spans="1:8" hidden="1" x14ac:dyDescent="0.25">
      <c r="A2003" s="65" t="s">
        <v>6012</v>
      </c>
      <c r="B2003" s="65" t="s">
        <v>6013</v>
      </c>
      <c r="C2003" s="65">
        <v>7606</v>
      </c>
      <c r="D2003" s="65"/>
      <c r="E2003" s="65"/>
      <c r="F2003" s="65"/>
      <c r="G2003" s="65">
        <v>1</v>
      </c>
      <c r="H2003" s="67">
        <f>VLOOKUP(C2003,'Secteur Ex DG'!B:B,1,FALSE)</f>
        <v>7606</v>
      </c>
    </row>
    <row r="2004" spans="1:8" hidden="1" x14ac:dyDescent="0.25">
      <c r="A2004" s="65" t="s">
        <v>6015</v>
      </c>
      <c r="B2004" s="65" t="s">
        <v>6016</v>
      </c>
      <c r="C2004" s="65">
        <v>7607</v>
      </c>
      <c r="D2004" s="65"/>
      <c r="E2004" s="65"/>
      <c r="F2004" s="65"/>
      <c r="G2004" s="65">
        <v>1</v>
      </c>
      <c r="H2004" s="67">
        <f>VLOOKUP(C2004,'Secteur Ex DG'!B:B,1,FALSE)</f>
        <v>7607</v>
      </c>
    </row>
    <row r="2005" spans="1:8" hidden="1" x14ac:dyDescent="0.25">
      <c r="A2005" s="65" t="s">
        <v>6018</v>
      </c>
      <c r="B2005" s="65" t="s">
        <v>6019</v>
      </c>
      <c r="C2005" s="65">
        <v>7608</v>
      </c>
      <c r="D2005" s="65"/>
      <c r="E2005" s="65"/>
      <c r="F2005" s="65"/>
      <c r="G2005" s="65">
        <v>1</v>
      </c>
      <c r="H2005" s="67">
        <f>VLOOKUP(C2005,'Secteur Ex DG'!B:B,1,FALSE)</f>
        <v>7608</v>
      </c>
    </row>
    <row r="2006" spans="1:8" hidden="1" x14ac:dyDescent="0.25">
      <c r="A2006" s="65" t="s">
        <v>6021</v>
      </c>
      <c r="B2006" s="65" t="s">
        <v>6022</v>
      </c>
      <c r="C2006" s="65">
        <v>7609</v>
      </c>
      <c r="D2006" s="65"/>
      <c r="E2006" s="65"/>
      <c r="F2006" s="65"/>
      <c r="G2006" s="65">
        <v>1</v>
      </c>
      <c r="H2006" s="67">
        <f>VLOOKUP(C2006,'Secteur Ex DG'!B:B,1,FALSE)</f>
        <v>7609</v>
      </c>
    </row>
    <row r="2007" spans="1:8" hidden="1" x14ac:dyDescent="0.25">
      <c r="A2007" s="65" t="s">
        <v>6024</v>
      </c>
      <c r="B2007" s="65" t="s">
        <v>6025</v>
      </c>
      <c r="C2007" s="65">
        <v>7610</v>
      </c>
      <c r="D2007" s="65"/>
      <c r="E2007" s="65"/>
      <c r="F2007" s="65"/>
      <c r="G2007" s="65">
        <v>1</v>
      </c>
      <c r="H2007" s="67">
        <f>VLOOKUP(C2007,'Secteur Ex DG'!B:B,1,FALSE)</f>
        <v>7610</v>
      </c>
    </row>
    <row r="2008" spans="1:8" hidden="1" x14ac:dyDescent="0.25">
      <c r="A2008" s="65" t="s">
        <v>6027</v>
      </c>
      <c r="B2008" s="65" t="s">
        <v>6028</v>
      </c>
      <c r="C2008" s="65">
        <v>7611</v>
      </c>
      <c r="D2008" s="65"/>
      <c r="E2008" s="65"/>
      <c r="F2008" s="65"/>
      <c r="G2008" s="65">
        <v>1</v>
      </c>
      <c r="H2008" s="67">
        <f>VLOOKUP(C2008,'Secteur Ex DG'!B:B,1,FALSE)</f>
        <v>7611</v>
      </c>
    </row>
    <row r="2009" spans="1:8" hidden="1" x14ac:dyDescent="0.25">
      <c r="A2009" s="65" t="s">
        <v>6030</v>
      </c>
      <c r="B2009" s="65" t="s">
        <v>6031</v>
      </c>
      <c r="C2009" s="65">
        <v>7612</v>
      </c>
      <c r="D2009" s="65"/>
      <c r="E2009" s="65"/>
      <c r="F2009" s="65"/>
      <c r="G2009" s="65">
        <v>1</v>
      </c>
      <c r="H2009" s="67">
        <f>VLOOKUP(C2009,'Secteur Ex DG'!B:B,1,FALSE)</f>
        <v>7612</v>
      </c>
    </row>
    <row r="2010" spans="1:8" hidden="1" x14ac:dyDescent="0.25">
      <c r="A2010" s="65" t="s">
        <v>6033</v>
      </c>
      <c r="B2010" s="65" t="s">
        <v>6034</v>
      </c>
      <c r="C2010" s="65">
        <v>7613</v>
      </c>
      <c r="D2010" s="65"/>
      <c r="E2010" s="65"/>
      <c r="F2010" s="65"/>
      <c r="G2010" s="65">
        <v>1</v>
      </c>
      <c r="H2010" s="67">
        <f>VLOOKUP(C2010,'Secteur Ex DG'!B:B,1,FALSE)</f>
        <v>7613</v>
      </c>
    </row>
    <row r="2011" spans="1:8" hidden="1" x14ac:dyDescent="0.25">
      <c r="A2011" s="65" t="s">
        <v>6057</v>
      </c>
      <c r="B2011" s="65" t="s">
        <v>6058</v>
      </c>
      <c r="C2011" s="65">
        <v>7802</v>
      </c>
      <c r="D2011" s="65"/>
      <c r="E2011" s="65"/>
      <c r="F2011" s="65"/>
      <c r="G2011" s="65">
        <v>1</v>
      </c>
      <c r="H2011" s="67">
        <f>VLOOKUP(C2011,'Secteur Ex DG'!B:B,1,FALSE)</f>
        <v>7802</v>
      </c>
    </row>
    <row r="2012" spans="1:8" hidden="1" x14ac:dyDescent="0.25">
      <c r="A2012" s="65" t="s">
        <v>6060</v>
      </c>
      <c r="B2012" s="65" t="s">
        <v>6061</v>
      </c>
      <c r="C2012" s="65">
        <v>7803</v>
      </c>
      <c r="D2012" s="65"/>
      <c r="E2012" s="65"/>
      <c r="F2012" s="65"/>
      <c r="G2012" s="65">
        <v>1</v>
      </c>
      <c r="H2012" s="67">
        <f>VLOOKUP(C2012,'Secteur Ex DG'!B:B,1,FALSE)</f>
        <v>7803</v>
      </c>
    </row>
    <row r="2013" spans="1:8" hidden="1" x14ac:dyDescent="0.25">
      <c r="A2013" s="65" t="s">
        <v>6063</v>
      </c>
      <c r="B2013" s="65" t="s">
        <v>6064</v>
      </c>
      <c r="C2013" s="65">
        <v>7804</v>
      </c>
      <c r="D2013" s="65"/>
      <c r="E2013" s="65"/>
      <c r="F2013" s="65"/>
      <c r="G2013" s="65">
        <v>1</v>
      </c>
      <c r="H2013" s="67">
        <f>VLOOKUP(C2013,'Secteur Ex DG'!B:B,1,FALSE)</f>
        <v>7804</v>
      </c>
    </row>
    <row r="2014" spans="1:8" hidden="1" x14ac:dyDescent="0.25">
      <c r="A2014" s="65" t="s">
        <v>6066</v>
      </c>
      <c r="B2014" s="65" t="s">
        <v>6067</v>
      </c>
      <c r="C2014" s="65">
        <v>7805</v>
      </c>
      <c r="D2014" s="65"/>
      <c r="E2014" s="65"/>
      <c r="F2014" s="65"/>
      <c r="G2014" s="65">
        <v>1</v>
      </c>
      <c r="H2014" s="67">
        <f>VLOOKUP(C2014,'Secteur Ex DG'!B:B,1,FALSE)</f>
        <v>7805</v>
      </c>
    </row>
    <row r="2015" spans="1:8" hidden="1" x14ac:dyDescent="0.25">
      <c r="A2015" s="65" t="s">
        <v>6078</v>
      </c>
      <c r="B2015" s="65" t="s">
        <v>6079</v>
      </c>
      <c r="C2015" s="65">
        <v>7810</v>
      </c>
      <c r="D2015" s="65"/>
      <c r="E2015" s="65"/>
      <c r="F2015" s="65"/>
      <c r="G2015" s="65">
        <v>1</v>
      </c>
      <c r="H2015" s="67">
        <f>VLOOKUP(C2015,'Secteur Ex DG'!B:B,1,FALSE)</f>
        <v>7810</v>
      </c>
    </row>
    <row r="2016" spans="1:8" hidden="1" x14ac:dyDescent="0.25">
      <c r="A2016" s="65" t="s">
        <v>6069</v>
      </c>
      <c r="B2016" s="65" t="s">
        <v>6070</v>
      </c>
      <c r="C2016" s="65">
        <v>7806</v>
      </c>
      <c r="D2016" s="65"/>
      <c r="E2016" s="65"/>
      <c r="F2016" s="65"/>
      <c r="G2016" s="65">
        <v>1</v>
      </c>
      <c r="H2016" s="67">
        <f>VLOOKUP(C2016,'Secteur Ex DG'!B:B,1,FALSE)</f>
        <v>7806</v>
      </c>
    </row>
    <row r="2017" spans="1:12" hidden="1" x14ac:dyDescent="0.25">
      <c r="A2017" s="9" t="s">
        <v>6072</v>
      </c>
      <c r="B2017" s="9" t="s">
        <v>6073</v>
      </c>
      <c r="C2017" s="9">
        <v>7807</v>
      </c>
      <c r="G2017" s="65">
        <v>1</v>
      </c>
      <c r="H2017" s="67">
        <f>VLOOKUP(C2017,'Secteur Ex DG'!B:B,1,FALSE)</f>
        <v>7807</v>
      </c>
      <c r="L2017" t="s">
        <v>6433</v>
      </c>
    </row>
    <row r="2018" spans="1:12" hidden="1" x14ac:dyDescent="0.25">
      <c r="A2018" s="9" t="s">
        <v>6075</v>
      </c>
      <c r="B2018" s="9" t="s">
        <v>6076</v>
      </c>
      <c r="C2018" s="9">
        <v>7808</v>
      </c>
      <c r="G2018" s="65">
        <v>1</v>
      </c>
      <c r="H2018" s="67">
        <f>VLOOKUP(C2018,'Secteur Ex DG'!B:B,1,FALSE)</f>
        <v>7808</v>
      </c>
      <c r="L2018" t="s">
        <v>6433</v>
      </c>
    </row>
    <row r="2019" spans="1:12" hidden="1" x14ac:dyDescent="0.25">
      <c r="A2019" s="65" t="s">
        <v>6081</v>
      </c>
      <c r="B2019" s="65" t="s">
        <v>6082</v>
      </c>
      <c r="C2019" s="65">
        <v>7852</v>
      </c>
      <c r="D2019" s="65"/>
      <c r="E2019" s="65"/>
      <c r="F2019" s="65"/>
      <c r="G2019" s="65">
        <v>1</v>
      </c>
      <c r="H2019" s="67">
        <f>VLOOKUP(C2019,'Secteur Ex DG'!B:B,1,FALSE)</f>
        <v>7852</v>
      </c>
    </row>
    <row r="2020" spans="1:12" hidden="1" x14ac:dyDescent="0.25">
      <c r="A2020" s="65" t="s">
        <v>6084</v>
      </c>
      <c r="B2020" s="65" t="s">
        <v>6085</v>
      </c>
      <c r="C2020" s="65">
        <v>7853</v>
      </c>
      <c r="D2020" s="65"/>
      <c r="E2020" s="65"/>
      <c r="F2020" s="65"/>
      <c r="G2020" s="65">
        <v>1</v>
      </c>
      <c r="H2020" s="67">
        <f>VLOOKUP(C2020,'Secteur Ex DG'!B:B,1,FALSE)</f>
        <v>7853</v>
      </c>
    </row>
    <row r="2021" spans="1:12" hidden="1" x14ac:dyDescent="0.25">
      <c r="A2021" s="65" t="s">
        <v>6087</v>
      </c>
      <c r="B2021" s="65" t="s">
        <v>6088</v>
      </c>
      <c r="C2021" s="65">
        <v>7854</v>
      </c>
      <c r="D2021" s="65"/>
      <c r="E2021" s="65"/>
      <c r="F2021" s="65"/>
      <c r="G2021" s="65">
        <v>1</v>
      </c>
      <c r="H2021" s="67">
        <f>VLOOKUP(C2021,'Secteur Ex DG'!B:B,1,FALSE)</f>
        <v>7854</v>
      </c>
    </row>
    <row r="2022" spans="1:12" hidden="1" x14ac:dyDescent="0.25">
      <c r="A2022" s="65" t="s">
        <v>6090</v>
      </c>
      <c r="B2022" s="65" t="s">
        <v>6091</v>
      </c>
      <c r="C2022" s="65">
        <v>7855</v>
      </c>
      <c r="D2022" s="65"/>
      <c r="E2022" s="65"/>
      <c r="F2022" s="65"/>
      <c r="G2022" s="65">
        <v>1</v>
      </c>
      <c r="H2022" s="67">
        <f>VLOOKUP(C2022,'Secteur Ex DG'!B:B,1,FALSE)</f>
        <v>7855</v>
      </c>
    </row>
    <row r="2023" spans="1:12" hidden="1" x14ac:dyDescent="0.25">
      <c r="A2023" s="65" t="s">
        <v>6093</v>
      </c>
      <c r="B2023" s="65" t="s">
        <v>6094</v>
      </c>
      <c r="C2023" s="65">
        <v>7856</v>
      </c>
      <c r="D2023" s="65"/>
      <c r="E2023" s="65"/>
      <c r="F2023" s="65"/>
      <c r="G2023" s="65">
        <v>1</v>
      </c>
      <c r="H2023" s="67">
        <f>VLOOKUP(C2023,'Secteur Ex DG'!B:B,1,FALSE)</f>
        <v>7856</v>
      </c>
    </row>
    <row r="2024" spans="1:12" hidden="1" x14ac:dyDescent="0.25">
      <c r="A2024" s="65" t="s">
        <v>6102</v>
      </c>
      <c r="B2024" s="65" t="s">
        <v>6103</v>
      </c>
      <c r="C2024" s="65">
        <v>7862</v>
      </c>
      <c r="D2024" s="65"/>
      <c r="E2024" s="65"/>
      <c r="F2024" s="65"/>
      <c r="G2024" s="65">
        <v>1</v>
      </c>
      <c r="H2024" s="67">
        <f>VLOOKUP(C2024,'Secteur Ex DG'!B:B,1,FALSE)</f>
        <v>7862</v>
      </c>
    </row>
    <row r="2025" spans="1:12" hidden="1" x14ac:dyDescent="0.25">
      <c r="A2025" s="65" t="s">
        <v>6096</v>
      </c>
      <c r="B2025" s="65" t="s">
        <v>6097</v>
      </c>
      <c r="C2025" s="65">
        <v>7860</v>
      </c>
      <c r="D2025" s="65"/>
      <c r="E2025" s="65"/>
      <c r="F2025" s="65"/>
      <c r="G2025" s="65">
        <v>1</v>
      </c>
      <c r="H2025" s="67">
        <f>VLOOKUP(C2025,'Secteur Ex DG'!B:B,1,FALSE)</f>
        <v>7860</v>
      </c>
    </row>
    <row r="2026" spans="1:12" hidden="1" x14ac:dyDescent="0.25">
      <c r="A2026" s="65" t="s">
        <v>6099</v>
      </c>
      <c r="B2026" s="65" t="s">
        <v>6100</v>
      </c>
      <c r="C2026" s="65">
        <v>7861</v>
      </c>
      <c r="D2026" s="65"/>
      <c r="E2026" s="65"/>
      <c r="F2026" s="65"/>
      <c r="G2026" s="65">
        <v>1</v>
      </c>
      <c r="H2026" s="67">
        <f>VLOOKUP(C2026,'Secteur Ex DG'!B:B,1,FALSE)</f>
        <v>7861</v>
      </c>
    </row>
    <row r="2027" spans="1:12" hidden="1" x14ac:dyDescent="0.25">
      <c r="A2027" s="65" t="s">
        <v>6105</v>
      </c>
      <c r="B2027" s="65" t="s">
        <v>6106</v>
      </c>
      <c r="C2027" s="65">
        <v>7901</v>
      </c>
      <c r="D2027" s="65"/>
      <c r="E2027" s="65"/>
      <c r="F2027" s="65"/>
      <c r="G2027" s="65">
        <v>1</v>
      </c>
      <c r="H2027" s="67">
        <f>VLOOKUP(C2027,'Secteur Ex DG'!B:B,1,FALSE)</f>
        <v>7901</v>
      </c>
    </row>
    <row r="2028" spans="1:12" hidden="1" x14ac:dyDescent="0.25">
      <c r="A2028" s="65" t="s">
        <v>6108</v>
      </c>
      <c r="B2028" s="65" t="s">
        <v>6109</v>
      </c>
      <c r="C2028" s="65">
        <v>7902</v>
      </c>
      <c r="D2028" s="65"/>
      <c r="E2028" s="65"/>
      <c r="F2028" s="65"/>
      <c r="G2028" s="65">
        <v>1</v>
      </c>
      <c r="H2028" s="67">
        <f>VLOOKUP(C2028,'Secteur Ex DG'!B:B,1,FALSE)</f>
        <v>7902</v>
      </c>
    </row>
    <row r="2029" spans="1:12" hidden="1" x14ac:dyDescent="0.25">
      <c r="A2029" s="65" t="s">
        <v>6111</v>
      </c>
      <c r="B2029" s="65" t="s">
        <v>6112</v>
      </c>
      <c r="C2029" s="65">
        <v>7903</v>
      </c>
      <c r="D2029" s="65"/>
      <c r="E2029" s="65"/>
      <c r="F2029" s="65"/>
      <c r="G2029" s="65">
        <v>1</v>
      </c>
      <c r="H2029" s="67">
        <f>VLOOKUP(C2029,'Secteur Ex DG'!B:B,1,FALSE)</f>
        <v>7903</v>
      </c>
    </row>
    <row r="2030" spans="1:12" hidden="1" x14ac:dyDescent="0.25">
      <c r="A2030" s="65" t="s">
        <v>6114</v>
      </c>
      <c r="B2030" s="65" t="s">
        <v>6115</v>
      </c>
      <c r="C2030" s="65">
        <v>7904</v>
      </c>
      <c r="D2030" s="65"/>
      <c r="E2030" s="65"/>
      <c r="F2030" s="65"/>
      <c r="G2030" s="65">
        <v>1</v>
      </c>
      <c r="H2030" s="67">
        <f>VLOOKUP(C2030,'Secteur Ex DG'!B:B,1,FALSE)</f>
        <v>7904</v>
      </c>
    </row>
    <row r="2031" spans="1:12" hidden="1" x14ac:dyDescent="0.25">
      <c r="A2031" s="65" t="s">
        <v>6117</v>
      </c>
      <c r="B2031" s="65" t="s">
        <v>6118</v>
      </c>
      <c r="C2031" s="65">
        <v>7905</v>
      </c>
      <c r="D2031" s="65"/>
      <c r="E2031" s="65"/>
      <c r="F2031" s="65"/>
      <c r="G2031" s="65">
        <v>1</v>
      </c>
      <c r="H2031" s="67">
        <f>VLOOKUP(C2031,'Secteur Ex DG'!B:B,1,FALSE)</f>
        <v>7905</v>
      </c>
    </row>
    <row r="2032" spans="1:12" hidden="1" x14ac:dyDescent="0.25">
      <c r="A2032" s="65" t="s">
        <v>6120</v>
      </c>
      <c r="B2032" s="65" t="s">
        <v>6121</v>
      </c>
      <c r="C2032" s="65">
        <v>7959</v>
      </c>
      <c r="D2032" s="65"/>
      <c r="E2032" s="65"/>
      <c r="F2032" s="65"/>
      <c r="G2032" s="65">
        <v>1</v>
      </c>
      <c r="H2032" s="67">
        <f>VLOOKUP(C2032,'Secteur Ex DG'!B:B,1,FALSE)</f>
        <v>7959</v>
      </c>
    </row>
    <row r="2033" spans="1:8" hidden="1" x14ac:dyDescent="0.25">
      <c r="A2033" s="65" t="s">
        <v>6123</v>
      </c>
      <c r="B2033" s="65" t="s">
        <v>6124</v>
      </c>
      <c r="C2033" s="65">
        <v>7960</v>
      </c>
      <c r="D2033" s="65"/>
      <c r="E2033" s="65"/>
      <c r="F2033" s="65"/>
      <c r="G2033" s="65">
        <v>1</v>
      </c>
      <c r="H2033" s="67">
        <f>VLOOKUP(C2033,'Secteur Ex DG'!B:B,1,FALSE)</f>
        <v>7960</v>
      </c>
    </row>
    <row r="2034" spans="1:8" hidden="1" x14ac:dyDescent="0.25">
      <c r="A2034" s="65" t="s">
        <v>6126</v>
      </c>
      <c r="B2034" s="65" t="s">
        <v>6127</v>
      </c>
      <c r="C2034" s="65">
        <v>7961</v>
      </c>
      <c r="D2034" s="65"/>
      <c r="E2034" s="65"/>
      <c r="F2034" s="65"/>
      <c r="G2034" s="65">
        <v>1</v>
      </c>
      <c r="H2034" s="67">
        <f>VLOOKUP(C2034,'Secteur Ex DG'!B:B,1,FALSE)</f>
        <v>7961</v>
      </c>
    </row>
    <row r="2035" spans="1:8" hidden="1" x14ac:dyDescent="0.25">
      <c r="A2035" s="65" t="s">
        <v>6129</v>
      </c>
      <c r="B2035" s="65" t="s">
        <v>6130</v>
      </c>
      <c r="C2035" s="65">
        <v>7962</v>
      </c>
      <c r="D2035" s="65"/>
      <c r="E2035" s="65"/>
      <c r="F2035" s="65"/>
      <c r="G2035" s="65">
        <v>1</v>
      </c>
      <c r="H2035" s="67">
        <f>VLOOKUP(C2035,'Secteur Ex DG'!B:B,1,FALSE)</f>
        <v>7962</v>
      </c>
    </row>
    <row r="2036" spans="1:8" hidden="1" x14ac:dyDescent="0.25">
      <c r="A2036" s="65" t="s">
        <v>6132</v>
      </c>
      <c r="B2036" s="65" t="s">
        <v>6133</v>
      </c>
      <c r="C2036" s="65">
        <v>7963</v>
      </c>
      <c r="D2036" s="65"/>
      <c r="E2036" s="65"/>
      <c r="F2036" s="65"/>
      <c r="G2036" s="65">
        <v>1</v>
      </c>
      <c r="H2036" s="67">
        <f>VLOOKUP(C2036,'Secteur Ex DG'!B:B,1,FALSE)</f>
        <v>7963</v>
      </c>
    </row>
    <row r="2037" spans="1:8" hidden="1" x14ac:dyDescent="0.25">
      <c r="A2037" s="65" t="s">
        <v>6135</v>
      </c>
      <c r="B2037" s="65" t="s">
        <v>6136</v>
      </c>
      <c r="C2037" s="65">
        <v>7964</v>
      </c>
      <c r="D2037" s="65"/>
      <c r="E2037" s="65"/>
      <c r="F2037" s="65"/>
      <c r="G2037" s="65">
        <v>1</v>
      </c>
      <c r="H2037" s="67">
        <f>VLOOKUP(C2037,'Secteur Ex DG'!B:B,1,FALSE)</f>
        <v>7964</v>
      </c>
    </row>
    <row r="2038" spans="1:8" hidden="1" x14ac:dyDescent="0.25">
      <c r="A2038" s="65" t="s">
        <v>6138</v>
      </c>
      <c r="B2038" s="65" t="s">
        <v>6139</v>
      </c>
      <c r="C2038" s="65">
        <v>7965</v>
      </c>
      <c r="D2038" s="65"/>
      <c r="E2038" s="65"/>
      <c r="F2038" s="65"/>
      <c r="G2038" s="65">
        <v>1</v>
      </c>
      <c r="H2038" s="67">
        <f>VLOOKUP(C2038,'Secteur Ex DG'!B:B,1,FALSE)</f>
        <v>7965</v>
      </c>
    </row>
    <row r="2039" spans="1:8" hidden="1" x14ac:dyDescent="0.25">
      <c r="A2039" s="65" t="s">
        <v>6141</v>
      </c>
      <c r="B2039" s="65" t="s">
        <v>6142</v>
      </c>
      <c r="C2039" s="65">
        <v>7966</v>
      </c>
      <c r="D2039" s="65"/>
      <c r="E2039" s="65"/>
      <c r="F2039" s="65"/>
      <c r="G2039" s="65">
        <v>1</v>
      </c>
      <c r="H2039" s="67">
        <f>VLOOKUP(C2039,'Secteur Ex DG'!B:B,1,FALSE)</f>
        <v>7966</v>
      </c>
    </row>
    <row r="2040" spans="1:8" hidden="1" x14ac:dyDescent="0.25">
      <c r="A2040" s="65" t="s">
        <v>6144</v>
      </c>
      <c r="B2040" s="65" t="s">
        <v>6145</v>
      </c>
      <c r="C2040" s="65">
        <v>7967</v>
      </c>
      <c r="D2040" s="65"/>
      <c r="E2040" s="65"/>
      <c r="F2040" s="65"/>
      <c r="G2040" s="65">
        <v>1</v>
      </c>
      <c r="H2040" s="67">
        <f>VLOOKUP(C2040,'Secteur Ex DG'!B:B,1,FALSE)</f>
        <v>7967</v>
      </c>
    </row>
    <row r="2041" spans="1:8" hidden="1" x14ac:dyDescent="0.25">
      <c r="A2041" s="65" t="s">
        <v>6147</v>
      </c>
      <c r="B2041" s="65" t="s">
        <v>6148</v>
      </c>
      <c r="C2041" s="65">
        <v>7968</v>
      </c>
      <c r="D2041" s="65"/>
      <c r="E2041" s="65"/>
      <c r="F2041" s="65"/>
      <c r="G2041" s="65">
        <v>1</v>
      </c>
      <c r="H2041" s="67">
        <f>VLOOKUP(C2041,'Secteur Ex DG'!B:B,1,FALSE)</f>
        <v>7968</v>
      </c>
    </row>
    <row r="2042" spans="1:8" hidden="1" x14ac:dyDescent="0.25">
      <c r="A2042" s="65" t="s">
        <v>6150</v>
      </c>
      <c r="B2042" s="65" t="s">
        <v>6151</v>
      </c>
      <c r="C2042" s="65">
        <v>7969</v>
      </c>
      <c r="D2042" s="65"/>
      <c r="E2042" s="65"/>
      <c r="F2042" s="65"/>
      <c r="G2042" s="65">
        <v>1</v>
      </c>
      <c r="H2042" s="67">
        <f>VLOOKUP(C2042,'Secteur Ex DG'!B:B,1,FALSE)</f>
        <v>7969</v>
      </c>
    </row>
    <row r="2043" spans="1:8" hidden="1" x14ac:dyDescent="0.25">
      <c r="A2043" s="65" t="s">
        <v>6153</v>
      </c>
      <c r="B2043" s="65" t="s">
        <v>6154</v>
      </c>
      <c r="C2043" s="65">
        <v>7970</v>
      </c>
      <c r="D2043" s="65"/>
      <c r="E2043" s="65"/>
      <c r="F2043" s="65"/>
      <c r="G2043" s="65">
        <v>1</v>
      </c>
      <c r="H2043" s="67">
        <f>VLOOKUP(C2043,'Secteur Ex DG'!B:B,1,FALSE)</f>
        <v>7970</v>
      </c>
    </row>
    <row r="2044" spans="1:8" hidden="1" x14ac:dyDescent="0.25">
      <c r="A2044" s="65" t="s">
        <v>6156</v>
      </c>
      <c r="B2044" s="65" t="s">
        <v>6157</v>
      </c>
      <c r="C2044" s="65">
        <v>7971</v>
      </c>
      <c r="D2044" s="65"/>
      <c r="E2044" s="65"/>
      <c r="F2044" s="65"/>
      <c r="G2044" s="65">
        <v>1</v>
      </c>
      <c r="H2044" s="67">
        <f>VLOOKUP(C2044,'Secteur Ex DG'!B:B,1,FALSE)</f>
        <v>7971</v>
      </c>
    </row>
    <row r="2045" spans="1:8" hidden="1" x14ac:dyDescent="0.25">
      <c r="A2045" s="65" t="s">
        <v>6159</v>
      </c>
      <c r="B2045" s="65" t="s">
        <v>6160</v>
      </c>
      <c r="C2045" s="65">
        <v>7972</v>
      </c>
      <c r="D2045" s="65"/>
      <c r="E2045" s="65"/>
      <c r="F2045" s="65"/>
      <c r="G2045" s="65">
        <v>1</v>
      </c>
      <c r="H2045" s="67">
        <f>VLOOKUP(C2045,'Secteur Ex DG'!B:B,1,FALSE)</f>
        <v>7972</v>
      </c>
    </row>
    <row r="2046" spans="1:8" hidden="1" x14ac:dyDescent="0.25">
      <c r="A2046" s="65" t="s">
        <v>6162</v>
      </c>
      <c r="B2046" s="65" t="s">
        <v>6163</v>
      </c>
      <c r="C2046" s="65">
        <v>7973</v>
      </c>
      <c r="D2046" s="65"/>
      <c r="E2046" s="65"/>
      <c r="F2046" s="65"/>
      <c r="G2046" s="65">
        <v>1</v>
      </c>
      <c r="H2046" s="67">
        <f>VLOOKUP(C2046,'Secteur Ex DG'!B:B,1,FALSE)</f>
        <v>7973</v>
      </c>
    </row>
    <row r="2047" spans="1:8" hidden="1" x14ac:dyDescent="0.25">
      <c r="A2047" s="65" t="s">
        <v>6165</v>
      </c>
      <c r="B2047" s="65" t="s">
        <v>6166</v>
      </c>
      <c r="C2047" s="65">
        <v>7974</v>
      </c>
      <c r="D2047" s="65"/>
      <c r="E2047" s="65"/>
      <c r="F2047" s="65"/>
      <c r="G2047" s="65">
        <v>1</v>
      </c>
      <c r="H2047" s="67">
        <f>VLOOKUP(C2047,'Secteur Ex DG'!B:B,1,FALSE)</f>
        <v>7974</v>
      </c>
    </row>
    <row r="2048" spans="1:8" hidden="1" x14ac:dyDescent="0.25">
      <c r="A2048" s="65" t="s">
        <v>6168</v>
      </c>
      <c r="B2048" s="65" t="s">
        <v>6169</v>
      </c>
      <c r="C2048" s="65">
        <v>7975</v>
      </c>
      <c r="D2048" s="65"/>
      <c r="E2048" s="65"/>
      <c r="F2048" s="65"/>
      <c r="G2048" s="65">
        <v>1</v>
      </c>
      <c r="H2048" s="67">
        <f>VLOOKUP(C2048,'Secteur Ex DG'!B:B,1,FALSE)</f>
        <v>7975</v>
      </c>
    </row>
    <row r="2049" spans="1:8" hidden="1" x14ac:dyDescent="0.25">
      <c r="A2049" s="65" t="s">
        <v>6171</v>
      </c>
      <c r="B2049" s="65" t="s">
        <v>6172</v>
      </c>
      <c r="C2049" s="65">
        <v>7976</v>
      </c>
      <c r="D2049" s="65"/>
      <c r="E2049" s="65"/>
      <c r="F2049" s="65"/>
      <c r="G2049" s="65">
        <v>1</v>
      </c>
      <c r="H2049" s="67">
        <f>VLOOKUP(C2049,'Secteur Ex DG'!B:B,1,FALSE)</f>
        <v>7976</v>
      </c>
    </row>
    <row r="2050" spans="1:8" hidden="1" x14ac:dyDescent="0.25">
      <c r="A2050" s="65" t="s">
        <v>6174</v>
      </c>
      <c r="B2050" s="65" t="s">
        <v>6175</v>
      </c>
      <c r="C2050" s="65">
        <v>7977</v>
      </c>
      <c r="D2050" s="65"/>
      <c r="E2050" s="65"/>
      <c r="F2050" s="65"/>
      <c r="G2050" s="65">
        <v>1</v>
      </c>
      <c r="H2050" s="67">
        <f>VLOOKUP(C2050,'Secteur Ex DG'!B:B,1,FALSE)</f>
        <v>7977</v>
      </c>
    </row>
    <row r="2051" spans="1:8" hidden="1" x14ac:dyDescent="0.25">
      <c r="A2051" s="65" t="s">
        <v>6177</v>
      </c>
      <c r="B2051" s="65" t="s">
        <v>6178</v>
      </c>
      <c r="C2051" s="65">
        <v>7978</v>
      </c>
      <c r="D2051" s="65"/>
      <c r="E2051" s="65"/>
      <c r="F2051" s="65"/>
      <c r="G2051" s="65">
        <v>1</v>
      </c>
      <c r="H2051" s="67">
        <f>VLOOKUP(C2051,'Secteur Ex DG'!B:B,1,FALSE)</f>
        <v>7978</v>
      </c>
    </row>
    <row r="2052" spans="1:8" hidden="1" x14ac:dyDescent="0.25">
      <c r="A2052" s="65" t="s">
        <v>6180</v>
      </c>
      <c r="B2052" s="65" t="s">
        <v>6181</v>
      </c>
      <c r="C2052" s="65">
        <v>7979</v>
      </c>
      <c r="D2052" s="65"/>
      <c r="E2052" s="65"/>
      <c r="F2052" s="65"/>
      <c r="G2052" s="65">
        <v>1</v>
      </c>
      <c r="H2052" s="67">
        <f>VLOOKUP(C2052,'Secteur Ex DG'!B:B,1,FALSE)</f>
        <v>7979</v>
      </c>
    </row>
    <row r="2053" spans="1:8" hidden="1" x14ac:dyDescent="0.25">
      <c r="A2053" s="65" t="s">
        <v>6183</v>
      </c>
      <c r="B2053" s="65" t="s">
        <v>6184</v>
      </c>
      <c r="C2053" s="65">
        <v>7980</v>
      </c>
      <c r="D2053" s="65"/>
      <c r="E2053" s="65"/>
      <c r="F2053" s="65"/>
      <c r="G2053" s="65">
        <v>1</v>
      </c>
      <c r="H2053" s="67">
        <f>VLOOKUP(C2053,'Secteur Ex DG'!B:B,1,FALSE)</f>
        <v>7980</v>
      </c>
    </row>
    <row r="2054" spans="1:8" hidden="1" x14ac:dyDescent="0.25">
      <c r="A2054" s="65" t="s">
        <v>6212</v>
      </c>
      <c r="B2054" s="65" t="s">
        <v>6213</v>
      </c>
      <c r="C2054" s="65">
        <v>7995</v>
      </c>
      <c r="D2054" s="65"/>
      <c r="E2054" s="65"/>
      <c r="F2054" s="65"/>
      <c r="G2054" s="65">
        <v>1</v>
      </c>
      <c r="H2054" s="67">
        <f>VLOOKUP(C2054,'Secteur Ex DG'!B:B,1,FALSE)</f>
        <v>7995</v>
      </c>
    </row>
    <row r="2055" spans="1:8" hidden="1" x14ac:dyDescent="0.25">
      <c r="A2055" s="65" t="s">
        <v>6186</v>
      </c>
      <c r="B2055" s="65" t="s">
        <v>6187</v>
      </c>
      <c r="C2055" s="65">
        <v>7984</v>
      </c>
      <c r="D2055" s="65"/>
      <c r="E2055" s="65"/>
      <c r="F2055" s="65"/>
      <c r="G2055" s="65">
        <v>1</v>
      </c>
      <c r="H2055" s="67">
        <f>VLOOKUP(C2055,'Secteur Ex DG'!B:B,1,FALSE)</f>
        <v>7984</v>
      </c>
    </row>
    <row r="2056" spans="1:8" hidden="1" x14ac:dyDescent="0.25">
      <c r="A2056" s="65" t="s">
        <v>6189</v>
      </c>
      <c r="B2056" s="65" t="s">
        <v>6190</v>
      </c>
      <c r="C2056" s="65">
        <v>7985</v>
      </c>
      <c r="D2056" s="65"/>
      <c r="E2056" s="65"/>
      <c r="F2056" s="65"/>
      <c r="G2056" s="65">
        <v>1</v>
      </c>
      <c r="H2056" s="67">
        <f>VLOOKUP(C2056,'Secteur Ex DG'!B:B,1,FALSE)</f>
        <v>7985</v>
      </c>
    </row>
    <row r="2057" spans="1:8" hidden="1" x14ac:dyDescent="0.25">
      <c r="A2057" s="65" t="s">
        <v>6215</v>
      </c>
      <c r="B2057" s="65" t="s">
        <v>6216</v>
      </c>
      <c r="C2057" s="65">
        <v>7996</v>
      </c>
      <c r="D2057" s="65"/>
      <c r="E2057" s="65"/>
      <c r="F2057" s="65"/>
      <c r="G2057" s="65">
        <v>1</v>
      </c>
      <c r="H2057" s="67">
        <f>VLOOKUP(C2057,'Secteur Ex DG'!B:B,1,FALSE)</f>
        <v>7996</v>
      </c>
    </row>
    <row r="2058" spans="1:8" hidden="1" x14ac:dyDescent="0.25">
      <c r="A2058" s="65" t="s">
        <v>6192</v>
      </c>
      <c r="B2058" s="65" t="s">
        <v>6193</v>
      </c>
      <c r="C2058" s="65">
        <v>7986</v>
      </c>
      <c r="D2058" s="65"/>
      <c r="E2058" s="65"/>
      <c r="F2058" s="65"/>
      <c r="G2058" s="65">
        <v>1</v>
      </c>
      <c r="H2058" s="67">
        <f>VLOOKUP(C2058,'Secteur Ex DG'!B:B,1,FALSE)</f>
        <v>7986</v>
      </c>
    </row>
    <row r="2059" spans="1:8" hidden="1" x14ac:dyDescent="0.25">
      <c r="A2059" s="65" t="s">
        <v>6195</v>
      </c>
      <c r="B2059" s="65" t="s">
        <v>6196</v>
      </c>
      <c r="C2059" s="65">
        <v>7988</v>
      </c>
      <c r="D2059" s="65"/>
      <c r="E2059" s="65"/>
      <c r="F2059" s="65"/>
      <c r="G2059" s="65">
        <v>1</v>
      </c>
      <c r="H2059" s="67">
        <f>VLOOKUP(C2059,'Secteur Ex DG'!B:B,1,FALSE)</f>
        <v>7988</v>
      </c>
    </row>
    <row r="2060" spans="1:8" hidden="1" x14ac:dyDescent="0.25">
      <c r="A2060" s="65" t="s">
        <v>6198</v>
      </c>
      <c r="B2060" s="65" t="s">
        <v>6199</v>
      </c>
      <c r="C2060" s="65">
        <v>7989</v>
      </c>
      <c r="D2060" s="65"/>
      <c r="E2060" s="65"/>
      <c r="F2060" s="65"/>
      <c r="G2060" s="65">
        <v>1</v>
      </c>
      <c r="H2060" s="67">
        <f>VLOOKUP(C2060,'Secteur Ex DG'!B:B,1,FALSE)</f>
        <v>7989</v>
      </c>
    </row>
    <row r="2061" spans="1:8" hidden="1" x14ac:dyDescent="0.25">
      <c r="A2061" s="65" t="s">
        <v>6201</v>
      </c>
      <c r="B2061" s="65" t="s">
        <v>6202</v>
      </c>
      <c r="C2061" s="65">
        <v>7990</v>
      </c>
      <c r="D2061" s="65"/>
      <c r="E2061" s="65"/>
      <c r="F2061" s="65"/>
      <c r="G2061" s="65">
        <v>1</v>
      </c>
      <c r="H2061" s="67">
        <f>VLOOKUP(C2061,'Secteur Ex DG'!B:B,1,FALSE)</f>
        <v>7990</v>
      </c>
    </row>
    <row r="2062" spans="1:8" hidden="1" x14ac:dyDescent="0.25">
      <c r="A2062" s="65" t="s">
        <v>6218</v>
      </c>
      <c r="B2062" s="65" t="s">
        <v>6219</v>
      </c>
      <c r="C2062" s="65">
        <v>7997</v>
      </c>
      <c r="D2062" s="65"/>
      <c r="E2062" s="65"/>
      <c r="F2062" s="65"/>
      <c r="G2062" s="65">
        <v>1</v>
      </c>
      <c r="H2062" s="67">
        <f>VLOOKUP(C2062,'Secteur Ex DG'!B:B,1,FALSE)</f>
        <v>7997</v>
      </c>
    </row>
    <row r="2063" spans="1:8" hidden="1" x14ac:dyDescent="0.25">
      <c r="A2063" s="65" t="s">
        <v>6221</v>
      </c>
      <c r="B2063" s="65" t="s">
        <v>6222</v>
      </c>
      <c r="C2063" s="65">
        <v>7998</v>
      </c>
      <c r="D2063" s="65"/>
      <c r="E2063" s="65"/>
      <c r="F2063" s="65"/>
      <c r="G2063" s="65">
        <v>1</v>
      </c>
      <c r="H2063" s="67">
        <f>VLOOKUP(C2063,'Secteur Ex DG'!B:B,1,FALSE)</f>
        <v>7998</v>
      </c>
    </row>
    <row r="2064" spans="1:8" hidden="1" x14ac:dyDescent="0.25">
      <c r="A2064" s="65" t="s">
        <v>6204</v>
      </c>
      <c r="B2064" s="65" t="s">
        <v>6205</v>
      </c>
      <c r="C2064" s="65">
        <v>7991</v>
      </c>
      <c r="D2064" s="65"/>
      <c r="E2064" s="65"/>
      <c r="F2064" s="65"/>
      <c r="G2064" s="65">
        <v>1</v>
      </c>
      <c r="H2064" s="67">
        <f>VLOOKUP(C2064,'Secteur Ex DG'!B:B,1,FALSE)</f>
        <v>7991</v>
      </c>
    </row>
    <row r="2065" spans="1:10" x14ac:dyDescent="0.25">
      <c r="A2065" s="65" t="s">
        <v>6207</v>
      </c>
      <c r="B2065" s="65" t="s">
        <v>6208</v>
      </c>
      <c r="C2065" s="65">
        <v>7992</v>
      </c>
      <c r="D2065" s="65">
        <v>7993</v>
      </c>
      <c r="E2065" s="65">
        <v>7994</v>
      </c>
      <c r="F2065" s="65"/>
      <c r="G2065" s="65">
        <v>3</v>
      </c>
      <c r="H2065" s="67">
        <f>VLOOKUP(C2065,'Secteur Ex DG'!B:B,1,FALSE)</f>
        <v>7992</v>
      </c>
      <c r="I2065" s="67">
        <f>VLOOKUP(D2065,'Secteur Ex DG'!B:B,1,FALSE)</f>
        <v>7993</v>
      </c>
      <c r="J2065">
        <f>VLOOKUP(E2065,'Secteur Ex DG'!B:B,1,FALSE)</f>
        <v>7994</v>
      </c>
    </row>
    <row r="2066" spans="1:10" hidden="1" x14ac:dyDescent="0.25">
      <c r="A2066" s="65" t="s">
        <v>6224</v>
      </c>
      <c r="B2066" s="65" t="s">
        <v>6225</v>
      </c>
      <c r="C2066" s="65">
        <v>8701</v>
      </c>
      <c r="D2066" s="65"/>
      <c r="E2066" s="65"/>
      <c r="F2066" s="65"/>
      <c r="G2066" s="65">
        <v>1</v>
      </c>
      <c r="H2066" s="67">
        <f>VLOOKUP(C2066,'Secteur Ex DG'!B:B,1,FALSE)</f>
        <v>8701</v>
      </c>
    </row>
    <row r="2067" spans="1:10" hidden="1" x14ac:dyDescent="0.25">
      <c r="A2067" s="66" t="s">
        <v>6227</v>
      </c>
      <c r="B2067" s="67" t="s">
        <v>6228</v>
      </c>
      <c r="C2067" s="67">
        <v>8703</v>
      </c>
      <c r="G2067" s="68">
        <v>1</v>
      </c>
      <c r="H2067" s="67">
        <f>VLOOKUP(C2067,'Secteur Ex DG'!B:B,1,FALSE)</f>
        <v>8703</v>
      </c>
    </row>
    <row r="2068" spans="1:10" hidden="1" x14ac:dyDescent="0.25">
      <c r="A2068" s="65" t="s">
        <v>6230</v>
      </c>
      <c r="B2068" s="65" t="s">
        <v>6231</v>
      </c>
      <c r="C2068" s="65">
        <v>8704</v>
      </c>
      <c r="D2068" s="65"/>
      <c r="E2068" s="65"/>
      <c r="F2068" s="65"/>
      <c r="G2068" s="65">
        <v>1</v>
      </c>
      <c r="H2068" s="67">
        <f>VLOOKUP(C2068,'Secteur Ex DG'!B:B,1,FALSE)</f>
        <v>8704</v>
      </c>
    </row>
    <row r="2069" spans="1:10" hidden="1" x14ac:dyDescent="0.25">
      <c r="A2069" s="65" t="s">
        <v>6233</v>
      </c>
      <c r="B2069" s="65" t="s">
        <v>6234</v>
      </c>
      <c r="C2069" s="65">
        <v>8755</v>
      </c>
      <c r="D2069" s="65"/>
      <c r="E2069" s="65"/>
      <c r="F2069" s="65"/>
      <c r="G2069" s="65">
        <v>1</v>
      </c>
      <c r="H2069" s="67">
        <f>VLOOKUP(C2069,'Secteur Ex DG'!B:B,1,FALSE)</f>
        <v>8755</v>
      </c>
    </row>
    <row r="2070" spans="1:10" hidden="1" x14ac:dyDescent="0.25">
      <c r="A2070" s="65" t="s">
        <v>6236</v>
      </c>
      <c r="B2070" s="65" t="s">
        <v>6237</v>
      </c>
      <c r="C2070" s="65">
        <v>8756</v>
      </c>
      <c r="D2070" s="65"/>
      <c r="E2070" s="65"/>
      <c r="F2070" s="65"/>
      <c r="G2070" s="65">
        <v>1</v>
      </c>
      <c r="H2070" s="67">
        <f>VLOOKUP(C2070,'Secteur Ex DG'!B:B,1,FALSE)</f>
        <v>8756</v>
      </c>
    </row>
    <row r="2071" spans="1:10" hidden="1" x14ac:dyDescent="0.25">
      <c r="A2071" s="65" t="s">
        <v>6239</v>
      </c>
      <c r="B2071" s="65" t="s">
        <v>6240</v>
      </c>
      <c r="C2071" s="65">
        <v>8757</v>
      </c>
      <c r="D2071" s="65"/>
      <c r="E2071" s="65"/>
      <c r="F2071" s="65"/>
      <c r="G2071" s="65">
        <v>1</v>
      </c>
      <c r="H2071" s="67">
        <f>VLOOKUP(C2071,'Secteur Ex DG'!B:B,1,FALSE)</f>
        <v>8757</v>
      </c>
    </row>
    <row r="2072" spans="1:10" hidden="1" x14ac:dyDescent="0.25">
      <c r="A2072" s="65" t="s">
        <v>6242</v>
      </c>
      <c r="B2072" s="65" t="s">
        <v>6243</v>
      </c>
      <c r="C2072" s="65">
        <v>8758</v>
      </c>
      <c r="D2072" s="65"/>
      <c r="E2072" s="65"/>
      <c r="F2072" s="65"/>
      <c r="G2072" s="65">
        <v>1</v>
      </c>
      <c r="H2072" s="67">
        <f>VLOOKUP(C2072,'Secteur Ex DG'!B:B,1,FALSE)</f>
        <v>8758</v>
      </c>
    </row>
    <row r="2073" spans="1:10" hidden="1" x14ac:dyDescent="0.25">
      <c r="A2073" s="65" t="s">
        <v>6245</v>
      </c>
      <c r="B2073" s="65" t="s">
        <v>6246</v>
      </c>
      <c r="C2073" s="65">
        <v>8759</v>
      </c>
      <c r="D2073" s="65"/>
      <c r="E2073" s="65"/>
      <c r="F2073" s="65"/>
      <c r="G2073" s="65">
        <v>1</v>
      </c>
      <c r="H2073" s="67">
        <f>VLOOKUP(C2073,'Secteur Ex DG'!B:B,1,FALSE)</f>
        <v>8759</v>
      </c>
    </row>
    <row r="2074" spans="1:10" hidden="1" x14ac:dyDescent="0.25">
      <c r="A2074" s="65" t="s">
        <v>6248</v>
      </c>
      <c r="B2074" s="65" t="s">
        <v>6249</v>
      </c>
      <c r="C2074" s="65">
        <v>8802</v>
      </c>
      <c r="D2074" s="65"/>
      <c r="E2074" s="65"/>
      <c r="F2074" s="65"/>
      <c r="G2074" s="65">
        <v>1</v>
      </c>
      <c r="H2074" s="67">
        <f>VLOOKUP(C2074,'Secteur Ex DG'!B:B,1,FALSE)</f>
        <v>8802</v>
      </c>
    </row>
    <row r="2075" spans="1:10" hidden="1" x14ac:dyDescent="0.25">
      <c r="A2075" s="65" t="s">
        <v>6251</v>
      </c>
      <c r="B2075" s="65" t="s">
        <v>6252</v>
      </c>
      <c r="C2075" s="65">
        <v>8803</v>
      </c>
      <c r="D2075" s="65"/>
      <c r="E2075" s="65"/>
      <c r="F2075" s="65"/>
      <c r="G2075" s="65">
        <v>1</v>
      </c>
      <c r="H2075" s="67">
        <f>VLOOKUP(C2075,'Secteur Ex DG'!B:B,1,FALSE)</f>
        <v>8803</v>
      </c>
    </row>
    <row r="2076" spans="1:10" hidden="1" x14ac:dyDescent="0.25">
      <c r="A2076" s="65" t="s">
        <v>6254</v>
      </c>
      <c r="B2076" s="65" t="s">
        <v>6255</v>
      </c>
      <c r="C2076" s="65">
        <v>8804</v>
      </c>
      <c r="D2076" s="65"/>
      <c r="E2076" s="65"/>
      <c r="F2076" s="65"/>
      <c r="G2076" s="65">
        <v>1</v>
      </c>
      <c r="H2076" s="67">
        <f>VLOOKUP(C2076,'Secteur Ex DG'!B:B,1,FALSE)</f>
        <v>8804</v>
      </c>
    </row>
    <row r="2077" spans="1:10" hidden="1" x14ac:dyDescent="0.25">
      <c r="A2077" s="65" t="s">
        <v>6257</v>
      </c>
      <c r="B2077" s="65" t="s">
        <v>6258</v>
      </c>
      <c r="C2077" s="65">
        <v>8805</v>
      </c>
      <c r="D2077" s="65"/>
      <c r="E2077" s="65"/>
      <c r="F2077" s="65"/>
      <c r="G2077" s="65">
        <v>1</v>
      </c>
      <c r="H2077" s="67">
        <f>VLOOKUP(C2077,'Secteur Ex DG'!B:B,1,FALSE)</f>
        <v>8805</v>
      </c>
    </row>
    <row r="2078" spans="1:10" hidden="1" x14ac:dyDescent="0.25">
      <c r="A2078" s="65" t="s">
        <v>6260</v>
      </c>
      <c r="B2078" s="65" t="s">
        <v>6261</v>
      </c>
      <c r="C2078" s="65">
        <v>8852</v>
      </c>
      <c r="D2078" s="65"/>
      <c r="E2078" s="65"/>
      <c r="F2078" s="65"/>
      <c r="G2078" s="65">
        <v>1</v>
      </c>
      <c r="H2078" s="67">
        <f>VLOOKUP(C2078,'Secteur Ex DG'!B:B,1,FALSE)</f>
        <v>8852</v>
      </c>
    </row>
    <row r="2079" spans="1:10" hidden="1" x14ac:dyDescent="0.25">
      <c r="A2079" s="65" t="s">
        <v>6263</v>
      </c>
      <c r="B2079" s="65" t="s">
        <v>6264</v>
      </c>
      <c r="C2079" s="65">
        <v>8853</v>
      </c>
      <c r="D2079" s="65"/>
      <c r="E2079" s="65"/>
      <c r="F2079" s="65"/>
      <c r="G2079" s="65">
        <v>1</v>
      </c>
      <c r="H2079" s="67">
        <f>VLOOKUP(C2079,'Secteur Ex DG'!B:B,1,FALSE)</f>
        <v>8853</v>
      </c>
    </row>
    <row r="2080" spans="1:10" hidden="1" x14ac:dyDescent="0.25">
      <c r="A2080" s="65" t="s">
        <v>6266</v>
      </c>
      <c r="B2080" s="65" t="s">
        <v>6267</v>
      </c>
      <c r="C2080" s="65">
        <v>8854</v>
      </c>
      <c r="D2080" s="65"/>
      <c r="E2080" s="65"/>
      <c r="F2080" s="65"/>
      <c r="G2080" s="65">
        <v>1</v>
      </c>
      <c r="H2080" s="67">
        <f>VLOOKUP(C2080,'Secteur Ex DG'!B:B,1,FALSE)</f>
        <v>8854</v>
      </c>
    </row>
    <row r="2081" spans="1:8" hidden="1" x14ac:dyDescent="0.25">
      <c r="A2081" s="65" t="s">
        <v>6269</v>
      </c>
      <c r="B2081" s="65" t="s">
        <v>6270</v>
      </c>
      <c r="C2081" s="65">
        <v>8855</v>
      </c>
      <c r="D2081" s="65"/>
      <c r="E2081" s="65"/>
      <c r="F2081" s="65"/>
      <c r="G2081" s="65">
        <v>1</v>
      </c>
      <c r="H2081" s="67">
        <f>VLOOKUP(C2081,'Secteur Ex DG'!B:B,1,FALSE)</f>
        <v>8855</v>
      </c>
    </row>
    <row r="2082" spans="1:8" hidden="1" x14ac:dyDescent="0.25">
      <c r="A2082" s="65" t="s">
        <v>6272</v>
      </c>
      <c r="B2082" s="65" t="s">
        <v>6273</v>
      </c>
      <c r="C2082" s="65">
        <v>8907</v>
      </c>
      <c r="D2082" s="65"/>
      <c r="E2082" s="65"/>
      <c r="F2082" s="65"/>
      <c r="G2082" s="65">
        <v>1</v>
      </c>
      <c r="H2082" s="67">
        <f>VLOOKUP(C2082,'Secteur Ex DG'!B:B,1,FALSE)</f>
        <v>8907</v>
      </c>
    </row>
    <row r="2083" spans="1:8" hidden="1" x14ac:dyDescent="0.25">
      <c r="A2083" s="65" t="s">
        <v>6275</v>
      </c>
      <c r="B2083" s="65" t="s">
        <v>6276</v>
      </c>
      <c r="C2083" s="65">
        <v>8908</v>
      </c>
      <c r="D2083" s="65"/>
      <c r="E2083" s="65"/>
      <c r="F2083" s="65"/>
      <c r="G2083" s="65">
        <v>1</v>
      </c>
      <c r="H2083" s="67">
        <f>VLOOKUP(C2083,'Secteur Ex DG'!B:B,1,FALSE)</f>
        <v>8908</v>
      </c>
    </row>
    <row r="2084" spans="1:8" hidden="1" x14ac:dyDescent="0.25">
      <c r="A2084" s="65" t="s">
        <v>6278</v>
      </c>
      <c r="B2084" s="65" t="s">
        <v>6279</v>
      </c>
      <c r="C2084" s="65">
        <v>8909</v>
      </c>
      <c r="D2084" s="65"/>
      <c r="E2084" s="65"/>
      <c r="F2084" s="65"/>
      <c r="G2084" s="65">
        <v>1</v>
      </c>
      <c r="H2084" s="67">
        <f>VLOOKUP(C2084,'Secteur Ex DG'!B:B,1,FALSE)</f>
        <v>8909</v>
      </c>
    </row>
    <row r="2085" spans="1:8" hidden="1" x14ac:dyDescent="0.25">
      <c r="A2085" s="65" t="s">
        <v>6281</v>
      </c>
      <c r="B2085" s="65" t="s">
        <v>6282</v>
      </c>
      <c r="C2085" s="65">
        <v>8917</v>
      </c>
      <c r="D2085" s="65"/>
      <c r="E2085" s="65"/>
      <c r="F2085" s="65"/>
      <c r="G2085" s="65">
        <v>1</v>
      </c>
      <c r="H2085" s="67">
        <f>VLOOKUP(C2085,'Secteur Ex DG'!B:B,1,FALSE)</f>
        <v>8917</v>
      </c>
    </row>
    <row r="2086" spans="1:8" hidden="1" x14ac:dyDescent="0.25">
      <c r="A2086" s="65" t="s">
        <v>6284</v>
      </c>
      <c r="B2086" s="65" t="s">
        <v>6285</v>
      </c>
      <c r="C2086" s="65">
        <v>8920</v>
      </c>
      <c r="D2086" s="65"/>
      <c r="E2086" s="65"/>
      <c r="F2086" s="65"/>
      <c r="G2086" s="65">
        <v>1</v>
      </c>
      <c r="H2086" s="67">
        <f>VLOOKUP(C2086,'Secteur Ex DG'!B:B,1,FALSE)</f>
        <v>8920</v>
      </c>
    </row>
    <row r="2087" spans="1:8" hidden="1" x14ac:dyDescent="0.25">
      <c r="A2087" s="65" t="s">
        <v>6287</v>
      </c>
      <c r="B2087" s="65" t="s">
        <v>6288</v>
      </c>
      <c r="C2087" s="65">
        <v>8921</v>
      </c>
      <c r="D2087" s="65"/>
      <c r="E2087" s="65"/>
      <c r="F2087" s="65"/>
      <c r="G2087" s="65">
        <v>1</v>
      </c>
      <c r="H2087" s="67">
        <f>VLOOKUP(C2087,'Secteur Ex DG'!B:B,1,FALSE)</f>
        <v>8921</v>
      </c>
    </row>
    <row r="2088" spans="1:8" hidden="1" x14ac:dyDescent="0.25">
      <c r="A2088" s="65" t="s">
        <v>6290</v>
      </c>
      <c r="B2088" s="65" t="s">
        <v>6291</v>
      </c>
      <c r="C2088" s="65">
        <v>8922</v>
      </c>
      <c r="D2088" s="65"/>
      <c r="E2088" s="65"/>
      <c r="F2088" s="65"/>
      <c r="G2088" s="65">
        <v>1</v>
      </c>
      <c r="H2088" s="67">
        <f>VLOOKUP(C2088,'Secteur Ex DG'!B:B,1,FALSE)</f>
        <v>8922</v>
      </c>
    </row>
    <row r="2089" spans="1:8" hidden="1" x14ac:dyDescent="0.25">
      <c r="A2089" s="65" t="s">
        <v>6293</v>
      </c>
      <c r="B2089" s="65" t="s">
        <v>6294</v>
      </c>
      <c r="C2089" s="65">
        <v>8923</v>
      </c>
      <c r="D2089" s="65"/>
      <c r="E2089" s="65"/>
      <c r="F2089" s="65"/>
      <c r="G2089" s="65">
        <v>1</v>
      </c>
      <c r="H2089" s="67">
        <f>VLOOKUP(C2089,'Secteur Ex DG'!B:B,1,FALSE)</f>
        <v>8923</v>
      </c>
    </row>
    <row r="2090" spans="1:8" hidden="1" x14ac:dyDescent="0.25">
      <c r="A2090" s="65" t="s">
        <v>6296</v>
      </c>
      <c r="B2090" s="65" t="s">
        <v>6297</v>
      </c>
      <c r="C2090" s="65">
        <v>8924</v>
      </c>
      <c r="D2090" s="65"/>
      <c r="E2090" s="65"/>
      <c r="F2090" s="65"/>
      <c r="G2090" s="65">
        <v>1</v>
      </c>
      <c r="H2090" s="67">
        <f>VLOOKUP(C2090,'Secteur Ex DG'!B:B,1,FALSE)</f>
        <v>8924</v>
      </c>
    </row>
    <row r="2091" spans="1:8" hidden="1" x14ac:dyDescent="0.25">
      <c r="A2091" s="65" t="s">
        <v>6299</v>
      </c>
      <c r="B2091" s="65" t="s">
        <v>6300</v>
      </c>
      <c r="C2091" s="65">
        <v>8925</v>
      </c>
      <c r="D2091" s="65"/>
      <c r="E2091" s="65"/>
      <c r="F2091" s="65"/>
      <c r="G2091" s="65">
        <v>1</v>
      </c>
      <c r="H2091" s="67">
        <f>VLOOKUP(C2091,'Secteur Ex DG'!B:B,1,FALSE)</f>
        <v>8925</v>
      </c>
    </row>
    <row r="2092" spans="1:8" hidden="1" x14ac:dyDescent="0.25">
      <c r="A2092" s="65" t="s">
        <v>6302</v>
      </c>
      <c r="B2092" s="65" t="s">
        <v>6303</v>
      </c>
      <c r="C2092" s="65">
        <v>8971</v>
      </c>
      <c r="D2092" s="65"/>
      <c r="E2092" s="65"/>
      <c r="F2092" s="65"/>
      <c r="G2092" s="65">
        <v>1</v>
      </c>
      <c r="H2092" s="67">
        <f>VLOOKUP(C2092,'Secteur Ex DG'!B:B,1,FALSE)</f>
        <v>8971</v>
      </c>
    </row>
    <row r="2093" spans="1:8" hidden="1" x14ac:dyDescent="0.25">
      <c r="A2093" s="65" t="s">
        <v>6305</v>
      </c>
      <c r="B2093" s="65" t="s">
        <v>6306</v>
      </c>
      <c r="C2093" s="65">
        <v>8972</v>
      </c>
      <c r="D2093" s="65"/>
      <c r="E2093" s="65"/>
      <c r="F2093" s="65"/>
      <c r="G2093" s="65">
        <v>1</v>
      </c>
      <c r="H2093" s="67">
        <f>VLOOKUP(C2093,'Secteur Ex DG'!B:B,1,FALSE)</f>
        <v>8972</v>
      </c>
    </row>
    <row r="2094" spans="1:8" hidden="1" x14ac:dyDescent="0.25">
      <c r="A2094" s="65" t="s">
        <v>6308</v>
      </c>
      <c r="B2094" s="65" t="s">
        <v>6309</v>
      </c>
      <c r="C2094" s="65">
        <v>8973</v>
      </c>
      <c r="D2094" s="65"/>
      <c r="E2094" s="65"/>
      <c r="F2094" s="65"/>
      <c r="G2094" s="65">
        <v>1</v>
      </c>
      <c r="H2094" s="67">
        <f>VLOOKUP(C2094,'Secteur Ex DG'!B:B,1,FALSE)</f>
        <v>8973</v>
      </c>
    </row>
    <row r="2095" spans="1:8" hidden="1" x14ac:dyDescent="0.25">
      <c r="A2095" s="65" t="s">
        <v>6314</v>
      </c>
      <c r="B2095" s="65" t="s">
        <v>6315</v>
      </c>
      <c r="C2095" s="65">
        <v>8977</v>
      </c>
      <c r="D2095" s="65"/>
      <c r="E2095" s="65"/>
      <c r="F2095" s="65"/>
      <c r="G2095" s="65">
        <v>1</v>
      </c>
      <c r="H2095" s="67">
        <f>VLOOKUP(C2095,'Secteur Ex DG'!B:B,1,FALSE)</f>
        <v>8977</v>
      </c>
    </row>
    <row r="2096" spans="1:8" hidden="1" x14ac:dyDescent="0.25">
      <c r="A2096" s="65" t="s">
        <v>6311</v>
      </c>
      <c r="B2096" s="65" t="s">
        <v>6312</v>
      </c>
      <c r="C2096" s="65">
        <v>8976</v>
      </c>
      <c r="D2096" s="65"/>
      <c r="E2096" s="65"/>
      <c r="F2096" s="65"/>
      <c r="G2096" s="65">
        <v>1</v>
      </c>
      <c r="H2096" s="67">
        <f>VLOOKUP(C2096,'Secteur Ex DG'!B:B,1,FALSE)</f>
        <v>8976</v>
      </c>
    </row>
    <row r="2097" spans="1:11" hidden="1" x14ac:dyDescent="0.25">
      <c r="A2097" s="65" t="s">
        <v>6317</v>
      </c>
      <c r="B2097" s="65" t="s">
        <v>6318</v>
      </c>
      <c r="C2097" s="65">
        <v>9602</v>
      </c>
      <c r="D2097" s="65"/>
      <c r="E2097" s="65"/>
      <c r="F2097" s="65"/>
      <c r="G2097" s="65">
        <v>1</v>
      </c>
      <c r="H2097" s="67">
        <f>VLOOKUP(C2097,'Secteur Ex DG'!B:B,1,FALSE)</f>
        <v>9602</v>
      </c>
    </row>
    <row r="2098" spans="1:11" hidden="1" x14ac:dyDescent="0.25">
      <c r="A2098" s="65" t="s">
        <v>6320</v>
      </c>
      <c r="B2098" s="65" t="s">
        <v>6321</v>
      </c>
      <c r="C2098" s="65">
        <v>9603</v>
      </c>
      <c r="D2098" s="65"/>
      <c r="E2098" s="65"/>
      <c r="F2098" s="65"/>
      <c r="G2098" s="65">
        <v>1</v>
      </c>
      <c r="H2098" s="67">
        <f>VLOOKUP(C2098,'Secteur Ex DG'!B:B,1,FALSE)</f>
        <v>9603</v>
      </c>
    </row>
    <row r="2099" spans="1:11" hidden="1" x14ac:dyDescent="0.25">
      <c r="A2099" s="65" t="s">
        <v>6323</v>
      </c>
      <c r="B2099" s="65" t="s">
        <v>6324</v>
      </c>
      <c r="C2099" s="65">
        <v>9604</v>
      </c>
      <c r="D2099" s="65"/>
      <c r="E2099" s="65"/>
      <c r="F2099" s="65"/>
      <c r="G2099" s="65">
        <v>1</v>
      </c>
      <c r="H2099" s="67">
        <f>VLOOKUP(C2099,'Secteur Ex DG'!B:B,1,FALSE)</f>
        <v>9604</v>
      </c>
    </row>
    <row r="2100" spans="1:11" hidden="1" x14ac:dyDescent="0.25">
      <c r="A2100" s="65" t="s">
        <v>6326</v>
      </c>
      <c r="B2100" s="65" t="s">
        <v>6327</v>
      </c>
      <c r="C2100" s="65">
        <v>9605</v>
      </c>
      <c r="D2100" s="65">
        <v>9617</v>
      </c>
      <c r="E2100" s="65"/>
      <c r="F2100" s="65"/>
      <c r="G2100" s="65">
        <v>2</v>
      </c>
      <c r="H2100" s="67">
        <f>VLOOKUP(C2100,'Secteur Ex DG'!B:B,1,FALSE)</f>
        <v>9605</v>
      </c>
      <c r="I2100" s="67">
        <f>VLOOKUP(D2100,'Secteur Ex DG'!B:B,1,FALSE)</f>
        <v>9617</v>
      </c>
    </row>
    <row r="2101" spans="1:11" hidden="1" x14ac:dyDescent="0.25">
      <c r="A2101" s="65" t="s">
        <v>6329</v>
      </c>
      <c r="B2101" s="65" t="s">
        <v>6330</v>
      </c>
      <c r="C2101" s="65">
        <v>9606</v>
      </c>
      <c r="D2101" s="65"/>
      <c r="E2101" s="65"/>
      <c r="F2101" s="65"/>
      <c r="G2101" s="65">
        <v>1</v>
      </c>
      <c r="H2101" s="67">
        <f>VLOOKUP(C2101,'Secteur Ex DG'!B:B,1,FALSE)</f>
        <v>9606</v>
      </c>
    </row>
    <row r="2102" spans="1:11" hidden="1" x14ac:dyDescent="0.25">
      <c r="A2102" s="65" t="s">
        <v>6332</v>
      </c>
      <c r="B2102" s="65" t="s">
        <v>6333</v>
      </c>
      <c r="C2102" s="65">
        <v>9609</v>
      </c>
      <c r="D2102" s="65"/>
      <c r="E2102" s="65"/>
      <c r="F2102" s="65"/>
      <c r="G2102" s="65">
        <v>1</v>
      </c>
      <c r="H2102" s="67">
        <f>VLOOKUP(C2102,'Secteur Ex DG'!B:B,1,FALSE)</f>
        <v>9609</v>
      </c>
    </row>
    <row r="2103" spans="1:11" x14ac:dyDescent="0.25">
      <c r="A2103" s="65" t="s">
        <v>6335</v>
      </c>
      <c r="B2103" s="65" t="s">
        <v>6336</v>
      </c>
      <c r="C2103" s="65">
        <v>9610</v>
      </c>
      <c r="D2103" s="65">
        <v>9620</v>
      </c>
      <c r="E2103" s="65">
        <v>9621</v>
      </c>
      <c r="F2103" s="65">
        <v>9623</v>
      </c>
      <c r="G2103" s="65">
        <v>4</v>
      </c>
      <c r="H2103" s="67">
        <f>VLOOKUP(C2103,'Secteur Ex DG'!B:B,1,FALSE)</f>
        <v>9610</v>
      </c>
      <c r="I2103" s="67">
        <f>VLOOKUP(D2103,'Secteur Ex DG'!B:B,1,FALSE)</f>
        <v>9620</v>
      </c>
      <c r="J2103">
        <f>VLOOKUP(E2103,'Secteur Ex DG'!B:B,1,FALSE)</f>
        <v>9621</v>
      </c>
      <c r="K2103">
        <f>VLOOKUP(F2103,'Secteur Ex DG'!B:B,1,FALSE)</f>
        <v>9623</v>
      </c>
    </row>
    <row r="2104" spans="1:11" hidden="1" x14ac:dyDescent="0.25">
      <c r="A2104" s="65" t="s">
        <v>6338</v>
      </c>
      <c r="B2104" s="65" t="s">
        <v>6339</v>
      </c>
      <c r="C2104" s="65">
        <v>9613</v>
      </c>
      <c r="D2104" s="65"/>
      <c r="E2104" s="65"/>
      <c r="F2104" s="65"/>
      <c r="G2104" s="65">
        <v>1</v>
      </c>
      <c r="H2104" s="67">
        <f>VLOOKUP(C2104,'Secteur Ex DG'!B:B,1,FALSE)</f>
        <v>9613</v>
      </c>
    </row>
    <row r="2105" spans="1:11" hidden="1" x14ac:dyDescent="0.25">
      <c r="A2105" s="65" t="s">
        <v>6341</v>
      </c>
      <c r="B2105" s="65" t="s">
        <v>6342</v>
      </c>
      <c r="C2105" s="65">
        <v>9614</v>
      </c>
      <c r="D2105" s="65"/>
      <c r="E2105" s="65"/>
      <c r="F2105" s="65"/>
      <c r="G2105" s="65">
        <v>1</v>
      </c>
      <c r="H2105" s="67">
        <f>VLOOKUP(C2105,'Secteur Ex DG'!B:B,1,FALSE)</f>
        <v>9614</v>
      </c>
    </row>
    <row r="2106" spans="1:11" hidden="1" x14ac:dyDescent="0.25">
      <c r="A2106" s="65" t="s">
        <v>6344</v>
      </c>
      <c r="B2106" s="65" t="s">
        <v>6345</v>
      </c>
      <c r="C2106" s="65">
        <v>9615</v>
      </c>
      <c r="D2106" s="65"/>
      <c r="E2106" s="65"/>
      <c r="F2106" s="65"/>
      <c r="G2106" s="65">
        <v>1</v>
      </c>
      <c r="H2106" s="67">
        <f>VLOOKUP(C2106,'Secteur Ex DG'!B:B,1,FALSE)</f>
        <v>9615</v>
      </c>
    </row>
    <row r="2107" spans="1:11" hidden="1" x14ac:dyDescent="0.25">
      <c r="A2107" s="65" t="s">
        <v>6347</v>
      </c>
      <c r="B2107" s="65" t="s">
        <v>6348</v>
      </c>
      <c r="C2107" s="65">
        <v>9616</v>
      </c>
      <c r="D2107" s="65"/>
      <c r="E2107" s="65"/>
      <c r="F2107" s="65"/>
      <c r="G2107" s="65">
        <v>1</v>
      </c>
      <c r="H2107" s="67">
        <f>VLOOKUP(C2107,'Secteur Ex DG'!B:B,1,FALSE)</f>
        <v>9616</v>
      </c>
    </row>
    <row r="2108" spans="1:11" hidden="1" x14ac:dyDescent="0.25">
      <c r="A2108" s="65" t="s">
        <v>6353</v>
      </c>
      <c r="B2108" s="65" t="s">
        <v>6354</v>
      </c>
      <c r="C2108" s="65">
        <v>9622</v>
      </c>
      <c r="D2108" s="65">
        <v>9625</v>
      </c>
      <c r="E2108" s="65"/>
      <c r="F2108" s="65"/>
      <c r="G2108" s="65">
        <v>2</v>
      </c>
      <c r="H2108" s="67">
        <f>VLOOKUP(C2108,'Secteur Ex DG'!B:B,1,FALSE)</f>
        <v>9622</v>
      </c>
      <c r="I2108" s="67">
        <f>VLOOKUP(D2108,'Secteur Ex DG'!B:B,1,FALSE)</f>
        <v>9625</v>
      </c>
    </row>
    <row r="2109" spans="1:11" hidden="1" x14ac:dyDescent="0.25">
      <c r="A2109" s="65" t="s">
        <v>6358</v>
      </c>
      <c r="B2109" s="65" t="s">
        <v>6359</v>
      </c>
      <c r="C2109" s="65">
        <v>9626</v>
      </c>
      <c r="D2109" s="65"/>
      <c r="E2109" s="65"/>
      <c r="F2109" s="65"/>
      <c r="G2109" s="65">
        <v>1</v>
      </c>
      <c r="H2109" s="67">
        <f>VLOOKUP(C2109,'Secteur Ex DG'!B:B,1,FALSE)</f>
        <v>9626</v>
      </c>
    </row>
    <row r="2110" spans="1:11" hidden="1" x14ac:dyDescent="0.25">
      <c r="A2110" s="65" t="s">
        <v>6361</v>
      </c>
      <c r="B2110" s="65" t="s">
        <v>6362</v>
      </c>
      <c r="C2110" s="65">
        <v>9628</v>
      </c>
      <c r="D2110" s="65"/>
      <c r="E2110" s="65"/>
      <c r="F2110" s="65"/>
      <c r="G2110" s="65">
        <v>1</v>
      </c>
      <c r="H2110" s="67">
        <f>VLOOKUP(C2110,'Secteur Ex DG'!B:B,1,FALSE)</f>
        <v>9628</v>
      </c>
    </row>
    <row r="2111" spans="1:11" hidden="1" x14ac:dyDescent="0.25">
      <c r="A2111" s="65" t="s">
        <v>6364</v>
      </c>
      <c r="B2111" s="65" t="s">
        <v>6365</v>
      </c>
      <c r="C2111" s="65">
        <v>9629</v>
      </c>
      <c r="D2111" s="65"/>
      <c r="E2111" s="65"/>
      <c r="F2111" s="65"/>
      <c r="G2111" s="65">
        <v>1</v>
      </c>
      <c r="H2111" s="67">
        <f>VLOOKUP(C2111,'Secteur Ex DG'!B:B,1,FALSE)</f>
        <v>9629</v>
      </c>
    </row>
    <row r="2112" spans="1:11" hidden="1" x14ac:dyDescent="0.25">
      <c r="A2112" s="65" t="s">
        <v>6367</v>
      </c>
      <c r="B2112" s="65" t="s">
        <v>6368</v>
      </c>
      <c r="C2112" s="65">
        <v>9630</v>
      </c>
      <c r="D2112" s="65"/>
      <c r="E2112" s="65"/>
      <c r="F2112" s="65"/>
      <c r="G2112" s="65">
        <v>1</v>
      </c>
      <c r="H2112" s="67">
        <f>VLOOKUP(C2112,'Secteur Ex DG'!B:B,1,FALSE)</f>
        <v>9630</v>
      </c>
    </row>
    <row r="2113" spans="1:12" hidden="1" x14ac:dyDescent="0.25">
      <c r="A2113" s="65" t="s">
        <v>6370</v>
      </c>
      <c r="B2113" s="65" t="s">
        <v>6371</v>
      </c>
      <c r="C2113" s="65">
        <v>9631</v>
      </c>
      <c r="D2113" s="65"/>
      <c r="E2113" s="65"/>
      <c r="F2113" s="65"/>
      <c r="G2113" s="65">
        <v>1</v>
      </c>
      <c r="H2113" s="67">
        <f>VLOOKUP(C2113,'Secteur Ex DG'!B:B,1,FALSE)</f>
        <v>9631</v>
      </c>
    </row>
    <row r="2114" spans="1:12" hidden="1" x14ac:dyDescent="0.25">
      <c r="A2114" s="65" t="s">
        <v>6373</v>
      </c>
      <c r="B2114" s="65" t="s">
        <v>6374</v>
      </c>
      <c r="C2114" s="65">
        <v>9632</v>
      </c>
      <c r="D2114" s="65"/>
      <c r="E2114" s="65"/>
      <c r="F2114" s="65"/>
      <c r="G2114" s="65">
        <v>1</v>
      </c>
      <c r="H2114" s="67">
        <f>VLOOKUP(C2114,'Secteur Ex DG'!B:B,1,FALSE)</f>
        <v>9632</v>
      </c>
    </row>
    <row r="2115" spans="1:12" hidden="1" x14ac:dyDescent="0.25">
      <c r="A2115" s="65" t="s">
        <v>6376</v>
      </c>
      <c r="B2115" s="65" t="s">
        <v>6377</v>
      </c>
      <c r="C2115" s="65">
        <v>9633</v>
      </c>
      <c r="D2115" s="65"/>
      <c r="E2115" s="65"/>
      <c r="F2115" s="65"/>
      <c r="G2115" s="65">
        <v>1</v>
      </c>
      <c r="H2115" s="67">
        <f>VLOOKUP(C2115,'Secteur Ex DG'!B:B,1,FALSE)</f>
        <v>9633</v>
      </c>
    </row>
    <row r="2116" spans="1:12" hidden="1" x14ac:dyDescent="0.25">
      <c r="A2116" s="15" t="s">
        <v>6381</v>
      </c>
      <c r="B2116" s="9" t="s">
        <v>6380</v>
      </c>
      <c r="C2116" s="11" t="s">
        <v>6381</v>
      </c>
      <c r="G2116" s="65">
        <v>1</v>
      </c>
      <c r="H2116" s="67" t="str">
        <f>VLOOKUP(C2116,'Secteur Ex DG'!B:B,1,FALSE)</f>
        <v>D11</v>
      </c>
      <c r="L2116" t="s">
        <v>6433</v>
      </c>
    </row>
    <row r="2117" spans="1:12" hidden="1" x14ac:dyDescent="0.25">
      <c r="A2117" s="15" t="s">
        <v>6394</v>
      </c>
      <c r="B2117" s="9" t="s">
        <v>6387</v>
      </c>
      <c r="C2117" s="11" t="s">
        <v>6394</v>
      </c>
      <c r="G2117" s="65">
        <v>1</v>
      </c>
      <c r="H2117" s="73" t="str">
        <f>VLOOKUP(C2117,'Secteur Ex OQN'!B:B,1,FALSE)</f>
        <v>D12</v>
      </c>
      <c r="L2117" t="s">
        <v>6433</v>
      </c>
    </row>
    <row r="2118" spans="1:12" hidden="1" x14ac:dyDescent="0.25">
      <c r="A2118" s="15" t="s">
        <v>6395</v>
      </c>
      <c r="B2118" s="9" t="s">
        <v>6388</v>
      </c>
      <c r="C2118" s="11" t="s">
        <v>6395</v>
      </c>
      <c r="G2118" s="65">
        <v>1</v>
      </c>
      <c r="H2118" s="73" t="str">
        <f>VLOOKUP(C2118,'Secteur Ex OQN'!B:B,1,FALSE)</f>
        <v>D13</v>
      </c>
      <c r="L2118" t="s">
        <v>6433</v>
      </c>
    </row>
    <row r="2119" spans="1:12" hidden="1" x14ac:dyDescent="0.25">
      <c r="A2119" s="15" t="s">
        <v>6396</v>
      </c>
      <c r="B2119" s="9" t="s">
        <v>6389</v>
      </c>
      <c r="C2119" s="11" t="s">
        <v>6396</v>
      </c>
      <c r="G2119" s="65">
        <v>1</v>
      </c>
      <c r="H2119" s="73" t="str">
        <f>VLOOKUP(C2119,'Secteur Ex OQN'!B:B,1,FALSE)</f>
        <v>D14</v>
      </c>
      <c r="L2119" t="s">
        <v>6433</v>
      </c>
    </row>
    <row r="2120" spans="1:12" hidden="1" x14ac:dyDescent="0.25">
      <c r="A2120" s="15" t="s">
        <v>6397</v>
      </c>
      <c r="B2120" s="9" t="s">
        <v>6390</v>
      </c>
      <c r="C2120" s="11" t="s">
        <v>6397</v>
      </c>
      <c r="G2120" s="65">
        <v>1</v>
      </c>
      <c r="H2120" s="73" t="str">
        <f>VLOOKUP(C2120,'Secteur Ex OQN'!B:B,1,FALSE)</f>
        <v>D15</v>
      </c>
      <c r="L2120" t="s">
        <v>6433</v>
      </c>
    </row>
    <row r="2121" spans="1:12" hidden="1" x14ac:dyDescent="0.25">
      <c r="A2121" s="15" t="s">
        <v>6398</v>
      </c>
      <c r="B2121" s="9" t="s">
        <v>6391</v>
      </c>
      <c r="C2121" s="11" t="s">
        <v>6398</v>
      </c>
      <c r="G2121" s="65">
        <v>1</v>
      </c>
      <c r="H2121" s="73" t="str">
        <f>VLOOKUP(C2121,'Secteur Ex OQN'!B:B,1,FALSE)</f>
        <v>D16</v>
      </c>
      <c r="L2121" t="s">
        <v>6433</v>
      </c>
    </row>
    <row r="2122" spans="1:12" hidden="1" x14ac:dyDescent="0.25">
      <c r="A2122" s="15" t="s">
        <v>6399</v>
      </c>
      <c r="B2122" s="9" t="s">
        <v>6392</v>
      </c>
      <c r="C2122" s="11" t="s">
        <v>6399</v>
      </c>
      <c r="G2122" s="65">
        <v>1</v>
      </c>
      <c r="H2122" s="73" t="str">
        <f>VLOOKUP(C2122,'Secteur Ex OQN'!B:B,1,FALSE)</f>
        <v>D22</v>
      </c>
      <c r="L2122" t="s">
        <v>6433</v>
      </c>
    </row>
    <row r="2123" spans="1:12" hidden="1" x14ac:dyDescent="0.25">
      <c r="A2123" s="15" t="s">
        <v>6400</v>
      </c>
      <c r="B2123" s="9" t="s">
        <v>6393</v>
      </c>
      <c r="C2123" s="11" t="s">
        <v>6400</v>
      </c>
      <c r="G2123" s="65">
        <v>1</v>
      </c>
      <c r="H2123" s="73" t="str">
        <f>VLOOKUP(C2123,'Secteur Ex OQN'!B:B,1,FALSE)</f>
        <v>D23</v>
      </c>
      <c r="L2123" t="s">
        <v>6433</v>
      </c>
    </row>
    <row r="2124" spans="1:12" hidden="1" x14ac:dyDescent="0.25">
      <c r="A2124" s="15" t="s">
        <v>6382</v>
      </c>
      <c r="B2124" s="9" t="s">
        <v>6383</v>
      </c>
      <c r="C2124" s="11" t="s">
        <v>6382</v>
      </c>
      <c r="G2124" s="65">
        <v>1</v>
      </c>
      <c r="H2124" s="67" t="str">
        <f>VLOOKUP(C2124,'Secteur Ex DG'!B:B,1,FALSE)</f>
        <v>D24</v>
      </c>
      <c r="L2124" t="s">
        <v>6433</v>
      </c>
    </row>
  </sheetData>
  <autoFilter ref="A1:I2124" xr:uid="{00000000-0009-0000-0000-000004000000}">
    <filterColumn colId="3">
      <customFilters>
        <customFilter operator="notEqual" val=" "/>
      </customFilters>
    </filterColumn>
    <filterColumn colId="4">
      <customFilters>
        <customFilter operator="notEqual" val=" "/>
      </customFilters>
    </filterColumn>
  </autoFilter>
  <sortState ref="A2:L2124">
    <sortCondition ref="A2:A2124"/>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48FCF-885A-43CF-BDE0-4470C76287C9}">
  <dimension ref="A1:B5"/>
  <sheetViews>
    <sheetView workbookViewId="0">
      <selection activeCell="B5" sqref="B5"/>
    </sheetView>
  </sheetViews>
  <sheetFormatPr baseColWidth="10" defaultRowHeight="15" x14ac:dyDescent="0.25"/>
  <sheetData>
    <row r="1" spans="1:2" x14ac:dyDescent="0.25">
      <c r="A1" s="72" t="s">
        <v>6379</v>
      </c>
      <c r="B1" s="72" t="s">
        <v>6378</v>
      </c>
    </row>
    <row r="2" spans="1:2" x14ac:dyDescent="0.25">
      <c r="A2" s="65" t="str">
        <f>Synthèse!D7</f>
        <v>05C034</v>
      </c>
      <c r="B2" s="64">
        <f>IF(IF(VLOOKUP(A2,'Liste GHM'!$A$2:$H$4124,7,FALSE)&gt;0,VLOOKUP(A2,'Liste GHM'!$A$2:$F$5474,3,FALSE),"")&gt;0,IF(VLOOKUP(A2,'Liste GHM'!$A$2:$H$4124,7,FALSE)&gt;0,VLOOKUP(A2,'Liste GHM'!$A$2:$F$5474,3,FALSE),""),"")</f>
        <v>1437</v>
      </c>
    </row>
    <row r="3" spans="1:2" x14ac:dyDescent="0.25">
      <c r="A3" s="65" t="str">
        <f>A2</f>
        <v>05C034</v>
      </c>
      <c r="B3" s="64" t="str">
        <f>IF(IF(VLOOKUP(A3,'Liste GHM'!$A$2:$H$4094,7,FALSE)&gt;0,VLOOKUP(A3,'Liste GHM'!$A$2:$F$5474,4,FALSE),"")&gt;0,IF(VLOOKUP(A3,'Liste GHM'!$A$2:$H$4094,7,FALSE)&gt;0,VLOOKUP(A3,'Liste GHM'!$A$2:$F$5474,4,FALSE),""),"")</f>
        <v/>
      </c>
    </row>
    <row r="4" spans="1:2" x14ac:dyDescent="0.25">
      <c r="A4" s="65" t="str">
        <f>A3</f>
        <v>05C034</v>
      </c>
      <c r="B4" s="64" t="str">
        <f>IF(IF(VLOOKUP(A4,'Liste GHM'!$A$2:$H$4094,7,FALSE)&gt;0,VLOOKUP(A4,'Liste GHM'!$A$2:$F$5474,5,FALSE),"")&gt;0,IF(VLOOKUP(A4,'Liste GHM'!$A$2:$H$4094,7,FALSE)&gt;0,VLOOKUP(A4,'Liste GHM'!$A$2:$F$5474,5,FALSE),""),"")</f>
        <v/>
      </c>
    </row>
    <row r="5" spans="1:2" x14ac:dyDescent="0.25">
      <c r="A5" s="65" t="str">
        <f>A4</f>
        <v>05C034</v>
      </c>
      <c r="B5" s="64" t="str">
        <f>IF(IF(VLOOKUP(A5,'Liste GHM'!$A$2:$H$4094,7,FALSE)&gt;0,VLOOKUP(A5,'Liste GHM'!$A$2:$F$5474,6,FALSE),"")&gt;0,IF(VLOOKUP(A5,'Liste GHM'!$A$2:$H$4094,7,FALSE)&gt;0,VLOOKUP(A5,'Liste GHM'!$A$2:$F$5474,6,FALSE),""),"")</f>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Lisez Moi</vt:lpstr>
      <vt:lpstr>Synthèse</vt:lpstr>
      <vt:lpstr>Secteur Ex DG</vt:lpstr>
      <vt:lpstr>Secteur Ex OQN</vt:lpstr>
      <vt:lpstr>Liste GHM</vt:lpstr>
      <vt:lpstr>Choix GHS</vt:lpstr>
    </vt:vector>
  </TitlesOfParts>
  <Company>ATIH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Océane CORNIC</dc:creator>
  <cp:lastModifiedBy>Abilé HAIBOU KOUSSE</cp:lastModifiedBy>
  <dcterms:created xsi:type="dcterms:W3CDTF">2019-11-07T12:55:14Z</dcterms:created>
  <dcterms:modified xsi:type="dcterms:W3CDTF">2020-10-08T07:19:01Z</dcterms:modified>
</cp:coreProperties>
</file>