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mc:AlternateContent xmlns:mc="http://schemas.openxmlformats.org/markup-compatibility/2006">
    <mc:Choice Requires="x15">
      <x15ac:absPath xmlns:x15ac="http://schemas.microsoft.com/office/spreadsheetml/2010/11/ac" url="P:\CBT\Campagne MCO 2019\02 - Travaux Campagne\03 - TIC  2019\Publication site\01 - Fichiers\"/>
    </mc:Choice>
  </mc:AlternateContent>
  <xr:revisionPtr revIDLastSave="0" documentId="13_ncr:1_{13CB1643-855D-4CA0-9DFE-F620A11A0230}" xr6:coauthVersionLast="36" xr6:coauthVersionMax="36" xr10:uidLastSave="{00000000-0000-0000-0000-000000000000}"/>
  <bookViews>
    <workbookView xWindow="0" yWindow="0" windowWidth="25200" windowHeight="11985" firstSheet="1" activeTab="1" xr2:uid="{00000000-000D-0000-FFFF-FFFF00000000}"/>
  </bookViews>
  <sheets>
    <sheet name="Lisez Moi" sheetId="3" r:id="rId1"/>
    <sheet name="Synthèse" sheetId="4" r:id="rId2"/>
    <sheet name="Secteur Ex DG" sheetId="1" r:id="rId3"/>
    <sheet name="Secteur Ex OQN" sheetId="2" r:id="rId4"/>
    <sheet name="Liste GHM" sheetId="5" state="hidden" r:id="rId5"/>
    <sheet name="Choix GHS" sheetId="6" state="hidden" r:id="rId6"/>
  </sheets>
  <externalReferences>
    <externalReference r:id="rId7"/>
    <externalReference r:id="rId8"/>
  </externalReferences>
  <definedNames>
    <definedName name="_xlnm._FilterDatabase" localSheetId="4" hidden="1">'Liste GHM'!$A$1:$I$2136</definedName>
    <definedName name="_xlnm._FilterDatabase" localSheetId="2" hidden="1">'Secteur Ex DG'!$A$1:$M$2180</definedName>
    <definedName name="_xlnm._FilterDatabase" localSheetId="3" hidden="1">'Secteur Ex OQN'!$A$1:$M$1005</definedName>
    <definedName name="GHM">#REF!</definedName>
    <definedName name="ListeGHM">'[1]Liste GHM'!$A$2:$A$1854</definedName>
    <definedName name="ListeGHS">'[1]Choix GHS'!$B$2:$B$4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04" i="2" l="1"/>
  <c r="A1003" i="2"/>
  <c r="A1002" i="2"/>
  <c r="A1001" i="2"/>
  <c r="A1000" i="2"/>
  <c r="A999" i="2"/>
  <c r="A998" i="2"/>
  <c r="A997" i="2"/>
  <c r="A1005" i="2"/>
  <c r="A2180" i="1"/>
  <c r="A2179" i="1"/>
  <c r="A2" i="6"/>
  <c r="B2" i="6" s="1"/>
  <c r="I1085" i="5" l="1"/>
  <c r="I1086" i="5"/>
  <c r="I1088" i="5"/>
  <c r="I504" i="5"/>
  <c r="H2135" i="5"/>
  <c r="H2134" i="5"/>
  <c r="H2133" i="5"/>
  <c r="H2132" i="5"/>
  <c r="H2131" i="5"/>
  <c r="H2130" i="5"/>
  <c r="H2129" i="5"/>
  <c r="H1072" i="5"/>
  <c r="K2115" i="5"/>
  <c r="J2115" i="5"/>
  <c r="J2077" i="5"/>
  <c r="J1794" i="5"/>
  <c r="I2120" i="5"/>
  <c r="I2115" i="5"/>
  <c r="I2112" i="5"/>
  <c r="I2077" i="5"/>
  <c r="I1958" i="5"/>
  <c r="I1957" i="5"/>
  <c r="I1956" i="5"/>
  <c r="I1955" i="5"/>
  <c r="I1952" i="5"/>
  <c r="I1951" i="5"/>
  <c r="I1889" i="5"/>
  <c r="I1888" i="5"/>
  <c r="I1887" i="5"/>
  <c r="I1794" i="5"/>
  <c r="I1604" i="5"/>
  <c r="I1591" i="5"/>
  <c r="I1404" i="5"/>
  <c r="I1403" i="5"/>
  <c r="I1240" i="5"/>
  <c r="I1239" i="5"/>
  <c r="I1221" i="5"/>
  <c r="I1219" i="5"/>
  <c r="I1218" i="5"/>
  <c r="I1216" i="5"/>
  <c r="I1215" i="5"/>
  <c r="I1087" i="5"/>
  <c r="I1084" i="5"/>
  <c r="I1083" i="5"/>
  <c r="I1082" i="5"/>
  <c r="I1081" i="5"/>
  <c r="I745" i="5"/>
  <c r="I743" i="5"/>
  <c r="I513" i="5"/>
  <c r="I512" i="5"/>
  <c r="I511" i="5"/>
  <c r="I510" i="5"/>
  <c r="I505" i="5"/>
  <c r="I493" i="5"/>
  <c r="I492" i="5"/>
  <c r="I491" i="5"/>
  <c r="I489" i="5"/>
  <c r="I207" i="5"/>
  <c r="I205" i="5"/>
  <c r="I204" i="5"/>
  <c r="I188" i="5"/>
  <c r="I186" i="5"/>
  <c r="I34" i="5"/>
  <c r="I7"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7" i="5"/>
  <c r="H208" i="5"/>
  <c r="H209" i="5"/>
  <c r="H210" i="5"/>
  <c r="H211" i="5"/>
  <c r="H212" i="5"/>
  <c r="H213" i="5"/>
  <c r="H214" i="5"/>
  <c r="H215" i="5"/>
  <c r="H216" i="5"/>
  <c r="H217" i="5"/>
  <c r="H218" i="5"/>
  <c r="H219"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4" i="5"/>
  <c r="H565" i="5"/>
  <c r="H566" i="5"/>
  <c r="H567" i="5"/>
  <c r="H568" i="5"/>
  <c r="H569" i="5"/>
  <c r="H570" i="5"/>
  <c r="H571" i="5"/>
  <c r="H572" i="5"/>
  <c r="H573" i="5"/>
  <c r="H574" i="5"/>
  <c r="H575" i="5"/>
  <c r="H576" i="5"/>
  <c r="H577" i="5"/>
  <c r="H578" i="5"/>
  <c r="H579" i="5"/>
  <c r="H580" i="5"/>
  <c r="H581" i="5"/>
  <c r="H582"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4" i="5"/>
  <c r="H925" i="5"/>
  <c r="H926" i="5"/>
  <c r="H927" i="5"/>
  <c r="H928" i="5"/>
  <c r="H929" i="5"/>
  <c r="H930" i="5"/>
  <c r="H931" i="5"/>
  <c r="H932" i="5"/>
  <c r="H933" i="5"/>
  <c r="H934"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1" i="5"/>
  <c r="H1012" i="5"/>
  <c r="H1013" i="5"/>
  <c r="H1014" i="5"/>
  <c r="H1015" i="5"/>
  <c r="H1016" i="5"/>
  <c r="H1017" i="5"/>
  <c r="H1018" i="5"/>
  <c r="H1019" i="5"/>
  <c r="H1020" i="5"/>
  <c r="H1021" i="5"/>
  <c r="H1022" i="5"/>
  <c r="H1023" i="5"/>
  <c r="H1024" i="5"/>
  <c r="H1025" i="5"/>
  <c r="H1026" i="5"/>
  <c r="H1027" i="5"/>
  <c r="H1028" i="5"/>
  <c r="H1029" i="5"/>
  <c r="H1030" i="5"/>
  <c r="H1031" i="5"/>
  <c r="H1032" i="5"/>
  <c r="H1033" i="5"/>
  <c r="H1034" i="5"/>
  <c r="H1035" i="5"/>
  <c r="H1036" i="5"/>
  <c r="H1037" i="5"/>
  <c r="H1038" i="5"/>
  <c r="H1039" i="5"/>
  <c r="H1040" i="5"/>
  <c r="H1041" i="5"/>
  <c r="H1042" i="5"/>
  <c r="H1043" i="5"/>
  <c r="H1044" i="5"/>
  <c r="H1045" i="5"/>
  <c r="H1046" i="5"/>
  <c r="H1047" i="5"/>
  <c r="H1048" i="5"/>
  <c r="H1049" i="5"/>
  <c r="H1050" i="5"/>
  <c r="H1051" i="5"/>
  <c r="H1052" i="5"/>
  <c r="H1053" i="5"/>
  <c r="H1054" i="5"/>
  <c r="H1055" i="5"/>
  <c r="H1056" i="5"/>
  <c r="H1057" i="5"/>
  <c r="H1058" i="5"/>
  <c r="H1059" i="5"/>
  <c r="H1060" i="5"/>
  <c r="H1061" i="5"/>
  <c r="H1062" i="5"/>
  <c r="H1063" i="5"/>
  <c r="H1064" i="5"/>
  <c r="H1065" i="5"/>
  <c r="H1066" i="5"/>
  <c r="H1067" i="5"/>
  <c r="H1068" i="5"/>
  <c r="H1069" i="5"/>
  <c r="H1070" i="5"/>
  <c r="H1071" i="5"/>
  <c r="H1073" i="5"/>
  <c r="H1074" i="5"/>
  <c r="H1075" i="5"/>
  <c r="H1076" i="5"/>
  <c r="H1077" i="5"/>
  <c r="H1078" i="5"/>
  <c r="H1079" i="5"/>
  <c r="H1080" i="5"/>
  <c r="H1081" i="5"/>
  <c r="H1082" i="5"/>
  <c r="H1083" i="5"/>
  <c r="H1084" i="5"/>
  <c r="H1085" i="5"/>
  <c r="H1086" i="5"/>
  <c r="H1087" i="5"/>
  <c r="H1088" i="5"/>
  <c r="H1089" i="5"/>
  <c r="H1090" i="5"/>
  <c r="H1091" i="5"/>
  <c r="H1092" i="5"/>
  <c r="H1093" i="5"/>
  <c r="H1095" i="5"/>
  <c r="H1096" i="5"/>
  <c r="H1097" i="5"/>
  <c r="H1098" i="5"/>
  <c r="H1099" i="5"/>
  <c r="H1100" i="5"/>
  <c r="H1101" i="5"/>
  <c r="H1102" i="5"/>
  <c r="H1103" i="5"/>
  <c r="H1104" i="5"/>
  <c r="H1105" i="5"/>
  <c r="H1106" i="5"/>
  <c r="H1107" i="5"/>
  <c r="H1108" i="5"/>
  <c r="H1109" i="5"/>
  <c r="H1110" i="5"/>
  <c r="H1111" i="5"/>
  <c r="H1112" i="5"/>
  <c r="H1113" i="5"/>
  <c r="H1114" i="5"/>
  <c r="H1115" i="5"/>
  <c r="H1116" i="5"/>
  <c r="H1117" i="5"/>
  <c r="H1118" i="5"/>
  <c r="H1119" i="5"/>
  <c r="H1120" i="5"/>
  <c r="H1121" i="5"/>
  <c r="H1122" i="5"/>
  <c r="H1123" i="5"/>
  <c r="H1124" i="5"/>
  <c r="H1125" i="5"/>
  <c r="H1126" i="5"/>
  <c r="H1127" i="5"/>
  <c r="H1128" i="5"/>
  <c r="H1129" i="5"/>
  <c r="H1130" i="5"/>
  <c r="H1131" i="5"/>
  <c r="H1132" i="5"/>
  <c r="H1133" i="5"/>
  <c r="H1134" i="5"/>
  <c r="H1135" i="5"/>
  <c r="H1136" i="5"/>
  <c r="H1137" i="5"/>
  <c r="H1138" i="5"/>
  <c r="H1139" i="5"/>
  <c r="H1140" i="5"/>
  <c r="H1141" i="5"/>
  <c r="H1142" i="5"/>
  <c r="H1143" i="5"/>
  <c r="H1144" i="5"/>
  <c r="H1145" i="5"/>
  <c r="H1146" i="5"/>
  <c r="H1147" i="5"/>
  <c r="H1148" i="5"/>
  <c r="H1150" i="5"/>
  <c r="H1151" i="5"/>
  <c r="H1152" i="5"/>
  <c r="H1153" i="5"/>
  <c r="H1154" i="5"/>
  <c r="H1155" i="5"/>
  <c r="H1156" i="5"/>
  <c r="H1157" i="5"/>
  <c r="H1158" i="5"/>
  <c r="H1159" i="5"/>
  <c r="H1160" i="5"/>
  <c r="H1161" i="5"/>
  <c r="H1162" i="5"/>
  <c r="H1163" i="5"/>
  <c r="H1164" i="5"/>
  <c r="H1165" i="5"/>
  <c r="H1166" i="5"/>
  <c r="H1167" i="5"/>
  <c r="H1168" i="5"/>
  <c r="H1169" i="5"/>
  <c r="H1170" i="5"/>
  <c r="H1171" i="5"/>
  <c r="H1172" i="5"/>
  <c r="H1173" i="5"/>
  <c r="H1174" i="5"/>
  <c r="H1175" i="5"/>
  <c r="H1176" i="5"/>
  <c r="H1177" i="5"/>
  <c r="H1178" i="5"/>
  <c r="H1179" i="5"/>
  <c r="H1180" i="5"/>
  <c r="H1181" i="5"/>
  <c r="H1182" i="5"/>
  <c r="H1183" i="5"/>
  <c r="H1184" i="5"/>
  <c r="H1185" i="5"/>
  <c r="H1186" i="5"/>
  <c r="H1187" i="5"/>
  <c r="H1188" i="5"/>
  <c r="H1189" i="5"/>
  <c r="H1190" i="5"/>
  <c r="H1191" i="5"/>
  <c r="H1192" i="5"/>
  <c r="H1193" i="5"/>
  <c r="H1194" i="5"/>
  <c r="H1195" i="5"/>
  <c r="H1196" i="5"/>
  <c r="H1197" i="5"/>
  <c r="H1198" i="5"/>
  <c r="H1199" i="5"/>
  <c r="H1200" i="5"/>
  <c r="H1201" i="5"/>
  <c r="H1202" i="5"/>
  <c r="H1203" i="5"/>
  <c r="H1204" i="5"/>
  <c r="H1205" i="5"/>
  <c r="H1206" i="5"/>
  <c r="H1207" i="5"/>
  <c r="H1208" i="5"/>
  <c r="H1209" i="5"/>
  <c r="H1210" i="5"/>
  <c r="H1211" i="5"/>
  <c r="H1212" i="5"/>
  <c r="H1213" i="5"/>
  <c r="H1214" i="5"/>
  <c r="H1215" i="5"/>
  <c r="H1216" i="5"/>
  <c r="H1217" i="5"/>
  <c r="H1218" i="5"/>
  <c r="H1219" i="5"/>
  <c r="H1220" i="5"/>
  <c r="H1221" i="5"/>
  <c r="H1222" i="5"/>
  <c r="H1223" i="5"/>
  <c r="H1224" i="5"/>
  <c r="H1225" i="5"/>
  <c r="H1226" i="5"/>
  <c r="H1227" i="5"/>
  <c r="H1228" i="5"/>
  <c r="H1229" i="5"/>
  <c r="H1230" i="5"/>
  <c r="H1231" i="5"/>
  <c r="H1232" i="5"/>
  <c r="H1233" i="5"/>
  <c r="H1234" i="5"/>
  <c r="H1235" i="5"/>
  <c r="H1236" i="5"/>
  <c r="H1237" i="5"/>
  <c r="H1238" i="5"/>
  <c r="H1239" i="5"/>
  <c r="H1240" i="5"/>
  <c r="H1242" i="5"/>
  <c r="H1243" i="5"/>
  <c r="H1244" i="5"/>
  <c r="H1245" i="5"/>
  <c r="H1246" i="5"/>
  <c r="H1247" i="5"/>
  <c r="H1248" i="5"/>
  <c r="H1249" i="5"/>
  <c r="H1250" i="5"/>
  <c r="H1251" i="5"/>
  <c r="H1252" i="5"/>
  <c r="H1253" i="5"/>
  <c r="H1254" i="5"/>
  <c r="H1255" i="5"/>
  <c r="H1256" i="5"/>
  <c r="H1257" i="5"/>
  <c r="H1258" i="5"/>
  <c r="H1259" i="5"/>
  <c r="H1260" i="5"/>
  <c r="H1261" i="5"/>
  <c r="H1262" i="5"/>
  <c r="H1263" i="5"/>
  <c r="H1264" i="5"/>
  <c r="H1265" i="5"/>
  <c r="H1266" i="5"/>
  <c r="H1267" i="5"/>
  <c r="H1268" i="5"/>
  <c r="H1269" i="5"/>
  <c r="H1270" i="5"/>
  <c r="H1271" i="5"/>
  <c r="H1272" i="5"/>
  <c r="H1273" i="5"/>
  <c r="H1274" i="5"/>
  <c r="H1275" i="5"/>
  <c r="H1276" i="5"/>
  <c r="H1277" i="5"/>
  <c r="H1278" i="5"/>
  <c r="H1279" i="5"/>
  <c r="H1280" i="5"/>
  <c r="H1281" i="5"/>
  <c r="H1282" i="5"/>
  <c r="H1283" i="5"/>
  <c r="H1284" i="5"/>
  <c r="H1285" i="5"/>
  <c r="H1286" i="5"/>
  <c r="H1287" i="5"/>
  <c r="H1288" i="5"/>
  <c r="H1289" i="5"/>
  <c r="H1290" i="5"/>
  <c r="H1291" i="5"/>
  <c r="H1292" i="5"/>
  <c r="H1293" i="5"/>
  <c r="H1294" i="5"/>
  <c r="H1295" i="5"/>
  <c r="H1296" i="5"/>
  <c r="H1297" i="5"/>
  <c r="H1298" i="5"/>
  <c r="H1299" i="5"/>
  <c r="H1300" i="5"/>
  <c r="H1301" i="5"/>
  <c r="H1302" i="5"/>
  <c r="H1303" i="5"/>
  <c r="H1304" i="5"/>
  <c r="H1305" i="5"/>
  <c r="H1306" i="5"/>
  <c r="H1307" i="5"/>
  <c r="H1308" i="5"/>
  <c r="H1309" i="5"/>
  <c r="H1310" i="5"/>
  <c r="H1311" i="5"/>
  <c r="H1312" i="5"/>
  <c r="H1313" i="5"/>
  <c r="H1314" i="5"/>
  <c r="H1315" i="5"/>
  <c r="H1316" i="5"/>
  <c r="H1317" i="5"/>
  <c r="H1318" i="5"/>
  <c r="H1319" i="5"/>
  <c r="H1320" i="5"/>
  <c r="H1321" i="5"/>
  <c r="H1322" i="5"/>
  <c r="H1323" i="5"/>
  <c r="H1324" i="5"/>
  <c r="H1326" i="5"/>
  <c r="H1327" i="5"/>
  <c r="H1328" i="5"/>
  <c r="H1329" i="5"/>
  <c r="H1330" i="5"/>
  <c r="H1331" i="5"/>
  <c r="H1332" i="5"/>
  <c r="H1333" i="5"/>
  <c r="H1334" i="5"/>
  <c r="H1335" i="5"/>
  <c r="H1336" i="5"/>
  <c r="H1337" i="5"/>
  <c r="H1338" i="5"/>
  <c r="H1339" i="5"/>
  <c r="H1340" i="5"/>
  <c r="H1341" i="5"/>
  <c r="H1342" i="5"/>
  <c r="H1343" i="5"/>
  <c r="H1344" i="5"/>
  <c r="H1345" i="5"/>
  <c r="H1346" i="5"/>
  <c r="H1347" i="5"/>
  <c r="H1348" i="5"/>
  <c r="H1349" i="5"/>
  <c r="H1350" i="5"/>
  <c r="H1351" i="5"/>
  <c r="H1352" i="5"/>
  <c r="H1353" i="5"/>
  <c r="H1354" i="5"/>
  <c r="H1355" i="5"/>
  <c r="H1356" i="5"/>
  <c r="H1357" i="5"/>
  <c r="H1358" i="5"/>
  <c r="H1359" i="5"/>
  <c r="H1360" i="5"/>
  <c r="H1361" i="5"/>
  <c r="H1362" i="5"/>
  <c r="H1363" i="5"/>
  <c r="H1364" i="5"/>
  <c r="H1365" i="5"/>
  <c r="H1366" i="5"/>
  <c r="H1367" i="5"/>
  <c r="H1368" i="5"/>
  <c r="H1369" i="5"/>
  <c r="H1370" i="5"/>
  <c r="H1371" i="5"/>
  <c r="H1372" i="5"/>
  <c r="H1373" i="5"/>
  <c r="H1374" i="5"/>
  <c r="H1375" i="5"/>
  <c r="H1376" i="5"/>
  <c r="H1377" i="5"/>
  <c r="H1378" i="5"/>
  <c r="H1379" i="5"/>
  <c r="H1380" i="5"/>
  <c r="H1381" i="5"/>
  <c r="H1382" i="5"/>
  <c r="H1383" i="5"/>
  <c r="H1384" i="5"/>
  <c r="H1385" i="5"/>
  <c r="H1386" i="5"/>
  <c r="H1387" i="5"/>
  <c r="H1388" i="5"/>
  <c r="H1389" i="5"/>
  <c r="H1390" i="5"/>
  <c r="H1391" i="5"/>
  <c r="H1392" i="5"/>
  <c r="H1393" i="5"/>
  <c r="H1394" i="5"/>
  <c r="H1395" i="5"/>
  <c r="H1396" i="5"/>
  <c r="H1397" i="5"/>
  <c r="H1398" i="5"/>
  <c r="H1399" i="5"/>
  <c r="H1400" i="5"/>
  <c r="H1401" i="5"/>
  <c r="H1402" i="5"/>
  <c r="H1403" i="5"/>
  <c r="H1404" i="5"/>
  <c r="H1405" i="5"/>
  <c r="H1406" i="5"/>
  <c r="H1407" i="5"/>
  <c r="H1408" i="5"/>
  <c r="H1409" i="5"/>
  <c r="H1410" i="5"/>
  <c r="H1411" i="5"/>
  <c r="H1412" i="5"/>
  <c r="H1413" i="5"/>
  <c r="H1414" i="5"/>
  <c r="H1415" i="5"/>
  <c r="H1416" i="5"/>
  <c r="H1417" i="5"/>
  <c r="H1418" i="5"/>
  <c r="H1419" i="5"/>
  <c r="H1420" i="5"/>
  <c r="H1421" i="5"/>
  <c r="H1422" i="5"/>
  <c r="H1423" i="5"/>
  <c r="H1424" i="5"/>
  <c r="H1425" i="5"/>
  <c r="H1426" i="5"/>
  <c r="H1427" i="5"/>
  <c r="H1428" i="5"/>
  <c r="H1429" i="5"/>
  <c r="H1430" i="5"/>
  <c r="H1431" i="5"/>
  <c r="H1432" i="5"/>
  <c r="H1433" i="5"/>
  <c r="H1434" i="5"/>
  <c r="H1435" i="5"/>
  <c r="H1436" i="5"/>
  <c r="H1437" i="5"/>
  <c r="H1438" i="5"/>
  <c r="H1439" i="5"/>
  <c r="H1440" i="5"/>
  <c r="H1441" i="5"/>
  <c r="H1442" i="5"/>
  <c r="H1443" i="5"/>
  <c r="H1444" i="5"/>
  <c r="H1445" i="5"/>
  <c r="H1446" i="5"/>
  <c r="H1447" i="5"/>
  <c r="H1448" i="5"/>
  <c r="H1449" i="5"/>
  <c r="H1450" i="5"/>
  <c r="H1451" i="5"/>
  <c r="H1452" i="5"/>
  <c r="H1453" i="5"/>
  <c r="H1454" i="5"/>
  <c r="H1455" i="5"/>
  <c r="H1457" i="5"/>
  <c r="H1458" i="5"/>
  <c r="H1459" i="5"/>
  <c r="H1460" i="5"/>
  <c r="H1461" i="5"/>
  <c r="H1462" i="5"/>
  <c r="H1463" i="5"/>
  <c r="H1464" i="5"/>
  <c r="H1465" i="5"/>
  <c r="H1466" i="5"/>
  <c r="H1467" i="5"/>
  <c r="H1468" i="5"/>
  <c r="H1469" i="5"/>
  <c r="H1470" i="5"/>
  <c r="H1471" i="5"/>
  <c r="H1472" i="5"/>
  <c r="H1473" i="5"/>
  <c r="H1474" i="5"/>
  <c r="H1475" i="5"/>
  <c r="H1476" i="5"/>
  <c r="H1477" i="5"/>
  <c r="H1478" i="5"/>
  <c r="H1479" i="5"/>
  <c r="H1480" i="5"/>
  <c r="H1481" i="5"/>
  <c r="H1482" i="5"/>
  <c r="H1483" i="5"/>
  <c r="H1484" i="5"/>
  <c r="H1485" i="5"/>
  <c r="H1486" i="5"/>
  <c r="H1487" i="5"/>
  <c r="H1488" i="5"/>
  <c r="H1489" i="5"/>
  <c r="H1490" i="5"/>
  <c r="H1491" i="5"/>
  <c r="H1492" i="5"/>
  <c r="H1493" i="5"/>
  <c r="H1494" i="5"/>
  <c r="H1495" i="5"/>
  <c r="H1496" i="5"/>
  <c r="H1497" i="5"/>
  <c r="H1498" i="5"/>
  <c r="H1499" i="5"/>
  <c r="H1500" i="5"/>
  <c r="H1501" i="5"/>
  <c r="H1502" i="5"/>
  <c r="H1503" i="5"/>
  <c r="H1504" i="5"/>
  <c r="H1505" i="5"/>
  <c r="H1506" i="5"/>
  <c r="H1507" i="5"/>
  <c r="H1508" i="5"/>
  <c r="H1509" i="5"/>
  <c r="H1510" i="5"/>
  <c r="H1511" i="5"/>
  <c r="H1512" i="5"/>
  <c r="H1513" i="5"/>
  <c r="H1514" i="5"/>
  <c r="H1515" i="5"/>
  <c r="H1516" i="5"/>
  <c r="H1517" i="5"/>
  <c r="H1518" i="5"/>
  <c r="H1519" i="5"/>
  <c r="H1520" i="5"/>
  <c r="H1521" i="5"/>
  <c r="H1522" i="5"/>
  <c r="H1523" i="5"/>
  <c r="H1524" i="5"/>
  <c r="H1525" i="5"/>
  <c r="H1526" i="5"/>
  <c r="H1527" i="5"/>
  <c r="H1528" i="5"/>
  <c r="H1529" i="5"/>
  <c r="H1530" i="5"/>
  <c r="H1531" i="5"/>
  <c r="H1532" i="5"/>
  <c r="H1533" i="5"/>
  <c r="H1534" i="5"/>
  <c r="H1535" i="5"/>
  <c r="H1536" i="5"/>
  <c r="H1537" i="5"/>
  <c r="H1538" i="5"/>
  <c r="H1539" i="5"/>
  <c r="H1540" i="5"/>
  <c r="H1541" i="5"/>
  <c r="H1542" i="5"/>
  <c r="H1543" i="5"/>
  <c r="H1544" i="5"/>
  <c r="H1545" i="5"/>
  <c r="H1546" i="5"/>
  <c r="H1547" i="5"/>
  <c r="H1548" i="5"/>
  <c r="H1549" i="5"/>
  <c r="H1550" i="5"/>
  <c r="H1551" i="5"/>
  <c r="H1552" i="5"/>
  <c r="H1553" i="5"/>
  <c r="H1554" i="5"/>
  <c r="H1555" i="5"/>
  <c r="H1556" i="5"/>
  <c r="H1557" i="5"/>
  <c r="H1558" i="5"/>
  <c r="H1559" i="5"/>
  <c r="H1560" i="5"/>
  <c r="H1561" i="5"/>
  <c r="H1562" i="5"/>
  <c r="H1563" i="5"/>
  <c r="H1564" i="5"/>
  <c r="H1565" i="5"/>
  <c r="H1566" i="5"/>
  <c r="H1567" i="5"/>
  <c r="H1568" i="5"/>
  <c r="H1569" i="5"/>
  <c r="H1570" i="5"/>
  <c r="H1571" i="5"/>
  <c r="H1572" i="5"/>
  <c r="H1573" i="5"/>
  <c r="H1574" i="5"/>
  <c r="H1575" i="5"/>
  <c r="H1576" i="5"/>
  <c r="H1577" i="5"/>
  <c r="H1578" i="5"/>
  <c r="H1579" i="5"/>
  <c r="H1580" i="5"/>
  <c r="H1581" i="5"/>
  <c r="H1582" i="5"/>
  <c r="H1583" i="5"/>
  <c r="H1584" i="5"/>
  <c r="H1585" i="5"/>
  <c r="H1586" i="5"/>
  <c r="H1587" i="5"/>
  <c r="H1588" i="5"/>
  <c r="H1589" i="5"/>
  <c r="H1590" i="5"/>
  <c r="H1591" i="5"/>
  <c r="H1592" i="5"/>
  <c r="H1593" i="5"/>
  <c r="H1594" i="5"/>
  <c r="H1595" i="5"/>
  <c r="H1596" i="5"/>
  <c r="H1597" i="5"/>
  <c r="H1598" i="5"/>
  <c r="H1599" i="5"/>
  <c r="H1600" i="5"/>
  <c r="H1601" i="5"/>
  <c r="H1602" i="5"/>
  <c r="H1603" i="5"/>
  <c r="H1604" i="5"/>
  <c r="H1605" i="5"/>
  <c r="H1606" i="5"/>
  <c r="H1607" i="5"/>
  <c r="H1608" i="5"/>
  <c r="H1609" i="5"/>
  <c r="H1610" i="5"/>
  <c r="H1611" i="5"/>
  <c r="H1612" i="5"/>
  <c r="H1613" i="5"/>
  <c r="H1614" i="5"/>
  <c r="H1615" i="5"/>
  <c r="H1616" i="5"/>
  <c r="H1617" i="5"/>
  <c r="H1618" i="5"/>
  <c r="H1619" i="5"/>
  <c r="H1620" i="5"/>
  <c r="H1621" i="5"/>
  <c r="H1622" i="5"/>
  <c r="H1623" i="5"/>
  <c r="H1624" i="5"/>
  <c r="H1625" i="5"/>
  <c r="H1626" i="5"/>
  <c r="H1627" i="5"/>
  <c r="H1628" i="5"/>
  <c r="H1629" i="5"/>
  <c r="H1630" i="5"/>
  <c r="H1631" i="5"/>
  <c r="H1632" i="5"/>
  <c r="H1633" i="5"/>
  <c r="H1634" i="5"/>
  <c r="H1635" i="5"/>
  <c r="H1636" i="5"/>
  <c r="H1637" i="5"/>
  <c r="H1638" i="5"/>
  <c r="H1639" i="5"/>
  <c r="H1640" i="5"/>
  <c r="H1641" i="5"/>
  <c r="H1642" i="5"/>
  <c r="H1643" i="5"/>
  <c r="H1644" i="5"/>
  <c r="H1645" i="5"/>
  <c r="H1646" i="5"/>
  <c r="H1647" i="5"/>
  <c r="H1648" i="5"/>
  <c r="H1649" i="5"/>
  <c r="H1650" i="5"/>
  <c r="H1651" i="5"/>
  <c r="H1652" i="5"/>
  <c r="H1653" i="5"/>
  <c r="H1654" i="5"/>
  <c r="H1655" i="5"/>
  <c r="H1656" i="5"/>
  <c r="H1657" i="5"/>
  <c r="H1658" i="5"/>
  <c r="H1659" i="5"/>
  <c r="H1660" i="5"/>
  <c r="H1661" i="5"/>
  <c r="H1662" i="5"/>
  <c r="H1663" i="5"/>
  <c r="H1664" i="5"/>
  <c r="H1665" i="5"/>
  <c r="H1666" i="5"/>
  <c r="H1667" i="5"/>
  <c r="H1668" i="5"/>
  <c r="H1669" i="5"/>
  <c r="H1670" i="5"/>
  <c r="H1671" i="5"/>
  <c r="H1672" i="5"/>
  <c r="H1673" i="5"/>
  <c r="H1674" i="5"/>
  <c r="H1675" i="5"/>
  <c r="H1676" i="5"/>
  <c r="H1677" i="5"/>
  <c r="H1678" i="5"/>
  <c r="H1679" i="5"/>
  <c r="H1680" i="5"/>
  <c r="H1681" i="5"/>
  <c r="H1682" i="5"/>
  <c r="H1683" i="5"/>
  <c r="H1684" i="5"/>
  <c r="H1685" i="5"/>
  <c r="H1686" i="5"/>
  <c r="H1687" i="5"/>
  <c r="H1688" i="5"/>
  <c r="H1689" i="5"/>
  <c r="H1690" i="5"/>
  <c r="H1691" i="5"/>
  <c r="H1692" i="5"/>
  <c r="H1693" i="5"/>
  <c r="H1694" i="5"/>
  <c r="H1695" i="5"/>
  <c r="H1696" i="5"/>
  <c r="H1697" i="5"/>
  <c r="H1698" i="5"/>
  <c r="H1699" i="5"/>
  <c r="H1700" i="5"/>
  <c r="H1701" i="5"/>
  <c r="H1702" i="5"/>
  <c r="H1703" i="5"/>
  <c r="H1704" i="5"/>
  <c r="H1705" i="5"/>
  <c r="H1706" i="5"/>
  <c r="H1707" i="5"/>
  <c r="H1708" i="5"/>
  <c r="H1709" i="5"/>
  <c r="H1710" i="5"/>
  <c r="H1711" i="5"/>
  <c r="H1712" i="5"/>
  <c r="H1713" i="5"/>
  <c r="H1714" i="5"/>
  <c r="H1715" i="5"/>
  <c r="H1716" i="5"/>
  <c r="H1717" i="5"/>
  <c r="H1718" i="5"/>
  <c r="H1719" i="5"/>
  <c r="H1720" i="5"/>
  <c r="H1721" i="5"/>
  <c r="H1722" i="5"/>
  <c r="H1723" i="5"/>
  <c r="H1724" i="5"/>
  <c r="H1725" i="5"/>
  <c r="H1726" i="5"/>
  <c r="H1727" i="5"/>
  <c r="H1728" i="5"/>
  <c r="H1729" i="5"/>
  <c r="H1730" i="5"/>
  <c r="H1731" i="5"/>
  <c r="H1732" i="5"/>
  <c r="H1733" i="5"/>
  <c r="H1734" i="5"/>
  <c r="H1735" i="5"/>
  <c r="H1736" i="5"/>
  <c r="H1737" i="5"/>
  <c r="H1738" i="5"/>
  <c r="H1739" i="5"/>
  <c r="H1740" i="5"/>
  <c r="H1741" i="5"/>
  <c r="H1742" i="5"/>
  <c r="H1743" i="5"/>
  <c r="H1744" i="5"/>
  <c r="H1745" i="5"/>
  <c r="H1746" i="5"/>
  <c r="H1747" i="5"/>
  <c r="H1748" i="5"/>
  <c r="H1749" i="5"/>
  <c r="H1750" i="5"/>
  <c r="H1751" i="5"/>
  <c r="H1752" i="5"/>
  <c r="H1753" i="5"/>
  <c r="H1754" i="5"/>
  <c r="H1755" i="5"/>
  <c r="H1756" i="5"/>
  <c r="H1757" i="5"/>
  <c r="H1758" i="5"/>
  <c r="H1759" i="5"/>
  <c r="H1760" i="5"/>
  <c r="H1761" i="5"/>
  <c r="H1762" i="5"/>
  <c r="H1763" i="5"/>
  <c r="H1764" i="5"/>
  <c r="H1765" i="5"/>
  <c r="H1766" i="5"/>
  <c r="H1767" i="5"/>
  <c r="H1768" i="5"/>
  <c r="H1769" i="5"/>
  <c r="H1770" i="5"/>
  <c r="H1771" i="5"/>
  <c r="H1772" i="5"/>
  <c r="H1773" i="5"/>
  <c r="H1774" i="5"/>
  <c r="H1775" i="5"/>
  <c r="H1776" i="5"/>
  <c r="H1777" i="5"/>
  <c r="H1778" i="5"/>
  <c r="H1779" i="5"/>
  <c r="H1780" i="5"/>
  <c r="H1781" i="5"/>
  <c r="H1782" i="5"/>
  <c r="H1783" i="5"/>
  <c r="H1784" i="5"/>
  <c r="H1785" i="5"/>
  <c r="H1786" i="5"/>
  <c r="H1787" i="5"/>
  <c r="H1788" i="5"/>
  <c r="H1789" i="5"/>
  <c r="H1790" i="5"/>
  <c r="H1791" i="5"/>
  <c r="H1792" i="5"/>
  <c r="H1793" i="5"/>
  <c r="H1794" i="5"/>
  <c r="H1795" i="5"/>
  <c r="H1796" i="5"/>
  <c r="H1797" i="5"/>
  <c r="H1798" i="5"/>
  <c r="H1799" i="5"/>
  <c r="H1800" i="5"/>
  <c r="H1801" i="5"/>
  <c r="H1803" i="5"/>
  <c r="H1804" i="5"/>
  <c r="H1805" i="5"/>
  <c r="H1806" i="5"/>
  <c r="H1807" i="5"/>
  <c r="H1808" i="5"/>
  <c r="H1809" i="5"/>
  <c r="H1810" i="5"/>
  <c r="H1811" i="5"/>
  <c r="H1812" i="5"/>
  <c r="H1813" i="5"/>
  <c r="H1814" i="5"/>
  <c r="H1815" i="5"/>
  <c r="H1816" i="5"/>
  <c r="H1817" i="5"/>
  <c r="H1818" i="5"/>
  <c r="H1819" i="5"/>
  <c r="H1820" i="5"/>
  <c r="H1821" i="5"/>
  <c r="H1822" i="5"/>
  <c r="H1823" i="5"/>
  <c r="H1824" i="5"/>
  <c r="H1825" i="5"/>
  <c r="H1826" i="5"/>
  <c r="H1827" i="5"/>
  <c r="H1828" i="5"/>
  <c r="H1829" i="5"/>
  <c r="H1830" i="5"/>
  <c r="H1831" i="5"/>
  <c r="H1832" i="5"/>
  <c r="H1833" i="5"/>
  <c r="H1834" i="5"/>
  <c r="H1835" i="5"/>
  <c r="H1836" i="5"/>
  <c r="H1837" i="5"/>
  <c r="H1838" i="5"/>
  <c r="H1839" i="5"/>
  <c r="H1840" i="5"/>
  <c r="H1841" i="5"/>
  <c r="H1842" i="5"/>
  <c r="H1843" i="5"/>
  <c r="H1844" i="5"/>
  <c r="H1845" i="5"/>
  <c r="H1846" i="5"/>
  <c r="H1847" i="5"/>
  <c r="H1848" i="5"/>
  <c r="H1849" i="5"/>
  <c r="H1850" i="5"/>
  <c r="H1851" i="5"/>
  <c r="H1852" i="5"/>
  <c r="H1853" i="5"/>
  <c r="H1854" i="5"/>
  <c r="H1855" i="5"/>
  <c r="H1856" i="5"/>
  <c r="H1857" i="5"/>
  <c r="H1858" i="5"/>
  <c r="H1859" i="5"/>
  <c r="H1860" i="5"/>
  <c r="H1861" i="5"/>
  <c r="H1862" i="5"/>
  <c r="H1863" i="5"/>
  <c r="H1864" i="5"/>
  <c r="H1865" i="5"/>
  <c r="H1866" i="5"/>
  <c r="H1867" i="5"/>
  <c r="H1868" i="5"/>
  <c r="H1869" i="5"/>
  <c r="H1870" i="5"/>
  <c r="H1871" i="5"/>
  <c r="H1872" i="5"/>
  <c r="H1873" i="5"/>
  <c r="H1874" i="5"/>
  <c r="H1875" i="5"/>
  <c r="H1876" i="5"/>
  <c r="H1877" i="5"/>
  <c r="H1878" i="5"/>
  <c r="H1879" i="5"/>
  <c r="H1880" i="5"/>
  <c r="H1881" i="5"/>
  <c r="H1882" i="5"/>
  <c r="H1883" i="5"/>
  <c r="H1884" i="5"/>
  <c r="H1885" i="5"/>
  <c r="H1886" i="5"/>
  <c r="H1887" i="5"/>
  <c r="H1888" i="5"/>
  <c r="H1889" i="5"/>
  <c r="H1890" i="5"/>
  <c r="H1891" i="5"/>
  <c r="H1892" i="5"/>
  <c r="H1893" i="5"/>
  <c r="H1894" i="5"/>
  <c r="H1895" i="5"/>
  <c r="H1896" i="5"/>
  <c r="H1897" i="5"/>
  <c r="H1898" i="5"/>
  <c r="H1899" i="5"/>
  <c r="H1900" i="5"/>
  <c r="H1901" i="5"/>
  <c r="H1902" i="5"/>
  <c r="H1903" i="5"/>
  <c r="H1904" i="5"/>
  <c r="H1905" i="5"/>
  <c r="H1906" i="5"/>
  <c r="H1907" i="5"/>
  <c r="H1908" i="5"/>
  <c r="H1909" i="5"/>
  <c r="H1910" i="5"/>
  <c r="H1911" i="5"/>
  <c r="H1912" i="5"/>
  <c r="H1913" i="5"/>
  <c r="H1914" i="5"/>
  <c r="H1915" i="5"/>
  <c r="H1916" i="5"/>
  <c r="H1917" i="5"/>
  <c r="H1918" i="5"/>
  <c r="H1919" i="5"/>
  <c r="H1920" i="5"/>
  <c r="H1921" i="5"/>
  <c r="H1922" i="5"/>
  <c r="H1923" i="5"/>
  <c r="H1924" i="5"/>
  <c r="H1925" i="5"/>
  <c r="H1926" i="5"/>
  <c r="H1927" i="5"/>
  <c r="H1928" i="5"/>
  <c r="H1929" i="5"/>
  <c r="H1930" i="5"/>
  <c r="H1931" i="5"/>
  <c r="H1932" i="5"/>
  <c r="H1933" i="5"/>
  <c r="H1934" i="5"/>
  <c r="H1936" i="5"/>
  <c r="H1937" i="5"/>
  <c r="H1938" i="5"/>
  <c r="H1939" i="5"/>
  <c r="H1940" i="5"/>
  <c r="H1941" i="5"/>
  <c r="H1942" i="5"/>
  <c r="H1943" i="5"/>
  <c r="H1944" i="5"/>
  <c r="H1945" i="5"/>
  <c r="H1946" i="5"/>
  <c r="H1947" i="5"/>
  <c r="H1948" i="5"/>
  <c r="H1949" i="5"/>
  <c r="H1950" i="5"/>
  <c r="H1951" i="5"/>
  <c r="H1952" i="5"/>
  <c r="H1953" i="5"/>
  <c r="H1954" i="5"/>
  <c r="H1955" i="5"/>
  <c r="H1956" i="5"/>
  <c r="H1957" i="5"/>
  <c r="H1958" i="5"/>
  <c r="H1959" i="5"/>
  <c r="H1960" i="5"/>
  <c r="H1961" i="5"/>
  <c r="H1962" i="5"/>
  <c r="H1963" i="5"/>
  <c r="H1964" i="5"/>
  <c r="H1965" i="5"/>
  <c r="H1966" i="5"/>
  <c r="H1967" i="5"/>
  <c r="H1969" i="5"/>
  <c r="H1970" i="5"/>
  <c r="H1971" i="5"/>
  <c r="H1972" i="5"/>
  <c r="H1973" i="5"/>
  <c r="H1974" i="5"/>
  <c r="H1975" i="5"/>
  <c r="H1976" i="5"/>
  <c r="H1977" i="5"/>
  <c r="H1978" i="5"/>
  <c r="H1979" i="5"/>
  <c r="H1980" i="5"/>
  <c r="H1981" i="5"/>
  <c r="H1982" i="5"/>
  <c r="H1983" i="5"/>
  <c r="H1984" i="5"/>
  <c r="H1985" i="5"/>
  <c r="H1986" i="5"/>
  <c r="H1987" i="5"/>
  <c r="H1988" i="5"/>
  <c r="H1989" i="5"/>
  <c r="H1990" i="5"/>
  <c r="H1991" i="5"/>
  <c r="H1992" i="5"/>
  <c r="H1993" i="5"/>
  <c r="H1994" i="5"/>
  <c r="H1995" i="5"/>
  <c r="H1996" i="5"/>
  <c r="H1997" i="5"/>
  <c r="H1998" i="5"/>
  <c r="H1999" i="5"/>
  <c r="H2000" i="5"/>
  <c r="H2001" i="5"/>
  <c r="H2002" i="5"/>
  <c r="H2003" i="5"/>
  <c r="H2004" i="5"/>
  <c r="H2005" i="5"/>
  <c r="H2006" i="5"/>
  <c r="H2007" i="5"/>
  <c r="H2008" i="5"/>
  <c r="H2009" i="5"/>
  <c r="H2010" i="5"/>
  <c r="H2011" i="5"/>
  <c r="H2012" i="5"/>
  <c r="H2013" i="5"/>
  <c r="H2014" i="5"/>
  <c r="H2015" i="5"/>
  <c r="H2016" i="5"/>
  <c r="H2017" i="5"/>
  <c r="H2018" i="5"/>
  <c r="H2019" i="5"/>
  <c r="H2020" i="5"/>
  <c r="H2021" i="5"/>
  <c r="H2022" i="5"/>
  <c r="H2023" i="5"/>
  <c r="H2024" i="5"/>
  <c r="H2025" i="5"/>
  <c r="H2026" i="5"/>
  <c r="H2027" i="5"/>
  <c r="H2030" i="5"/>
  <c r="H2031" i="5"/>
  <c r="H2032" i="5"/>
  <c r="H2033" i="5"/>
  <c r="H2034" i="5"/>
  <c r="H2035" i="5"/>
  <c r="H2036" i="5"/>
  <c r="H2037" i="5"/>
  <c r="H2038" i="5"/>
  <c r="H2039" i="5"/>
  <c r="H2040" i="5"/>
  <c r="H2041" i="5"/>
  <c r="H2042" i="5"/>
  <c r="H2043" i="5"/>
  <c r="H2044" i="5"/>
  <c r="H2045" i="5"/>
  <c r="H2046" i="5"/>
  <c r="H2047" i="5"/>
  <c r="H2048" i="5"/>
  <c r="H2049" i="5"/>
  <c r="H2050" i="5"/>
  <c r="H2051" i="5"/>
  <c r="H2052" i="5"/>
  <c r="H2053" i="5"/>
  <c r="H2054" i="5"/>
  <c r="H2055" i="5"/>
  <c r="H2056" i="5"/>
  <c r="H2057" i="5"/>
  <c r="H2058" i="5"/>
  <c r="H2059" i="5"/>
  <c r="H2060" i="5"/>
  <c r="H2061" i="5"/>
  <c r="H2062" i="5"/>
  <c r="H2063" i="5"/>
  <c r="H2064" i="5"/>
  <c r="H2065" i="5"/>
  <c r="H2066" i="5"/>
  <c r="H2067" i="5"/>
  <c r="H2068" i="5"/>
  <c r="H2069" i="5"/>
  <c r="H2070" i="5"/>
  <c r="H2071" i="5"/>
  <c r="H2072" i="5"/>
  <c r="H2073" i="5"/>
  <c r="H2074" i="5"/>
  <c r="H2075" i="5"/>
  <c r="H2076" i="5"/>
  <c r="H2077" i="5"/>
  <c r="H2078" i="5"/>
  <c r="H2079" i="5"/>
  <c r="H2080" i="5"/>
  <c r="H2081" i="5"/>
  <c r="H2082" i="5"/>
  <c r="H2083" i="5"/>
  <c r="H2084" i="5"/>
  <c r="H2085" i="5"/>
  <c r="H2086" i="5"/>
  <c r="H2087" i="5"/>
  <c r="H2088" i="5"/>
  <c r="H2089" i="5"/>
  <c r="H2090" i="5"/>
  <c r="H2091" i="5"/>
  <c r="H2092" i="5"/>
  <c r="H2093" i="5"/>
  <c r="H2094" i="5"/>
  <c r="H2095" i="5"/>
  <c r="H2096" i="5"/>
  <c r="H2097" i="5"/>
  <c r="H2098" i="5"/>
  <c r="H2099" i="5"/>
  <c r="H2100" i="5"/>
  <c r="H2101" i="5"/>
  <c r="H2102" i="5"/>
  <c r="H2103" i="5"/>
  <c r="H2104" i="5"/>
  <c r="H2105" i="5"/>
  <c r="H2106" i="5"/>
  <c r="H2107" i="5"/>
  <c r="H2108" i="5"/>
  <c r="H2109" i="5"/>
  <c r="H2110" i="5"/>
  <c r="H2111" i="5"/>
  <c r="H2112" i="5"/>
  <c r="H2113" i="5"/>
  <c r="H2114" i="5"/>
  <c r="H2115" i="5"/>
  <c r="H2116" i="5"/>
  <c r="H2117" i="5"/>
  <c r="H2118" i="5"/>
  <c r="H2119" i="5"/>
  <c r="H2120" i="5"/>
  <c r="H2121" i="5"/>
  <c r="H2122" i="5"/>
  <c r="H2123" i="5"/>
  <c r="H2124" i="5"/>
  <c r="H2125" i="5"/>
  <c r="H2126" i="5"/>
  <c r="H2127" i="5"/>
  <c r="H38" i="5"/>
  <c r="H108" i="5"/>
  <c r="H206" i="5"/>
  <c r="H220" i="5"/>
  <c r="H248" i="5"/>
  <c r="H563" i="5"/>
  <c r="H583" i="5"/>
  <c r="H821" i="5"/>
  <c r="H923" i="5"/>
  <c r="H935" i="5"/>
  <c r="H1010" i="5"/>
  <c r="H1094" i="5"/>
  <c r="H1149" i="5"/>
  <c r="H1241" i="5"/>
  <c r="H1325" i="5"/>
  <c r="H1456" i="5"/>
  <c r="H1802" i="5"/>
  <c r="H1935" i="5"/>
  <c r="H1968" i="5"/>
  <c r="H2028" i="5"/>
  <c r="H2029" i="5"/>
  <c r="H2128" i="5"/>
  <c r="H2136" i="5"/>
  <c r="H2" i="5"/>
  <c r="D9" i="4" l="1"/>
  <c r="D10" i="4" s="1"/>
  <c r="D8" i="4"/>
  <c r="A3" i="6"/>
  <c r="B3" i="6" s="1"/>
  <c r="F22" i="4" l="1"/>
  <c r="F18" i="4"/>
  <c r="F21" i="4"/>
  <c r="F17" i="4"/>
  <c r="F24" i="4"/>
  <c r="F20" i="4"/>
  <c r="F16" i="4"/>
  <c r="F23" i="4"/>
  <c r="F19" i="4"/>
  <c r="E24" i="4"/>
  <c r="E22" i="4"/>
  <c r="E20" i="4"/>
  <c r="E18" i="4"/>
  <c r="E16" i="4"/>
  <c r="E23" i="4"/>
  <c r="E21" i="4"/>
  <c r="E19" i="4"/>
  <c r="E17" i="4"/>
  <c r="A4" i="6"/>
  <c r="B4" i="6" s="1"/>
  <c r="A5" i="6" l="1"/>
  <c r="B5" i="6" s="1"/>
</calcChain>
</file>

<file path=xl/sharedStrings.xml><?xml version="1.0" encoding="utf-8"?>
<sst xmlns="http://schemas.openxmlformats.org/spreadsheetml/2006/main" count="20293" uniqueCount="6508">
  <si>
    <t>GHSGHM</t>
  </si>
  <si>
    <t>Libellé GHM</t>
  </si>
  <si>
    <t>Effectif national 2018</t>
  </si>
  <si>
    <t xml:space="preserve">Valorisation des tarifs </t>
  </si>
  <si>
    <t>Valorisation des coûts</t>
  </si>
  <si>
    <t>Ecart (en %)</t>
  </si>
  <si>
    <t>Ecart (en €)</t>
  </si>
  <si>
    <t>Tarif issu des coûts moyen</t>
  </si>
  <si>
    <t>Indicateur de fiabilité</t>
  </si>
  <si>
    <t>Années sélectionnées</t>
  </si>
  <si>
    <t>2201C031</t>
  </si>
  <si>
    <t>01C031</t>
  </si>
  <si>
    <t>Craniotomies pour traumatisme, âge supérieur à 17 ans, niveau 1</t>
  </si>
  <si>
    <t>BON</t>
  </si>
  <si>
    <t>2015 2016 2017</t>
  </si>
  <si>
    <t>2301C032</t>
  </si>
  <si>
    <t>01C032</t>
  </si>
  <si>
    <t>Craniotomies pour traumatisme, âge supérieur à 17 ans, niveau 2</t>
  </si>
  <si>
    <t>2401C033</t>
  </si>
  <si>
    <t>01C033</t>
  </si>
  <si>
    <t>Craniotomies pour traumatisme, âge supérieur à 17 ans, niveau 3</t>
  </si>
  <si>
    <t>2501C034</t>
  </si>
  <si>
    <t>01C034</t>
  </si>
  <si>
    <t>Craniotomies pour traumatisme, âge supérieur à 17 ans, niveau 4</t>
  </si>
  <si>
    <t>2601C041</t>
  </si>
  <si>
    <t>01C041</t>
  </si>
  <si>
    <t>Craniotomies en dehors de tout traumatisme, âge supérieur à 17 ans, niveau 1</t>
  </si>
  <si>
    <t>CORRECT</t>
  </si>
  <si>
    <t>2701C042</t>
  </si>
  <si>
    <t>01C042</t>
  </si>
  <si>
    <t>Craniotomies en dehors de tout traumatisme, âge supérieur à 17 ans, niveau 2</t>
  </si>
  <si>
    <t>2801C043</t>
  </si>
  <si>
    <t>01C043</t>
  </si>
  <si>
    <t>Craniotomies en dehors de tout traumatisme, âge supérieur à 17 ans, niveau 3</t>
  </si>
  <si>
    <t>2901C044</t>
  </si>
  <si>
    <t>01C044</t>
  </si>
  <si>
    <t>Craniotomies en dehors de tout traumatisme, âge supérieur à 17 ans, niveau 4</t>
  </si>
  <si>
    <t>3001C051</t>
  </si>
  <si>
    <t>01C051</t>
  </si>
  <si>
    <t>Interventions sur le rachis et la moelle pour des affections neurologiques, niveau 1</t>
  </si>
  <si>
    <t>3101C052</t>
  </si>
  <si>
    <t>01C052</t>
  </si>
  <si>
    <t>Interventions sur le rachis et la moelle pour des affections neurologiques, niveau 2</t>
  </si>
  <si>
    <t xml:space="preserve"> 2016 2017</t>
  </si>
  <si>
    <t>3201C053</t>
  </si>
  <si>
    <t>01C053</t>
  </si>
  <si>
    <t>Interventions sur le rachis et la moelle pour des affections neurologiques, niveau 3</t>
  </si>
  <si>
    <t>3301C054</t>
  </si>
  <si>
    <t>01C054</t>
  </si>
  <si>
    <t>Interventions sur le rachis et la moelle pour des affections neurologiques, niveau 4</t>
  </si>
  <si>
    <t>3401C061</t>
  </si>
  <si>
    <t>01C061</t>
  </si>
  <si>
    <t>Interventions sur le système vasculaire précérébral, niveau 1</t>
  </si>
  <si>
    <t>3501C062</t>
  </si>
  <si>
    <t>01C062</t>
  </si>
  <si>
    <t>Interventions sur le système vasculaire précérébral, niveau 2</t>
  </si>
  <si>
    <t>3601C063</t>
  </si>
  <si>
    <t>01C063</t>
  </si>
  <si>
    <t>Interventions sur le système vasculaire précérébral, niveau 3</t>
  </si>
  <si>
    <t>3701C064</t>
  </si>
  <si>
    <t>01C064</t>
  </si>
  <si>
    <t>Interventions sur le système vasculaire précérébral, niveau 4</t>
  </si>
  <si>
    <t>3801C081</t>
  </si>
  <si>
    <t>01C081</t>
  </si>
  <si>
    <t>Interventions sur les nerfs crâniens ou périphériques et autres interventions sur le système nerveux, niveau 1</t>
  </si>
  <si>
    <t>3901C082</t>
  </si>
  <si>
    <t>01C082</t>
  </si>
  <si>
    <t>Interventions sur les nerfs crâniens ou périphériques et autres interventions sur le système nerveux, niveau 2</t>
  </si>
  <si>
    <t>4001C083</t>
  </si>
  <si>
    <t>01C083</t>
  </si>
  <si>
    <t>Interventions sur les nerfs crâniens ou périphériques et autres interventions sur le système nerveux, niveau 3</t>
  </si>
  <si>
    <t xml:space="preserve">2015 2016 </t>
  </si>
  <si>
    <t>4101C084</t>
  </si>
  <si>
    <t>01C084</t>
  </si>
  <si>
    <t>Interventions sur les nerfs crâniens ou périphériques et autres interventions sur le système nerveux, niveau 4</t>
  </si>
  <si>
    <t>4201C08J</t>
  </si>
  <si>
    <t>01C08J</t>
  </si>
  <si>
    <t>Interventions sur les nerfs crâniens ou périphériques et autres interventions sur le système nerveux, en ambulatoire</t>
  </si>
  <si>
    <t>4301C091</t>
  </si>
  <si>
    <t>01C091</t>
  </si>
  <si>
    <t>Pose d'un stimulateur cérébral, niveau 1</t>
  </si>
  <si>
    <t>4401C092</t>
  </si>
  <si>
    <t>01C092</t>
  </si>
  <si>
    <t>Pose d'un stimulateur cérébral, niveau 2</t>
  </si>
  <si>
    <t xml:space="preserve"> 2016 </t>
  </si>
  <si>
    <t>4501C093</t>
  </si>
  <si>
    <t>01C093</t>
  </si>
  <si>
    <t>Pose d'un stimulateur cérébral, niveau 3</t>
  </si>
  <si>
    <t>MAUVAIS</t>
  </si>
  <si>
    <t xml:space="preserve">2015  </t>
  </si>
  <si>
    <t>4701C101</t>
  </si>
  <si>
    <t>01C101</t>
  </si>
  <si>
    <t>Pose d'un stimulateur médullaire, niveau 1</t>
  </si>
  <si>
    <t>4801C102</t>
  </si>
  <si>
    <t>01C102</t>
  </si>
  <si>
    <t>Pose d'un stimulateur médullaire, niveau 2</t>
  </si>
  <si>
    <t>5101C111</t>
  </si>
  <si>
    <t>01C111</t>
  </si>
  <si>
    <t>Craniotomies pour tumeurs, âge inférieur à 18 ans, niveau 1</t>
  </si>
  <si>
    <t>5201C112</t>
  </si>
  <si>
    <t>01C112</t>
  </si>
  <si>
    <t>Craniotomies pour tumeurs, âge inférieur à 18 ans, niveau 2</t>
  </si>
  <si>
    <t>5301C113</t>
  </si>
  <si>
    <t>01C113</t>
  </si>
  <si>
    <t>Craniotomies pour tumeurs, âge inférieur à 18 ans, niveau 3</t>
  </si>
  <si>
    <t>5401C114</t>
  </si>
  <si>
    <t>01C114</t>
  </si>
  <si>
    <t>Craniotomies pour tumeurs, âge inférieur à 18 ans, niveau 4</t>
  </si>
  <si>
    <t>5501C121</t>
  </si>
  <si>
    <t>01C121</t>
  </si>
  <si>
    <t>Craniotomies pour affections non tumorales, âge inférieur à 18 ans, niveau 1</t>
  </si>
  <si>
    <t>5601C122</t>
  </si>
  <si>
    <t>01C122</t>
  </si>
  <si>
    <t>Craniotomies pour affections non tumorales, âge inférieur à 18 ans, niveau 2</t>
  </si>
  <si>
    <t>5701C123</t>
  </si>
  <si>
    <t>01C123</t>
  </si>
  <si>
    <t>Craniotomies pour affections non tumorales, âge inférieur à 18 ans, niveau 3</t>
  </si>
  <si>
    <t>5801C124</t>
  </si>
  <si>
    <t>01C124</t>
  </si>
  <si>
    <t>Craniotomies pour affections non tumorales, âge inférieur à 18 ans, niveau 4</t>
  </si>
  <si>
    <t>6601C042</t>
  </si>
  <si>
    <t>7001C122</t>
  </si>
  <si>
    <t>7301C10J</t>
  </si>
  <si>
    <t>01C10J</t>
  </si>
  <si>
    <t>Pose d'un stimulateur médullaire, en ambulatoire</t>
  </si>
  <si>
    <t>7401C141</t>
  </si>
  <si>
    <t>01C141</t>
  </si>
  <si>
    <t>Libérations de nerfs superficiels à l'exception du médian au canal carpien, niveau 1</t>
  </si>
  <si>
    <t>7501C142</t>
  </si>
  <si>
    <t>01C142</t>
  </si>
  <si>
    <t>Libérations de nerfs superficiels à l'exception du médian au canal carpien, niveau 2</t>
  </si>
  <si>
    <t>7801C14J</t>
  </si>
  <si>
    <t>01C14J</t>
  </si>
  <si>
    <t>Libérations de nerfs superficiels à l'exception du médian au canal carpien, en ambulatoire</t>
  </si>
  <si>
    <t>7901C151</t>
  </si>
  <si>
    <t>01C151</t>
  </si>
  <si>
    <t>Libérations du médian au canal carpien, niveau 1</t>
  </si>
  <si>
    <t>8301C15J</t>
  </si>
  <si>
    <t>01C15J</t>
  </si>
  <si>
    <t>Libérations du médian au canal carpien, en ambulatoire</t>
  </si>
  <si>
    <t>8405C211</t>
  </si>
  <si>
    <t>05C211</t>
  </si>
  <si>
    <t>Créations et réfections de fistules artérioveineuses pour affections de la CMD 05, niveau 1</t>
  </si>
  <si>
    <t>8411C091</t>
  </si>
  <si>
    <t>11C091</t>
  </si>
  <si>
    <t>Créations et réfections de fistules artérioveineuses pour affections de la CMD 11, niveau 1</t>
  </si>
  <si>
    <t>8505C212</t>
  </si>
  <si>
    <t>05C212</t>
  </si>
  <si>
    <t>Créations et réfections de fistules artérioveineuses pour affections de la CMD 05, niveau 2</t>
  </si>
  <si>
    <t>8511C092</t>
  </si>
  <si>
    <t>11C092</t>
  </si>
  <si>
    <t>Créations et réfections de fistules artérioveineuses pour affections de la CMD 11, niveau 2</t>
  </si>
  <si>
    <t>8605C213</t>
  </si>
  <si>
    <t>05C213</t>
  </si>
  <si>
    <t>Créations et réfections de fistules artérioveineuses pour affections de la CMD 05, niveau 3</t>
  </si>
  <si>
    <t>8611C093</t>
  </si>
  <si>
    <t>11C093</t>
  </si>
  <si>
    <t>Créations et réfections de fistules artérioveineuses pour affections de la CMD 11, niveau 3</t>
  </si>
  <si>
    <t>8705C214</t>
  </si>
  <si>
    <t>05C214</t>
  </si>
  <si>
    <t>Créations et réfections de fistules artérioveineuses pour affections de la CMD 05, niveau 4</t>
  </si>
  <si>
    <t>8711C094</t>
  </si>
  <si>
    <t>11C094</t>
  </si>
  <si>
    <t>Créations et réfections de fistules artérioveineuses pour affections de la CMD 11, niveau 4</t>
  </si>
  <si>
    <t>8805C21J</t>
  </si>
  <si>
    <t>05C21J</t>
  </si>
  <si>
    <t>Créations et réfections de fistules artérioveineuses pour affections de la CMD 05, en ambulatoire</t>
  </si>
  <si>
    <t>8811C09J</t>
  </si>
  <si>
    <t>11C09J</t>
  </si>
  <si>
    <t>Créations et réfections de fistules artérioveineuses pour affections de la CMD 11, en ambulatoire</t>
  </si>
  <si>
    <t>8909C061</t>
  </si>
  <si>
    <t>09C061</t>
  </si>
  <si>
    <t>Interventions sur le sein pour des affections non malignes autres que les actes de biopsie et d'excision locale, niveau 1</t>
  </si>
  <si>
    <t>8909C06T</t>
  </si>
  <si>
    <t>09C06T</t>
  </si>
  <si>
    <t>Interventions sur le sein pour des affections non malignes autres que les actes de biopsie et d'excision locale, très courte durée</t>
  </si>
  <si>
    <t>18901K021</t>
  </si>
  <si>
    <t>01K021</t>
  </si>
  <si>
    <t>Autres embolisations intracrâniennes et médullaires, niveau 1</t>
  </si>
  <si>
    <t>19001K022</t>
  </si>
  <si>
    <t>01K022</t>
  </si>
  <si>
    <t>Autres embolisations intracrâniennes et médullaires, niveau 2</t>
  </si>
  <si>
    <t>19101K023</t>
  </si>
  <si>
    <t>01K023</t>
  </si>
  <si>
    <t>Autres embolisations intracrâniennes et médullaires, niveau 3</t>
  </si>
  <si>
    <t>19201K024</t>
  </si>
  <si>
    <t>01K024</t>
  </si>
  <si>
    <t>Autres embolisations intracrâniennes et médullaires, niveau 4</t>
  </si>
  <si>
    <t>19301K031</t>
  </si>
  <si>
    <t>01K031</t>
  </si>
  <si>
    <t>Autres actes thérapeutiques par voie vasculaire du système nerveux, niveau 1</t>
  </si>
  <si>
    <t>19401K032</t>
  </si>
  <si>
    <t>01K032</t>
  </si>
  <si>
    <t>Autres actes thérapeutiques par voie vasculaire du système nerveux, niveau 2</t>
  </si>
  <si>
    <t>19501K033</t>
  </si>
  <si>
    <t>01K033</t>
  </si>
  <si>
    <t>Autres actes thérapeutiques par voie vasculaire du système nerveux, niveau 3</t>
  </si>
  <si>
    <t>19601K034</t>
  </si>
  <si>
    <t>01K034</t>
  </si>
  <si>
    <t>Autres actes thérapeutiques par voie vasculaire du système nerveux, niveau 4</t>
  </si>
  <si>
    <t>19701K04J</t>
  </si>
  <si>
    <t>01K04J</t>
  </si>
  <si>
    <t>Injections de toxine botulique, en ambulatoire</t>
  </si>
  <si>
    <t>19801K05J</t>
  </si>
  <si>
    <t>01K05J</t>
  </si>
  <si>
    <t>Séjours pour douleurs chroniques rebelles comprenant un bloc ou une infiltration, en ambulatoire</t>
  </si>
  <si>
    <t xml:space="preserve">  2017</t>
  </si>
  <si>
    <t>19901K06J</t>
  </si>
  <si>
    <t>01K06J</t>
  </si>
  <si>
    <t>Affections du système nerveux sans acte opératoire avec anesthésie, en ambulatoire</t>
  </si>
  <si>
    <t>20001K071</t>
  </si>
  <si>
    <t>01K071</t>
  </si>
  <si>
    <t>Embolisations intracrâniennes et médullaires pour hémorragie, niveau 1</t>
  </si>
  <si>
    <t>20101K072</t>
  </si>
  <si>
    <t>01K072</t>
  </si>
  <si>
    <t>Embolisations intracrâniennes et médullaires pour hémorragie, niveau 2</t>
  </si>
  <si>
    <t>20201K073</t>
  </si>
  <si>
    <t>01K073</t>
  </si>
  <si>
    <t>Embolisations intracrâniennes et médullaires pour hémorragie, niveau 3</t>
  </si>
  <si>
    <t>20301K074</t>
  </si>
  <si>
    <t>01K074</t>
  </si>
  <si>
    <t>Embolisations intracrâniennes et médullaires pour hémorragie, niveau 4</t>
  </si>
  <si>
    <t>20401M041</t>
  </si>
  <si>
    <t>01M041</t>
  </si>
  <si>
    <t>Méningites virales, niveau 1</t>
  </si>
  <si>
    <t>20501M042</t>
  </si>
  <si>
    <t>01M042</t>
  </si>
  <si>
    <t>Méningites virales, niveau 2</t>
  </si>
  <si>
    <t>20601M043</t>
  </si>
  <si>
    <t>01M043</t>
  </si>
  <si>
    <t>Méningites virales, niveau 3</t>
  </si>
  <si>
    <t>20801M051</t>
  </si>
  <si>
    <t>01M051</t>
  </si>
  <si>
    <t>Infections du système nerveux à l'exception des méningites virales, niveau 1</t>
  </si>
  <si>
    <t>20901M052</t>
  </si>
  <si>
    <t>01M052</t>
  </si>
  <si>
    <t>Infections du système nerveux à l'exception des méningites virales, niveau 2</t>
  </si>
  <si>
    <t>21001M053</t>
  </si>
  <si>
    <t>01M053</t>
  </si>
  <si>
    <t>Infections du système nerveux à l'exception des méningites virales, niveau 3</t>
  </si>
  <si>
    <t>21101M054</t>
  </si>
  <si>
    <t>01M054</t>
  </si>
  <si>
    <t>Infections du système nerveux à l'exception des méningites virales, niveau 4</t>
  </si>
  <si>
    <t>21201M05T</t>
  </si>
  <si>
    <t>01M05T</t>
  </si>
  <si>
    <t>Infections du système nerveux à l'exception des méningites virales, très courte durée</t>
  </si>
  <si>
    <t>21301M071</t>
  </si>
  <si>
    <t>01M071</t>
  </si>
  <si>
    <t>Maladies dégénératives du système nerveux, âge supérieur à 79 ans, niveau 1</t>
  </si>
  <si>
    <t>21401M072</t>
  </si>
  <si>
    <t>01M072</t>
  </si>
  <si>
    <t>Maladies dégénératives du système nerveux, âge supérieur à 79 ans, niveau 2</t>
  </si>
  <si>
    <t>21501M073</t>
  </si>
  <si>
    <t>01M073</t>
  </si>
  <si>
    <t>Maladies dégénératives du système nerveux, âge supérieur à 79 ans, niveau 3</t>
  </si>
  <si>
    <t>21601M074</t>
  </si>
  <si>
    <t>01M074</t>
  </si>
  <si>
    <t>Maladies dégénératives du système nerveux, âge supérieur à 79 ans, niveau 4</t>
  </si>
  <si>
    <t>21701M07T</t>
  </si>
  <si>
    <t>01M07T</t>
  </si>
  <si>
    <t>Maladies dégénératives du système nerveux, âge supérieur à 79 ans, très courte durée</t>
  </si>
  <si>
    <t>21801M081</t>
  </si>
  <si>
    <t>01M081</t>
  </si>
  <si>
    <t>Maladies dégénératives du système nerveux, âge inférieur à 80 ans, niveau 1</t>
  </si>
  <si>
    <t>21901M082</t>
  </si>
  <si>
    <t>01M082</t>
  </si>
  <si>
    <t>Maladies dégénératives du système nerveux, âge inférieur à 80 ans, niveau 2</t>
  </si>
  <si>
    <t>22001M083</t>
  </si>
  <si>
    <t>01M083</t>
  </si>
  <si>
    <t>Maladies dégénératives du système nerveux, âge inférieur à 80 ans, niveau 3</t>
  </si>
  <si>
    <t>22101M084</t>
  </si>
  <si>
    <t>01M084</t>
  </si>
  <si>
    <t>Maladies dégénératives du système nerveux, âge inférieur à 80 ans, niveau 4</t>
  </si>
  <si>
    <t>22201M08T</t>
  </si>
  <si>
    <t>01M08T</t>
  </si>
  <si>
    <t>Maladies dégénératives du système nerveux, âge inférieur à 80 ans, très courte durée</t>
  </si>
  <si>
    <t>22301M091</t>
  </si>
  <si>
    <t>01M091</t>
  </si>
  <si>
    <t>Affections et lésions du rachis et de la moelle, niveau 1</t>
  </si>
  <si>
    <t>22401M092</t>
  </si>
  <si>
    <t>01M092</t>
  </si>
  <si>
    <t>Affections et lésions du rachis et de la moelle, niveau 2</t>
  </si>
  <si>
    <t>22501M093</t>
  </si>
  <si>
    <t>01M093</t>
  </si>
  <si>
    <t>Affections et lésions du rachis et de la moelle, niveau 3</t>
  </si>
  <si>
    <t>22601M094</t>
  </si>
  <si>
    <t>01M094</t>
  </si>
  <si>
    <t>Affections et lésions du rachis et de la moelle, niveau 4</t>
  </si>
  <si>
    <t>22701M09T</t>
  </si>
  <si>
    <t>01M09T</t>
  </si>
  <si>
    <t>Affections et lésions du rachis et de la moelle, très courte durée</t>
  </si>
  <si>
    <t>22801M101</t>
  </si>
  <si>
    <t>01M101</t>
  </si>
  <si>
    <t>Autres affections cérébrovasculaires, niveau 1</t>
  </si>
  <si>
    <t>22901M102</t>
  </si>
  <si>
    <t>01M102</t>
  </si>
  <si>
    <t>Autres affections cérébrovasculaires, niveau 2</t>
  </si>
  <si>
    <t>2015  2017</t>
  </si>
  <si>
    <t>23001M103</t>
  </si>
  <si>
    <t>01M103</t>
  </si>
  <si>
    <t>Autres affections cérébrovasculaires, niveau 3</t>
  </si>
  <si>
    <t>23101M104</t>
  </si>
  <si>
    <t>01M104</t>
  </si>
  <si>
    <t>Autres affections cérébrovasculaires, niveau 4</t>
  </si>
  <si>
    <t>23201M10T</t>
  </si>
  <si>
    <t>01M10T</t>
  </si>
  <si>
    <t>Autres affections cérébrovasculaires, très courte durée</t>
  </si>
  <si>
    <t>23301M111</t>
  </si>
  <si>
    <t>01M111</t>
  </si>
  <si>
    <t>Affections des nerfs crâniens et rachidiens, niveau 1</t>
  </si>
  <si>
    <t>23401M112</t>
  </si>
  <si>
    <t>01M112</t>
  </si>
  <si>
    <t>Affections des nerfs crâniens et rachidiens, niveau 2</t>
  </si>
  <si>
    <t>23501M113</t>
  </si>
  <si>
    <t>01M113</t>
  </si>
  <si>
    <t>Affections des nerfs crâniens et rachidiens, niveau 3</t>
  </si>
  <si>
    <t>23601M114</t>
  </si>
  <si>
    <t>01M114</t>
  </si>
  <si>
    <t>Affections des nerfs crâniens et rachidiens, niveau 4</t>
  </si>
  <si>
    <t>23701M11T</t>
  </si>
  <si>
    <t>01M11T</t>
  </si>
  <si>
    <t>Affections des nerfs crâniens et rachidiens, très courte durée</t>
  </si>
  <si>
    <t>23801M121</t>
  </si>
  <si>
    <t>01M121</t>
  </si>
  <si>
    <t>Autres affections du système nerveux, niveau 1</t>
  </si>
  <si>
    <t>23901M122</t>
  </si>
  <si>
    <t>01M122</t>
  </si>
  <si>
    <t>Autres affections du système nerveux, niveau 2</t>
  </si>
  <si>
    <t>24001M123</t>
  </si>
  <si>
    <t>01M123</t>
  </si>
  <si>
    <t>Autres affections du système nerveux, niveau 3</t>
  </si>
  <si>
    <t>24101M124</t>
  </si>
  <si>
    <t>01M124</t>
  </si>
  <si>
    <t>Autres affections du système nerveux, niveau 4</t>
  </si>
  <si>
    <t>24201M12T</t>
  </si>
  <si>
    <t>01M12T</t>
  </si>
  <si>
    <t>Autres affections du système nerveux, très courte durée</t>
  </si>
  <si>
    <t>24301M131</t>
  </si>
  <si>
    <t>01M131</t>
  </si>
  <si>
    <t>Troubles de la conscience et comas d'origine non traumatique, niveau 1</t>
  </si>
  <si>
    <t>24401M132</t>
  </si>
  <si>
    <t>01M132</t>
  </si>
  <si>
    <t>Troubles de la conscience et comas d'origine non traumatique, niveau 2</t>
  </si>
  <si>
    <t>24501M133</t>
  </si>
  <si>
    <t>01M133</t>
  </si>
  <si>
    <t>Troubles de la conscience et comas d'origine non traumatique, niveau 3</t>
  </si>
  <si>
    <t>24601M134</t>
  </si>
  <si>
    <t>01M134</t>
  </si>
  <si>
    <t>Troubles de la conscience et comas d'origine non traumatique, niveau 4</t>
  </si>
  <si>
    <t>24701M151</t>
  </si>
  <si>
    <t>01M151</t>
  </si>
  <si>
    <t>Accidents ischémiques transitoires et occlusions des artères précérébrales, âge supérieur à 79 ans, niveau 1</t>
  </si>
  <si>
    <t>24801M152</t>
  </si>
  <si>
    <t>01M152</t>
  </si>
  <si>
    <t>Accidents ischémiques transitoires et occlusions des artères précérébrales, âge supérieur à 79 ans, niveau 2</t>
  </si>
  <si>
    <t>24901M153</t>
  </si>
  <si>
    <t>01M153</t>
  </si>
  <si>
    <t>Accidents ischémiques transitoires et occlusions des artères précérébrales, âge supérieur à 79 ans, niveau 3</t>
  </si>
  <si>
    <t>25001M154</t>
  </si>
  <si>
    <t>01M154</t>
  </si>
  <si>
    <t>Accidents ischémiques transitoires et occlusions des artères précérébrales, âge supérieur à 79 ans, niveau 4</t>
  </si>
  <si>
    <t>25101M161</t>
  </si>
  <si>
    <t>01M161</t>
  </si>
  <si>
    <t>Accidents ischémiques transitoires et occlusions des artères précérébrales, âge inférieur à 80 ans, niveau 1</t>
  </si>
  <si>
    <t>25201M162</t>
  </si>
  <si>
    <t>01M162</t>
  </si>
  <si>
    <t>Accidents ischémiques transitoires et occlusions des artères précérébrales, âge inférieur à 80 ans, niveau 2</t>
  </si>
  <si>
    <t>25301M163</t>
  </si>
  <si>
    <t>01M163</t>
  </si>
  <si>
    <t>Accidents ischémiques transitoires et occlusions des artères précérébrales, âge inférieur à 80 ans, niveau 3</t>
  </si>
  <si>
    <t>25401M164</t>
  </si>
  <si>
    <t>01M164</t>
  </si>
  <si>
    <t>Accidents ischémiques transitoires et occlusions des artères précérébrales, âge inférieur à 80 ans, niveau 4</t>
  </si>
  <si>
    <t>25501M171</t>
  </si>
  <si>
    <t>01M171</t>
  </si>
  <si>
    <t>Sclérose en plaques et ataxie cérébelleuse, niveau 1</t>
  </si>
  <si>
    <t>25601M172</t>
  </si>
  <si>
    <t>01M172</t>
  </si>
  <si>
    <t>Sclérose en plaques et ataxie cérébelleuse, niveau 2</t>
  </si>
  <si>
    <t>25701M173</t>
  </si>
  <si>
    <t>01M173</t>
  </si>
  <si>
    <t>Sclérose en plaques et ataxie cérébelleuse, niveau 3</t>
  </si>
  <si>
    <t>25801M174</t>
  </si>
  <si>
    <t>01M174</t>
  </si>
  <si>
    <t>Sclérose en plaques et ataxie cérébelleuse, niveau 4</t>
  </si>
  <si>
    <t>25901M17T</t>
  </si>
  <si>
    <t>01M17T</t>
  </si>
  <si>
    <t>Sclérose en plaques et ataxie cérébelleuse, très courte durée</t>
  </si>
  <si>
    <t>26001M181</t>
  </si>
  <si>
    <t>01M181</t>
  </si>
  <si>
    <t>Lésions traumatiques intracrâniennes sévères, niveau 1</t>
  </si>
  <si>
    <t>26101M182</t>
  </si>
  <si>
    <t>01M182</t>
  </si>
  <si>
    <t>Lésions traumatiques intracrâniennes sévères, niveau 2</t>
  </si>
  <si>
    <t>26201M183</t>
  </si>
  <si>
    <t>01M183</t>
  </si>
  <si>
    <t>Lésions traumatiques intracrâniennes sévères, niveau 3</t>
  </si>
  <si>
    <t>26301M184</t>
  </si>
  <si>
    <t>01M184</t>
  </si>
  <si>
    <t>Lésions traumatiques intracrâniennes sévères, niveau 4</t>
  </si>
  <si>
    <t>26401M191</t>
  </si>
  <si>
    <t>01M191</t>
  </si>
  <si>
    <t>Autres lésions traumatiques intracrâniennes, sauf commotions, niveau 1</t>
  </si>
  <si>
    <t>26501M192</t>
  </si>
  <si>
    <t>01M192</t>
  </si>
  <si>
    <t>Autres lésions traumatiques intracrâniennes, sauf commotions, niveau 2</t>
  </si>
  <si>
    <t>26601M193</t>
  </si>
  <si>
    <t>01M193</t>
  </si>
  <si>
    <t>Autres lésions traumatiques intracrâniennes, sauf commotions, niveau 3</t>
  </si>
  <si>
    <t>26701M194</t>
  </si>
  <si>
    <t>01M194</t>
  </si>
  <si>
    <t>Autres lésions traumatiques intracrâniennes, sauf commotions, niveau 4</t>
  </si>
  <si>
    <t>26801M201</t>
  </si>
  <si>
    <t>01M201</t>
  </si>
  <si>
    <t>Commotions cérébrales, niveau 1</t>
  </si>
  <si>
    <t>26901M202</t>
  </si>
  <si>
    <t>01M202</t>
  </si>
  <si>
    <t>Commotions cérébrales, niveau 2</t>
  </si>
  <si>
    <t>27001M203</t>
  </si>
  <si>
    <t>01M203</t>
  </si>
  <si>
    <t>Commotions cérébrales, niveau 3</t>
  </si>
  <si>
    <t>27101M204</t>
  </si>
  <si>
    <t>01M204</t>
  </si>
  <si>
    <t>Commotions cérébrales, niveau 4</t>
  </si>
  <si>
    <t>27201M211</t>
  </si>
  <si>
    <t>01M211</t>
  </si>
  <si>
    <t>Douleurs chroniques rebelles, niveau 1</t>
  </si>
  <si>
    <t>27301M212</t>
  </si>
  <si>
    <t>01M212</t>
  </si>
  <si>
    <t>Douleurs chroniques rebelles, niveau 2</t>
  </si>
  <si>
    <t>27401M213</t>
  </si>
  <si>
    <t>01M213</t>
  </si>
  <si>
    <t>Douleurs chroniques rebelles, niveau 3</t>
  </si>
  <si>
    <t>27501M214</t>
  </si>
  <si>
    <t>01M214</t>
  </si>
  <si>
    <t>Douleurs chroniques rebelles, niveau 4</t>
  </si>
  <si>
    <t>27601M221</t>
  </si>
  <si>
    <t>01M221</t>
  </si>
  <si>
    <t>Migraines et céphalées, niveau 1</t>
  </si>
  <si>
    <t>27701M222</t>
  </si>
  <si>
    <t>01M222</t>
  </si>
  <si>
    <t>Migraines et céphalées, niveau 2</t>
  </si>
  <si>
    <t>27801M223</t>
  </si>
  <si>
    <t>01M223</t>
  </si>
  <si>
    <t>Migraines et céphalées, niveau 3</t>
  </si>
  <si>
    <t>27901M224</t>
  </si>
  <si>
    <t>01M224</t>
  </si>
  <si>
    <t>Migraines et céphalées, niveau 4</t>
  </si>
  <si>
    <t>28001M22T</t>
  </si>
  <si>
    <t>01M22T</t>
  </si>
  <si>
    <t>Migraines et céphalées, très courte durée</t>
  </si>
  <si>
    <t>28101M231</t>
  </si>
  <si>
    <t>01M231</t>
  </si>
  <si>
    <t>Convulsions hyperthermiques, niveau 1</t>
  </si>
  <si>
    <t>28201M232</t>
  </si>
  <si>
    <t>01M232</t>
  </si>
  <si>
    <t>Convulsions hyperthermiques, niveau 2</t>
  </si>
  <si>
    <t>28501M241</t>
  </si>
  <si>
    <t>01M241</t>
  </si>
  <si>
    <t>Epilepsie, âge inférieur à 18 ans, niveau 1</t>
  </si>
  <si>
    <t>28601M242</t>
  </si>
  <si>
    <t>01M242</t>
  </si>
  <si>
    <t>Epilepsie, âge inférieur à 18 ans, niveau 2</t>
  </si>
  <si>
    <t>28701M243</t>
  </si>
  <si>
    <t>01M243</t>
  </si>
  <si>
    <t>Epilepsie, âge inférieur à 18 ans, niveau 3</t>
  </si>
  <si>
    <t>28801M244</t>
  </si>
  <si>
    <t>01M244</t>
  </si>
  <si>
    <t>Epilepsie, âge inférieur à 18 ans, niveau 4</t>
  </si>
  <si>
    <t>28901M24T</t>
  </si>
  <si>
    <t>01M24T</t>
  </si>
  <si>
    <t>Epilepsie, âge inférieur à 18 ans, très courte durée</t>
  </si>
  <si>
    <t>29001M251</t>
  </si>
  <si>
    <t>01M251</t>
  </si>
  <si>
    <t>Epilepsie, âge supérieur à 17 ans, niveau 1</t>
  </si>
  <si>
    <t>29101M252</t>
  </si>
  <si>
    <t>01M252</t>
  </si>
  <si>
    <t>Epilepsie, âge supérieur à 17 ans, niveau 2</t>
  </si>
  <si>
    <t>29201M253</t>
  </si>
  <si>
    <t>01M253</t>
  </si>
  <si>
    <t>Epilepsie, âge supérieur à 17 ans, niveau 3</t>
  </si>
  <si>
    <t>29301M254</t>
  </si>
  <si>
    <t>01M254</t>
  </si>
  <si>
    <t>Epilepsie, âge supérieur à 17 ans, niveau 4</t>
  </si>
  <si>
    <t>29401M25T</t>
  </si>
  <si>
    <t>01M25T</t>
  </si>
  <si>
    <t>Epilepsie, âge supérieur à 17 ans, très courte durée</t>
  </si>
  <si>
    <t>29501M261</t>
  </si>
  <si>
    <t>01M261</t>
  </si>
  <si>
    <t>Tumeurs malignes du système nerveux, niveau 1</t>
  </si>
  <si>
    <t>29601M262</t>
  </si>
  <si>
    <t>01M262</t>
  </si>
  <si>
    <t>Tumeurs malignes du système nerveux, niveau 2</t>
  </si>
  <si>
    <t>29701M263</t>
  </si>
  <si>
    <t>01M263</t>
  </si>
  <si>
    <t>Tumeurs malignes du système nerveux, niveau 3</t>
  </si>
  <si>
    <t>29801M264</t>
  </si>
  <si>
    <t>01M264</t>
  </si>
  <si>
    <t>Tumeurs malignes du système nerveux, niveau 4</t>
  </si>
  <si>
    <t>29901M26T</t>
  </si>
  <si>
    <t>01M26T</t>
  </si>
  <si>
    <t>Tumeurs malignes du système nerveux, très courte durée</t>
  </si>
  <si>
    <t>30001M271</t>
  </si>
  <si>
    <t>01M271</t>
  </si>
  <si>
    <t>Autres tumeurs du système nerveux, niveau 1</t>
  </si>
  <si>
    <t>30101M272</t>
  </si>
  <si>
    <t>01M272</t>
  </si>
  <si>
    <t>Autres tumeurs du système nerveux, niveau 2</t>
  </si>
  <si>
    <t>30201M273</t>
  </si>
  <si>
    <t>01M273</t>
  </si>
  <si>
    <t>Autres tumeurs du système nerveux, niveau 3</t>
  </si>
  <si>
    <t>30301M274</t>
  </si>
  <si>
    <t>01M274</t>
  </si>
  <si>
    <t>Autres tumeurs du système nerveux, niveau 4</t>
  </si>
  <si>
    <t>30401M27T</t>
  </si>
  <si>
    <t>01M27T</t>
  </si>
  <si>
    <t>Autres tumeurs du système nerveux, très courte durée</t>
  </si>
  <si>
    <t>30501M281</t>
  </si>
  <si>
    <t>01M281</t>
  </si>
  <si>
    <t>Hydrocéphalies, niveau 1</t>
  </si>
  <si>
    <t>30601M282</t>
  </si>
  <si>
    <t>01M282</t>
  </si>
  <si>
    <t>Hydrocéphalies, niveau 2</t>
  </si>
  <si>
    <t>30701M283</t>
  </si>
  <si>
    <t>01M283</t>
  </si>
  <si>
    <t>Hydrocéphalies, niveau 3</t>
  </si>
  <si>
    <t>30901M28T</t>
  </si>
  <si>
    <t>01M28T</t>
  </si>
  <si>
    <t>Hydrocéphalies, très courte durée</t>
  </si>
  <si>
    <t>31001M291</t>
  </si>
  <si>
    <t>01M291</t>
  </si>
  <si>
    <t>Anévrysmes cérébraux, niveau 1</t>
  </si>
  <si>
    <t>31401M301</t>
  </si>
  <si>
    <t>01M301</t>
  </si>
  <si>
    <t>Accidents vasculaires intracérébraux non transitoires, niveau 1</t>
  </si>
  <si>
    <t>31501M302</t>
  </si>
  <si>
    <t>01M302</t>
  </si>
  <si>
    <t>Accidents vasculaires intracérébraux non transitoires, niveau 2</t>
  </si>
  <si>
    <t>31601M303</t>
  </si>
  <si>
    <t>01M303</t>
  </si>
  <si>
    <t>Accidents vasculaires intracérébraux non transitoires, niveau 3</t>
  </si>
  <si>
    <t>31701M304</t>
  </si>
  <si>
    <t>01M304</t>
  </si>
  <si>
    <t>Accidents vasculaires intracérébraux non transitoires, niveau 4</t>
  </si>
  <si>
    <t>31801M30T</t>
  </si>
  <si>
    <t>01M30T</t>
  </si>
  <si>
    <t>Transferts et autres séjours courts pour accidents vasculaires intracérébraux non transitoires</t>
  </si>
  <si>
    <t>31901M311</t>
  </si>
  <si>
    <t>01M311</t>
  </si>
  <si>
    <t>Autres accidents vasculaires cérébraux non transitoires, niveau 1</t>
  </si>
  <si>
    <t>32001M312</t>
  </si>
  <si>
    <t>01M312</t>
  </si>
  <si>
    <t>Autres accidents vasculaires cérébraux non transitoires, niveau 2</t>
  </si>
  <si>
    <t>32101M313</t>
  </si>
  <si>
    <t>01M313</t>
  </si>
  <si>
    <t>Autres accidents vasculaires cérébraux non transitoires, niveau 3</t>
  </si>
  <si>
    <t>32201M314</t>
  </si>
  <si>
    <t>01M314</t>
  </si>
  <si>
    <t>Autres accidents vasculaires cérébraux non transitoires, niveau 4</t>
  </si>
  <si>
    <t>32301M31T</t>
  </si>
  <si>
    <t>01M31T</t>
  </si>
  <si>
    <t>Transferts et autres séjours courts pour autres accidents vasculaires cérébraux non transitoires</t>
  </si>
  <si>
    <t>32401M32Z</t>
  </si>
  <si>
    <t>01M32Z</t>
  </si>
  <si>
    <t>Explorations et surveillance pour affections du système nerveux</t>
  </si>
  <si>
    <t>32501M331</t>
  </si>
  <si>
    <t>01M331</t>
  </si>
  <si>
    <t>Troubles du sommeil, niveau 1</t>
  </si>
  <si>
    <t>32901M34Z</t>
  </si>
  <si>
    <t>01M34Z</t>
  </si>
  <si>
    <t>Anomalies de la démarche d'origine neurologique</t>
  </si>
  <si>
    <t>33001M35Z</t>
  </si>
  <si>
    <t>01M35Z</t>
  </si>
  <si>
    <t>Symptômes et autres recours aux soins de la CMD 01</t>
  </si>
  <si>
    <t>33101M36E</t>
  </si>
  <si>
    <t>01M36E</t>
  </si>
  <si>
    <t>Accidents vasculaires cérébraux non transitoires avec décès : séjours de moins de 2 jours</t>
  </si>
  <si>
    <t>33201M37E</t>
  </si>
  <si>
    <t>01M37E</t>
  </si>
  <si>
    <t>Autres affections de la CMD 01 avec décès : séjours de moins de 2 jours</t>
  </si>
  <si>
    <t>33301M04T</t>
  </si>
  <si>
    <t>01M04T</t>
  </si>
  <si>
    <t>Méningites virales, très courte durée</t>
  </si>
  <si>
    <t>33401M15T</t>
  </si>
  <si>
    <t>01M15T</t>
  </si>
  <si>
    <t>Accidents ischémiques transitoires et occlusions des artères précérébrales, âge supérieur à 79 ans, très courte durée</t>
  </si>
  <si>
    <t>33501M16T</t>
  </si>
  <si>
    <t>01M16T</t>
  </si>
  <si>
    <t>Accidents ischémiques transitoires et occlusions des artères précérébrales, âge inférieur à 80 ans, très courte durée</t>
  </si>
  <si>
    <t>33601M18T</t>
  </si>
  <si>
    <t>01M18T</t>
  </si>
  <si>
    <t>Lésions traumatiques intracrâniennes sévères, très courte durée</t>
  </si>
  <si>
    <t>33701M21T</t>
  </si>
  <si>
    <t>01M21T</t>
  </si>
  <si>
    <t>Douleurs chroniques rebelles, très courte durée</t>
  </si>
  <si>
    <t>33801M34T</t>
  </si>
  <si>
    <t>01M34T</t>
  </si>
  <si>
    <t>Anomalies de la démarche d'origine neurologique, très courte durée</t>
  </si>
  <si>
    <t>33901M35T</t>
  </si>
  <si>
    <t>01M35T</t>
  </si>
  <si>
    <t>Symptômes et autres recours aux soins de la CMD 01, très courte durée</t>
  </si>
  <si>
    <t>34001M381</t>
  </si>
  <si>
    <t>01M381</t>
  </si>
  <si>
    <t>Autres affections neurologiques concernant majoritairement la petite enfance, niveau 1</t>
  </si>
  <si>
    <t>34401M391</t>
  </si>
  <si>
    <t>01M391</t>
  </si>
  <si>
    <t>Troubles de la régulation thermique du nouveau-né et du nourrisson, niveau 1</t>
  </si>
  <si>
    <t>34501M392</t>
  </si>
  <si>
    <t>01M392</t>
  </si>
  <si>
    <t>Troubles de la régulation thermique du nouveau-né et du nourrisson, niveau 2</t>
  </si>
  <si>
    <t>41002C021</t>
  </si>
  <si>
    <t>02C021</t>
  </si>
  <si>
    <t>Interventions sur la rétine, niveau 1</t>
  </si>
  <si>
    <t>41102C022</t>
  </si>
  <si>
    <t>02C022</t>
  </si>
  <si>
    <t>Interventions sur la rétine, niveau 2</t>
  </si>
  <si>
    <t>41402C02J</t>
  </si>
  <si>
    <t>02C02J</t>
  </si>
  <si>
    <t>Interventions sur la rétine, en ambulatoire</t>
  </si>
  <si>
    <t>41502C031</t>
  </si>
  <si>
    <t>02C031</t>
  </si>
  <si>
    <t>Interventions sur l'orbite, niveau 1</t>
  </si>
  <si>
    <t>41602C032</t>
  </si>
  <si>
    <t>02C032</t>
  </si>
  <si>
    <t>Interventions sur l'orbite, niveau 2</t>
  </si>
  <si>
    <t>41702C033</t>
  </si>
  <si>
    <t>02C033</t>
  </si>
  <si>
    <t>Interventions sur l'orbite, niveau 3</t>
  </si>
  <si>
    <t>41902C03J</t>
  </si>
  <si>
    <t>02C03J</t>
  </si>
  <si>
    <t>Interventions sur l'orbite, en ambulatoire</t>
  </si>
  <si>
    <t>42002C051</t>
  </si>
  <si>
    <t>02C051</t>
  </si>
  <si>
    <t>Interventions sur le cristallin avec ou sans vitrectomie, niveau 1</t>
  </si>
  <si>
    <t>42102C052</t>
  </si>
  <si>
    <t>02C052</t>
  </si>
  <si>
    <t>Interventions sur le cristallin avec ou sans vitrectomie, niveau 2</t>
  </si>
  <si>
    <t>42402C05J</t>
  </si>
  <si>
    <t>02C05J</t>
  </si>
  <si>
    <t>Interventions sur le cristallin avec ou sans vitrectomie, en ambulatoire</t>
  </si>
  <si>
    <t>42502C061</t>
  </si>
  <si>
    <t>02C061</t>
  </si>
  <si>
    <t>Interventions primaires sur l'iris, niveau 1</t>
  </si>
  <si>
    <t>42902C06J</t>
  </si>
  <si>
    <t>02C06J</t>
  </si>
  <si>
    <t>Interventions primaires sur l'iris, en ambulatoire</t>
  </si>
  <si>
    <t>43002C071</t>
  </si>
  <si>
    <t>02C071</t>
  </si>
  <si>
    <t>Autres interventions extraoculaires, âge inférieur à 18 ans, niveau 1</t>
  </si>
  <si>
    <t>43402C07J</t>
  </si>
  <si>
    <t>02C07J</t>
  </si>
  <si>
    <t>Autres interventions extraoculaires, âge inférieur à 18 ans, en ambulatoire</t>
  </si>
  <si>
    <t>43502C081</t>
  </si>
  <si>
    <t>02C081</t>
  </si>
  <si>
    <t>Autres interventions extraoculaires, âge supérieur à 17 ans, niveau 1</t>
  </si>
  <si>
    <t>43602C082</t>
  </si>
  <si>
    <t>02C082</t>
  </si>
  <si>
    <t>Autres interventions extraoculaires, âge supérieur à 17 ans, niveau 2</t>
  </si>
  <si>
    <t>43702C083</t>
  </si>
  <si>
    <t>02C083</t>
  </si>
  <si>
    <t>Autres interventions extraoculaires, âge supérieur à 17 ans, niveau 3</t>
  </si>
  <si>
    <t>43902C08J</t>
  </si>
  <si>
    <t>02C08J</t>
  </si>
  <si>
    <t>Autres interventions extraoculaires, âge supérieur à 17 ans, en ambulatoire</t>
  </si>
  <si>
    <t>44002C091</t>
  </si>
  <si>
    <t>02C091</t>
  </si>
  <si>
    <t>Allogreffes de cornée, niveau 1</t>
  </si>
  <si>
    <t>44102C092</t>
  </si>
  <si>
    <t>02C092</t>
  </si>
  <si>
    <t>Allogreffes de cornée, niveau 2</t>
  </si>
  <si>
    <t>44402C09J</t>
  </si>
  <si>
    <t>02C09J</t>
  </si>
  <si>
    <t>Allogreffes de cornée, en ambulatoire</t>
  </si>
  <si>
    <t>44502C101</t>
  </si>
  <si>
    <t>02C101</t>
  </si>
  <si>
    <t>Autres interventions intraoculaires pour affections sévères, niveau 1</t>
  </si>
  <si>
    <t>44602C102</t>
  </si>
  <si>
    <t>02C102</t>
  </si>
  <si>
    <t>Autres interventions intraoculaires pour affections sévères, niveau 2</t>
  </si>
  <si>
    <t>44702C103</t>
  </si>
  <si>
    <t>02C103</t>
  </si>
  <si>
    <t>Autres interventions intraoculaires pour affections sévères, niveau 3</t>
  </si>
  <si>
    <t>44902C10J</t>
  </si>
  <si>
    <t>02C10J</t>
  </si>
  <si>
    <t>Autres interventions intraoculaires pour affections sévères, en ambulatoire</t>
  </si>
  <si>
    <t>45002C111</t>
  </si>
  <si>
    <t>02C111</t>
  </si>
  <si>
    <t>Autres interventions intraoculaires en dehors des affections sévères, niveau 1</t>
  </si>
  <si>
    <t>45102C112</t>
  </si>
  <si>
    <t>02C112</t>
  </si>
  <si>
    <t>Autres interventions intraoculaires en dehors des affections sévères, niveau 2</t>
  </si>
  <si>
    <t>45402C11J</t>
  </si>
  <si>
    <t>02C11J</t>
  </si>
  <si>
    <t>Autres interventions intraoculaires en dehors des affections sévères, en ambulatoire</t>
  </si>
  <si>
    <t>45502C121</t>
  </si>
  <si>
    <t>02C121</t>
  </si>
  <si>
    <t>Interventions sur le cristallin avec trabéculectomie, niveau 1</t>
  </si>
  <si>
    <t>45902C12J</t>
  </si>
  <si>
    <t>02C12J</t>
  </si>
  <si>
    <t>Interventions sur le cristallin avec trabéculectomie, en ambulatoire</t>
  </si>
  <si>
    <t>46002C091</t>
  </si>
  <si>
    <t>46102C092</t>
  </si>
  <si>
    <t>46202C093</t>
  </si>
  <si>
    <t>02C093</t>
  </si>
  <si>
    <t>Allogreffes de cornée, niveau 3</t>
  </si>
  <si>
    <t>46402C09J</t>
  </si>
  <si>
    <t>46502C131</t>
  </si>
  <si>
    <t>02C131</t>
  </si>
  <si>
    <t>Interventions sur les muscles oculomoteurs, âge inférieur à 18 ans, niveau 1</t>
  </si>
  <si>
    <t>46902C13J</t>
  </si>
  <si>
    <t>02C13J</t>
  </si>
  <si>
    <t>Interventions sur les muscles oculomoteurs, âge inférieur à 18 ans, en ambulatoire</t>
  </si>
  <si>
    <t>47002C021</t>
  </si>
  <si>
    <t>47402C02J</t>
  </si>
  <si>
    <t>50602M021</t>
  </si>
  <si>
    <t>02M021</t>
  </si>
  <si>
    <t>Hyphéma, niveau 1</t>
  </si>
  <si>
    <t>50802M023</t>
  </si>
  <si>
    <t>02M023</t>
  </si>
  <si>
    <t>Hyphéma, niveau 3</t>
  </si>
  <si>
    <t>51002M031</t>
  </si>
  <si>
    <t>02M031</t>
  </si>
  <si>
    <t>Infections oculaires aiguës sévères, niveau 1</t>
  </si>
  <si>
    <t>51102M032</t>
  </si>
  <si>
    <t>02M032</t>
  </si>
  <si>
    <t>Infections oculaires aiguës sévères, niveau 2</t>
  </si>
  <si>
    <t>51202M033</t>
  </si>
  <si>
    <t>02M033</t>
  </si>
  <si>
    <t>Infections oculaires aiguës sévères, niveau 3</t>
  </si>
  <si>
    <t>51302M034</t>
  </si>
  <si>
    <t>02M034</t>
  </si>
  <si>
    <t>Infections oculaires aiguës sévères, niveau 4</t>
  </si>
  <si>
    <t>51402M041</t>
  </si>
  <si>
    <t>02M041</t>
  </si>
  <si>
    <t>Affections oculaires d'origine neurologique, niveau 1</t>
  </si>
  <si>
    <t>51502M042</t>
  </si>
  <si>
    <t>02M042</t>
  </si>
  <si>
    <t>Affections oculaires d'origine neurologique, niveau 2</t>
  </si>
  <si>
    <t>51602M043</t>
  </si>
  <si>
    <t>02M043</t>
  </si>
  <si>
    <t>Affections oculaires d'origine neurologique, niveau 3</t>
  </si>
  <si>
    <t>51802M04T</t>
  </si>
  <si>
    <t>02M04T</t>
  </si>
  <si>
    <t>Affections oculaires d'origine neurologique, très courte durée</t>
  </si>
  <si>
    <t>51902M051</t>
  </si>
  <si>
    <t>02M051</t>
  </si>
  <si>
    <t>Autres affections oculaires, âge inférieur à 18 ans, niveau 1</t>
  </si>
  <si>
    <t>52002M052</t>
  </si>
  <si>
    <t>02M052</t>
  </si>
  <si>
    <t>Autres affections oculaires, âge inférieur à 18 ans, niveau 2</t>
  </si>
  <si>
    <t>52302M05T</t>
  </si>
  <si>
    <t>02M05T</t>
  </si>
  <si>
    <t>Autres affections oculaires, âge inférieur à 18 ans, très courte durée</t>
  </si>
  <si>
    <t>52402M071</t>
  </si>
  <si>
    <t>02M071</t>
  </si>
  <si>
    <t>Autres affections oculaires d'origine diabétique, âge supérieur à 17 ans, niveau 1</t>
  </si>
  <si>
    <t>52502M072</t>
  </si>
  <si>
    <t>02M072</t>
  </si>
  <si>
    <t>Autres affections oculaires d'origine diabétique, âge supérieur à 17 ans, niveau 2</t>
  </si>
  <si>
    <t>52602M073</t>
  </si>
  <si>
    <t>02M073</t>
  </si>
  <si>
    <t>Autres affections oculaires d'origine diabétique, âge supérieur à 17 ans, niveau 3</t>
  </si>
  <si>
    <t>52802M07T</t>
  </si>
  <si>
    <t>02M07T</t>
  </si>
  <si>
    <t>Autres affections oculaires d'origine diabétique, âge supérieur à 17 ans, très courte durée</t>
  </si>
  <si>
    <t>52902M081</t>
  </si>
  <si>
    <t>02M081</t>
  </si>
  <si>
    <t>Autres affections oculaires d'origine non diabétique, âge supérieur à 17 ans, niveau 1</t>
  </si>
  <si>
    <t>53002M082</t>
  </si>
  <si>
    <t>02M082</t>
  </si>
  <si>
    <t>Autres affections oculaires d'origine non diabétique, âge supérieur à 17 ans, niveau 2</t>
  </si>
  <si>
    <t>53102M083</t>
  </si>
  <si>
    <t>02M083</t>
  </si>
  <si>
    <t>Autres affections oculaires d'origine non diabétique, âge supérieur à 17 ans, niveau 3</t>
  </si>
  <si>
    <t>53302M08T</t>
  </si>
  <si>
    <t>02M08T</t>
  </si>
  <si>
    <t>Autres affections oculaires d'origine non diabétique, âge supérieur à 17 ans, très courte durée</t>
  </si>
  <si>
    <t>53402M09Z</t>
  </si>
  <si>
    <t>02M09Z</t>
  </si>
  <si>
    <t>Explorations et surveillance pour affections de l'oeil</t>
  </si>
  <si>
    <t>53502M10Z</t>
  </si>
  <si>
    <t>02M10Z</t>
  </si>
  <si>
    <t>Symptômes et autres recours aux soins de la CMD 02</t>
  </si>
  <si>
    <t>53602M10T</t>
  </si>
  <si>
    <t>02M10T</t>
  </si>
  <si>
    <t>Symptômes et autres recours aux soins de la CMD 02, très courte durée</t>
  </si>
  <si>
    <t>62403C051</t>
  </si>
  <si>
    <t>03C051</t>
  </si>
  <si>
    <t>Réparations de fissures labiale et palatine, niveau 1</t>
  </si>
  <si>
    <t>62503C052</t>
  </si>
  <si>
    <t>03C052</t>
  </si>
  <si>
    <t>Réparations de fissures labiale et palatine, niveau 2</t>
  </si>
  <si>
    <t>62803C061</t>
  </si>
  <si>
    <t>03C061</t>
  </si>
  <si>
    <t>Interventions sur les sinus et l'apophyse mastoïde, âge inférieur à 18 ans, niveau 1</t>
  </si>
  <si>
    <t>62903C062</t>
  </si>
  <si>
    <t>03C062</t>
  </si>
  <si>
    <t>Interventions sur les sinus et l'apophyse mastoïde, âge inférieur à 18 ans, niveau 2</t>
  </si>
  <si>
    <t>63103C064</t>
  </si>
  <si>
    <t>03C064</t>
  </si>
  <si>
    <t>Interventions sur les sinus et l'apophyse mastoïde, âge inférieur à 18 ans, niveau 4</t>
  </si>
  <si>
    <t>63203C06J</t>
  </si>
  <si>
    <t>03C06J</t>
  </si>
  <si>
    <t>Interventions sur les sinus et l'apophyse mastoïde, âge inférieur à 18 ans, en ambulatoire</t>
  </si>
  <si>
    <t>63303C071</t>
  </si>
  <si>
    <t>03C071</t>
  </si>
  <si>
    <t>Interventions sur les sinus et l'apophyse mastoïde, âge supérieur à 17 ans, niveau 1</t>
  </si>
  <si>
    <t>63403C072</t>
  </si>
  <si>
    <t>03C072</t>
  </si>
  <si>
    <t>Interventions sur les sinus et l'apophyse mastoïde, âge supérieur à 17 ans, niveau 2</t>
  </si>
  <si>
    <t>63503C073</t>
  </si>
  <si>
    <t>03C073</t>
  </si>
  <si>
    <t>Interventions sur les sinus et l'apophyse mastoïde, âge supérieur à 17 ans, niveau 3</t>
  </si>
  <si>
    <t>63603C074</t>
  </si>
  <si>
    <t>03C074</t>
  </si>
  <si>
    <t>Interventions sur les sinus et l'apophyse mastoïde, âge supérieur à 17 ans, niveau 4</t>
  </si>
  <si>
    <t>63703C07J</t>
  </si>
  <si>
    <t>03C07J</t>
  </si>
  <si>
    <t>Interventions sur les sinus et l'apophyse mastoïde, âge supérieur à 17 ans, en ambulatoire</t>
  </si>
  <si>
    <t>63803C091</t>
  </si>
  <si>
    <t>03C091</t>
  </si>
  <si>
    <t>Rhinoplasties, niveau 1</t>
  </si>
  <si>
    <t>64203C09J</t>
  </si>
  <si>
    <t>03C09J</t>
  </si>
  <si>
    <t>Rhinoplasties, en ambulatoire</t>
  </si>
  <si>
    <t>64303C101</t>
  </si>
  <si>
    <t>03C101</t>
  </si>
  <si>
    <t>Amygdalectomies et/ou adénoïdectomies isolées, âge inférieur à 18 ans, niveau 1</t>
  </si>
  <si>
    <t>64403C102</t>
  </si>
  <si>
    <t>03C102</t>
  </si>
  <si>
    <t>Amygdalectomies et/ou adénoïdectomies isolées, âge inférieur à 18 ans, niveau 2</t>
  </si>
  <si>
    <t>64703C111</t>
  </si>
  <si>
    <t>03C111</t>
  </si>
  <si>
    <t>Amygdalectomies et/ou adénoïdectomies isolées, âge supérieur à 17 ans, niveau 1</t>
  </si>
  <si>
    <t>65103C121</t>
  </si>
  <si>
    <t>03C121</t>
  </si>
  <si>
    <t>Interventions sur les amygdales et les végétations adénoïdes autres que les amygdalectomies et/ou les adénoïdectomies isolées, âge inférieur à 18 ans, niveau 1</t>
  </si>
  <si>
    <t>65203C122</t>
  </si>
  <si>
    <t>03C122</t>
  </si>
  <si>
    <t>Interventions sur les amygdales et les végétations adénoïdes autres que les amygdalectomies et/ou les adénoïdectomies isolées, âge inférieur à 18 ans, niveau 2</t>
  </si>
  <si>
    <t>65503C131</t>
  </si>
  <si>
    <t>03C131</t>
  </si>
  <si>
    <t>Interventions sur les amygdales et les végétations adénoïdes autres que les amygdalectomies et/ou les adénoïdectomies isolées, âge supérieur à 17 ans, niveau 1</t>
  </si>
  <si>
    <t>65603C132</t>
  </si>
  <si>
    <t>03C132</t>
  </si>
  <si>
    <t>Interventions sur les amygdales et les végétations adénoïdes autres que les amygdalectomies et/ou les adénoïdectomies isolées, âge supérieur à 17 ans, niveau 2</t>
  </si>
  <si>
    <t>65903C141</t>
  </si>
  <si>
    <t>03C141</t>
  </si>
  <si>
    <t>Drains transtympaniques, âge inférieur à 18 ans, niveau 1</t>
  </si>
  <si>
    <t>66303C14J</t>
  </si>
  <si>
    <t>03C14J</t>
  </si>
  <si>
    <t>Drains transtympaniques, âge inférieur à 18 ans, en ambulatoire</t>
  </si>
  <si>
    <t>66403C151</t>
  </si>
  <si>
    <t>03C151</t>
  </si>
  <si>
    <t>Drains transtympaniques, âge supérieur à 17 ans, niveau 1</t>
  </si>
  <si>
    <t>66803C15J</t>
  </si>
  <si>
    <t>03C15J</t>
  </si>
  <si>
    <t>Drains transtympaniques, âge supérieur à 17 ans, en ambulatoire</t>
  </si>
  <si>
    <t>66903C161</t>
  </si>
  <si>
    <t>03C161</t>
  </si>
  <si>
    <t>Autres interventions chirurgicales portant sur les oreilles, le nez, la gorge ou le cou, niveau 1</t>
  </si>
  <si>
    <t>67003C162</t>
  </si>
  <si>
    <t>03C162</t>
  </si>
  <si>
    <t>Autres interventions chirurgicales portant sur les oreilles, le nez, la gorge ou le cou, niveau 2</t>
  </si>
  <si>
    <t>67103C163</t>
  </si>
  <si>
    <t>03C163</t>
  </si>
  <si>
    <t>Autres interventions chirurgicales portant sur les oreilles, le nez, la gorge ou le cou, niveau 3</t>
  </si>
  <si>
    <t>67203C164</t>
  </si>
  <si>
    <t>03C164</t>
  </si>
  <si>
    <t>Autres interventions chirurgicales portant sur les oreilles, le nez, la gorge ou le cou, niveau 4</t>
  </si>
  <si>
    <t>67303C16J</t>
  </si>
  <si>
    <t>03C16J</t>
  </si>
  <si>
    <t>Autres interventions chirurgicales portant sur les oreilles, le nez, la gorge ou le cou, en ambulatoire</t>
  </si>
  <si>
    <t>67403C171</t>
  </si>
  <si>
    <t>03C171</t>
  </si>
  <si>
    <t>Interventions sur la bouche, niveau 1</t>
  </si>
  <si>
    <t>67503C172</t>
  </si>
  <si>
    <t>03C172</t>
  </si>
  <si>
    <t>Interventions sur la bouche, niveau 2</t>
  </si>
  <si>
    <t>67803C17J</t>
  </si>
  <si>
    <t>03C17J</t>
  </si>
  <si>
    <t>Interventions sur la bouche, en ambulatoire</t>
  </si>
  <si>
    <t>67903C181</t>
  </si>
  <si>
    <t>03C181</t>
  </si>
  <si>
    <t>Pose d'implants cochléaires, niveau 1</t>
  </si>
  <si>
    <t>68003C182</t>
  </si>
  <si>
    <t>03C182</t>
  </si>
  <si>
    <t>Pose d'implants cochléaires, niveau 2</t>
  </si>
  <si>
    <t>68303C191</t>
  </si>
  <si>
    <t>03C191</t>
  </si>
  <si>
    <t>Ostéotomies de la face, niveau 1</t>
  </si>
  <si>
    <t>68403C192</t>
  </si>
  <si>
    <t>03C192</t>
  </si>
  <si>
    <t>Ostéotomies de la face, niveau 2</t>
  </si>
  <si>
    <t>68703C201</t>
  </si>
  <si>
    <t>03C201</t>
  </si>
  <si>
    <t>Interventions de reconstruction de l'oreille moyenne, niveau 1</t>
  </si>
  <si>
    <t>68803C202</t>
  </si>
  <si>
    <t>03C202</t>
  </si>
  <si>
    <t>Interventions de reconstruction de l'oreille moyenne, niveau 2</t>
  </si>
  <si>
    <t>69103C20J</t>
  </si>
  <si>
    <t>03C20J</t>
  </si>
  <si>
    <t>Interventions de reconstruction de l'oreille moyenne, en ambulatoire</t>
  </si>
  <si>
    <t>69203C211</t>
  </si>
  <si>
    <t>03C211</t>
  </si>
  <si>
    <t>Interventions pour oreilles décollées, niveau 1</t>
  </si>
  <si>
    <t>69603C21J</t>
  </si>
  <si>
    <t>03C21J</t>
  </si>
  <si>
    <t>Interventions pour oreilles décollées, en ambulatoire</t>
  </si>
  <si>
    <t>69803C241</t>
  </si>
  <si>
    <t>03C241</t>
  </si>
  <si>
    <t>Interventions sur les glandes salivaires, niveau 1</t>
  </si>
  <si>
    <t>69903C242</t>
  </si>
  <si>
    <t>03C242</t>
  </si>
  <si>
    <t>Interventions sur les glandes salivaires, niveau 2</t>
  </si>
  <si>
    <t>70203C24J</t>
  </si>
  <si>
    <t>03C24J</t>
  </si>
  <si>
    <t>Interventions sur les glandes salivaires, en ambulatoire</t>
  </si>
  <si>
    <t>70303C251</t>
  </si>
  <si>
    <t>03C251</t>
  </si>
  <si>
    <t>Interventions majeures sur la tête et le cou, niveau 1</t>
  </si>
  <si>
    <t>70403C252</t>
  </si>
  <si>
    <t>03C252</t>
  </si>
  <si>
    <t>Interventions majeures sur la tête et le cou, niveau 2</t>
  </si>
  <si>
    <t>70503C253</t>
  </si>
  <si>
    <t>03C253</t>
  </si>
  <si>
    <t>Interventions majeures sur la tête et le cou, niveau 3</t>
  </si>
  <si>
    <t>70603C254</t>
  </si>
  <si>
    <t>03C254</t>
  </si>
  <si>
    <t>Interventions majeures sur la tête et le cou, niveau 4</t>
  </si>
  <si>
    <t>70703C261</t>
  </si>
  <si>
    <t>03C261</t>
  </si>
  <si>
    <t>Autres interventions sur la tête et le cou, niveau 1</t>
  </si>
  <si>
    <t>70803C262</t>
  </si>
  <si>
    <t>03C262</t>
  </si>
  <si>
    <t>Autres interventions sur la tête et le cou, niveau 2</t>
  </si>
  <si>
    <t>70903C263</t>
  </si>
  <si>
    <t>03C263</t>
  </si>
  <si>
    <t>Autres interventions sur la tête et le cou, niveau 3</t>
  </si>
  <si>
    <t>71003C264</t>
  </si>
  <si>
    <t>03C264</t>
  </si>
  <si>
    <t>Autres interventions sur la tête et le cou, niveau 4</t>
  </si>
  <si>
    <t>71103C05T</t>
  </si>
  <si>
    <t>03C05T</t>
  </si>
  <si>
    <t>Réparations de fissures labiale et palatine, très courte durée</t>
  </si>
  <si>
    <t>71203C19J</t>
  </si>
  <si>
    <t>03C19J</t>
  </si>
  <si>
    <t>Ostéotomies de la face, en ambulatoire</t>
  </si>
  <si>
    <t>71303C27J</t>
  </si>
  <si>
    <t>03C27J</t>
  </si>
  <si>
    <t>Interventions sur les amygdales, en ambulatoire</t>
  </si>
  <si>
    <t>71403C28J</t>
  </si>
  <si>
    <t>03C28J</t>
  </si>
  <si>
    <t>Interventions sur les végétations adénoïdes, en ambulatoire</t>
  </si>
  <si>
    <t>71503C291</t>
  </si>
  <si>
    <t>03C291</t>
  </si>
  <si>
    <t>Autres interventions sur l'oreille, le nez ou la gorge pour tumeurs malignes, niveau 1</t>
  </si>
  <si>
    <t>71603C292</t>
  </si>
  <si>
    <t>03C292</t>
  </si>
  <si>
    <t>Autres interventions sur l'oreille, le nez ou la gorge pour tumeurs malignes, niveau 2</t>
  </si>
  <si>
    <t>71703C293</t>
  </si>
  <si>
    <t>03C293</t>
  </si>
  <si>
    <t>Autres interventions sur l'oreille, le nez ou la gorge pour tumeurs malignes, niveau 3</t>
  </si>
  <si>
    <t>71803C294</t>
  </si>
  <si>
    <t>03C294</t>
  </si>
  <si>
    <t>Autres interventions sur l'oreille, le nez ou la gorge pour tumeurs malignes, niveau 4</t>
  </si>
  <si>
    <t>71903C29J</t>
  </si>
  <si>
    <t>03C29J</t>
  </si>
  <si>
    <t>Autres interventions sur l'oreille, le nez ou la gorge pour tumeurs malignes, en ambulatoire</t>
  </si>
  <si>
    <t>72003C301</t>
  </si>
  <si>
    <t>03C301</t>
  </si>
  <si>
    <t>Interventions sur l'oreille externe, niveau 1</t>
  </si>
  <si>
    <t>72403C30J</t>
  </si>
  <si>
    <t>03C30J</t>
  </si>
  <si>
    <t>Interventions sur l'oreille externe, en ambulatoire</t>
  </si>
  <si>
    <t>81503K021</t>
  </si>
  <si>
    <t>03K021</t>
  </si>
  <si>
    <t>Affections de la bouche et des dents avec certaines extractions, réparations et prothèses dentaires, niveau 1</t>
  </si>
  <si>
    <t>81603K022</t>
  </si>
  <si>
    <t>03K022</t>
  </si>
  <si>
    <t>Affections de la bouche et des dents avec certaines extractions, réparations et prothèses dentaires, niveau 2</t>
  </si>
  <si>
    <t>81903K02J</t>
  </si>
  <si>
    <t>03K02J</t>
  </si>
  <si>
    <t>Affections de la bouche et des dents avec certaines extractions, réparations et prothèses dentaires, en ambulatoire</t>
  </si>
  <si>
    <t>82003K03J</t>
  </si>
  <si>
    <t>03K03J</t>
  </si>
  <si>
    <t>Séjours comprenant une endoscopie oto-rhino-laryngologique, en ambulatoire</t>
  </si>
  <si>
    <t>82103K04J</t>
  </si>
  <si>
    <t>03K04J</t>
  </si>
  <si>
    <t>Séjours comprenant certains actes non opératoires de la CMD 03, en ambulatoire</t>
  </si>
  <si>
    <t>82203M021</t>
  </si>
  <si>
    <t>03M021</t>
  </si>
  <si>
    <t>Traumatismes et déformations du nez, niveau 1</t>
  </si>
  <si>
    <t>82303M022</t>
  </si>
  <si>
    <t>03M022</t>
  </si>
  <si>
    <t>Traumatismes et déformations du nez, niveau 2</t>
  </si>
  <si>
    <t>82603M031</t>
  </si>
  <si>
    <t>03M031</t>
  </si>
  <si>
    <t>Otites moyennes et autres infections des voies aériennes supérieures, âge inférieur à 18 ans, niveau 1</t>
  </si>
  <si>
    <t>82703M032</t>
  </si>
  <si>
    <t>03M032</t>
  </si>
  <si>
    <t>Otites moyennes et autres infections des voies aériennes supérieures, âge inférieur à 18 ans, niveau 2</t>
  </si>
  <si>
    <t>82803M033</t>
  </si>
  <si>
    <t>03M033</t>
  </si>
  <si>
    <t>Otites moyennes et autres infections des voies aériennes supérieures, âge inférieur à 18 ans, niveau 3</t>
  </si>
  <si>
    <t>83003M041</t>
  </si>
  <si>
    <t>03M041</t>
  </si>
  <si>
    <t>Otites moyennes et autres infections des voies aériennes supérieures, âge supérieur à 17 ans, niveau 1</t>
  </si>
  <si>
    <t>83103M042</t>
  </si>
  <si>
    <t>03M042</t>
  </si>
  <si>
    <t>Otites moyennes et autres infections des voies aériennes supérieures, âge supérieur à 17 ans, niveau 2</t>
  </si>
  <si>
    <t>83203M043</t>
  </si>
  <si>
    <t>03M043</t>
  </si>
  <si>
    <t>Otites moyennes et autres infections des voies aériennes supérieures, âge supérieur à 17 ans, niveau 3</t>
  </si>
  <si>
    <t>83303M044</t>
  </si>
  <si>
    <t>03M044</t>
  </si>
  <si>
    <t>Otites moyennes et autres infections des voies aériennes supérieures, âge supérieur à 17 ans, niveau 4</t>
  </si>
  <si>
    <t>83403M051</t>
  </si>
  <si>
    <t>03M051</t>
  </si>
  <si>
    <t>Troubles de l'équilibre, niveau 1</t>
  </si>
  <si>
    <t>83503M052</t>
  </si>
  <si>
    <t>03M052</t>
  </si>
  <si>
    <t>Troubles de l'équilibre, niveau 2</t>
  </si>
  <si>
    <t>83603M053</t>
  </si>
  <si>
    <t>03M053</t>
  </si>
  <si>
    <t>Troubles de l'équilibre, niveau 3</t>
  </si>
  <si>
    <t>83803M061</t>
  </si>
  <si>
    <t>03M061</t>
  </si>
  <si>
    <t>Epistaxis, niveau 1</t>
  </si>
  <si>
    <t>83903M062</t>
  </si>
  <si>
    <t>03M062</t>
  </si>
  <si>
    <t>Epistaxis, niveau 2</t>
  </si>
  <si>
    <t>84003M063</t>
  </si>
  <si>
    <t>03M063</t>
  </si>
  <si>
    <t>Epistaxis, niveau 3</t>
  </si>
  <si>
    <t>84203M071</t>
  </si>
  <si>
    <t>03M071</t>
  </si>
  <si>
    <t>Tumeurs malignes des oreilles, du nez, de la gorge ou de la bouche, niveau 1</t>
  </si>
  <si>
    <t>84303M072</t>
  </si>
  <si>
    <t>03M072</t>
  </si>
  <si>
    <t>Tumeurs malignes des oreilles, du nez, de la gorge ou de la bouche, niveau 2</t>
  </si>
  <si>
    <t>84403M073</t>
  </si>
  <si>
    <t>03M073</t>
  </si>
  <si>
    <t>Tumeurs malignes des oreilles, du nez, de la gorge ou de la bouche, niveau 3</t>
  </si>
  <si>
    <t>84503M074</t>
  </si>
  <si>
    <t>03M074</t>
  </si>
  <si>
    <t>Tumeurs malignes des oreilles, du nez, de la gorge ou de la bouche, niveau 4</t>
  </si>
  <si>
    <t>84603M07T</t>
  </si>
  <si>
    <t>03M07T</t>
  </si>
  <si>
    <t>Tumeurs malignes des oreilles, du nez, de la gorge ou de la bouche, très courte durée</t>
  </si>
  <si>
    <t>84703M081</t>
  </si>
  <si>
    <t>03M081</t>
  </si>
  <si>
    <t>Autres diagnostics portant sur les oreilles, le nez, la gorge ou la bouche, âge inférieur à 18 ans, niveau 1</t>
  </si>
  <si>
    <t>84803M082</t>
  </si>
  <si>
    <t>03M082</t>
  </si>
  <si>
    <t>Autres diagnostics portant sur les oreilles, le nez, la gorge ou la bouche, âge inférieur à 18 ans, niveau 2</t>
  </si>
  <si>
    <t>84903M083</t>
  </si>
  <si>
    <t>03M083</t>
  </si>
  <si>
    <t>Autres diagnostics portant sur les oreilles, le nez, la gorge ou la bouche, âge inférieur à 18 ans, niveau 3</t>
  </si>
  <si>
    <t>85103M091</t>
  </si>
  <si>
    <t>03M091</t>
  </si>
  <si>
    <t>Autres diagnostics portant sur les oreilles, le nez, la gorge ou la bouche, âge supérieur à 17 ans, niveau 1</t>
  </si>
  <si>
    <t>85203M092</t>
  </si>
  <si>
    <t>03M092</t>
  </si>
  <si>
    <t>Autres diagnostics portant sur les oreilles, le nez, la gorge ou la bouche, âge supérieur à 17 ans, niveau 2</t>
  </si>
  <si>
    <t>85303M093</t>
  </si>
  <si>
    <t>03M093</t>
  </si>
  <si>
    <t>Autres diagnostics portant sur les oreilles, le nez, la gorge ou la bouche, âge supérieur à 17 ans, niveau 3</t>
  </si>
  <si>
    <t>85403M094</t>
  </si>
  <si>
    <t>03M094</t>
  </si>
  <si>
    <t>Autres diagnostics portant sur les oreilles, le nez, la gorge ou la bouche, âge supérieur à 17 ans, niveau 4</t>
  </si>
  <si>
    <t>85503M09T</t>
  </si>
  <si>
    <t>03M09T</t>
  </si>
  <si>
    <t>Autres diagnostics portant sur les oreilles, le nez, la gorge ou la bouche, âge supérieur à 17 ans, très courte durée</t>
  </si>
  <si>
    <t>85603M101</t>
  </si>
  <si>
    <t>03M101</t>
  </si>
  <si>
    <t>Affections de la bouche et des dents sans certaines extractions, réparations ou prothèses dentaires, âge inférieur à 18 ans, niveau 1</t>
  </si>
  <si>
    <t>85703M102</t>
  </si>
  <si>
    <t>03M102</t>
  </si>
  <si>
    <t>Affections de la bouche et des dents sans certaines extractions, réparations ou prothèses dentaires, âge inférieur à 18 ans, niveau 2</t>
  </si>
  <si>
    <t>86003M111</t>
  </si>
  <si>
    <t>03M111</t>
  </si>
  <si>
    <t>Affections de la bouche et des dents sans certaines extractions, réparations ou prothèses dentaires, âge supérieur à 17 ans, niveau 1</t>
  </si>
  <si>
    <t>86103M112</t>
  </si>
  <si>
    <t>03M112</t>
  </si>
  <si>
    <t>Affections de la bouche et des dents sans certaines extractions, réparations ou prothèses dentaires, âge supérieur à 17 ans, niveau 2</t>
  </si>
  <si>
    <t>86203M113</t>
  </si>
  <si>
    <t>03M113</t>
  </si>
  <si>
    <t>Affections de la bouche et des dents sans certaines extractions, réparations ou prothèses dentaires, âge supérieur à 17 ans, niveau 3</t>
  </si>
  <si>
    <t>86303M114</t>
  </si>
  <si>
    <t>03M114</t>
  </si>
  <si>
    <t>Affections de la bouche et des dents sans certaines extractions, réparations ou prothèses dentaires, âge supérieur à 17 ans, niveau 4</t>
  </si>
  <si>
    <t>86403M121</t>
  </si>
  <si>
    <t>03M121</t>
  </si>
  <si>
    <t>Infections aigües sévères des voies aériennes supérieures, âge inférieur à 18 ans, niveau 1</t>
  </si>
  <si>
    <t>86503M122</t>
  </si>
  <si>
    <t>03M122</t>
  </si>
  <si>
    <t>Infections aigües sévères des voies aériennes supérieures, âge inférieur à 18 ans, niveau 2</t>
  </si>
  <si>
    <t>86803M131</t>
  </si>
  <si>
    <t>03M131</t>
  </si>
  <si>
    <t>Infections aigües sévères des voies aériennes supérieures, âge supérieur à 17 ans, niveau 1</t>
  </si>
  <si>
    <t>86903M132</t>
  </si>
  <si>
    <t>03M132</t>
  </si>
  <si>
    <t>Infections aigües sévères des voies aériennes supérieures, âge supérieur à 17 ans, niveau 2</t>
  </si>
  <si>
    <t>87003M133</t>
  </si>
  <si>
    <t>03M133</t>
  </si>
  <si>
    <t>Infections aigües sévères des voies aériennes supérieures, âge supérieur à 17 ans, niveau 3</t>
  </si>
  <si>
    <t>87103M134</t>
  </si>
  <si>
    <t>03M134</t>
  </si>
  <si>
    <t>Infections aigües sévères des voies aériennes supérieures, âge supérieur à 17 ans, niveau 4</t>
  </si>
  <si>
    <t>87203M14Z</t>
  </si>
  <si>
    <t>03M14Z</t>
  </si>
  <si>
    <t>Explorations et surveillance pour affections ORL</t>
  </si>
  <si>
    <t>87303M15Z</t>
  </si>
  <si>
    <t>03M15Z</t>
  </si>
  <si>
    <t>Symptômes et autres recours aux soins de la CMD 03</t>
  </si>
  <si>
    <t>87403M02T</t>
  </si>
  <si>
    <t>03M02T</t>
  </si>
  <si>
    <t>Traumatismes et déformations du nez, très courte durée</t>
  </si>
  <si>
    <t>87503M03T</t>
  </si>
  <si>
    <t>03M03T</t>
  </si>
  <si>
    <t>Otites moyennes et autres infections des voies aériennes supérieures, âge inférieur à 18 ans, très courte durée</t>
  </si>
  <si>
    <t>87603M04T</t>
  </si>
  <si>
    <t>03M04T</t>
  </si>
  <si>
    <t>Otites moyennes et autres infections des voies aériennes supérieures, âge supérieur à 17 ans, très courte durée</t>
  </si>
  <si>
    <t>87703M05T</t>
  </si>
  <si>
    <t>03M05T</t>
  </si>
  <si>
    <t>Troubles de l'équilibre, très courte durée</t>
  </si>
  <si>
    <t>87803M06T</t>
  </si>
  <si>
    <t>03M06T</t>
  </si>
  <si>
    <t>Epistaxis, très courte durée</t>
  </si>
  <si>
    <t>87903M08T</t>
  </si>
  <si>
    <t>03M08T</t>
  </si>
  <si>
    <t>Autres diagnostics portant sur les oreilles, le nez, la gorge ou la bouche, âge inférieur à 18 ans, très courte durée</t>
  </si>
  <si>
    <t>88003M10T</t>
  </si>
  <si>
    <t>03M10T</t>
  </si>
  <si>
    <t>Affections de la bouche et des dents sans certaines extractions, réparations ou prothèses dentaires, âge inférieur à 18 ans, très courte durée</t>
  </si>
  <si>
    <t>88103M11T</t>
  </si>
  <si>
    <t>03M11T</t>
  </si>
  <si>
    <t>Affections de la bouche et des dents sans certaines extractions, réparations ou prothèses dentaires, âge supérieur à 17 ans, très courte durée</t>
  </si>
  <si>
    <t>88203M15T</t>
  </si>
  <si>
    <t>03M15T</t>
  </si>
  <si>
    <t>Symptômes et autres recours aux soins de la CMD 03, très courte durée</t>
  </si>
  <si>
    <t>100504C021</t>
  </si>
  <si>
    <t>04C021</t>
  </si>
  <si>
    <t>Interventions majeures sur le thorax, niveau 1</t>
  </si>
  <si>
    <t>100604C022</t>
  </si>
  <si>
    <t>04C022</t>
  </si>
  <si>
    <t>Interventions majeures sur le thorax, niveau 2</t>
  </si>
  <si>
    <t>100704C023</t>
  </si>
  <si>
    <t>04C023</t>
  </si>
  <si>
    <t>Interventions majeures sur le thorax, niveau 3</t>
  </si>
  <si>
    <t>100804C024</t>
  </si>
  <si>
    <t>04C024</t>
  </si>
  <si>
    <t>Interventions majeures sur le thorax, niveau 4</t>
  </si>
  <si>
    <t>100904C031</t>
  </si>
  <si>
    <t>04C031</t>
  </si>
  <si>
    <t>Autres interventions chirurgicales sur le système respiratoire, niveau 1</t>
  </si>
  <si>
    <t>101004C032</t>
  </si>
  <si>
    <t>04C032</t>
  </si>
  <si>
    <t>Autres interventions chirurgicales sur le système respiratoire, niveau 2</t>
  </si>
  <si>
    <t>101104C033</t>
  </si>
  <si>
    <t>04C033</t>
  </si>
  <si>
    <t>Autres interventions chirurgicales sur le système respiratoire, niveau 3</t>
  </si>
  <si>
    <t>101204C034</t>
  </si>
  <si>
    <t>04C034</t>
  </si>
  <si>
    <t>Autres interventions chirurgicales sur le système respiratoire, niveau 4</t>
  </si>
  <si>
    <t>101304C041</t>
  </si>
  <si>
    <t>04C041</t>
  </si>
  <si>
    <t>Interventions sous thoracoscopie, niveau 1</t>
  </si>
  <si>
    <t>101404C042</t>
  </si>
  <si>
    <t>04C042</t>
  </si>
  <si>
    <t>Interventions sous thoracoscopie, niveau 2</t>
  </si>
  <si>
    <t>101504C043</t>
  </si>
  <si>
    <t>04C043</t>
  </si>
  <si>
    <t>Interventions sous thoracoscopie, niveau 3</t>
  </si>
  <si>
    <t>101604C044</t>
  </si>
  <si>
    <t>04C044</t>
  </si>
  <si>
    <t>Interventions sous thoracoscopie, niveau 4</t>
  </si>
  <si>
    <t>112904K02J</t>
  </si>
  <si>
    <t>04K02J</t>
  </si>
  <si>
    <t>Séjours comprenant une endoscopie bronchique, en ambulatoire</t>
  </si>
  <si>
    <t>113004M021</t>
  </si>
  <si>
    <t>04M021</t>
  </si>
  <si>
    <t>Bronchites et asthme, âge inférieur à 18 ans, niveau 1</t>
  </si>
  <si>
    <t>113104M022</t>
  </si>
  <si>
    <t>04M022</t>
  </si>
  <si>
    <t>Bronchites et asthme, âge inférieur à 18 ans, niveau 2</t>
  </si>
  <si>
    <t>113204M023</t>
  </si>
  <si>
    <t>04M023</t>
  </si>
  <si>
    <t>Bronchites et asthme, âge inférieur à 18 ans, niveau 3</t>
  </si>
  <si>
    <t>113304M024</t>
  </si>
  <si>
    <t>04M024</t>
  </si>
  <si>
    <t>Bronchites et asthme, âge inférieur à 18 ans, niveau 4</t>
  </si>
  <si>
    <t>113404M031</t>
  </si>
  <si>
    <t>04M031</t>
  </si>
  <si>
    <t>Bronchites et asthme, âge supérieur à 17 ans, niveau 1</t>
  </si>
  <si>
    <t>113504M032</t>
  </si>
  <si>
    <t>04M032</t>
  </si>
  <si>
    <t>Bronchites et asthme, âge supérieur à 17 ans, niveau 2</t>
  </si>
  <si>
    <t>113604M033</t>
  </si>
  <si>
    <t>04M033</t>
  </si>
  <si>
    <t>Bronchites et asthme, âge supérieur à 17 ans, niveau 3</t>
  </si>
  <si>
    <t>113704M034</t>
  </si>
  <si>
    <t>04M034</t>
  </si>
  <si>
    <t>Bronchites et asthme, âge supérieur à 17 ans, niveau 4</t>
  </si>
  <si>
    <t>113804M041</t>
  </si>
  <si>
    <t>04M041</t>
  </si>
  <si>
    <t>Pneumonies et pleurésies banales, âge inférieur à 18 ans, niveau 1</t>
  </si>
  <si>
    <t>113904M042</t>
  </si>
  <si>
    <t>04M042</t>
  </si>
  <si>
    <t>Pneumonies et pleurésies banales, âge inférieur à 18 ans, niveau 2</t>
  </si>
  <si>
    <t>114004M043</t>
  </si>
  <si>
    <t>04M043</t>
  </si>
  <si>
    <t>Pneumonies et pleurésies banales, âge inférieur à 18 ans, niveau 3</t>
  </si>
  <si>
    <t>114104M044</t>
  </si>
  <si>
    <t>04M044</t>
  </si>
  <si>
    <t>Pneumonies et pleurésies banales, âge inférieur à 18 ans, niveau 4</t>
  </si>
  <si>
    <t>114204M051</t>
  </si>
  <si>
    <t>04M051</t>
  </si>
  <si>
    <t>Pneumonies et pleurésies banales, âge supérieur à 17 ans, niveau 1</t>
  </si>
  <si>
    <t>114304M052</t>
  </si>
  <si>
    <t>04M052</t>
  </si>
  <si>
    <t>Pneumonies et pleurésies banales, âge supérieur à 17 ans, niveau 2</t>
  </si>
  <si>
    <t>114404M053</t>
  </si>
  <si>
    <t>04M053</t>
  </si>
  <si>
    <t>Pneumonies et pleurésies banales, âge supérieur à 17 ans, niveau 3</t>
  </si>
  <si>
    <t>114504M054</t>
  </si>
  <si>
    <t>04M054</t>
  </si>
  <si>
    <t>Pneumonies et pleurésies banales, âge supérieur à 17 ans, niveau 4</t>
  </si>
  <si>
    <t>114604M061</t>
  </si>
  <si>
    <t>04M061</t>
  </si>
  <si>
    <t>Infections et inflammations respiratoires, âge inférieur à 18 ans, niveau 1</t>
  </si>
  <si>
    <t>114704M062</t>
  </si>
  <si>
    <t>04M062</t>
  </si>
  <si>
    <t>Infections et inflammations respiratoires, âge inférieur à 18 ans, niveau 2</t>
  </si>
  <si>
    <t>114804M063</t>
  </si>
  <si>
    <t>04M063</t>
  </si>
  <si>
    <t>Infections et inflammations respiratoires, âge inférieur à 18 ans, niveau 3</t>
  </si>
  <si>
    <t>114904M064</t>
  </si>
  <si>
    <t>04M064</t>
  </si>
  <si>
    <t>Infections et inflammations respiratoires, âge inférieur à 18 ans, niveau 4</t>
  </si>
  <si>
    <t>115004M06T</t>
  </si>
  <si>
    <t>04M06T</t>
  </si>
  <si>
    <t>Transferts et autres séjours courts pour infections et inflammations respiratoires, âge inférieur à 18 ans</t>
  </si>
  <si>
    <t>115104M071</t>
  </si>
  <si>
    <t>04M071</t>
  </si>
  <si>
    <t>Infections et inflammations respiratoires, âge supérieur à 17 ans, niveau 1</t>
  </si>
  <si>
    <t>115204M072</t>
  </si>
  <si>
    <t>04M072</t>
  </si>
  <si>
    <t>Infections et inflammations respiratoires, âge supérieur à 17 ans, niveau 2</t>
  </si>
  <si>
    <t>115304M073</t>
  </si>
  <si>
    <t>04M073</t>
  </si>
  <si>
    <t>Infections et inflammations respiratoires, âge supérieur à 17 ans, niveau 3</t>
  </si>
  <si>
    <t>115404M074</t>
  </si>
  <si>
    <t>04M074</t>
  </si>
  <si>
    <t>Infections et inflammations respiratoires, âge supérieur à 17 ans, niveau 4</t>
  </si>
  <si>
    <t>115504M07T</t>
  </si>
  <si>
    <t>04M07T</t>
  </si>
  <si>
    <t>Transferts et autres séjours courts pour infections et inflammations respiratoires, âge supérieur à 17 ans</t>
  </si>
  <si>
    <t>115604M081</t>
  </si>
  <si>
    <t>04M081</t>
  </si>
  <si>
    <t>Bronchopneumopathies chroniques, niveau 1</t>
  </si>
  <si>
    <t>115704M082</t>
  </si>
  <si>
    <t>04M082</t>
  </si>
  <si>
    <t>Bronchopneumopathies chroniques, niveau 2</t>
  </si>
  <si>
    <t>115804M083</t>
  </si>
  <si>
    <t>04M083</t>
  </si>
  <si>
    <t>Bronchopneumopathies chroniques, niveau 3</t>
  </si>
  <si>
    <t>115904M084</t>
  </si>
  <si>
    <t>04M084</t>
  </si>
  <si>
    <t>Bronchopneumopathies chroniques, niveau 4</t>
  </si>
  <si>
    <t>116004M08T</t>
  </si>
  <si>
    <t>04M08T</t>
  </si>
  <si>
    <t>Bronchopneumopathies chroniques, très courte durée</t>
  </si>
  <si>
    <t>116104M091</t>
  </si>
  <si>
    <t>04M091</t>
  </si>
  <si>
    <t>Tumeurs de l'appareil respiratoire, niveau 1</t>
  </si>
  <si>
    <t>116204M092</t>
  </si>
  <si>
    <t>04M092</t>
  </si>
  <si>
    <t>Tumeurs de l'appareil respiratoire, niveau 2</t>
  </si>
  <si>
    <t>116304M093</t>
  </si>
  <si>
    <t>04M093</t>
  </si>
  <si>
    <t>Tumeurs de l'appareil respiratoire, niveau 3</t>
  </si>
  <si>
    <t>116404M094</t>
  </si>
  <si>
    <t>04M094</t>
  </si>
  <si>
    <t>Tumeurs de l'appareil respiratoire, niveau 4</t>
  </si>
  <si>
    <t>116504M09T</t>
  </si>
  <si>
    <t>04M09T</t>
  </si>
  <si>
    <t>Tumeurs de l'appareil respiratoire, très courte durée</t>
  </si>
  <si>
    <t>116604M101</t>
  </si>
  <si>
    <t>04M101</t>
  </si>
  <si>
    <t>Embolies pulmonaires, niveau 1</t>
  </si>
  <si>
    <t>116704M102</t>
  </si>
  <si>
    <t>04M102</t>
  </si>
  <si>
    <t>Embolies pulmonaires, niveau 2</t>
  </si>
  <si>
    <t>116804M103</t>
  </si>
  <si>
    <t>04M103</t>
  </si>
  <si>
    <t>Embolies pulmonaires, niveau 3</t>
  </si>
  <si>
    <t>116904M104</t>
  </si>
  <si>
    <t>04M104</t>
  </si>
  <si>
    <t>Embolies pulmonaires, niveau 4</t>
  </si>
  <si>
    <t>117004M10T</t>
  </si>
  <si>
    <t>04M10T</t>
  </si>
  <si>
    <t>Embolies pulmonaires, très courte durée</t>
  </si>
  <si>
    <t>117104M111</t>
  </si>
  <si>
    <t>04M111</t>
  </si>
  <si>
    <t>Signes et symptômes respiratoires, niveau 1</t>
  </si>
  <si>
    <t>117204M112</t>
  </si>
  <si>
    <t>04M112</t>
  </si>
  <si>
    <t>Signes et symptômes respiratoires, niveau 2</t>
  </si>
  <si>
    <t>117304M113</t>
  </si>
  <si>
    <t>04M113</t>
  </si>
  <si>
    <t>Signes et symptômes respiratoires, niveau 3</t>
  </si>
  <si>
    <t>117404M114</t>
  </si>
  <si>
    <t>04M114</t>
  </si>
  <si>
    <t>Signes et symptômes respiratoires, niveau 4</t>
  </si>
  <si>
    <t>117504M121</t>
  </si>
  <si>
    <t>04M121</t>
  </si>
  <si>
    <t>Pneumothorax, niveau 1</t>
  </si>
  <si>
    <t>117604M122</t>
  </si>
  <si>
    <t>04M122</t>
  </si>
  <si>
    <t>Pneumothorax, niveau 2</t>
  </si>
  <si>
    <t>117704M123</t>
  </si>
  <si>
    <t>04M123</t>
  </si>
  <si>
    <t>Pneumothorax, niveau 3</t>
  </si>
  <si>
    <t>117804M124</t>
  </si>
  <si>
    <t>04M124</t>
  </si>
  <si>
    <t>Pneumothorax, niveau 4</t>
  </si>
  <si>
    <t>117904M12T</t>
  </si>
  <si>
    <t>04M12T</t>
  </si>
  <si>
    <t>Pneumothorax, très courte durée</t>
  </si>
  <si>
    <t>118004M131</t>
  </si>
  <si>
    <t>04M131</t>
  </si>
  <si>
    <t>Oedème pulmonaire et détresse respiratoire, niveau 1</t>
  </si>
  <si>
    <t>118104M132</t>
  </si>
  <si>
    <t>04M132</t>
  </si>
  <si>
    <t>Oedème pulmonaire et détresse respiratoire, niveau 2</t>
  </si>
  <si>
    <t>118204M133</t>
  </si>
  <si>
    <t>04M133</t>
  </si>
  <si>
    <t>Oedème pulmonaire et détresse respiratoire, niveau 3</t>
  </si>
  <si>
    <t>118304M134</t>
  </si>
  <si>
    <t>04M134</t>
  </si>
  <si>
    <t>Oedème pulmonaire et détresse respiratoire, niveau 4</t>
  </si>
  <si>
    <t>118404M13T</t>
  </si>
  <si>
    <t>04M13T</t>
  </si>
  <si>
    <t>Oedème pulmonaire et détresse respiratoire, très courte durée</t>
  </si>
  <si>
    <t>118504M141</t>
  </si>
  <si>
    <t>04M141</t>
  </si>
  <si>
    <t>Maladies pulmonaires interstitielles, niveau 1</t>
  </si>
  <si>
    <t>118604M142</t>
  </si>
  <si>
    <t>04M142</t>
  </si>
  <si>
    <t>Maladies pulmonaires interstitielles, niveau 2</t>
  </si>
  <si>
    <t>118704M143</t>
  </si>
  <si>
    <t>04M143</t>
  </si>
  <si>
    <t>Maladies pulmonaires interstitielles, niveau 3</t>
  </si>
  <si>
    <t>118804M144</t>
  </si>
  <si>
    <t>04M144</t>
  </si>
  <si>
    <t>Maladies pulmonaires interstitielles, niveau 4</t>
  </si>
  <si>
    <t>118904M14T</t>
  </si>
  <si>
    <t>04M14T</t>
  </si>
  <si>
    <t>Maladies pulmonaires interstitielles, très courte durée</t>
  </si>
  <si>
    <t>119004M151</t>
  </si>
  <si>
    <t>04M151</t>
  </si>
  <si>
    <t>Autres diagnostics portant sur le système respiratoire, niveau 1</t>
  </si>
  <si>
    <t>119104M152</t>
  </si>
  <si>
    <t>04M152</t>
  </si>
  <si>
    <t>Autres diagnostics portant sur le système respiratoire, niveau 2</t>
  </si>
  <si>
    <t>119204M153</t>
  </si>
  <si>
    <t>04M153</t>
  </si>
  <si>
    <t>Autres diagnostics portant sur le système respiratoire, niveau 3</t>
  </si>
  <si>
    <t>119304M154</t>
  </si>
  <si>
    <t>04M154</t>
  </si>
  <si>
    <t>Autres diagnostics portant sur le système respiratoire, niveau 4</t>
  </si>
  <si>
    <t>119404M15T</t>
  </si>
  <si>
    <t>04M15T</t>
  </si>
  <si>
    <t>Autres diagnostics portant sur le système respiratoire, très courte durée</t>
  </si>
  <si>
    <t>119504M161</t>
  </si>
  <si>
    <t>04M161</t>
  </si>
  <si>
    <t>Traumatismes thoraciques, niveau 1</t>
  </si>
  <si>
    <t>119604M162</t>
  </si>
  <si>
    <t>04M162</t>
  </si>
  <si>
    <t>Traumatismes thoraciques, niveau 2</t>
  </si>
  <si>
    <t>119704M163</t>
  </si>
  <si>
    <t>04M163</t>
  </si>
  <si>
    <t>Traumatismes thoraciques, niveau 3</t>
  </si>
  <si>
    <t>119804M164</t>
  </si>
  <si>
    <t>04M164</t>
  </si>
  <si>
    <t>Traumatismes thoraciques, niveau 4</t>
  </si>
  <si>
    <t>119904M16T</t>
  </si>
  <si>
    <t>04M16T</t>
  </si>
  <si>
    <t>Traumatismes thoraciques, très courte durée</t>
  </si>
  <si>
    <t>120004M171</t>
  </si>
  <si>
    <t>04M171</t>
  </si>
  <si>
    <t>Epanchements pleuraux, niveau 1</t>
  </si>
  <si>
    <t>120104M172</t>
  </si>
  <si>
    <t>04M172</t>
  </si>
  <si>
    <t>Epanchements pleuraux, niveau 2</t>
  </si>
  <si>
    <t>120204M173</t>
  </si>
  <si>
    <t>04M173</t>
  </si>
  <si>
    <t>Epanchements pleuraux, niveau 3</t>
  </si>
  <si>
    <t>120304M174</t>
  </si>
  <si>
    <t>04M174</t>
  </si>
  <si>
    <t>Epanchements pleuraux, niveau 4</t>
  </si>
  <si>
    <t>120404M17T</t>
  </si>
  <si>
    <t>04M17T</t>
  </si>
  <si>
    <t>Epanchements pleuraux, très courte durée</t>
  </si>
  <si>
    <t>120504M181</t>
  </si>
  <si>
    <t>04M181</t>
  </si>
  <si>
    <t>Bronchiolites, niveau 1</t>
  </si>
  <si>
    <t>120604M182</t>
  </si>
  <si>
    <t>04M182</t>
  </si>
  <si>
    <t>Bronchiolites, niveau 2</t>
  </si>
  <si>
    <t>120704M183</t>
  </si>
  <si>
    <t>04M183</t>
  </si>
  <si>
    <t>Bronchiolites, niveau 3</t>
  </si>
  <si>
    <t>120804M184</t>
  </si>
  <si>
    <t>04M184</t>
  </si>
  <si>
    <t>Bronchiolites, niveau 4</t>
  </si>
  <si>
    <t>120904M191</t>
  </si>
  <si>
    <t>04M191</t>
  </si>
  <si>
    <t>Tuberculoses, niveau 1</t>
  </si>
  <si>
    <t>121004M192</t>
  </si>
  <si>
    <t>04M192</t>
  </si>
  <si>
    <t>Tuberculoses, niveau 2</t>
  </si>
  <si>
    <t>121104M193</t>
  </si>
  <si>
    <t>04M193</t>
  </si>
  <si>
    <t>Tuberculoses, niveau 3</t>
  </si>
  <si>
    <t>121204M194</t>
  </si>
  <si>
    <t>04M194</t>
  </si>
  <si>
    <t>Tuberculoses, niveau 4</t>
  </si>
  <si>
    <t>121304M19T</t>
  </si>
  <si>
    <t>04M19T</t>
  </si>
  <si>
    <t>Tuberculoses, très courte durée</t>
  </si>
  <si>
    <t>121404M201</t>
  </si>
  <si>
    <t>04M201</t>
  </si>
  <si>
    <t>Bronchopneumopathies chroniques surinfectées, niveau 1</t>
  </si>
  <si>
    <t>121504M202</t>
  </si>
  <si>
    <t>04M202</t>
  </si>
  <si>
    <t>Bronchopneumopathies chroniques surinfectées, niveau 2</t>
  </si>
  <si>
    <t>121604M203</t>
  </si>
  <si>
    <t>04M203</t>
  </si>
  <si>
    <t>Bronchopneumopathies chroniques surinfectées, niveau 3</t>
  </si>
  <si>
    <t>121704M204</t>
  </si>
  <si>
    <t>04M204</t>
  </si>
  <si>
    <t>Bronchopneumopathies chroniques surinfectées, niveau 4</t>
  </si>
  <si>
    <t>121804M20T</t>
  </si>
  <si>
    <t>04M20T</t>
  </si>
  <si>
    <t>Bronchopneumopathies chroniques surinfectées, très courte durée</t>
  </si>
  <si>
    <t>121904M211</t>
  </si>
  <si>
    <t>04M211</t>
  </si>
  <si>
    <t>Suivis de greffe pulmonaire, niveau 1</t>
  </si>
  <si>
    <t>122004M212</t>
  </si>
  <si>
    <t>04M212</t>
  </si>
  <si>
    <t>Suivis de greffe pulmonaire, niveau 2</t>
  </si>
  <si>
    <t>122304M22Z</t>
  </si>
  <si>
    <t>04M22Z</t>
  </si>
  <si>
    <t>Explorations et surveillance pour affections de l'appareil respiratoire</t>
  </si>
  <si>
    <t>122404M23T</t>
  </si>
  <si>
    <t>04M23T</t>
  </si>
  <si>
    <t>Autres symptômes et recours aux soins de la CMD 04, très courte durée</t>
  </si>
  <si>
    <t>122504M23Z</t>
  </si>
  <si>
    <t>04M23Z</t>
  </si>
  <si>
    <t>Autres symptômes et recours aux soins de la CMD 04</t>
  </si>
  <si>
    <t>122604M24E</t>
  </si>
  <si>
    <t>04M24E</t>
  </si>
  <si>
    <t>Affections de la CMD 04 avec décès : séjours de moins de 2 jours</t>
  </si>
  <si>
    <t>122704M251</t>
  </si>
  <si>
    <t>04M251</t>
  </si>
  <si>
    <t>Grippes, niveau 1</t>
  </si>
  <si>
    <t>122804M252</t>
  </si>
  <si>
    <t>04M252</t>
  </si>
  <si>
    <t>Grippes, niveau 2</t>
  </si>
  <si>
    <t>122904M253</t>
  </si>
  <si>
    <t>04M253</t>
  </si>
  <si>
    <t>Grippes, niveau 3</t>
  </si>
  <si>
    <t>123004M254</t>
  </si>
  <si>
    <t>04M254</t>
  </si>
  <si>
    <t>Grippes, niveau 4</t>
  </si>
  <si>
    <t>123104M25T</t>
  </si>
  <si>
    <t>04M25T</t>
  </si>
  <si>
    <t>Grippes, très courte durée</t>
  </si>
  <si>
    <t>123204M261</t>
  </si>
  <si>
    <t>04M261</t>
  </si>
  <si>
    <t>Fibroses kystiques avec manifestations pulmonaires, niveau 1</t>
  </si>
  <si>
    <t>123304M262</t>
  </si>
  <si>
    <t>04M262</t>
  </si>
  <si>
    <t>Fibroses kystiques avec manifestations pulmonaires, niveau 2</t>
  </si>
  <si>
    <t>123404M263</t>
  </si>
  <si>
    <t>04M263</t>
  </si>
  <si>
    <t>Fibroses kystiques avec manifestations pulmonaires, niveau 3</t>
  </si>
  <si>
    <t>123604M26T</t>
  </si>
  <si>
    <t>04M26T</t>
  </si>
  <si>
    <t>Fibroses kystiques avec manifestations pulmonaires, très courte durée</t>
  </si>
  <si>
    <t>123704M02T</t>
  </si>
  <si>
    <t>04M02T</t>
  </si>
  <si>
    <t>Bronchites et asthme, âge inférieur à 18 ans, très courte durée</t>
  </si>
  <si>
    <t>123804M03T</t>
  </si>
  <si>
    <t>04M03T</t>
  </si>
  <si>
    <t>Bronchites et asthme, âge supérieur à 17 ans, très courte durée</t>
  </si>
  <si>
    <t>123904M05T</t>
  </si>
  <si>
    <t>04M05T</t>
  </si>
  <si>
    <t>Transferts et autres séjours pour pneumonies et pleurésies banales, âge supérieur à 17 ans</t>
  </si>
  <si>
    <t>124004M18T</t>
  </si>
  <si>
    <t>04M18T</t>
  </si>
  <si>
    <t>Bronchiolites, très courte durée</t>
  </si>
  <si>
    <t>124104M271</t>
  </si>
  <si>
    <t>04M271</t>
  </si>
  <si>
    <t>Autres affections respiratoires concernant majoritairement la petite enfance, niveau 1</t>
  </si>
  <si>
    <t>124204M272</t>
  </si>
  <si>
    <t>04M272</t>
  </si>
  <si>
    <t>Autres affections respiratoires concernant majoritairement la petite enfance, niveau 2</t>
  </si>
  <si>
    <t>124404M274</t>
  </si>
  <si>
    <t>04M274</t>
  </si>
  <si>
    <t>Autres affections respiratoires concernant majoritairement la petite enfance, niveau 4</t>
  </si>
  <si>
    <t>143005C021</t>
  </si>
  <si>
    <t>05C021</t>
  </si>
  <si>
    <t>Chirurgie de remplacement valvulaire avec circulation extracorporelle et avec cathétérisme cardiaque ou coronarographie, niveau 1</t>
  </si>
  <si>
    <t>143105C022</t>
  </si>
  <si>
    <t>05C022</t>
  </si>
  <si>
    <t>Chirurgie de remplacement valvulaire avec circulation extracorporelle et avec cathétérisme cardiaque ou coronarographie, niveau 2</t>
  </si>
  <si>
    <t>143205C023</t>
  </si>
  <si>
    <t>05C023</t>
  </si>
  <si>
    <t>Chirurgie de remplacement valvulaire avec circulation extracorporelle et avec cathétérisme cardiaque ou coronarographie, niveau 3</t>
  </si>
  <si>
    <t>143305C024</t>
  </si>
  <si>
    <t>05C024</t>
  </si>
  <si>
    <t>Chirurgie de remplacement valvulaire avec circulation extracorporelle et avec cathétérisme cardiaque ou coronarographie, niveau 4</t>
  </si>
  <si>
    <t>143405C031</t>
  </si>
  <si>
    <t>05C031</t>
  </si>
  <si>
    <t>Chirurgie de remplacement valvulaire avec circulation extracorporelle, sans cathétérisme cardiaque, ni coronarographie, niveau 1</t>
  </si>
  <si>
    <t>143505C032</t>
  </si>
  <si>
    <t>05C032</t>
  </si>
  <si>
    <t>Chirurgie de remplacement valvulaire avec circulation extracorporelle, sans cathétérisme cardiaque, ni coronarographie, niveau 2</t>
  </si>
  <si>
    <t>143605C033</t>
  </si>
  <si>
    <t>05C033</t>
  </si>
  <si>
    <t>Chirurgie de remplacement valvulaire avec circulation extracorporelle, sans cathétérisme cardiaque, ni coronarographie, niveau 3</t>
  </si>
  <si>
    <t>143705C034</t>
  </si>
  <si>
    <t>05C034</t>
  </si>
  <si>
    <t>Chirurgie de remplacement valvulaire avec circulation extracorporelle, sans cathétérisme cardiaque, ni coronarographie, niveau 4</t>
  </si>
  <si>
    <t>143805C041</t>
  </si>
  <si>
    <t>05C041</t>
  </si>
  <si>
    <t>Pontages aortocoronariens avec cathétérisme cardiaque ou coronarographie, niveau 1</t>
  </si>
  <si>
    <t>143905C042</t>
  </si>
  <si>
    <t>05C042</t>
  </si>
  <si>
    <t>Pontages aortocoronariens avec cathétérisme cardiaque ou coronarographie, niveau 2</t>
  </si>
  <si>
    <t>144005C043</t>
  </si>
  <si>
    <t>05C043</t>
  </si>
  <si>
    <t>Pontages aortocoronariens avec cathétérisme cardiaque ou coronarographie, niveau 3</t>
  </si>
  <si>
    <t>144105C044</t>
  </si>
  <si>
    <t>05C044</t>
  </si>
  <si>
    <t>Pontages aortocoronariens avec cathétérisme cardiaque ou coronarographie, niveau 4</t>
  </si>
  <si>
    <t>144205C051</t>
  </si>
  <si>
    <t>05C051</t>
  </si>
  <si>
    <t>Pontages aortocoronariens sans cathétérisme cardiaque, ni coronarographie, niveau 1</t>
  </si>
  <si>
    <t>144305C052</t>
  </si>
  <si>
    <t>05C052</t>
  </si>
  <si>
    <t>Pontages aortocoronariens sans cathétérisme cardiaque, ni coronarographie, niveau 2</t>
  </si>
  <si>
    <t>144405C053</t>
  </si>
  <si>
    <t>05C053</t>
  </si>
  <si>
    <t>Pontages aortocoronariens sans cathétérisme cardiaque, ni coronarographie, niveau 3</t>
  </si>
  <si>
    <t>144505C054</t>
  </si>
  <si>
    <t>05C054</t>
  </si>
  <si>
    <t>Pontages aortocoronariens sans cathétérisme cardiaque, ni coronarographie, niveau 4</t>
  </si>
  <si>
    <t>144605C061</t>
  </si>
  <si>
    <t>05C061</t>
  </si>
  <si>
    <t>Autres interventions cardiothoraciques, âge supérieur à 1 an, ou vasculaires quel que soit l'âge, avec circulation extracorporelle, niveau 1</t>
  </si>
  <si>
    <t>144705C062</t>
  </si>
  <si>
    <t>05C062</t>
  </si>
  <si>
    <t>Autres interventions cardiothoraciques, âge supérieur à 1 an, ou vasculaires quel que soit l'âge, avec circulation extracorporelle, niveau 2</t>
  </si>
  <si>
    <t>144805C063</t>
  </si>
  <si>
    <t>05C063</t>
  </si>
  <si>
    <t>Autres interventions cardiothoraciques, âge supérieur à 1 an, ou vasculaires quel que soit l'âge, avec circulation extracorporelle, niveau 3</t>
  </si>
  <si>
    <t>144905C064</t>
  </si>
  <si>
    <t>05C064</t>
  </si>
  <si>
    <t>Autres interventions cardiothoraciques, âge supérieur à 1 an, ou vasculaires quel que soit l'âge, avec circulation extracorporelle, niveau 4</t>
  </si>
  <si>
    <t>145005C071</t>
  </si>
  <si>
    <t>05C071</t>
  </si>
  <si>
    <t>Autres interventions cardiothoraciques, âge inférieur à 2 ans, avec circulation extracorporelle, niveau 1</t>
  </si>
  <si>
    <t>145105C072</t>
  </si>
  <si>
    <t>05C072</t>
  </si>
  <si>
    <t>Autres interventions cardiothoraciques, âge inférieur à 2 ans, avec circulation extracorporelle, niveau 2</t>
  </si>
  <si>
    <t>145205C073</t>
  </si>
  <si>
    <t>05C073</t>
  </si>
  <si>
    <t>Autres interventions cardiothoraciques, âge inférieur à 2 ans, avec circulation extracorporelle, niveau 3</t>
  </si>
  <si>
    <t>145305C074</t>
  </si>
  <si>
    <t>05C074</t>
  </si>
  <si>
    <t>Autres interventions cardiothoraciques, âge inférieur à 2 ans, avec circulation extracorporelle, niveau 4</t>
  </si>
  <si>
    <t>145405C081</t>
  </si>
  <si>
    <t>05C081</t>
  </si>
  <si>
    <t>Autres interventions cardiothoraciques, âge supérieur à 1 an, ou vasculaires quel que soit l'âge, sans circulation extracorporelle, niveau 1</t>
  </si>
  <si>
    <t>145505C082</t>
  </si>
  <si>
    <t>05C082</t>
  </si>
  <si>
    <t>Autres interventions cardiothoraciques, âge supérieur à 1 an, ou vasculaires quel que soit l'âge, sans circulation extracorporelle, niveau 2</t>
  </si>
  <si>
    <t>145605C083</t>
  </si>
  <si>
    <t>05C083</t>
  </si>
  <si>
    <t>Autres interventions cardiothoraciques, âge supérieur à 1 an, ou vasculaires quel que soit l'âge, sans circulation extracorporelle, niveau 3</t>
  </si>
  <si>
    <t>145705C084</t>
  </si>
  <si>
    <t>05C084</t>
  </si>
  <si>
    <t>Autres interventions cardiothoraciques, âge supérieur à 1 an, ou vasculaires quel que soit l'âge, sans circulation extracorporelle, niveau 4</t>
  </si>
  <si>
    <t>145905C092</t>
  </si>
  <si>
    <t>05C092</t>
  </si>
  <si>
    <t>Autres interventions cardiothoraciques, âge inférieur à 2 ans, sans circulation extracorporelle, niveau 2</t>
  </si>
  <si>
    <t>146105C094</t>
  </si>
  <si>
    <t>05C094</t>
  </si>
  <si>
    <t>Autres interventions cardiothoraciques, âge inférieur à 2 ans, sans circulation extracorporelle, niveau 4</t>
  </si>
  <si>
    <t>146205C101</t>
  </si>
  <si>
    <t>05C101</t>
  </si>
  <si>
    <t>Chirurgie majeure de revascularisation, niveau 1</t>
  </si>
  <si>
    <t>146305C102</t>
  </si>
  <si>
    <t>05C102</t>
  </si>
  <si>
    <t>Chirurgie majeure de revascularisation, niveau 2</t>
  </si>
  <si>
    <t>146405C103</t>
  </si>
  <si>
    <t>05C103</t>
  </si>
  <si>
    <t>Chirurgie majeure de revascularisation, niveau 3</t>
  </si>
  <si>
    <t>146505C104</t>
  </si>
  <si>
    <t>05C104</t>
  </si>
  <si>
    <t>Chirurgie majeure de revascularisation, niveau 4</t>
  </si>
  <si>
    <t>146605C111</t>
  </si>
  <si>
    <t>05C111</t>
  </si>
  <si>
    <t>Autres interventions de chirurgie vasculaire, niveau 1</t>
  </si>
  <si>
    <t>146705C112</t>
  </si>
  <si>
    <t>05C112</t>
  </si>
  <si>
    <t>Autres interventions de chirurgie vasculaire, niveau 2</t>
  </si>
  <si>
    <t>146805C113</t>
  </si>
  <si>
    <t>05C113</t>
  </si>
  <si>
    <t>Autres interventions de chirurgie vasculaire, niveau 3</t>
  </si>
  <si>
    <t>146905C114</t>
  </si>
  <si>
    <t>05C114</t>
  </si>
  <si>
    <t>Autres interventions de chirurgie vasculaire, niveau 4</t>
  </si>
  <si>
    <t>147105C121</t>
  </si>
  <si>
    <t>05C121</t>
  </si>
  <si>
    <t>Amputations du membre inférieur, sauf des orteils, pour troubles circulatoires, niveau 1</t>
  </si>
  <si>
    <t>147205C122</t>
  </si>
  <si>
    <t>05C122</t>
  </si>
  <si>
    <t>Amputations du membre inférieur, sauf des orteils, pour troubles circulatoires, niveau 2</t>
  </si>
  <si>
    <t>147305C123</t>
  </si>
  <si>
    <t>05C123</t>
  </si>
  <si>
    <t>Amputations du membre inférieur, sauf des orteils, pour troubles circulatoires, niveau 3</t>
  </si>
  <si>
    <t>147405C124</t>
  </si>
  <si>
    <t>05C124</t>
  </si>
  <si>
    <t>Amputations du membre inférieur, sauf des orteils, pour troubles circulatoires, niveau 4</t>
  </si>
  <si>
    <t>147505C131</t>
  </si>
  <si>
    <t>05C131</t>
  </si>
  <si>
    <t>Amputations pour troubles circulatoires portant sur le membre supérieur ou les orteils, niveau 1</t>
  </si>
  <si>
    <t>147605C132</t>
  </si>
  <si>
    <t>05C132</t>
  </si>
  <si>
    <t>Amputations pour troubles circulatoires portant sur le membre supérieur ou les orteils, niveau 2</t>
  </si>
  <si>
    <t>147705C133</t>
  </si>
  <si>
    <t>05C133</t>
  </si>
  <si>
    <t>Amputations pour troubles circulatoires portant sur le membre supérieur ou les orteils, niveau 3</t>
  </si>
  <si>
    <t>147805C134</t>
  </si>
  <si>
    <t>05C134</t>
  </si>
  <si>
    <t>Amputations pour troubles circulatoires portant sur le membre supérieur ou les orteils, niveau 4</t>
  </si>
  <si>
    <t>147905C141</t>
  </si>
  <si>
    <t>05C141</t>
  </si>
  <si>
    <t>Poses d'un stimulateur cardiaque permanent avec infarctus aigu du myocarde ou insuffisance cardiaque congestive ou état de choc, niveau 1</t>
  </si>
  <si>
    <t>148005C142</t>
  </si>
  <si>
    <t>05C142</t>
  </si>
  <si>
    <t>Poses d'un stimulateur cardiaque permanent avec infarctus aigu du myocarde ou insuffisance cardiaque congestive ou état de choc, niveau 2</t>
  </si>
  <si>
    <t>148105C143</t>
  </si>
  <si>
    <t>05C143</t>
  </si>
  <si>
    <t>Poses d'un stimulateur cardiaque permanent avec infarctus aigu du myocarde ou insuffisance cardiaque congestive ou état de choc, niveau 3</t>
  </si>
  <si>
    <t>148205C144</t>
  </si>
  <si>
    <t>05C144</t>
  </si>
  <si>
    <t>Poses d'un stimulateur cardiaque permanent avec infarctus aigu du myocarde ou insuffisance cardiaque congestive ou état de choc, niveau 4</t>
  </si>
  <si>
    <t>148405C151</t>
  </si>
  <si>
    <t>05C151</t>
  </si>
  <si>
    <t>Poses d'un stimulateur cardiaque permanent sans infarctus aigu du myocarde, ni insuffisance cardiaque congestive, ni état de choc, niveau 1</t>
  </si>
  <si>
    <t>148505C152</t>
  </si>
  <si>
    <t>05C152</t>
  </si>
  <si>
    <t>Poses d'un stimulateur cardiaque permanent sans infarctus aigu du myocarde, ni insuffisance cardiaque congestive, ni état de choc, niveau 2</t>
  </si>
  <si>
    <t>148605C153</t>
  </si>
  <si>
    <t>05C153</t>
  </si>
  <si>
    <t>Poses d'un stimulateur cardiaque permanent sans infarctus aigu du myocarde, ni insuffisance cardiaque congestive, ni état de choc, niveau 3</t>
  </si>
  <si>
    <t>148705C154</t>
  </si>
  <si>
    <t>05C154</t>
  </si>
  <si>
    <t>Poses d'un stimulateur cardiaque permanent sans infarctus aigu du myocarde, ni insuffisance cardiaque congestive, ni état de choc, niveau 4</t>
  </si>
  <si>
    <t>148805C15T</t>
  </si>
  <si>
    <t>05C15T</t>
  </si>
  <si>
    <t>Poses d'un stimulateur cardiaque permanent sans infarctus aigu du myocarde, ni insuffisance cardiaque congestive, ni état de choc, très courte durée</t>
  </si>
  <si>
    <t>148905C171</t>
  </si>
  <si>
    <t>05C171</t>
  </si>
  <si>
    <t>Ligatures de veines et éveinages, niveau 1</t>
  </si>
  <si>
    <t>149305C17J</t>
  </si>
  <si>
    <t>05C17J</t>
  </si>
  <si>
    <t>Ligatures de veines et éveinages, en ambulatoire</t>
  </si>
  <si>
    <t>149405C181</t>
  </si>
  <si>
    <t>05C181</t>
  </si>
  <si>
    <t>Autres interventions sur le système circulatoire, niveau 1</t>
  </si>
  <si>
    <t>149505C182</t>
  </si>
  <si>
    <t>05C182</t>
  </si>
  <si>
    <t>Autres interventions sur le système circulatoire, niveau 2</t>
  </si>
  <si>
    <t>149605C183</t>
  </si>
  <si>
    <t>05C183</t>
  </si>
  <si>
    <t>Autres interventions sur le système circulatoire, niveau 3</t>
  </si>
  <si>
    <t>149705C184</t>
  </si>
  <si>
    <t>05C184</t>
  </si>
  <si>
    <t>Autres interventions sur le système circulatoire, niveau 4</t>
  </si>
  <si>
    <t>149805C18J</t>
  </si>
  <si>
    <t>05C18J</t>
  </si>
  <si>
    <t>Autres interventions sur le système circulatoire, en ambulatoire</t>
  </si>
  <si>
    <t>149905C191</t>
  </si>
  <si>
    <t>05C191</t>
  </si>
  <si>
    <t>Poses d'un défibrillateur cardiaque, niveau 1</t>
  </si>
  <si>
    <t>150005C192</t>
  </si>
  <si>
    <t>05C192</t>
  </si>
  <si>
    <t>Poses d'un défibrillateur cardiaque, niveau 2</t>
  </si>
  <si>
    <t>150105C193</t>
  </si>
  <si>
    <t>05C193</t>
  </si>
  <si>
    <t>Poses d'un défibrillateur cardiaque, niveau 3</t>
  </si>
  <si>
    <t>150205C194</t>
  </si>
  <si>
    <t>05C194</t>
  </si>
  <si>
    <t>Poses d'un défibrillateur cardiaque, niveau 4</t>
  </si>
  <si>
    <t>150305C19T</t>
  </si>
  <si>
    <t>05C19T</t>
  </si>
  <si>
    <t>Poses d'un défibrillateur cardiaque, très courte durée</t>
  </si>
  <si>
    <t>150405C201</t>
  </si>
  <si>
    <t>05C201</t>
  </si>
  <si>
    <t>Remplacements ou ablations chirurgicale d'électrodes ou repositionnements de boîtier de stimulation cardiaque permanente, niveau 1</t>
  </si>
  <si>
    <t>151305C221</t>
  </si>
  <si>
    <t>05C221</t>
  </si>
  <si>
    <t>Remplacements de stimulateurs cardiaques permanents, niveau 1</t>
  </si>
  <si>
    <t>151405C222</t>
  </si>
  <si>
    <t>05C222</t>
  </si>
  <si>
    <t>Remplacements de stimulateurs cardiaques permanents, niveau 2</t>
  </si>
  <si>
    <t>151505C223</t>
  </si>
  <si>
    <t>05C223</t>
  </si>
  <si>
    <t>Remplacements de stimulateurs cardiaques permanents, niveau 3</t>
  </si>
  <si>
    <t>151705C22T</t>
  </si>
  <si>
    <t>05C22T</t>
  </si>
  <si>
    <t>Remplacements de stimulateurs cardiaques permanents, très courte durée</t>
  </si>
  <si>
    <t>152105C064</t>
  </si>
  <si>
    <t>152305C08T</t>
  </si>
  <si>
    <t>05C08T</t>
  </si>
  <si>
    <t>Transferts et autres séjours courts pour autres interventions cardiothoraciques, âge supérieur à 1 an, ou vasculaires quel que soit l'âge, sans circulation extracorporelle</t>
  </si>
  <si>
    <t>152705C024</t>
  </si>
  <si>
    <t>152905C032</t>
  </si>
  <si>
    <t>153005C033</t>
  </si>
  <si>
    <t>153105C034</t>
  </si>
  <si>
    <t>153205C13J</t>
  </si>
  <si>
    <t>05C13J</t>
  </si>
  <si>
    <t>Amputations pour troubles circulatoires portant sur le membre supérieur ou les orteils, en ambulatoire</t>
  </si>
  <si>
    <t>169305K051</t>
  </si>
  <si>
    <t>05K051</t>
  </si>
  <si>
    <t>Endoprothèses vasculaires avec infarctus du myocarde, niveau 1</t>
  </si>
  <si>
    <t>169405K052</t>
  </si>
  <si>
    <t>05K052</t>
  </si>
  <si>
    <t>Endoprothèses vasculaires avec infarctus du myocarde, niveau 2</t>
  </si>
  <si>
    <t>169505K053</t>
  </si>
  <si>
    <t>05K053</t>
  </si>
  <si>
    <t>Endoprothèses vasculaires avec infarctus du myocarde, niveau 3</t>
  </si>
  <si>
    <t>169605K054</t>
  </si>
  <si>
    <t>05K054</t>
  </si>
  <si>
    <t>Endoprothèses vasculaires avec infarctus du myocarde, niveau 4</t>
  </si>
  <si>
    <t>169705K061</t>
  </si>
  <si>
    <t>05K061</t>
  </si>
  <si>
    <t>Endoprothèses vasculaires sans infarctus du myocarde, niveau 1</t>
  </si>
  <si>
    <t>169805K062</t>
  </si>
  <si>
    <t>05K062</t>
  </si>
  <si>
    <t>Endoprothèses vasculaires sans infarctus du myocarde, niveau 2</t>
  </si>
  <si>
    <t>169905K063</t>
  </si>
  <si>
    <t>05K063</t>
  </si>
  <si>
    <t>Endoprothèses vasculaires sans infarctus du myocarde, niveau 3</t>
  </si>
  <si>
    <t>170005K064</t>
  </si>
  <si>
    <t>05K064</t>
  </si>
  <si>
    <t>Endoprothèses vasculaires sans infarctus du myocarde, niveau 4</t>
  </si>
  <si>
    <t>170105K06T</t>
  </si>
  <si>
    <t>05K06T</t>
  </si>
  <si>
    <t>Endoprothèses vasculaires sans infarctus du myocarde, très courte durée</t>
  </si>
  <si>
    <t>170205K101</t>
  </si>
  <si>
    <t>05K101</t>
  </si>
  <si>
    <t>Actes diagnostiques par voie vasculaire, niveau 1</t>
  </si>
  <si>
    <t>170305K102</t>
  </si>
  <si>
    <t>05K102</t>
  </si>
  <si>
    <t>Actes diagnostiques par voie vasculaire, niveau 2</t>
  </si>
  <si>
    <t>170405K103</t>
  </si>
  <si>
    <t>05K103</t>
  </si>
  <si>
    <t>Actes diagnostiques par voie vasculaire, niveau 3</t>
  </si>
  <si>
    <t>170505K104</t>
  </si>
  <si>
    <t>05K104</t>
  </si>
  <si>
    <t>Actes diagnostiques par voie vasculaire, niveau 4</t>
  </si>
  <si>
    <t>170605K10J</t>
  </si>
  <si>
    <t>05K10J</t>
  </si>
  <si>
    <t>Actes diagnostiques par voie vasculaire, en ambulatoire</t>
  </si>
  <si>
    <t>171205K121</t>
  </si>
  <si>
    <t>05K121</t>
  </si>
  <si>
    <t>Actes thérapeutiques par voie vasculaire sauf endoprothèses, âge inférieur à 18 ans, niveau 1</t>
  </si>
  <si>
    <t>171305K122</t>
  </si>
  <si>
    <t>05K122</t>
  </si>
  <si>
    <t>Actes thérapeutiques par voie vasculaire sauf endoprothèses, âge inférieur à 18 ans, niveau 2</t>
  </si>
  <si>
    <t>172105K14Z</t>
  </si>
  <si>
    <t>05K14Z</t>
  </si>
  <si>
    <t>Mise en place de certains accès vasculaires pour des affections de la CMD 05, séjours de moins de 2 jours</t>
  </si>
  <si>
    <t>172205K151</t>
  </si>
  <si>
    <t>05K151</t>
  </si>
  <si>
    <t>Surveillances de greffes de coeur avec acte diagnostique par voie vasculaire, niveau 1</t>
  </si>
  <si>
    <t>172305K152</t>
  </si>
  <si>
    <t>05K152</t>
  </si>
  <si>
    <t>Surveillances de greffes de coeur avec acte diagnostique par voie vasculaire, niveau 2</t>
  </si>
  <si>
    <t>172605K15J</t>
  </si>
  <si>
    <t>05K15J</t>
  </si>
  <si>
    <t>Surveillances de greffes de coeur avec acte diagnostique par voie vasculaire, en ambulatoire</t>
  </si>
  <si>
    <t>172705K17J</t>
  </si>
  <si>
    <t>05K17J</t>
  </si>
  <si>
    <t>Affections cardiovasculaires sans acte opératoire de la CMD 05, avec anesthésie, en ambulatoire</t>
  </si>
  <si>
    <t>172905M041</t>
  </si>
  <si>
    <t>05M041</t>
  </si>
  <si>
    <t>Infarctus aigu du myocarde, niveau 1</t>
  </si>
  <si>
    <t>173005M042</t>
  </si>
  <si>
    <t>05M042</t>
  </si>
  <si>
    <t>Infarctus aigu du myocarde, niveau 2</t>
  </si>
  <si>
    <t>173105M043</t>
  </si>
  <si>
    <t>05M043</t>
  </si>
  <si>
    <t>Infarctus aigu du myocarde, niveau 3</t>
  </si>
  <si>
    <t>173205M044</t>
  </si>
  <si>
    <t>05M044</t>
  </si>
  <si>
    <t>Infarctus aigu du myocarde, niveau 4</t>
  </si>
  <si>
    <t>173305M04T</t>
  </si>
  <si>
    <t>05M04T</t>
  </si>
  <si>
    <t>Infarctus aigu du myocarde, très courte durée</t>
  </si>
  <si>
    <t>173405M051</t>
  </si>
  <si>
    <t>05M051</t>
  </si>
  <si>
    <t>Syncopes et lipothymies, niveau 1</t>
  </si>
  <si>
    <t>173505M052</t>
  </si>
  <si>
    <t>05M052</t>
  </si>
  <si>
    <t>Syncopes et lipothymies, niveau 2</t>
  </si>
  <si>
    <t>173605M053</t>
  </si>
  <si>
    <t>05M053</t>
  </si>
  <si>
    <t>Syncopes et lipothymies, niveau 3</t>
  </si>
  <si>
    <t>173705M054</t>
  </si>
  <si>
    <t>05M054</t>
  </si>
  <si>
    <t>Syncopes et lipothymies, niveau 4</t>
  </si>
  <si>
    <t>173805M061</t>
  </si>
  <si>
    <t>05M061</t>
  </si>
  <si>
    <t>Angine de poitrine, niveau 1</t>
  </si>
  <si>
    <t>173905M062</t>
  </si>
  <si>
    <t>05M062</t>
  </si>
  <si>
    <t>Angine de poitrine, niveau 2</t>
  </si>
  <si>
    <t>174005M063</t>
  </si>
  <si>
    <t>05M063</t>
  </si>
  <si>
    <t>Angine de poitrine, niveau 3</t>
  </si>
  <si>
    <t>174105M064</t>
  </si>
  <si>
    <t>05M064</t>
  </si>
  <si>
    <t>Angine de poitrine, niveau 4</t>
  </si>
  <si>
    <t>174205M06T</t>
  </si>
  <si>
    <t>05M06T</t>
  </si>
  <si>
    <t>Angine de poitrine, très courte durée</t>
  </si>
  <si>
    <t>174305M071</t>
  </si>
  <si>
    <t>05M071</t>
  </si>
  <si>
    <t>Thrombophlébites veineuses profondes, niveau 1</t>
  </si>
  <si>
    <t>174405M072</t>
  </si>
  <si>
    <t>05M072</t>
  </si>
  <si>
    <t>Thrombophlébites veineuses profondes, niveau 2</t>
  </si>
  <si>
    <t>174505M073</t>
  </si>
  <si>
    <t>05M073</t>
  </si>
  <si>
    <t>Thrombophlébites veineuses profondes, niveau 3</t>
  </si>
  <si>
    <t>174605M074</t>
  </si>
  <si>
    <t>05M074</t>
  </si>
  <si>
    <t>Thrombophlébites veineuses profondes, niveau 4</t>
  </si>
  <si>
    <t>174705M07T</t>
  </si>
  <si>
    <t>05M07T</t>
  </si>
  <si>
    <t>Thrombophlébites veineuses profondes, très courte durée</t>
  </si>
  <si>
    <t>174805M081</t>
  </si>
  <si>
    <t>05M081</t>
  </si>
  <si>
    <t>Arythmies et troubles de la conduction cardiaque, niveau 1</t>
  </si>
  <si>
    <t>174905M082</t>
  </si>
  <si>
    <t>05M082</t>
  </si>
  <si>
    <t>Arythmies et troubles de la conduction cardiaque, niveau 2</t>
  </si>
  <si>
    <t>175005M083</t>
  </si>
  <si>
    <t>05M083</t>
  </si>
  <si>
    <t>Arythmies et troubles de la conduction cardiaque, niveau 3</t>
  </si>
  <si>
    <t>175105M084</t>
  </si>
  <si>
    <t>05M084</t>
  </si>
  <si>
    <t>Arythmies et troubles de la conduction cardiaque, niveau 4</t>
  </si>
  <si>
    <t>175205M08T</t>
  </si>
  <si>
    <t>05M08T</t>
  </si>
  <si>
    <t>Arythmies et troubles de la conduction cardiaque, très courte durée</t>
  </si>
  <si>
    <t>175305M091</t>
  </si>
  <si>
    <t>05M091</t>
  </si>
  <si>
    <t>Insuffisances cardiaques et états de choc circulatoire, niveau 1</t>
  </si>
  <si>
    <t>175405M092</t>
  </si>
  <si>
    <t>05M092</t>
  </si>
  <si>
    <t>Insuffisances cardiaques et états de choc circulatoire, niveau 2</t>
  </si>
  <si>
    <t>175505M093</t>
  </si>
  <si>
    <t>05M093</t>
  </si>
  <si>
    <t>Insuffisances cardiaques et états de choc circulatoire, niveau 3</t>
  </si>
  <si>
    <t>175605M094</t>
  </si>
  <si>
    <t>05M094</t>
  </si>
  <si>
    <t>Insuffisances cardiaques et états de choc circulatoire, niveau 4</t>
  </si>
  <si>
    <t>175705M09T</t>
  </si>
  <si>
    <t>05M09T</t>
  </si>
  <si>
    <t>Insuffisances cardiaques et états de choc circulatoire, très courte durée</t>
  </si>
  <si>
    <t>175805M101</t>
  </si>
  <si>
    <t>05M101</t>
  </si>
  <si>
    <t>Cardiopathies congénitales et valvulopathies, âge inférieur à 18 ans, niveau 1</t>
  </si>
  <si>
    <t>175905M102</t>
  </si>
  <si>
    <t>05M102</t>
  </si>
  <si>
    <t>Cardiopathies congénitales et valvulopathies, âge inférieur à 18 ans, niveau 2</t>
  </si>
  <si>
    <t>176005M103</t>
  </si>
  <si>
    <t>05M103</t>
  </si>
  <si>
    <t>Cardiopathies congénitales et valvulopathies, âge inférieur à 18 ans, niveau 3</t>
  </si>
  <si>
    <t>176205M111</t>
  </si>
  <si>
    <t>05M111</t>
  </si>
  <si>
    <t>Cardiopathies congénitales et valvulopathies, âge supérieur à 17 ans, niveau 1</t>
  </si>
  <si>
    <t>176305M112</t>
  </si>
  <si>
    <t>05M112</t>
  </si>
  <si>
    <t>Cardiopathies congénitales et valvulopathies, âge supérieur à 17 ans, niveau 2</t>
  </si>
  <si>
    <t>176405M113</t>
  </si>
  <si>
    <t>05M113</t>
  </si>
  <si>
    <t>Cardiopathies congénitales et valvulopathies, âge supérieur à 17 ans, niveau 3</t>
  </si>
  <si>
    <t>176505M114</t>
  </si>
  <si>
    <t>05M114</t>
  </si>
  <si>
    <t>Cardiopathies congénitales et valvulopathies, âge supérieur à 17 ans, niveau 4</t>
  </si>
  <si>
    <t>176605M11T</t>
  </si>
  <si>
    <t>05M11T</t>
  </si>
  <si>
    <t>Cardiopathies congénitales et valvulopathies, âge supérieur à 17 ans, très courte durée</t>
  </si>
  <si>
    <t>176705M121</t>
  </si>
  <si>
    <t>05M121</t>
  </si>
  <si>
    <t>Troubles vasculaires périphériques, niveau 1</t>
  </si>
  <si>
    <t>176805M122</t>
  </si>
  <si>
    <t>05M122</t>
  </si>
  <si>
    <t>Troubles vasculaires périphériques, niveau 2</t>
  </si>
  <si>
    <t>176905M123</t>
  </si>
  <si>
    <t>05M123</t>
  </si>
  <si>
    <t>Troubles vasculaires périphériques, niveau 3</t>
  </si>
  <si>
    <t>177005M124</t>
  </si>
  <si>
    <t>05M124</t>
  </si>
  <si>
    <t>Troubles vasculaires périphériques, niveau 4</t>
  </si>
  <si>
    <t>177105M12T</t>
  </si>
  <si>
    <t>05M12T</t>
  </si>
  <si>
    <t>Troubles vasculaires périphériques, très courte durée</t>
  </si>
  <si>
    <t>177205M131</t>
  </si>
  <si>
    <t>05M131</t>
  </si>
  <si>
    <t>Douleurs thoraciques, niveau 1</t>
  </si>
  <si>
    <t>177305M132</t>
  </si>
  <si>
    <t>05M132</t>
  </si>
  <si>
    <t>Douleurs thoraciques, niveau 2</t>
  </si>
  <si>
    <t>177605M141</t>
  </si>
  <si>
    <t>05M141</t>
  </si>
  <si>
    <t>Arrêt cardiaque, niveau 1</t>
  </si>
  <si>
    <t>177705M142</t>
  </si>
  <si>
    <t>05M142</t>
  </si>
  <si>
    <t>Arrêt cardiaque, niveau 2</t>
  </si>
  <si>
    <t>177805M143</t>
  </si>
  <si>
    <t>05M143</t>
  </si>
  <si>
    <t>Arrêt cardiaque, niveau 3</t>
  </si>
  <si>
    <t>177905M144</t>
  </si>
  <si>
    <t>05M144</t>
  </si>
  <si>
    <t>Arrêt cardiaque, niveau 4</t>
  </si>
  <si>
    <t>178005M151</t>
  </si>
  <si>
    <t>05M151</t>
  </si>
  <si>
    <t>Hypertension artérielle, niveau 1</t>
  </si>
  <si>
    <t>178105M152</t>
  </si>
  <si>
    <t>05M152</t>
  </si>
  <si>
    <t>Hypertension artérielle, niveau 2</t>
  </si>
  <si>
    <t>178205M153</t>
  </si>
  <si>
    <t>05M153</t>
  </si>
  <si>
    <t>Hypertension artérielle, niveau 3</t>
  </si>
  <si>
    <t>178305M154</t>
  </si>
  <si>
    <t>05M154</t>
  </si>
  <si>
    <t>Hypertension artérielle, niveau 4</t>
  </si>
  <si>
    <t>178405M15T</t>
  </si>
  <si>
    <t>05M15T</t>
  </si>
  <si>
    <t>Hypertension artérielle, très courte durée</t>
  </si>
  <si>
    <t>178505M161</t>
  </si>
  <si>
    <t>05M161</t>
  </si>
  <si>
    <t>Athérosclérose coronarienne, niveau 1</t>
  </si>
  <si>
    <t>178605M162</t>
  </si>
  <si>
    <t>05M162</t>
  </si>
  <si>
    <t>Athérosclérose coronarienne, niveau 2</t>
  </si>
  <si>
    <t>178705M163</t>
  </si>
  <si>
    <t>05M163</t>
  </si>
  <si>
    <t>Athérosclérose coronarienne, niveau 3</t>
  </si>
  <si>
    <t>178805M164</t>
  </si>
  <si>
    <t>05M164</t>
  </si>
  <si>
    <t>Athérosclérose coronarienne, niveau 4</t>
  </si>
  <si>
    <t>178905M16T</t>
  </si>
  <si>
    <t>05M16T</t>
  </si>
  <si>
    <t>Athérosclérose coronarienne, très courte durée</t>
  </si>
  <si>
    <t>179005M171</t>
  </si>
  <si>
    <t>05M171</t>
  </si>
  <si>
    <t>Autres affections de l'appareil circulatoire, niveau 1</t>
  </si>
  <si>
    <t>179105M172</t>
  </si>
  <si>
    <t>05M172</t>
  </si>
  <si>
    <t>Autres affections de l'appareil circulatoire, niveau 2</t>
  </si>
  <si>
    <t>179205M173</t>
  </si>
  <si>
    <t>05M173</t>
  </si>
  <si>
    <t>Autres affections de l'appareil circulatoire, niveau 3</t>
  </si>
  <si>
    <t>179305M174</t>
  </si>
  <si>
    <t>05M174</t>
  </si>
  <si>
    <t>Autres affections de l'appareil circulatoire, niveau 4</t>
  </si>
  <si>
    <t>179405M17T</t>
  </si>
  <si>
    <t>05M17T</t>
  </si>
  <si>
    <t>Autres affections de l'appareil circulatoire, très courte durée</t>
  </si>
  <si>
    <t>179605M182</t>
  </si>
  <si>
    <t>05M182</t>
  </si>
  <si>
    <t>Endocardites aiguës et subaiguës, niveau 2</t>
  </si>
  <si>
    <t>179705M183</t>
  </si>
  <si>
    <t>05M183</t>
  </si>
  <si>
    <t>Endocardites aiguës et subaiguës, niveau 3</t>
  </si>
  <si>
    <t>179805M184</t>
  </si>
  <si>
    <t>05M184</t>
  </si>
  <si>
    <t>Endocardites aiguës et subaiguës, niveau 4</t>
  </si>
  <si>
    <t>179905M191</t>
  </si>
  <si>
    <t>05M191</t>
  </si>
  <si>
    <t>Surveillances de greffes de coeur sans acte diagnostique par voie vasculaire, niveau 1</t>
  </si>
  <si>
    <t>180305M20Z</t>
  </si>
  <si>
    <t>05M20Z</t>
  </si>
  <si>
    <t>Explorations et surveillance pour affections de l'appareil circulatoire</t>
  </si>
  <si>
    <t>180405M21E</t>
  </si>
  <si>
    <t>05M21E</t>
  </si>
  <si>
    <t>Infarctus aigu du myocarde avec décès : séjours de moins de 2 jours</t>
  </si>
  <si>
    <t>180505M22E</t>
  </si>
  <si>
    <t>05M22E</t>
  </si>
  <si>
    <t>Autres affections de la CMD 05 avec décès : séjours de moins de 2 jours</t>
  </si>
  <si>
    <t>180605M23T</t>
  </si>
  <si>
    <t>05M23T</t>
  </si>
  <si>
    <t>Symptômes et autres recours aux soins de la CMD 05, très courte durée</t>
  </si>
  <si>
    <t>180705M23Z</t>
  </si>
  <si>
    <t>05M23Z</t>
  </si>
  <si>
    <t>Symptômes et autres recours aux soins de la CMD 05</t>
  </si>
  <si>
    <t>181305M05T</t>
  </si>
  <si>
    <t>05M05T</t>
  </si>
  <si>
    <t>Syncopes et lipothymies, très courte durée</t>
  </si>
  <si>
    <t>181405M10T</t>
  </si>
  <si>
    <t>05M10T</t>
  </si>
  <si>
    <t>Cardiopathies congénitales et valvulopathies, âge inférieur à 18 ans, très courte durée</t>
  </si>
  <si>
    <t>181505M13T</t>
  </si>
  <si>
    <t>05M13T</t>
  </si>
  <si>
    <t>Douleurs thoraciques, très courte durée</t>
  </si>
  <si>
    <t>181605M18T</t>
  </si>
  <si>
    <t>05M18T</t>
  </si>
  <si>
    <t>Transferts et autres séjours courts pour endocardites aiguës et subaiguës</t>
  </si>
  <si>
    <t>181705K191</t>
  </si>
  <si>
    <t>05K191</t>
  </si>
  <si>
    <t>Traitements majeurs de troubles du rythme par voie vasculaire, niveau 1</t>
  </si>
  <si>
    <t>181805K192</t>
  </si>
  <si>
    <t>05K192</t>
  </si>
  <si>
    <t>Traitements majeurs de troubles du rythme par voie vasculaire, niveau 2</t>
  </si>
  <si>
    <t>181905K193</t>
  </si>
  <si>
    <t>05K193</t>
  </si>
  <si>
    <t>Traitements majeurs de troubles du rythme par voie vasculaire, niveau 3</t>
  </si>
  <si>
    <t>182105K201</t>
  </si>
  <si>
    <t>05K201</t>
  </si>
  <si>
    <t>Autres traitements de troubles du rythme par voie vasculaire, niveau 1</t>
  </si>
  <si>
    <t>182205K202</t>
  </si>
  <si>
    <t>05K202</t>
  </si>
  <si>
    <t>Autres traitements de troubles du rythme par voie vasculaire, niveau 2</t>
  </si>
  <si>
    <t>182305K203</t>
  </si>
  <si>
    <t>05K203</t>
  </si>
  <si>
    <t>Autres traitements de troubles du rythme par voie vasculaire, niveau 3</t>
  </si>
  <si>
    <t>182405K204</t>
  </si>
  <si>
    <t>05K204</t>
  </si>
  <si>
    <t>Autres traitements de troubles du rythme par voie vasculaire, niveau 4</t>
  </si>
  <si>
    <t>182505K20T</t>
  </si>
  <si>
    <t>05K20T</t>
  </si>
  <si>
    <t>Autres traitements de troubles du rythme par voie vasculaire, très courte durée</t>
  </si>
  <si>
    <t>182605C081</t>
  </si>
  <si>
    <t>182605K211</t>
  </si>
  <si>
    <t>05K211</t>
  </si>
  <si>
    <t>Poses de bioprothèses de valves cardiaques par voie vasculaire, niveau 1</t>
  </si>
  <si>
    <t>182705C082</t>
  </si>
  <si>
    <t>182705K212</t>
  </si>
  <si>
    <t>05K212</t>
  </si>
  <si>
    <t>Poses de bioprothèses de valves cardiaques par voie vasculaire, niveau 2</t>
  </si>
  <si>
    <t>182805C083</t>
  </si>
  <si>
    <t>182805K213</t>
  </si>
  <si>
    <t>05K213</t>
  </si>
  <si>
    <t>Poses de bioprothèses de valves cardiaques par voie vasculaire, niveau 3</t>
  </si>
  <si>
    <t>182905C084</t>
  </si>
  <si>
    <t>182905K214</t>
  </si>
  <si>
    <t>05K214</t>
  </si>
  <si>
    <t>Poses de bioprothèses de valves cardiaques par voie vasculaire, niveau 4</t>
  </si>
  <si>
    <t>183005K221</t>
  </si>
  <si>
    <t>05K221</t>
  </si>
  <si>
    <t>Actes thérapeutiques par voie vasculaire sur les orifices du coeur, âge supérieur à 17 ans, niveau 1</t>
  </si>
  <si>
    <t>183105K222</t>
  </si>
  <si>
    <t>05K222</t>
  </si>
  <si>
    <t>Actes thérapeutiques par voie vasculaire sur les orifices du coeur, âge supérieur à 17 ans, niveau 2</t>
  </si>
  <si>
    <t>183205K223</t>
  </si>
  <si>
    <t>05K223</t>
  </si>
  <si>
    <t>Actes thérapeutiques par voie vasculaire sur les orifices du coeur, âge supérieur à 17 ans, niveau 3</t>
  </si>
  <si>
    <t>183305K224</t>
  </si>
  <si>
    <t>05K224</t>
  </si>
  <si>
    <t>Actes thérapeutiques par voie vasculaire sur les orifices du coeur, âge supérieur à 17 ans, niveau 4</t>
  </si>
  <si>
    <t>183405K231</t>
  </si>
  <si>
    <t>05K231</t>
  </si>
  <si>
    <t>Ablations, repositionnements et poses de sondes cardiaques supplémentaires par voie vasculaire, âge supérieur à 17 ans, niveau 1</t>
  </si>
  <si>
    <t>183505K232</t>
  </si>
  <si>
    <t>05K232</t>
  </si>
  <si>
    <t>Ablations, repositionnements et poses de sondes cardiaques supplémentaires par voie vasculaire, âge supérieur à 17 ans, niveau 2</t>
  </si>
  <si>
    <t>183605K233</t>
  </si>
  <si>
    <t>05K233</t>
  </si>
  <si>
    <t>Ablations, repositionnements et poses de sondes cardiaques supplémentaires par voie vasculaire, âge supérieur à 17 ans, niveau 3</t>
  </si>
  <si>
    <t>183705K234</t>
  </si>
  <si>
    <t>05K234</t>
  </si>
  <si>
    <t>Ablations, repositionnements et poses de sondes cardiaques supplémentaires par voie vasculaire, âge supérieur à 17 ans, niveau 4</t>
  </si>
  <si>
    <t>183805K23J</t>
  </si>
  <si>
    <t>05K23J</t>
  </si>
  <si>
    <t>Ablations, repositionnements et poses de sondes cardiaques supplémentaires par voie vasculaire, âge supérieur à 17 ans, en ambulatoire</t>
  </si>
  <si>
    <t>183905K241</t>
  </si>
  <si>
    <t>05K241</t>
  </si>
  <si>
    <t>Dilatations coronaires et autres actes thérapeutiques sur le coeur par voie vasculaire, âge supérieur à 17 ans, niveau 1</t>
  </si>
  <si>
    <t>184005K242</t>
  </si>
  <si>
    <t>05K242</t>
  </si>
  <si>
    <t>Dilatations coronaires et autres actes thérapeutiques sur le coeur par voie vasculaire, âge supérieur à 17 ans, niveau 2</t>
  </si>
  <si>
    <t>184105K243</t>
  </si>
  <si>
    <t>05K243</t>
  </si>
  <si>
    <t>Dilatations coronaires et autres actes thérapeutiques sur le coeur par voie vasculaire, âge supérieur à 17 ans, niveau 3</t>
  </si>
  <si>
    <t>184305K24J</t>
  </si>
  <si>
    <t>05K24J</t>
  </si>
  <si>
    <t>Dilatations coronaires et autres actes thérapeutiques sur le coeur par voie vasculaire, âge supérieur à 17 ans, en ambulatoire</t>
  </si>
  <si>
    <t>184405K251</t>
  </si>
  <si>
    <t>05K251</t>
  </si>
  <si>
    <t>Actes thérapeutiques sur les artères par voie vasculaire, âge supérieur à 17 ans, niveau 1</t>
  </si>
  <si>
    <t>184505K252</t>
  </si>
  <si>
    <t>05K252</t>
  </si>
  <si>
    <t>Actes thérapeutiques sur les artères par voie vasculaire, âge supérieur à 17 ans, niveau 2</t>
  </si>
  <si>
    <t>184605K253</t>
  </si>
  <si>
    <t>05K253</t>
  </si>
  <si>
    <t>Actes thérapeutiques sur les artères par voie vasculaire, âge supérieur à 17 ans, niveau 3</t>
  </si>
  <si>
    <t>184705K254</t>
  </si>
  <si>
    <t>05K254</t>
  </si>
  <si>
    <t>Actes thérapeutiques sur les artères par voie vasculaire, âge supérieur à 17 ans, niveau 4</t>
  </si>
  <si>
    <t>184805K25J</t>
  </si>
  <si>
    <t>05K25J</t>
  </si>
  <si>
    <t>Actes thérapeutiques sur les artères par voie vasculaire, âge supérieur à 17 ans, en ambulatoire</t>
  </si>
  <si>
    <t>184905K261</t>
  </si>
  <si>
    <t>05K261</t>
  </si>
  <si>
    <t>Actes thérapeutiques sur les accès vasculaires ou les veines par voie vasculaire, âge supérieur à 17 ans, niveau 1</t>
  </si>
  <si>
    <t>185005K262</t>
  </si>
  <si>
    <t>05K262</t>
  </si>
  <si>
    <t>Actes thérapeutiques sur les accès vasculaires ou les veines par voie vasculaire, âge supérieur à 17 ans, niveau 2</t>
  </si>
  <si>
    <t>185305K26J</t>
  </si>
  <si>
    <t>05K26J</t>
  </si>
  <si>
    <t>Actes thérapeutiques sur les accès vasculaires ou les veines par voie vasculaire, âge supérieur à 17 ans, en ambulatoire</t>
  </si>
  <si>
    <t>193506C031</t>
  </si>
  <si>
    <t>06C031</t>
  </si>
  <si>
    <t>Résections rectales, niveau 1</t>
  </si>
  <si>
    <t>193606C032</t>
  </si>
  <si>
    <t>06C032</t>
  </si>
  <si>
    <t>Résections rectales, niveau 2</t>
  </si>
  <si>
    <t>193706C033</t>
  </si>
  <si>
    <t>06C033</t>
  </si>
  <si>
    <t>Résections rectales, niveau 3</t>
  </si>
  <si>
    <t>193806C034</t>
  </si>
  <si>
    <t>06C034</t>
  </si>
  <si>
    <t>Résections rectales, niveau 4</t>
  </si>
  <si>
    <t>193906C041</t>
  </si>
  <si>
    <t>06C041</t>
  </si>
  <si>
    <t>Interventions majeures sur l'intestin grêle et le côlon, niveau 1</t>
  </si>
  <si>
    <t>194006C042</t>
  </si>
  <si>
    <t>06C042</t>
  </si>
  <si>
    <t>Interventions majeures sur l'intestin grêle et le côlon, niveau 2</t>
  </si>
  <si>
    <t>194106C043</t>
  </si>
  <si>
    <t>06C043</t>
  </si>
  <si>
    <t>Interventions majeures sur l'intestin grêle et le côlon, niveau 3</t>
  </si>
  <si>
    <t>194206C044</t>
  </si>
  <si>
    <t>06C044</t>
  </si>
  <si>
    <t>Interventions majeures sur l'intestin grêle et le côlon, niveau 4</t>
  </si>
  <si>
    <t>194306C051</t>
  </si>
  <si>
    <t>06C051</t>
  </si>
  <si>
    <t>Interventions sur l'oesophage, l'estomac et le duodénum, âge inférieur à 18 ans, niveau 1</t>
  </si>
  <si>
    <t>194406C052</t>
  </si>
  <si>
    <t>06C052</t>
  </si>
  <si>
    <t>Interventions sur l'oesophage, l'estomac et le duodénum, âge inférieur à 18 ans, niveau 2</t>
  </si>
  <si>
    <t>194506C053</t>
  </si>
  <si>
    <t>06C053</t>
  </si>
  <si>
    <t>Interventions sur l'oesophage, l'estomac et le duodénum, âge inférieur à 18 ans, niveau 3</t>
  </si>
  <si>
    <t>194606C054</t>
  </si>
  <si>
    <t>06C054</t>
  </si>
  <si>
    <t>Interventions sur l'oesophage, l'estomac et le duodénum, âge inférieur à 18 ans, niveau 4</t>
  </si>
  <si>
    <t>194706C071</t>
  </si>
  <si>
    <t>06C071</t>
  </si>
  <si>
    <t>Interventions mineures sur l'intestin grêle et le côlon, niveau 1</t>
  </si>
  <si>
    <t>194806C072</t>
  </si>
  <si>
    <t>06C072</t>
  </si>
  <si>
    <t>Interventions mineures sur l'intestin grêle et le côlon, niveau 2</t>
  </si>
  <si>
    <t>194906C073</t>
  </si>
  <si>
    <t>06C073</t>
  </si>
  <si>
    <t>Interventions mineures sur l'intestin grêle et le côlon, niveau 3</t>
  </si>
  <si>
    <t>195006C074</t>
  </si>
  <si>
    <t>06C074</t>
  </si>
  <si>
    <t>Interventions mineures sur l'intestin grêle et le côlon, niveau 4</t>
  </si>
  <si>
    <t>195106C081</t>
  </si>
  <si>
    <t>06C081</t>
  </si>
  <si>
    <t>Appendicectomies compliquées, niveau 1</t>
  </si>
  <si>
    <t>195206C082</t>
  </si>
  <si>
    <t>06C082</t>
  </si>
  <si>
    <t>Appendicectomies compliquées, niveau 2</t>
  </si>
  <si>
    <t>195306C083</t>
  </si>
  <si>
    <t>06C083</t>
  </si>
  <si>
    <t>Appendicectomies compliquées, niveau 3</t>
  </si>
  <si>
    <t>195406C084</t>
  </si>
  <si>
    <t>06C084</t>
  </si>
  <si>
    <t>Appendicectomies compliquées, niveau 4</t>
  </si>
  <si>
    <t>195506C091</t>
  </si>
  <si>
    <t>06C091</t>
  </si>
  <si>
    <t>Appendicectomies non compliquées, niveau 1</t>
  </si>
  <si>
    <t>195606C092</t>
  </si>
  <si>
    <t>06C092</t>
  </si>
  <si>
    <t>Appendicectomies non compliquées, niveau 2</t>
  </si>
  <si>
    <t>195706C093</t>
  </si>
  <si>
    <t>06C093</t>
  </si>
  <si>
    <t>Appendicectomies non compliquées, niveau 3</t>
  </si>
  <si>
    <t>195906C101</t>
  </si>
  <si>
    <t>06C101</t>
  </si>
  <si>
    <t>Interventions réparatrices pour hernies et éventrations, âge inférieur à 18 ans, niveau 1</t>
  </si>
  <si>
    <t>196006C102</t>
  </si>
  <si>
    <t>06C102</t>
  </si>
  <si>
    <t>Interventions réparatrices pour hernies et éventrations, âge inférieur à 18 ans, niveau 2</t>
  </si>
  <si>
    <t>196306C10J</t>
  </si>
  <si>
    <t>06C10J</t>
  </si>
  <si>
    <t>Interventions réparatrices pour hernies et éventrations, âge inférieur à 18 ans, en ambulatoire</t>
  </si>
  <si>
    <t>196906C121</t>
  </si>
  <si>
    <t>06C121</t>
  </si>
  <si>
    <t>Interventions réparatrices pour hernies inguinales et crurales, âge supérieur à 17 ans, niveau 1</t>
  </si>
  <si>
    <t>197006C122</t>
  </si>
  <si>
    <t>06C122</t>
  </si>
  <si>
    <t>Interventions réparatrices pour hernies inguinales et crurales, âge supérieur à 17 ans, niveau 2</t>
  </si>
  <si>
    <t>197106C123</t>
  </si>
  <si>
    <t>06C123</t>
  </si>
  <si>
    <t>Interventions réparatrices pour hernies inguinales et crurales, âge supérieur à 17 ans, niveau 3</t>
  </si>
  <si>
    <t>197206C124</t>
  </si>
  <si>
    <t>06C124</t>
  </si>
  <si>
    <t>Interventions réparatrices pour hernies inguinales et crurales, âge supérieur à 17 ans, niveau 4</t>
  </si>
  <si>
    <t>197306C12J</t>
  </si>
  <si>
    <t>06C12J</t>
  </si>
  <si>
    <t>Interventions réparatrices pour hernies inguinales et crurales, âge supérieur à 17 ans, en ambulatoire</t>
  </si>
  <si>
    <t>197406C131</t>
  </si>
  <si>
    <t>06C131</t>
  </si>
  <si>
    <t>Libérations d'adhérences péritonéales, niveau 1</t>
  </si>
  <si>
    <t>197506C132</t>
  </si>
  <si>
    <t>06C132</t>
  </si>
  <si>
    <t>Libérations d'adhérences péritonéales, niveau 2</t>
  </si>
  <si>
    <t>197606C133</t>
  </si>
  <si>
    <t>06C133</t>
  </si>
  <si>
    <t>Libérations d'adhérences péritonéales, niveau 3</t>
  </si>
  <si>
    <t>197706C134</t>
  </si>
  <si>
    <t>06C134</t>
  </si>
  <si>
    <t>Libérations d'adhérences péritonéales, niveau 4</t>
  </si>
  <si>
    <t>197806C141</t>
  </si>
  <si>
    <t>06C141</t>
  </si>
  <si>
    <t>Interventions sur le rectum et l'anus autres que les résections rectales, niveau 1</t>
  </si>
  <si>
    <t>197906C142</t>
  </si>
  <si>
    <t>06C142</t>
  </si>
  <si>
    <t>Interventions sur le rectum et l'anus autres que les résections rectales, niveau 2</t>
  </si>
  <si>
    <t>198006C143</t>
  </si>
  <si>
    <t>06C143</t>
  </si>
  <si>
    <t>Interventions sur le rectum et l'anus autres que les résections rectales, niveau 3</t>
  </si>
  <si>
    <t>198106C144</t>
  </si>
  <si>
    <t>06C144</t>
  </si>
  <si>
    <t>Interventions sur le rectum et l'anus autres que les résections rectales, niveau 4</t>
  </si>
  <si>
    <t>198206C14J</t>
  </si>
  <si>
    <t>06C14J</t>
  </si>
  <si>
    <t>Interventions sur le rectum et l'anus autres que les résections rectales, en ambulatoire</t>
  </si>
  <si>
    <t>198306C151</t>
  </si>
  <si>
    <t>06C151</t>
  </si>
  <si>
    <t>Autres interventions sur le tube digestif en dehors des laparotomies, niveau 1</t>
  </si>
  <si>
    <t>198406C152</t>
  </si>
  <si>
    <t>06C152</t>
  </si>
  <si>
    <t>Autres interventions sur le tube digestif en dehors des laparotomies, niveau 2</t>
  </si>
  <si>
    <t>198506C153</t>
  </si>
  <si>
    <t>06C153</t>
  </si>
  <si>
    <t>Autres interventions sur le tube digestif en dehors des laparotomies, niveau 3</t>
  </si>
  <si>
    <t>198606C154</t>
  </si>
  <si>
    <t>06C154</t>
  </si>
  <si>
    <t>Autres interventions sur le tube digestif en dehors des laparotomies, niveau 4</t>
  </si>
  <si>
    <t>198706C161</t>
  </si>
  <si>
    <t>06C161</t>
  </si>
  <si>
    <t>Interventions sur l'oesophage, l'estomac et le duodénum pour tumeurs malignes, âge supérieur à 17 ans, niveau 1</t>
  </si>
  <si>
    <t>198806C162</t>
  </si>
  <si>
    <t>06C162</t>
  </si>
  <si>
    <t>Interventions sur l'oesophage, l'estomac et le duodénum pour tumeurs malignes, âge supérieur à 17 ans, niveau 2</t>
  </si>
  <si>
    <t>198906C163</t>
  </si>
  <si>
    <t>06C163</t>
  </si>
  <si>
    <t>Interventions sur l'oesophage, l'estomac et le duodénum pour tumeurs malignes, âge supérieur à 17 ans, niveau 3</t>
  </si>
  <si>
    <t>199006C164</t>
  </si>
  <si>
    <t>06C164</t>
  </si>
  <si>
    <t>Interventions sur l'oesophage, l'estomac et le duodénum pour tumeurs malignes, âge supérieur à 17 ans, niveau 4</t>
  </si>
  <si>
    <t>199106C191</t>
  </si>
  <si>
    <t>06C191</t>
  </si>
  <si>
    <t>Hémorroïdectomies, niveau 1</t>
  </si>
  <si>
    <t>199206C192</t>
  </si>
  <si>
    <t>06C192</t>
  </si>
  <si>
    <t>Hémorroïdectomies, niveau 2</t>
  </si>
  <si>
    <t>199506C19J</t>
  </si>
  <si>
    <t>06C19J</t>
  </si>
  <si>
    <t>Hémorroïdectomies, en ambulatoire</t>
  </si>
  <si>
    <t>199606C201</t>
  </si>
  <si>
    <t>06C201</t>
  </si>
  <si>
    <t>Interventions sur l'oesophage, l'estomac et le duodénum pour ulcères, âge supérieur à 17 ans, niveau 1</t>
  </si>
  <si>
    <t>199706C202</t>
  </si>
  <si>
    <t>06C202</t>
  </si>
  <si>
    <t>Interventions sur l'oesophage, l'estomac et le duodénum pour ulcères, âge supérieur à 17 ans, niveau 2</t>
  </si>
  <si>
    <t>199806C203</t>
  </si>
  <si>
    <t>06C203</t>
  </si>
  <si>
    <t>Interventions sur l'oesophage, l'estomac et le duodénum pour ulcères, âge supérieur à 17 ans, niveau 3</t>
  </si>
  <si>
    <t>199906C204</t>
  </si>
  <si>
    <t>06C204</t>
  </si>
  <si>
    <t>Interventions sur l'oesophage, l'estomac et le duodénum pour ulcères, âge supérieur à 17 ans, niveau 4</t>
  </si>
  <si>
    <t>200006C211</t>
  </si>
  <si>
    <t>06C211</t>
  </si>
  <si>
    <t>Autres interventions sur le tube digestif par laparotomie, niveau 1</t>
  </si>
  <si>
    <t>200106C212</t>
  </si>
  <si>
    <t>06C212</t>
  </si>
  <si>
    <t>Autres interventions sur le tube digestif par laparotomie, niveau 2</t>
  </si>
  <si>
    <t>200206C213</t>
  </si>
  <si>
    <t>06C213</t>
  </si>
  <si>
    <t>Autres interventions sur le tube digestif par laparotomie, niveau 3</t>
  </si>
  <si>
    <t>200306C214</t>
  </si>
  <si>
    <t>06C214</t>
  </si>
  <si>
    <t>Autres interventions sur le tube digestif par laparotomie, niveau 4</t>
  </si>
  <si>
    <t>200406C221</t>
  </si>
  <si>
    <t>06C221</t>
  </si>
  <si>
    <t>Interventions sur l'oesophage, l'estomac et le duodénum pour affections autres que malignes ou ulcères, âge supérieur à 17 ans, niveau 1</t>
  </si>
  <si>
    <t>200506C222</t>
  </si>
  <si>
    <t>06C222</t>
  </si>
  <si>
    <t>Interventions sur l'oesophage, l'estomac et le duodénum pour affections autres que malignes ou ulcères, âge supérieur à 17 ans, niveau 2</t>
  </si>
  <si>
    <t>200606C223</t>
  </si>
  <si>
    <t>06C223</t>
  </si>
  <si>
    <t>Interventions sur l'oesophage, l'estomac et le duodénum pour affections autres que malignes ou ulcères, âge supérieur à 17 ans, niveau 3</t>
  </si>
  <si>
    <t>200706C224</t>
  </si>
  <si>
    <t>06C224</t>
  </si>
  <si>
    <t>Interventions sur l'oesophage, l'estomac et le duodénum pour affections autres que malignes ou ulcères, âge supérieur à 17 ans, niveau 4</t>
  </si>
  <si>
    <t>200806C231</t>
  </si>
  <si>
    <t>06C231</t>
  </si>
  <si>
    <t>Certaines interventions pour stomies, niveau 1</t>
  </si>
  <si>
    <t>200906C232</t>
  </si>
  <si>
    <t>06C232</t>
  </si>
  <si>
    <t>Certaines interventions pour stomies, niveau 2</t>
  </si>
  <si>
    <t>201006C233</t>
  </si>
  <si>
    <t>06C233</t>
  </si>
  <si>
    <t>Certaines interventions pour stomies, niveau 3</t>
  </si>
  <si>
    <t>201206C23J</t>
  </si>
  <si>
    <t>06C23J</t>
  </si>
  <si>
    <t>Certaines interventions pour stomies, en ambulatoire</t>
  </si>
  <si>
    <t>201306C19J</t>
  </si>
  <si>
    <t>201406C191</t>
  </si>
  <si>
    <t>201506C241</t>
  </si>
  <si>
    <t>06C241</t>
  </si>
  <si>
    <t>Cures d'éventrations postopératoires, âge supérieur à 17 ans, niveau 1</t>
  </si>
  <si>
    <t>201606C242</t>
  </si>
  <si>
    <t>06C242</t>
  </si>
  <si>
    <t>Cures d'éventrations postopératoires, âge supérieur à 17 ans, niveau 2</t>
  </si>
  <si>
    <t>201706C243</t>
  </si>
  <si>
    <t>06C243</t>
  </si>
  <si>
    <t>Cures d'éventrations postopératoires, âge supérieur à 17 ans, niveau 3</t>
  </si>
  <si>
    <t>201806C244</t>
  </si>
  <si>
    <t>06C244</t>
  </si>
  <si>
    <t>Cures d'éventrations postopératoires, âge supérieur à 17 ans, niveau 4</t>
  </si>
  <si>
    <t>201906C24J</t>
  </si>
  <si>
    <t>06C24J</t>
  </si>
  <si>
    <t>Cures d'éventrations postopératoires, âge supérieur à 17 ans, en ambulatoire</t>
  </si>
  <si>
    <t>202006C251</t>
  </si>
  <si>
    <t>06C251</t>
  </si>
  <si>
    <t>Interventions réparatrices pour hernies à l'exception des hernies inguinales, crurales, âge supérieur à 17 ans, niveau 1</t>
  </si>
  <si>
    <t>202106C252</t>
  </si>
  <si>
    <t>06C252</t>
  </si>
  <si>
    <t>Interventions réparatrices pour hernies à l'exception des hernies inguinales, crurales, âge supérieur à 17 ans, niveau 2</t>
  </si>
  <si>
    <t>202206C253</t>
  </si>
  <si>
    <t>06C253</t>
  </si>
  <si>
    <t>Interventions réparatrices pour hernies à l'exception des hernies inguinales, crurales, âge supérieur à 17 ans, niveau 3</t>
  </si>
  <si>
    <t>202306C254</t>
  </si>
  <si>
    <t>06C254</t>
  </si>
  <si>
    <t>Interventions réparatrices pour hernies à l'exception des hernies inguinales, crurales, âge supérieur à 17 ans, niveau 4</t>
  </si>
  <si>
    <t>202406C25J</t>
  </si>
  <si>
    <t>06C25J</t>
  </si>
  <si>
    <t>Interventions réparatrices pour hernies à l'exception des hernies inguinales, crurales, âge supérieur à 17 ans, en ambulatoire</t>
  </si>
  <si>
    <t>211906K02Z</t>
  </si>
  <si>
    <t>06K02Z</t>
  </si>
  <si>
    <t>Endoscopies digestives thérapeutiques et anesthésie : séjours de moins de 2 jours</t>
  </si>
  <si>
    <t>212006K03J</t>
  </si>
  <si>
    <t>06K03J</t>
  </si>
  <si>
    <t>Séjours comprenant une endoscopie digestive thérapeutique sans anesthésie, en ambulatoire</t>
  </si>
  <si>
    <t>212106K04J</t>
  </si>
  <si>
    <t>06K04J</t>
  </si>
  <si>
    <t>Endoscopie digestive diagnostique et anesthésie, en ambulatoire</t>
  </si>
  <si>
    <t>212206K05J</t>
  </si>
  <si>
    <t>06K05J</t>
  </si>
  <si>
    <t>Séjours comprenant une endoscopie digestive diagnostique sans anesthésie, en ambulatoire</t>
  </si>
  <si>
    <t>212306K06J</t>
  </si>
  <si>
    <t>06K06J</t>
  </si>
  <si>
    <t>Affections digestives sans acte opératoire de la CMD 06, avec anesthésie, en ambulatoire</t>
  </si>
  <si>
    <t>212406M021</t>
  </si>
  <si>
    <t>06M021</t>
  </si>
  <si>
    <t>Autres gastroentérites et maladies diverses du tube digestif, âge inférieur à 18 ans, niveau 1</t>
  </si>
  <si>
    <t>212506M022</t>
  </si>
  <si>
    <t>06M022</t>
  </si>
  <si>
    <t>Autres gastroentérites et maladies diverses du tube digestif, âge inférieur à 18 ans, niveau 2</t>
  </si>
  <si>
    <t>212606M023</t>
  </si>
  <si>
    <t>06M023</t>
  </si>
  <si>
    <t>Autres gastroentérites et maladies diverses du tube digestif, âge inférieur à 18 ans, niveau 3</t>
  </si>
  <si>
    <t>212706M024</t>
  </si>
  <si>
    <t>06M024</t>
  </si>
  <si>
    <t>Autres gastroentérites et maladies diverses du tube digestif, âge inférieur à 18 ans, niveau 4</t>
  </si>
  <si>
    <t>212806M02T</t>
  </si>
  <si>
    <t>06M02T</t>
  </si>
  <si>
    <t>Autres gastroentérites et maladies diverses du tube digestif, âge inférieur à 18 ans, très courte durée</t>
  </si>
  <si>
    <t>212906M031</t>
  </si>
  <si>
    <t>06M031</t>
  </si>
  <si>
    <t>Autres gastroentérites et maladies diverses du tube digestif, âge supérieur à 17 ans, niveau 1</t>
  </si>
  <si>
    <t>213006M032</t>
  </si>
  <si>
    <t>06M032</t>
  </si>
  <si>
    <t>Autres gastroentérites et maladies diverses du tube digestif, âge supérieur à 17 ans, niveau 2</t>
  </si>
  <si>
    <t>213106M033</t>
  </si>
  <si>
    <t>06M033</t>
  </si>
  <si>
    <t>Autres gastroentérites et maladies diverses du tube digestif, âge supérieur à 17 ans, niveau 3</t>
  </si>
  <si>
    <t>213206M034</t>
  </si>
  <si>
    <t>06M034</t>
  </si>
  <si>
    <t>Autres gastroentérites et maladies diverses du tube digestif, âge supérieur à 17 ans, niveau 4</t>
  </si>
  <si>
    <t>213306M03T</t>
  </si>
  <si>
    <t>06M03T</t>
  </si>
  <si>
    <t>Autres gastroentérites et maladies diverses du tube digestif, âge supérieur à 17 ans, très courte durée</t>
  </si>
  <si>
    <t>213406M041</t>
  </si>
  <si>
    <t>06M041</t>
  </si>
  <si>
    <t>Hémorragies digestives, niveau 1</t>
  </si>
  <si>
    <t>213506M042</t>
  </si>
  <si>
    <t>06M042</t>
  </si>
  <si>
    <t>Hémorragies digestives, niveau 2</t>
  </si>
  <si>
    <t>213606M043</t>
  </si>
  <si>
    <t>06M043</t>
  </si>
  <si>
    <t>Hémorragies digestives, niveau 3</t>
  </si>
  <si>
    <t>213706M044</t>
  </si>
  <si>
    <t>06M044</t>
  </si>
  <si>
    <t>Hémorragies digestives, niveau 4</t>
  </si>
  <si>
    <t>213806M051</t>
  </si>
  <si>
    <t>06M051</t>
  </si>
  <si>
    <t>Autres tumeurs malignes du tube digestif, niveau 1</t>
  </si>
  <si>
    <t>213906M052</t>
  </si>
  <si>
    <t>06M052</t>
  </si>
  <si>
    <t>Autres tumeurs malignes du tube digestif, niveau 2</t>
  </si>
  <si>
    <t>214006M053</t>
  </si>
  <si>
    <t>06M053</t>
  </si>
  <si>
    <t>Autres tumeurs malignes du tube digestif, niveau 3</t>
  </si>
  <si>
    <t>214106M054</t>
  </si>
  <si>
    <t>06M054</t>
  </si>
  <si>
    <t>Autres tumeurs malignes du tube digestif, niveau 4</t>
  </si>
  <si>
    <t>214206M05T</t>
  </si>
  <si>
    <t>06M05T</t>
  </si>
  <si>
    <t>Autres tumeurs malignes du tube digestif, très courte durée</t>
  </si>
  <si>
    <t>214306M061</t>
  </si>
  <si>
    <t>06M061</t>
  </si>
  <si>
    <t>Occlusions intestinales non dues à une hernie, niveau 1</t>
  </si>
  <si>
    <t>214406M062</t>
  </si>
  <si>
    <t>06M062</t>
  </si>
  <si>
    <t>Occlusions intestinales non dues à une hernie, niveau 2</t>
  </si>
  <si>
    <t>214506M063</t>
  </si>
  <si>
    <t>06M063</t>
  </si>
  <si>
    <t>Occlusions intestinales non dues à une hernie, niveau 3</t>
  </si>
  <si>
    <t>214606M064</t>
  </si>
  <si>
    <t>06M064</t>
  </si>
  <si>
    <t>Occlusions intestinales non dues à une hernie, niveau 4</t>
  </si>
  <si>
    <t>214706M06T</t>
  </si>
  <si>
    <t>06M06T</t>
  </si>
  <si>
    <t>Occlusions intestinales non dues à une hernie, très courte durée</t>
  </si>
  <si>
    <t>214806M071</t>
  </si>
  <si>
    <t>06M071</t>
  </si>
  <si>
    <t>Maladies inflammatoires de l'intestin, niveau 1</t>
  </si>
  <si>
    <t>214906M072</t>
  </si>
  <si>
    <t>06M072</t>
  </si>
  <si>
    <t>Maladies inflammatoires de l'intestin, niveau 2</t>
  </si>
  <si>
    <t>215006M073</t>
  </si>
  <si>
    <t>06M073</t>
  </si>
  <si>
    <t>Maladies inflammatoires de l'intestin, niveau 3</t>
  </si>
  <si>
    <t>215106M074</t>
  </si>
  <si>
    <t>06M074</t>
  </si>
  <si>
    <t>Maladies inflammatoires de l'intestin, niveau 4</t>
  </si>
  <si>
    <t>215206M07T</t>
  </si>
  <si>
    <t>06M07T</t>
  </si>
  <si>
    <t>Maladies inflammatoires de l'intestin, très courte durée</t>
  </si>
  <si>
    <t>215306M081</t>
  </si>
  <si>
    <t>06M081</t>
  </si>
  <si>
    <t>Autres affections digestives, âge inférieur à 18 ans, niveau 1</t>
  </si>
  <si>
    <t>215406M082</t>
  </si>
  <si>
    <t>06M082</t>
  </si>
  <si>
    <t>Autres affections digestives, âge inférieur à 18 ans, niveau 2</t>
  </si>
  <si>
    <t>215506M083</t>
  </si>
  <si>
    <t>06M083</t>
  </si>
  <si>
    <t>Autres affections digestives, âge inférieur à 18 ans, niveau 3</t>
  </si>
  <si>
    <t>215606M084</t>
  </si>
  <si>
    <t>06M084</t>
  </si>
  <si>
    <t>Autres affections digestives, âge inférieur à 18 ans, niveau 4</t>
  </si>
  <si>
    <t>215706M08T</t>
  </si>
  <si>
    <t>06M08T</t>
  </si>
  <si>
    <t>Autres affections digestives, âge inférieur à 18 ans, très courte durée</t>
  </si>
  <si>
    <t>215806M091</t>
  </si>
  <si>
    <t>06M091</t>
  </si>
  <si>
    <t>Autres affections digestives, âge supérieur à 17 ans, niveau 1</t>
  </si>
  <si>
    <t>215906M092</t>
  </si>
  <si>
    <t>06M092</t>
  </si>
  <si>
    <t>Autres affections digestives, âge supérieur à 17 ans, niveau 2</t>
  </si>
  <si>
    <t>216006M093</t>
  </si>
  <si>
    <t>06M093</t>
  </si>
  <si>
    <t>Autres affections digestives, âge supérieur à 17 ans, niveau 3</t>
  </si>
  <si>
    <t>216106M094</t>
  </si>
  <si>
    <t>06M094</t>
  </si>
  <si>
    <t>Autres affections digestives, âge supérieur à 17 ans, niveau 4</t>
  </si>
  <si>
    <t>216206M09T</t>
  </si>
  <si>
    <t>06M09T</t>
  </si>
  <si>
    <t>Autres affections digestives, âge supérieur à 17 ans, très courte durée</t>
  </si>
  <si>
    <t>216306M101</t>
  </si>
  <si>
    <t>06M101</t>
  </si>
  <si>
    <t>Ulcères gastroduodénaux compliqués, niveau 1</t>
  </si>
  <si>
    <t>216706M111</t>
  </si>
  <si>
    <t>06M111</t>
  </si>
  <si>
    <t>Ulcères gastroduodénaux non compliqués, niveau 1</t>
  </si>
  <si>
    <t>216806M112</t>
  </si>
  <si>
    <t>06M112</t>
  </si>
  <si>
    <t>Ulcères gastroduodénaux non compliqués, niveau 2</t>
  </si>
  <si>
    <t>216906M113</t>
  </si>
  <si>
    <t>06M113</t>
  </si>
  <si>
    <t>Ulcères gastroduodénaux non compliqués, niveau 3</t>
  </si>
  <si>
    <t>217006M114</t>
  </si>
  <si>
    <t>06M114</t>
  </si>
  <si>
    <t>Ulcères gastroduodénaux non compliqués, niveau 4</t>
  </si>
  <si>
    <t>217106M11T</t>
  </si>
  <si>
    <t>06M11T</t>
  </si>
  <si>
    <t>Ulcères gastroduodénaux non compliqués, très courte durée</t>
  </si>
  <si>
    <t>217206M121</t>
  </si>
  <si>
    <t>06M121</t>
  </si>
  <si>
    <t>Douleurs abdominales, niveau 1</t>
  </si>
  <si>
    <t>217306M122</t>
  </si>
  <si>
    <t>06M122</t>
  </si>
  <si>
    <t>Douleurs abdominales, niveau 2</t>
  </si>
  <si>
    <t>217406M123</t>
  </si>
  <si>
    <t>06M123</t>
  </si>
  <si>
    <t>Douleurs abdominales, niveau 3</t>
  </si>
  <si>
    <t>217506M124</t>
  </si>
  <si>
    <t>06M124</t>
  </si>
  <si>
    <t>Douleurs abdominales, niveau 4</t>
  </si>
  <si>
    <t>217606M131</t>
  </si>
  <si>
    <t>06M131</t>
  </si>
  <si>
    <t>Tumeurs malignes de l'oesophage et de l'estomac, niveau 1</t>
  </si>
  <si>
    <t>217706M132</t>
  </si>
  <si>
    <t>06M132</t>
  </si>
  <si>
    <t>Tumeurs malignes de l'oesophage et de l'estomac, niveau 2</t>
  </si>
  <si>
    <t>217806M133</t>
  </si>
  <si>
    <t>06M133</t>
  </si>
  <si>
    <t>Tumeurs malignes de l'oesophage et de l'estomac, niveau 3</t>
  </si>
  <si>
    <t>217906M134</t>
  </si>
  <si>
    <t>06M134</t>
  </si>
  <si>
    <t>Tumeurs malignes de l'oesophage et de l'estomac, niveau 4</t>
  </si>
  <si>
    <t>218006M13T</t>
  </si>
  <si>
    <t>06M13T</t>
  </si>
  <si>
    <t>Tumeurs malignes de l'oesophage et de l'estomac, très courte durée</t>
  </si>
  <si>
    <t>218106M141</t>
  </si>
  <si>
    <t>06M141</t>
  </si>
  <si>
    <t>Invaginations intestinales aigües, niveau 1</t>
  </si>
  <si>
    <t>218606M16Z</t>
  </si>
  <si>
    <t>06M16Z</t>
  </si>
  <si>
    <t>Explorations et surveillance pour affections de l'appareil digestif</t>
  </si>
  <si>
    <t>218706M17T</t>
  </si>
  <si>
    <t>06M17T</t>
  </si>
  <si>
    <t>Soins de stomies digestives, très courte durée</t>
  </si>
  <si>
    <t>218806M17Z</t>
  </si>
  <si>
    <t>06M17Z</t>
  </si>
  <si>
    <t>Soins de stomies digestives</t>
  </si>
  <si>
    <t>218906M18Z</t>
  </si>
  <si>
    <t>06M18Z</t>
  </si>
  <si>
    <t>Symptômes et autres recours aux soins de la CMD 06</t>
  </si>
  <si>
    <t>219006M191</t>
  </si>
  <si>
    <t>06M191</t>
  </si>
  <si>
    <t>Affections sévères du tube digestif, niveau 1</t>
  </si>
  <si>
    <t>219106M192</t>
  </si>
  <si>
    <t>06M192</t>
  </si>
  <si>
    <t>Affections sévères du tube digestif, niveau 2</t>
  </si>
  <si>
    <t>219206M193</t>
  </si>
  <si>
    <t>06M193</t>
  </si>
  <si>
    <t>Affections sévères du tube digestif, niveau 3</t>
  </si>
  <si>
    <t>219306M194</t>
  </si>
  <si>
    <t>06M194</t>
  </si>
  <si>
    <t>Affections sévères du tube digestif, niveau 4</t>
  </si>
  <si>
    <t>219406M201</t>
  </si>
  <si>
    <t>06M201</t>
  </si>
  <si>
    <t>Tumeurs bénignes de l'appareil digestif, niveau 1</t>
  </si>
  <si>
    <t>219506M202</t>
  </si>
  <si>
    <t>06M202</t>
  </si>
  <si>
    <t>Tumeurs bénignes de l'appareil digestif, niveau 2</t>
  </si>
  <si>
    <t>219606M203</t>
  </si>
  <si>
    <t>06M203</t>
  </si>
  <si>
    <t>Tumeurs bénignes de l'appareil digestif, niveau 3</t>
  </si>
  <si>
    <t>219706M204</t>
  </si>
  <si>
    <t>06M204</t>
  </si>
  <si>
    <t>Tumeurs bénignes de l'appareil digestif, niveau 4</t>
  </si>
  <si>
    <t>219806M20T</t>
  </si>
  <si>
    <t>06M20T</t>
  </si>
  <si>
    <t>Tumeurs bénignes de l'appareil digestif, très courte durée</t>
  </si>
  <si>
    <t>219906M04T</t>
  </si>
  <si>
    <t>06M04T</t>
  </si>
  <si>
    <t>Transferts et autres séjours courts pour hémorragies digestives</t>
  </si>
  <si>
    <t>220006M12T</t>
  </si>
  <si>
    <t>06M12T</t>
  </si>
  <si>
    <t>Douleurs abdominales, très courte durée</t>
  </si>
  <si>
    <t>220106M18T</t>
  </si>
  <si>
    <t>06M18T</t>
  </si>
  <si>
    <t>Symptômes et autres recours aux soins de la CMD 06, très courte durée</t>
  </si>
  <si>
    <t>220206M211</t>
  </si>
  <si>
    <t>06M211</t>
  </si>
  <si>
    <t>Autres affections digestives concernant majoritairement la petite enfance, niveau 1</t>
  </si>
  <si>
    <t>231907C061</t>
  </si>
  <si>
    <t>07C061</t>
  </si>
  <si>
    <t>Interventions diagnostiques sur le système hépato-biliaire et pancréatique pour affections malignes, niveau 1</t>
  </si>
  <si>
    <t>232007C062</t>
  </si>
  <si>
    <t>07C062</t>
  </si>
  <si>
    <t>Interventions diagnostiques sur le système hépato-biliaire et pancréatique pour affections malignes, niveau 2</t>
  </si>
  <si>
    <t>232107C063</t>
  </si>
  <si>
    <t>07C063</t>
  </si>
  <si>
    <t>Interventions diagnostiques sur le système hépato-biliaire et pancréatique pour affections malignes, niveau 3</t>
  </si>
  <si>
    <t>232307C071</t>
  </si>
  <si>
    <t>07C071</t>
  </si>
  <si>
    <t>Interventions diagnostiques sur le système hépato-biliaire et pancréatique pour affections non malignes, niveau 1</t>
  </si>
  <si>
    <t>233107C091</t>
  </si>
  <si>
    <t>07C091</t>
  </si>
  <si>
    <t>Interventions sur le foie, le pancréas et les veines porte ou cave pour tumeurs malignes, niveau 1</t>
  </si>
  <si>
    <t>233207C092</t>
  </si>
  <si>
    <t>07C092</t>
  </si>
  <si>
    <t>Interventions sur le foie, le pancréas et les veines porte ou cave pour tumeurs malignes, niveau 2</t>
  </si>
  <si>
    <t>233307C093</t>
  </si>
  <si>
    <t>07C093</t>
  </si>
  <si>
    <t>Interventions sur le foie, le pancréas et les veines porte ou cave pour tumeurs malignes, niveau 3</t>
  </si>
  <si>
    <t>233407C094</t>
  </si>
  <si>
    <t>07C094</t>
  </si>
  <si>
    <t>Interventions sur le foie, le pancréas et les veines porte ou cave pour tumeurs malignes, niveau 4</t>
  </si>
  <si>
    <t>233507C101</t>
  </si>
  <si>
    <t>07C101</t>
  </si>
  <si>
    <t>Interventions sur le foie, le pancréas et les veines porte ou cave pour affections non malignes, niveau 1</t>
  </si>
  <si>
    <t>233607C102</t>
  </si>
  <si>
    <t>07C102</t>
  </si>
  <si>
    <t>Interventions sur le foie, le pancréas et les veines porte ou cave pour affections non malignes, niveau 2</t>
  </si>
  <si>
    <t>233707C103</t>
  </si>
  <si>
    <t>07C103</t>
  </si>
  <si>
    <t>Interventions sur le foie, le pancréas et les veines porte ou cave pour affections non malignes, niveau 3</t>
  </si>
  <si>
    <t>233807C104</t>
  </si>
  <si>
    <t>07C104</t>
  </si>
  <si>
    <t>Interventions sur le foie, le pancréas et les veines porte ou cave pour affections non malignes, niveau 4</t>
  </si>
  <si>
    <t>234007C112</t>
  </si>
  <si>
    <t>07C112</t>
  </si>
  <si>
    <t>Dérivations biliaires, niveau 2</t>
  </si>
  <si>
    <t>234107C113</t>
  </si>
  <si>
    <t>07C113</t>
  </si>
  <si>
    <t>Dérivations biliaires, niveau 3</t>
  </si>
  <si>
    <t>234207C114</t>
  </si>
  <si>
    <t>07C114</t>
  </si>
  <si>
    <t>Dérivations biliaires, niveau 4</t>
  </si>
  <si>
    <t>234307C121</t>
  </si>
  <si>
    <t>07C121</t>
  </si>
  <si>
    <t>Autres interventions sur les voies biliaires sauf cholécystectomies isolées, niveau 1</t>
  </si>
  <si>
    <t>234407C122</t>
  </si>
  <si>
    <t>07C122</t>
  </si>
  <si>
    <t>Autres interventions sur les voies biliaires sauf cholécystectomies isolées, niveau 2</t>
  </si>
  <si>
    <t>234507C123</t>
  </si>
  <si>
    <t>07C123</t>
  </si>
  <si>
    <t>Autres interventions sur les voies biliaires sauf cholécystectomies isolées, niveau 3</t>
  </si>
  <si>
    <t>234607C124</t>
  </si>
  <si>
    <t>07C124</t>
  </si>
  <si>
    <t>Autres interventions sur les voies biliaires sauf cholécystectomies isolées, niveau 4</t>
  </si>
  <si>
    <t>234707C131</t>
  </si>
  <si>
    <t>07C131</t>
  </si>
  <si>
    <t>Cholécystectomies sans exploration de la voie biliaire principale pour affections aigües, niveau 1</t>
  </si>
  <si>
    <t>234807C132</t>
  </si>
  <si>
    <t>07C132</t>
  </si>
  <si>
    <t>Cholécystectomies sans exploration de la voie biliaire principale pour affections aigües, niveau 2</t>
  </si>
  <si>
    <t>234907C133</t>
  </si>
  <si>
    <t>07C133</t>
  </si>
  <si>
    <t>Cholécystectomies sans exploration de la voie biliaire principale pour affections aigües, niveau 3</t>
  </si>
  <si>
    <t>235007C134</t>
  </si>
  <si>
    <t>07C134</t>
  </si>
  <si>
    <t>Cholécystectomies sans exploration de la voie biliaire principale pour affections aigües, niveau 4</t>
  </si>
  <si>
    <t>235107C141</t>
  </si>
  <si>
    <t>07C141</t>
  </si>
  <si>
    <t>Cholécystectomies sans exploration de la voie biliaire principale à l'exception des affections aigües, niveau 1</t>
  </si>
  <si>
    <t>235207C142</t>
  </si>
  <si>
    <t>07C142</t>
  </si>
  <si>
    <t>Cholécystectomies sans exploration de la voie biliaire principale à l'exception des affections aigües, niveau 2</t>
  </si>
  <si>
    <t>235307C143</t>
  </si>
  <si>
    <t>07C143</t>
  </si>
  <si>
    <t>Cholécystectomies sans exploration de la voie biliaire principale à l'exception des affections aigües, niveau 3</t>
  </si>
  <si>
    <t>235407C144</t>
  </si>
  <si>
    <t>07C144</t>
  </si>
  <si>
    <t>Cholécystectomies sans exploration de la voie biliaire principale à l'exception des affections aigües, niveau 4</t>
  </si>
  <si>
    <t>235507C14J</t>
  </si>
  <si>
    <t>07C14J</t>
  </si>
  <si>
    <t>Cholécystectomies sans exploration de la voie biliaire principale à l'exception des affections aigües, en ambulatoire</t>
  </si>
  <si>
    <t>251107K02Z</t>
  </si>
  <si>
    <t>07K02Z</t>
  </si>
  <si>
    <t>Endoscopies biliaires thérapeutiques et anesthésie : séjours de moins de 2 jours</t>
  </si>
  <si>
    <t>251207K04J</t>
  </si>
  <si>
    <t>07K04J</t>
  </si>
  <si>
    <t>Endoscopie biliaire diagnostique et anesthésie, en ambulatoire</t>
  </si>
  <si>
    <t>251307K05J</t>
  </si>
  <si>
    <t>07K05J</t>
  </si>
  <si>
    <t>Séjours comprenant une endoscopie biliaire thérapeutique ou diagnostique sans anesthésie, en ambulatoire</t>
  </si>
  <si>
    <t>251407M021</t>
  </si>
  <si>
    <t>07M021</t>
  </si>
  <si>
    <t>Affections des voies biliaires, niveau 1</t>
  </si>
  <si>
    <t>251507M022</t>
  </si>
  <si>
    <t>07M022</t>
  </si>
  <si>
    <t>Affections des voies biliaires, niveau 2</t>
  </si>
  <si>
    <t>251607M023</t>
  </si>
  <si>
    <t>07M023</t>
  </si>
  <si>
    <t>Affections des voies biliaires, niveau 3</t>
  </si>
  <si>
    <t>251707M024</t>
  </si>
  <si>
    <t>07M024</t>
  </si>
  <si>
    <t>Affections des voies biliaires, niveau 4</t>
  </si>
  <si>
    <t>251807M02T</t>
  </si>
  <si>
    <t>07M02T</t>
  </si>
  <si>
    <t>Affections des voies biliaires, très courte durée</t>
  </si>
  <si>
    <t>251907M041</t>
  </si>
  <si>
    <t>07M041</t>
  </si>
  <si>
    <t>Autres affections hépatiques, niveau 1</t>
  </si>
  <si>
    <t>252007M042</t>
  </si>
  <si>
    <t>07M042</t>
  </si>
  <si>
    <t>Autres affections hépatiques, niveau 2</t>
  </si>
  <si>
    <t>252107M043</t>
  </si>
  <si>
    <t>07M043</t>
  </si>
  <si>
    <t>Autres affections hépatiques, niveau 3</t>
  </si>
  <si>
    <t>252207M044</t>
  </si>
  <si>
    <t>07M044</t>
  </si>
  <si>
    <t>Autres affections hépatiques, niveau 4</t>
  </si>
  <si>
    <t>252307M04T</t>
  </si>
  <si>
    <t>07M04T</t>
  </si>
  <si>
    <t>Autres affections hépatiques, très courte durée</t>
  </si>
  <si>
    <t>252407M061</t>
  </si>
  <si>
    <t>07M061</t>
  </si>
  <si>
    <t>Affections malignes du système hépato-biliaire ou du pancréas, niveau 1</t>
  </si>
  <si>
    <t>252507M062</t>
  </si>
  <si>
    <t>07M062</t>
  </si>
  <si>
    <t>Affections malignes du système hépato-biliaire ou du pancréas, niveau 2</t>
  </si>
  <si>
    <t>252607M063</t>
  </si>
  <si>
    <t>07M063</t>
  </si>
  <si>
    <t>Affections malignes du système hépato-biliaire ou du pancréas, niveau 3</t>
  </si>
  <si>
    <t>252707M064</t>
  </si>
  <si>
    <t>07M064</t>
  </si>
  <si>
    <t>Affections malignes du système hépato-biliaire ou du pancréas, niveau 4</t>
  </si>
  <si>
    <t>252807M06T</t>
  </si>
  <si>
    <t>07M06T</t>
  </si>
  <si>
    <t>Affections malignes du système hépato-biliaire ou du pancréas, très courte durée</t>
  </si>
  <si>
    <t>252907M071</t>
  </si>
  <si>
    <t>07M071</t>
  </si>
  <si>
    <t>Cirrhoses alcooliques, niveau 1</t>
  </si>
  <si>
    <t>253007M072</t>
  </si>
  <si>
    <t>07M072</t>
  </si>
  <si>
    <t>Cirrhoses alcooliques, niveau 2</t>
  </si>
  <si>
    <t>253107M073</t>
  </si>
  <si>
    <t>07M073</t>
  </si>
  <si>
    <t>Cirrhoses alcooliques, niveau 3</t>
  </si>
  <si>
    <t>253207M074</t>
  </si>
  <si>
    <t>07M074</t>
  </si>
  <si>
    <t>Cirrhoses alcooliques, niveau 4</t>
  </si>
  <si>
    <t>253307M07T</t>
  </si>
  <si>
    <t>07M07T</t>
  </si>
  <si>
    <t>Cirrhoses alcooliques, très courte durée</t>
  </si>
  <si>
    <t>253407M081</t>
  </si>
  <si>
    <t>07M081</t>
  </si>
  <si>
    <t>Autres cirrhoses et fibrose hépatique, niveau 1</t>
  </si>
  <si>
    <t>253507M082</t>
  </si>
  <si>
    <t>07M082</t>
  </si>
  <si>
    <t>Autres cirrhoses et fibrose hépatique, niveau 2</t>
  </si>
  <si>
    <t>253607M083</t>
  </si>
  <si>
    <t>07M083</t>
  </si>
  <si>
    <t>Autres cirrhoses et fibrose hépatique, niveau 3</t>
  </si>
  <si>
    <t>253707M084</t>
  </si>
  <si>
    <t>07M084</t>
  </si>
  <si>
    <t>Autres cirrhoses et fibrose hépatique, niveau 4</t>
  </si>
  <si>
    <t>253807M08T</t>
  </si>
  <si>
    <t>07M08T</t>
  </si>
  <si>
    <t>Autres cirrhoses et fibrose hépatique, très courte durée</t>
  </si>
  <si>
    <t>253907M091</t>
  </si>
  <si>
    <t>07M091</t>
  </si>
  <si>
    <t>Hépatites chroniques, niveau 1</t>
  </si>
  <si>
    <t>254307M09T</t>
  </si>
  <si>
    <t>07M09T</t>
  </si>
  <si>
    <t>Hépatites chroniques, très courte durée</t>
  </si>
  <si>
    <t>254407M101</t>
  </si>
  <si>
    <t>07M101</t>
  </si>
  <si>
    <t>Pancréatites aigües, niveau 1</t>
  </si>
  <si>
    <t>254507M102</t>
  </si>
  <si>
    <t>07M102</t>
  </si>
  <si>
    <t>Pancréatites aigües, niveau 2</t>
  </si>
  <si>
    <t>254607M103</t>
  </si>
  <si>
    <t>07M103</t>
  </si>
  <si>
    <t>Pancréatites aigües, niveau 3</t>
  </si>
  <si>
    <t>254707M104</t>
  </si>
  <si>
    <t>07M104</t>
  </si>
  <si>
    <t>Pancréatites aigües, niveau 4</t>
  </si>
  <si>
    <t>254807M10T</t>
  </si>
  <si>
    <t>07M10T</t>
  </si>
  <si>
    <t>Pancréatites aigües, très courte durée</t>
  </si>
  <si>
    <t>254907M111</t>
  </si>
  <si>
    <t>07M111</t>
  </si>
  <si>
    <t>Autres affections non malignes du pancréas, niveau 1</t>
  </si>
  <si>
    <t>255007M112</t>
  </si>
  <si>
    <t>07M112</t>
  </si>
  <si>
    <t>Autres affections non malignes du pancréas, niveau 2</t>
  </si>
  <si>
    <t>255107M113</t>
  </si>
  <si>
    <t>07M113</t>
  </si>
  <si>
    <t>Autres affections non malignes du pancréas, niveau 3</t>
  </si>
  <si>
    <t>255207M114</t>
  </si>
  <si>
    <t>07M114</t>
  </si>
  <si>
    <t>Autres affections non malignes du pancréas, niveau 4</t>
  </si>
  <si>
    <t>255307M11T</t>
  </si>
  <si>
    <t>07M11T</t>
  </si>
  <si>
    <t>Autres affections non malignes du pancréas, très courte durée</t>
  </si>
  <si>
    <t>255407M121</t>
  </si>
  <si>
    <t>07M121</t>
  </si>
  <si>
    <t>Suivis de greffe de foie et de pancréas, niveau 1</t>
  </si>
  <si>
    <t>255507M122</t>
  </si>
  <si>
    <t>07M122</t>
  </si>
  <si>
    <t>Suivis de greffe de foie et de pancréas, niveau 2</t>
  </si>
  <si>
    <t>255607M123</t>
  </si>
  <si>
    <t>07M123</t>
  </si>
  <si>
    <t>Suivis de greffe de foie et de pancréas, niveau 3</t>
  </si>
  <si>
    <t>255807M13Z</t>
  </si>
  <si>
    <t>07M13Z</t>
  </si>
  <si>
    <t>Explorations et surveillance des affections du système hépatobiliaire et du pancréas</t>
  </si>
  <si>
    <t>255907M14T</t>
  </si>
  <si>
    <t>07M14T</t>
  </si>
  <si>
    <t>Symptômes et autres recours aux soins de la CMD 07, très courte durée</t>
  </si>
  <si>
    <t>256007M14Z</t>
  </si>
  <si>
    <t>07M14Z</t>
  </si>
  <si>
    <t>Symptômes et autres recours aux soins de la CMD 07</t>
  </si>
  <si>
    <t>256107M151</t>
  </si>
  <si>
    <t>07M151</t>
  </si>
  <si>
    <t>Affections hépatiques sévères à l'exception des tumeurs malignes, des cirrhoses et des hépatites alcooliques, niveau 1</t>
  </si>
  <si>
    <t>256207M152</t>
  </si>
  <si>
    <t>07M152</t>
  </si>
  <si>
    <t>Affections hépatiques sévères à l'exception des tumeurs malignes, des cirrhoses et des hépatites alcooliques, niveau 2</t>
  </si>
  <si>
    <t>256307M153</t>
  </si>
  <si>
    <t>07M153</t>
  </si>
  <si>
    <t>Affections hépatiques sévères à l'exception des tumeurs malignes, des cirrhoses et des hépatites alcooliques, niveau 3</t>
  </si>
  <si>
    <t>256407M154</t>
  </si>
  <si>
    <t>07M154</t>
  </si>
  <si>
    <t>Affections hépatiques sévères à l'exception des tumeurs malignes, des cirrhoses et des hépatites alcooliques, niveau 4</t>
  </si>
  <si>
    <t>256507M15T</t>
  </si>
  <si>
    <t>07M15T</t>
  </si>
  <si>
    <t>Affections hépatiques sévères à l'exception des tumeurs malignes, des cirrhoses et des hépatites alcooliques, très courte durée</t>
  </si>
  <si>
    <t>256607M161</t>
  </si>
  <si>
    <t>07M161</t>
  </si>
  <si>
    <t>Ictères du nouveau-né, niveau 1</t>
  </si>
  <si>
    <t>257007K061</t>
  </si>
  <si>
    <t>07K061</t>
  </si>
  <si>
    <t>Actes thérapeutiques par voie vasculaire pour des affections malignes du système hépatobiliaire, niveau 1</t>
  </si>
  <si>
    <t>257107K062</t>
  </si>
  <si>
    <t>07K062</t>
  </si>
  <si>
    <t>Actes thérapeutiques par voie vasculaire pour des affections malignes du système hépatobiliaire, niveau 2</t>
  </si>
  <si>
    <t>257207K063</t>
  </si>
  <si>
    <t>07K063</t>
  </si>
  <si>
    <t>Actes thérapeutiques par voie vasculaire pour des affections malignes du système hépatobiliaire, niveau 3</t>
  </si>
  <si>
    <t>257307K064</t>
  </si>
  <si>
    <t>07K064</t>
  </si>
  <si>
    <t>Actes thérapeutiques par voie vasculaire pour des affections malignes du système hépatobiliaire, niveau 4</t>
  </si>
  <si>
    <t>274308C021</t>
  </si>
  <si>
    <t>08C021</t>
  </si>
  <si>
    <t>Interventions majeures multiples sur les genoux et/ou les hanches, niveau 1</t>
  </si>
  <si>
    <t>274408C022</t>
  </si>
  <si>
    <t>08C022</t>
  </si>
  <si>
    <t>Interventions majeures multiples sur les genoux et/ou les hanches, niveau 2</t>
  </si>
  <si>
    <t>274508C023</t>
  </si>
  <si>
    <t>08C023</t>
  </si>
  <si>
    <t>Interventions majeures multiples sur les genoux et/ou les hanches, niveau 3</t>
  </si>
  <si>
    <t>274708C041</t>
  </si>
  <si>
    <t>08C041</t>
  </si>
  <si>
    <t>Interventions sur la hanche et le fémur, âge inférieur à 18 ans, niveau 1</t>
  </si>
  <si>
    <t>274808C042</t>
  </si>
  <si>
    <t>08C042</t>
  </si>
  <si>
    <t>Interventions sur la hanche et le fémur, âge inférieur à 18 ans, niveau 2</t>
  </si>
  <si>
    <t>274908C043</t>
  </si>
  <si>
    <t>08C043</t>
  </si>
  <si>
    <t>Interventions sur la hanche et le fémur, âge inférieur à 18 ans, niveau 3</t>
  </si>
  <si>
    <t>275108C061</t>
  </si>
  <si>
    <t>08C061</t>
  </si>
  <si>
    <t>Amputations pour affections de l'appareil musculosquelettique et du tissu conjonctif, niveau 1</t>
  </si>
  <si>
    <t>275208C062</t>
  </si>
  <si>
    <t>08C062</t>
  </si>
  <si>
    <t>Amputations pour affections de l'appareil musculosquelettique et du tissu conjonctif, niveau 2</t>
  </si>
  <si>
    <t>275308C063</t>
  </si>
  <si>
    <t>08C063</t>
  </si>
  <si>
    <t>Amputations pour affections de l'appareil musculosquelettique et du tissu conjonctif, niveau 3</t>
  </si>
  <si>
    <t>275408C064</t>
  </si>
  <si>
    <t>08C064</t>
  </si>
  <si>
    <t>Amputations pour affections de l'appareil musculosquelettique et du tissu conjonctif, niveau 4</t>
  </si>
  <si>
    <t>275508C121</t>
  </si>
  <si>
    <t>08C121</t>
  </si>
  <si>
    <t>Biopsies ostéoarticulaires, niveau 1</t>
  </si>
  <si>
    <t>275908C131</t>
  </si>
  <si>
    <t>08C131</t>
  </si>
  <si>
    <t>Résections osseuses localisées et/ou ablation de matériel de fixation interne au niveau de la hanche et du fémur, niveau 1</t>
  </si>
  <si>
    <t>276008C132</t>
  </si>
  <si>
    <t>08C132</t>
  </si>
  <si>
    <t>Résections osseuses localisées et/ou ablation de matériel de fixation interne au niveau de la hanche et du fémur, niveau 2</t>
  </si>
  <si>
    <t>276308C13J</t>
  </si>
  <si>
    <t>08C13J</t>
  </si>
  <si>
    <t>Résections osseuses localisées et/ou ablation de matériel de fixation interne au niveau de la hanche et du fémur, en ambulatoire</t>
  </si>
  <si>
    <t>276408C141</t>
  </si>
  <si>
    <t>08C141</t>
  </si>
  <si>
    <t>Résections osseuses localisées et/ou ablation de matériel de fixation interne au niveau d'une localisation autre que la hanche et le fémur, niveau 1</t>
  </si>
  <si>
    <t>276508C142</t>
  </si>
  <si>
    <t>08C142</t>
  </si>
  <si>
    <t>Résections osseuses localisées et/ou ablation de matériel de fixation interne au niveau d'une localisation autre que la hanche et le fémur, niveau 2</t>
  </si>
  <si>
    <t>276608C143</t>
  </si>
  <si>
    <t>08C143</t>
  </si>
  <si>
    <t>Résections osseuses localisées et/ou ablation de matériel de fixation interne au niveau d'une localisation autre que la hanche et le fémur, niveau 3</t>
  </si>
  <si>
    <t>276808C14J</t>
  </si>
  <si>
    <t>08C14J</t>
  </si>
  <si>
    <t>Résections osseuses localisées et/ou ablation de matériel de fixation interne au niveau d'une localisation autre que la hanche et le fémur, en ambulatoire</t>
  </si>
  <si>
    <t>276908C201</t>
  </si>
  <si>
    <t>08C201</t>
  </si>
  <si>
    <t>Greffes de peau pour maladie de l'appareil musculosquelettique ou du tissu conjonctif, niveau 1</t>
  </si>
  <si>
    <t>277308C20J</t>
  </si>
  <si>
    <t>08C20J</t>
  </si>
  <si>
    <t>Greffes de peau pour maladie de l'appareil musculosquelettique ou du tissu conjonctif, en ambulatoire</t>
  </si>
  <si>
    <t>277408C211</t>
  </si>
  <si>
    <t>08C211</t>
  </si>
  <si>
    <t>Autres interventions portant sur l'appareil musculosquelettique et le tissu conjonctif, niveau 1</t>
  </si>
  <si>
    <t>277508C212</t>
  </si>
  <si>
    <t>08C212</t>
  </si>
  <si>
    <t>Autres interventions portant sur l'appareil musculosquelettique et le tissu conjonctif, niveau 2</t>
  </si>
  <si>
    <t>277608C213</t>
  </si>
  <si>
    <t>08C213</t>
  </si>
  <si>
    <t>Autres interventions portant sur l'appareil musculosquelettique et le tissu conjonctif, niveau 3</t>
  </si>
  <si>
    <t>277708C214</t>
  </si>
  <si>
    <t>08C214</t>
  </si>
  <si>
    <t>Autres interventions portant sur l'appareil musculosquelettique et le tissu conjonctif, niveau 4</t>
  </si>
  <si>
    <t>277808C21J</t>
  </si>
  <si>
    <t>08C21J</t>
  </si>
  <si>
    <t>Autres interventions portant sur l'appareil musculosquelettique et le tissu conjonctif, en ambulatoire</t>
  </si>
  <si>
    <t>277908C221</t>
  </si>
  <si>
    <t>08C221</t>
  </si>
  <si>
    <t>Interventions pour reprise de prothèses articulaires, niveau 1</t>
  </si>
  <si>
    <t>278008C222</t>
  </si>
  <si>
    <t>08C222</t>
  </si>
  <si>
    <t>Interventions pour reprise de prothèses articulaires, niveau 2</t>
  </si>
  <si>
    <t>278108C223</t>
  </si>
  <si>
    <t>08C223</t>
  </si>
  <si>
    <t>Interventions pour reprise de prothèses articulaires, niveau 3</t>
  </si>
  <si>
    <t>278208C224</t>
  </si>
  <si>
    <t>08C224</t>
  </si>
  <si>
    <t>Interventions pour reprise de prothèses articulaires, niveau 4</t>
  </si>
  <si>
    <t>278308C241</t>
  </si>
  <si>
    <t>08C241</t>
  </si>
  <si>
    <t>Prothèses de genou, niveau 1</t>
  </si>
  <si>
    <t>278408C242</t>
  </si>
  <si>
    <t>08C242</t>
  </si>
  <si>
    <t>Prothèses de genou, niveau 2</t>
  </si>
  <si>
    <t>278508C243</t>
  </si>
  <si>
    <t>08C243</t>
  </si>
  <si>
    <t>Prothèses de genou, niveau 3</t>
  </si>
  <si>
    <t>278608C244</t>
  </si>
  <si>
    <t>08C244</t>
  </si>
  <si>
    <t>Prothèses de genou, niveau 4</t>
  </si>
  <si>
    <t>278708C251</t>
  </si>
  <si>
    <t>08C251</t>
  </si>
  <si>
    <t>Prothèses d'épaule, niveau 1</t>
  </si>
  <si>
    <t>278808C252</t>
  </si>
  <si>
    <t>08C252</t>
  </si>
  <si>
    <t>Prothèses d'épaule, niveau 2</t>
  </si>
  <si>
    <t>278908C253</t>
  </si>
  <si>
    <t>08C253</t>
  </si>
  <si>
    <t>Prothèses d'épaule, niveau 3</t>
  </si>
  <si>
    <t>279108C271</t>
  </si>
  <si>
    <t>08C271</t>
  </si>
  <si>
    <t>Autres interventions sur le rachis, niveau 1</t>
  </si>
  <si>
    <t>279208C272</t>
  </si>
  <si>
    <t>08C272</t>
  </si>
  <si>
    <t>Autres interventions sur le rachis, niveau 2</t>
  </si>
  <si>
    <t>279308C273</t>
  </si>
  <si>
    <t>08C273</t>
  </si>
  <si>
    <t>Autres interventions sur le rachis, niveau 3</t>
  </si>
  <si>
    <t>279408C274</t>
  </si>
  <si>
    <t>08C274</t>
  </si>
  <si>
    <t>Autres interventions sur le rachis, niveau 4</t>
  </si>
  <si>
    <t>279508C281</t>
  </si>
  <si>
    <t>08C281</t>
  </si>
  <si>
    <t>Interventions maxillofaciales, niveau 1</t>
  </si>
  <si>
    <t>279608C282</t>
  </si>
  <si>
    <t>08C282</t>
  </si>
  <si>
    <t>Interventions maxillofaciales, niveau 2</t>
  </si>
  <si>
    <t>279708C283</t>
  </si>
  <si>
    <t>08C283</t>
  </si>
  <si>
    <t>Interventions maxillofaciales, niveau 3</t>
  </si>
  <si>
    <t>279908C291</t>
  </si>
  <si>
    <t>08C291</t>
  </si>
  <si>
    <t>Interventions sur le tissu mou pour tumeurs malignes, niveau 1</t>
  </si>
  <si>
    <t>280008C292</t>
  </si>
  <si>
    <t>08C292</t>
  </si>
  <si>
    <t>Interventions sur le tissu mou pour tumeurs malignes, niveau 2</t>
  </si>
  <si>
    <t>280108C293</t>
  </si>
  <si>
    <t>08C293</t>
  </si>
  <si>
    <t>Interventions sur le tissu mou pour tumeurs malignes, niveau 3</t>
  </si>
  <si>
    <t>280308C29J</t>
  </si>
  <si>
    <t>08C29J</t>
  </si>
  <si>
    <t>Interventions sur le tissu mou pour tumeurs malignes, en ambulatoire</t>
  </si>
  <si>
    <t>280408C311</t>
  </si>
  <si>
    <t>08C311</t>
  </si>
  <si>
    <t>Interventions sur la jambe, âge inférieur à 18 ans, niveau 1</t>
  </si>
  <si>
    <t>280508C312</t>
  </si>
  <si>
    <t>08C312</t>
  </si>
  <si>
    <t>Interventions sur la jambe, âge inférieur à 18 ans, niveau 2</t>
  </si>
  <si>
    <t>280608C313</t>
  </si>
  <si>
    <t>08C313</t>
  </si>
  <si>
    <t>Interventions sur la jambe, âge inférieur à 18 ans, niveau 3</t>
  </si>
  <si>
    <t>280808C321</t>
  </si>
  <si>
    <t>08C321</t>
  </si>
  <si>
    <t>Interventions sur la jambe, âge supérieur à 17 ans, niveau 1</t>
  </si>
  <si>
    <t>280908C322</t>
  </si>
  <si>
    <t>08C322</t>
  </si>
  <si>
    <t>Interventions sur la jambe, âge supérieur à 17 ans, niveau 2</t>
  </si>
  <si>
    <t>281008C323</t>
  </si>
  <si>
    <t>08C323</t>
  </si>
  <si>
    <t>Interventions sur la jambe, âge supérieur à 17 ans, niveau 3</t>
  </si>
  <si>
    <t>281108C324</t>
  </si>
  <si>
    <t>08C324</t>
  </si>
  <si>
    <t>Interventions sur la jambe, âge supérieur à 17 ans, niveau 4</t>
  </si>
  <si>
    <t>281208C32J</t>
  </si>
  <si>
    <t>08C32J</t>
  </si>
  <si>
    <t>Interventions sur la jambe, âge supérieur à 17 ans, en ambulatoire</t>
  </si>
  <si>
    <t>281308C331</t>
  </si>
  <si>
    <t>08C331</t>
  </si>
  <si>
    <t>Interventions sur la cheville et l'arrière-pied à l'exception des fractures, niveau 1</t>
  </si>
  <si>
    <t>281408C332</t>
  </si>
  <si>
    <t>08C332</t>
  </si>
  <si>
    <t>Interventions sur la cheville et l'arrière-pied à l'exception des fractures, niveau 2</t>
  </si>
  <si>
    <t>281508C333</t>
  </si>
  <si>
    <t>08C333</t>
  </si>
  <si>
    <t>Interventions sur la cheville et l'arrière-pied à l'exception des fractures, niveau 3</t>
  </si>
  <si>
    <t>281708C341</t>
  </si>
  <si>
    <t>08C341</t>
  </si>
  <si>
    <t>Interventions sur les ligaments croisés sous arthroscopie, niveau 1</t>
  </si>
  <si>
    <t>281808C342</t>
  </si>
  <si>
    <t>08C342</t>
  </si>
  <si>
    <t>Interventions sur les ligaments croisés sous arthroscopie, niveau 2</t>
  </si>
  <si>
    <t>282108C351</t>
  </si>
  <si>
    <t>08C351</t>
  </si>
  <si>
    <t>Interventions sur le bras, coude et épaule, niveau 1</t>
  </si>
  <si>
    <t>282208C352</t>
  </si>
  <si>
    <t>08C352</t>
  </si>
  <si>
    <t>Interventions sur le bras, coude et épaule, niveau 2</t>
  </si>
  <si>
    <t>282308C353</t>
  </si>
  <si>
    <t>08C353</t>
  </si>
  <si>
    <t>Interventions sur le bras, coude et épaule, niveau 3</t>
  </si>
  <si>
    <t>282408C354</t>
  </si>
  <si>
    <t>08C354</t>
  </si>
  <si>
    <t>Interventions sur le bras, coude et épaule, niveau 4</t>
  </si>
  <si>
    <t>282508C35J</t>
  </si>
  <si>
    <t>08C35J</t>
  </si>
  <si>
    <t>Interventions sur le bras, coude et épaule, en ambulatoire</t>
  </si>
  <si>
    <t>282608C361</t>
  </si>
  <si>
    <t>08C361</t>
  </si>
  <si>
    <t>Interventions sur le pied, âge inférieur à 18 ans, niveau 1</t>
  </si>
  <si>
    <t>282708C362</t>
  </si>
  <si>
    <t>08C362</t>
  </si>
  <si>
    <t>Interventions sur le pied, âge inférieur à 18 ans, niveau 2</t>
  </si>
  <si>
    <t>283008C36J</t>
  </si>
  <si>
    <t>08C36J</t>
  </si>
  <si>
    <t>Interventions sur le pied, âge inférieur à 18 ans, en ambulatoire</t>
  </si>
  <si>
    <t>283108C371</t>
  </si>
  <si>
    <t>08C371</t>
  </si>
  <si>
    <t>Interventions sur le pied, âge supérieur à 17 ans, niveau 1</t>
  </si>
  <si>
    <t>283208C372</t>
  </si>
  <si>
    <t>08C372</t>
  </si>
  <si>
    <t>Interventions sur le pied, âge supérieur à 17 ans, niveau 2</t>
  </si>
  <si>
    <t>283308C373</t>
  </si>
  <si>
    <t>08C373</t>
  </si>
  <si>
    <t>Interventions sur le pied, âge supérieur à 17 ans, niveau 3</t>
  </si>
  <si>
    <t>283408C374</t>
  </si>
  <si>
    <t>08C374</t>
  </si>
  <si>
    <t>Interventions sur le pied, âge supérieur à 17 ans, niveau 4</t>
  </si>
  <si>
    <t>283508C37J</t>
  </si>
  <si>
    <t>08C37J</t>
  </si>
  <si>
    <t>Interventions sur le pied, âge supérieur à 17 ans, en ambulatoire</t>
  </si>
  <si>
    <t>283608C381</t>
  </si>
  <si>
    <t>08C381</t>
  </si>
  <si>
    <t>Autres arthroscopies du genou, niveau 1</t>
  </si>
  <si>
    <t>283708C382</t>
  </si>
  <si>
    <t>08C382</t>
  </si>
  <si>
    <t>Autres arthroscopies du genou, niveau 2</t>
  </si>
  <si>
    <t>284008C38J</t>
  </si>
  <si>
    <t>08C38J</t>
  </si>
  <si>
    <t>Autres arthroscopies du genou, en ambulatoire</t>
  </si>
  <si>
    <t>284108C391</t>
  </si>
  <si>
    <t>08C391</t>
  </si>
  <si>
    <t>Interventions sur l'avant-bras, niveau 1</t>
  </si>
  <si>
    <t>284208C392</t>
  </si>
  <si>
    <t>08C392</t>
  </si>
  <si>
    <t>Interventions sur l'avant-bras, niveau 2</t>
  </si>
  <si>
    <t>284308C393</t>
  </si>
  <si>
    <t>08C393</t>
  </si>
  <si>
    <t>Interventions sur l'avant-bras, niveau 3</t>
  </si>
  <si>
    <t>284408C394</t>
  </si>
  <si>
    <t>08C394</t>
  </si>
  <si>
    <t>Interventions sur l'avant-bras, niveau 4</t>
  </si>
  <si>
    <t>284508C39J</t>
  </si>
  <si>
    <t>08C39J</t>
  </si>
  <si>
    <t>Interventions sur l'avant-bras, en ambulatoire</t>
  </si>
  <si>
    <t>284608C401</t>
  </si>
  <si>
    <t>08C401</t>
  </si>
  <si>
    <t>Arthroscopies d'autres localisations, niveau 1</t>
  </si>
  <si>
    <t>284708C402</t>
  </si>
  <si>
    <t>08C402</t>
  </si>
  <si>
    <t>Arthroscopies d'autres localisations, niveau 2</t>
  </si>
  <si>
    <t>285008C40J</t>
  </si>
  <si>
    <t>08C40J</t>
  </si>
  <si>
    <t>Arthroscopies d'autres localisations, en ambulatoire</t>
  </si>
  <si>
    <t>285608C421</t>
  </si>
  <si>
    <t>08C421</t>
  </si>
  <si>
    <t>Interventions non mineures sur les tissus mous, niveau 1</t>
  </si>
  <si>
    <t>285708C422</t>
  </si>
  <si>
    <t>08C422</t>
  </si>
  <si>
    <t>Interventions non mineures sur les tissus mous, niveau 2</t>
  </si>
  <si>
    <t>285808C423</t>
  </si>
  <si>
    <t>08C423</t>
  </si>
  <si>
    <t>Interventions non mineures sur les tissus mous, niveau 3</t>
  </si>
  <si>
    <t>286008C42J</t>
  </si>
  <si>
    <t>08C42J</t>
  </si>
  <si>
    <t>Interventions non mineures sur les tissus mous, en ambulatoire</t>
  </si>
  <si>
    <t>286108C431</t>
  </si>
  <si>
    <t>08C431</t>
  </si>
  <si>
    <t>Interventions non mineures sur la main, niveau 1</t>
  </si>
  <si>
    <t>286208C432</t>
  </si>
  <si>
    <t>08C432</t>
  </si>
  <si>
    <t>Interventions non mineures sur la main, niveau 2</t>
  </si>
  <si>
    <t>286308C433</t>
  </si>
  <si>
    <t>08C433</t>
  </si>
  <si>
    <t>Interventions non mineures sur la main, niveau 3</t>
  </si>
  <si>
    <t>286508C43J</t>
  </si>
  <si>
    <t>08C43J</t>
  </si>
  <si>
    <t>Interventions non mineures sur la main, en ambulatoire</t>
  </si>
  <si>
    <t>286608C441</t>
  </si>
  <si>
    <t>08C441</t>
  </si>
  <si>
    <t>Autres interventions sur la main, niveau 1</t>
  </si>
  <si>
    <t>286708C442</t>
  </si>
  <si>
    <t>08C442</t>
  </si>
  <si>
    <t>Autres interventions sur la main, niveau 2</t>
  </si>
  <si>
    <t>286808C443</t>
  </si>
  <si>
    <t>08C443</t>
  </si>
  <si>
    <t>Autres interventions sur la main, niveau 3</t>
  </si>
  <si>
    <t>287008C44J</t>
  </si>
  <si>
    <t>08C44J</t>
  </si>
  <si>
    <t>Autres interventions sur la main, en ambulatoire</t>
  </si>
  <si>
    <t>287108C451</t>
  </si>
  <si>
    <t>08C451</t>
  </si>
  <si>
    <t>Ménisectomie sous arthroscopie, niveau 1</t>
  </si>
  <si>
    <t>287508C45J</t>
  </si>
  <si>
    <t>08C45J</t>
  </si>
  <si>
    <t>Ménisectomie sous arthroscopie, en ambulatoire</t>
  </si>
  <si>
    <t>287608C461</t>
  </si>
  <si>
    <t>08C461</t>
  </si>
  <si>
    <t>Autres interventions sur les tissus mous, niveau 1</t>
  </si>
  <si>
    <t>287708C462</t>
  </si>
  <si>
    <t>08C462</t>
  </si>
  <si>
    <t>Autres interventions sur les tissus mous, niveau 2</t>
  </si>
  <si>
    <t>287808C463</t>
  </si>
  <si>
    <t>08C463</t>
  </si>
  <si>
    <t>Autres interventions sur les tissus mous, niveau 3</t>
  </si>
  <si>
    <t>287908C464</t>
  </si>
  <si>
    <t>08C464</t>
  </si>
  <si>
    <t>Autres interventions sur les tissus mous, niveau 4</t>
  </si>
  <si>
    <t>288008C46J</t>
  </si>
  <si>
    <t>08C46J</t>
  </si>
  <si>
    <t>Autres interventions sur les tissus mous, en ambulatoire</t>
  </si>
  <si>
    <t>288108C471</t>
  </si>
  <si>
    <t>08C471</t>
  </si>
  <si>
    <t>Prothèses de hanche pour traumatismes récents, niveau 1</t>
  </si>
  <si>
    <t>288208C472</t>
  </si>
  <si>
    <t>08C472</t>
  </si>
  <si>
    <t>Prothèses de hanche pour traumatismes récents, niveau 2</t>
  </si>
  <si>
    <t>288308C473</t>
  </si>
  <si>
    <t>08C473</t>
  </si>
  <si>
    <t>Prothèses de hanche pour traumatismes récents, niveau 3</t>
  </si>
  <si>
    <t>288408C474</t>
  </si>
  <si>
    <t>08C474</t>
  </si>
  <si>
    <t>Prothèses de hanche pour traumatismes récents, niveau 4</t>
  </si>
  <si>
    <t>288508C481</t>
  </si>
  <si>
    <t>08C481</t>
  </si>
  <si>
    <t>Prothèses de hanche pour des affections autres que des traumatismes récents, niveau 1</t>
  </si>
  <si>
    <t>288608C482</t>
  </si>
  <si>
    <t>08C482</t>
  </si>
  <si>
    <t>Prothèses de hanche pour des affections autres que des traumatismes récents, niveau 2</t>
  </si>
  <si>
    <t>288708C483</t>
  </si>
  <si>
    <t>08C483</t>
  </si>
  <si>
    <t>Prothèses de hanche pour des affections autres que des traumatismes récents, niveau 3</t>
  </si>
  <si>
    <t>288808C484</t>
  </si>
  <si>
    <t>08C484</t>
  </si>
  <si>
    <t>Prothèses de hanche pour des affections autres que des traumatismes récents, niveau 4</t>
  </si>
  <si>
    <t>288908C491</t>
  </si>
  <si>
    <t>08C491</t>
  </si>
  <si>
    <t>Interventions sur la hanche et le fémur pour traumatismes récents, âge supérieur à 17 ans, niveau 1</t>
  </si>
  <si>
    <t>289008C492</t>
  </si>
  <si>
    <t>08C492</t>
  </si>
  <si>
    <t>Interventions sur la hanche et le fémur pour traumatismes récents, âge supérieur à 17 ans, niveau 2</t>
  </si>
  <si>
    <t>289108C493</t>
  </si>
  <si>
    <t>08C493</t>
  </si>
  <si>
    <t>Interventions sur la hanche et le fémur pour traumatismes récents, âge supérieur à 17 ans, niveau 3</t>
  </si>
  <si>
    <t>289208C494</t>
  </si>
  <si>
    <t>08C494</t>
  </si>
  <si>
    <t>Interventions sur la hanche et le fémur pour traumatismes récents, âge supérieur à 17 ans, niveau 4</t>
  </si>
  <si>
    <t>289308C501</t>
  </si>
  <si>
    <t>08C501</t>
  </si>
  <si>
    <t>Interventions sur la hanche et le fémur sauf traumatismes récents, âge supérieur à 17 ans, niveau 1</t>
  </si>
  <si>
    <t>289408C502</t>
  </si>
  <si>
    <t>08C502</t>
  </si>
  <si>
    <t>Interventions sur la hanche et le fémur sauf traumatismes récents, âge supérieur à 17 ans, niveau 2</t>
  </si>
  <si>
    <t>289508C503</t>
  </si>
  <si>
    <t>08C503</t>
  </si>
  <si>
    <t>Interventions sur la hanche et le fémur sauf traumatismes récents, âge supérieur à 17 ans, niveau 3</t>
  </si>
  <si>
    <t>289608C504</t>
  </si>
  <si>
    <t>08C504</t>
  </si>
  <si>
    <t>Interventions sur la hanche et le fémur sauf traumatismes récents, âge supérieur à 17 ans, niveau 4</t>
  </si>
  <si>
    <t>289708C511</t>
  </si>
  <si>
    <t>08C511</t>
  </si>
  <si>
    <t>Interventions majeures sur le rachis pour fractures, cyphoses et scolioses, niveau 1</t>
  </si>
  <si>
    <t>289808C512</t>
  </si>
  <si>
    <t>08C512</t>
  </si>
  <si>
    <t>Interventions majeures sur le rachis pour fractures, cyphoses et scolioses, niveau 2</t>
  </si>
  <si>
    <t>289908C513</t>
  </si>
  <si>
    <t>08C513</t>
  </si>
  <si>
    <t>Interventions majeures sur le rachis pour fractures, cyphoses et scolioses, niveau 3</t>
  </si>
  <si>
    <t>290008C514</t>
  </si>
  <si>
    <t>08C514</t>
  </si>
  <si>
    <t>Interventions majeures sur le rachis pour fractures, cyphoses et scolioses, niveau 4</t>
  </si>
  <si>
    <t>290108C521</t>
  </si>
  <si>
    <t>08C521</t>
  </si>
  <si>
    <t>Autres interventions majeures sur le rachis, niveau 1</t>
  </si>
  <si>
    <t>290208C522</t>
  </si>
  <si>
    <t>08C522</t>
  </si>
  <si>
    <t>Autres interventions majeures sur le rachis, niveau 2</t>
  </si>
  <si>
    <t>290308C523</t>
  </si>
  <si>
    <t>08C523</t>
  </si>
  <si>
    <t>Autres interventions majeures sur le rachis, niveau 3</t>
  </si>
  <si>
    <t>290408C524</t>
  </si>
  <si>
    <t>08C524</t>
  </si>
  <si>
    <t>Autres interventions majeures sur le rachis, niveau 4</t>
  </si>
  <si>
    <t>290508C531</t>
  </si>
  <si>
    <t>08C531</t>
  </si>
  <si>
    <t>Interventions sur le genou pour traumatismes, niveau 1</t>
  </si>
  <si>
    <t>290608C532</t>
  </si>
  <si>
    <t>08C532</t>
  </si>
  <si>
    <t>Interventions sur le genou pour traumatismes, niveau 2</t>
  </si>
  <si>
    <t>290708C533</t>
  </si>
  <si>
    <t>08C533</t>
  </si>
  <si>
    <t>Interventions sur le genou pour traumatismes, niveau 3</t>
  </si>
  <si>
    <t>290908C541</t>
  </si>
  <si>
    <t>08C541</t>
  </si>
  <si>
    <t>Interventions sur le genou pour des affections autres que traumatiques, niveau 1</t>
  </si>
  <si>
    <t>291008C542</t>
  </si>
  <si>
    <t>08C542</t>
  </si>
  <si>
    <t>Interventions sur le genou pour des affections autres que traumatiques, niveau 2</t>
  </si>
  <si>
    <t>291308C54J</t>
  </si>
  <si>
    <t>08C54J</t>
  </si>
  <si>
    <t>Interventions sur le genou pour des affections autres que traumatiques, en ambulatoire</t>
  </si>
  <si>
    <t>291408C551</t>
  </si>
  <si>
    <t>08C551</t>
  </si>
  <si>
    <t>Interventions sur la cheville et l'arrière-pied pour fractures, niveau 1</t>
  </si>
  <si>
    <t>291508C552</t>
  </si>
  <si>
    <t>08C552</t>
  </si>
  <si>
    <t>Interventions sur la cheville et l'arrière-pied pour fractures, niveau 2</t>
  </si>
  <si>
    <t>292608C12J</t>
  </si>
  <si>
    <t>08C12J</t>
  </si>
  <si>
    <t>Biopsies ostéoarticulaires, en ambulatoire</t>
  </si>
  <si>
    <t>292708C28J</t>
  </si>
  <si>
    <t>08C28J</t>
  </si>
  <si>
    <t>Interventions maxillofaciales, en ambulatoire</t>
  </si>
  <si>
    <t>292808C571</t>
  </si>
  <si>
    <t>08C571</t>
  </si>
  <si>
    <t>Libérations articulaires du membre inférieur à l'exception de la hanche et du pied, niveau 1</t>
  </si>
  <si>
    <t>293308C581</t>
  </si>
  <si>
    <t>08C581</t>
  </si>
  <si>
    <t>Arthroscopies de l'épaule, niveau 1</t>
  </si>
  <si>
    <t>293408C582</t>
  </si>
  <si>
    <t>08C582</t>
  </si>
  <si>
    <t>Arthroscopies de l'épaule, niveau 2</t>
  </si>
  <si>
    <t>293708C58J</t>
  </si>
  <si>
    <t>08C58J</t>
  </si>
  <si>
    <t>Arthroscopies de l'épaule, en ambulatoire</t>
  </si>
  <si>
    <t>293808C591</t>
  </si>
  <si>
    <t>08C591</t>
  </si>
  <si>
    <t>Ténosynovectomies du poignet, niveau 1</t>
  </si>
  <si>
    <t>294208C59J</t>
  </si>
  <si>
    <t>08C59J</t>
  </si>
  <si>
    <t>Ténosynovectomies du poignet, en ambulatoire</t>
  </si>
  <si>
    <t>294308C601</t>
  </si>
  <si>
    <t>08C601</t>
  </si>
  <si>
    <t>Interventions sur le poignet autres que les ténosynovectomies, niveau 1</t>
  </si>
  <si>
    <t>294408C602</t>
  </si>
  <si>
    <t>08C602</t>
  </si>
  <si>
    <t>Interventions sur le poignet autres que les ténosynovectomies, niveau 2</t>
  </si>
  <si>
    <t>294708C60J</t>
  </si>
  <si>
    <t>08C60J</t>
  </si>
  <si>
    <t>Interventions sur le poignet autres que les ténosynovectomies, en ambulatoire</t>
  </si>
  <si>
    <t>294808C611</t>
  </si>
  <si>
    <t>08C611</t>
  </si>
  <si>
    <t>Interventions majeures pour infections ostéoarticulaires, niveau 1</t>
  </si>
  <si>
    <t>294908C612</t>
  </si>
  <si>
    <t>08C612</t>
  </si>
  <si>
    <t>Interventions majeures pour infections ostéoarticulaires, niveau 2</t>
  </si>
  <si>
    <t>295008C613</t>
  </si>
  <si>
    <t>08C613</t>
  </si>
  <si>
    <t>Interventions majeures pour infections ostéoarticulaires, niveau 3</t>
  </si>
  <si>
    <t>295108C614</t>
  </si>
  <si>
    <t>08C614</t>
  </si>
  <si>
    <t>Interventions majeures pour infections ostéoarticulaires, niveau 4</t>
  </si>
  <si>
    <t>295208C621</t>
  </si>
  <si>
    <t>08C621</t>
  </si>
  <si>
    <t>Autres interventions pour infections ostéoarticulaires, niveau 1</t>
  </si>
  <si>
    <t>295308C622</t>
  </si>
  <si>
    <t>08C622</t>
  </si>
  <si>
    <t>Autres interventions pour infections ostéoarticulaires, niveau 2</t>
  </si>
  <si>
    <t>295408C623</t>
  </si>
  <si>
    <t>08C623</t>
  </si>
  <si>
    <t>Autres interventions pour infections ostéoarticulaires, niveau 3</t>
  </si>
  <si>
    <t>295508C624</t>
  </si>
  <si>
    <t>08C624</t>
  </si>
  <si>
    <t>Autres interventions pour infections ostéoarticulaires, niveau 4</t>
  </si>
  <si>
    <t>295608C62J</t>
  </si>
  <si>
    <t>08C62J</t>
  </si>
  <si>
    <t>Autres interventions pour infections ostéoarticulaires, en ambulatoire</t>
  </si>
  <si>
    <t>295708C611</t>
  </si>
  <si>
    <t>295808C612</t>
  </si>
  <si>
    <t>295908C613</t>
  </si>
  <si>
    <t>296008C614</t>
  </si>
  <si>
    <t>296308C623</t>
  </si>
  <si>
    <t>296608C34J</t>
  </si>
  <si>
    <t>08C34J</t>
  </si>
  <si>
    <t>Interventions sur les ligaments croisés sous arthroscopie, en ambulatoire</t>
  </si>
  <si>
    <t>302808K02J</t>
  </si>
  <si>
    <t>08K02J</t>
  </si>
  <si>
    <t>Affections de l'appareil musculosquelettique sans acte opératoire de la CMD 08, avec anesthésie, en ambulatoire</t>
  </si>
  <si>
    <t>302908K031</t>
  </si>
  <si>
    <t>08K031</t>
  </si>
  <si>
    <t>Tractions continues et réductions progressives : autres que hanche et fémur, niveau 1</t>
  </si>
  <si>
    <t>303308K041</t>
  </si>
  <si>
    <t>08K041</t>
  </si>
  <si>
    <t>Tractions continues et réductions progressives : hanche et fémur, niveau 1</t>
  </si>
  <si>
    <t>303408K042</t>
  </si>
  <si>
    <t>08K042</t>
  </si>
  <si>
    <t>Tractions continues et réductions progressives : hanche et fémur, niveau 2</t>
  </si>
  <si>
    <t>303508K043</t>
  </si>
  <si>
    <t>08K043</t>
  </si>
  <si>
    <t>Tractions continues et réductions progressives : hanche et fémur, niveau 3</t>
  </si>
  <si>
    <t>303708M041</t>
  </si>
  <si>
    <t>08M041</t>
  </si>
  <si>
    <t>Fractures de la hanche et du bassin, niveau 1</t>
  </si>
  <si>
    <t>303808M042</t>
  </si>
  <si>
    <t>08M042</t>
  </si>
  <si>
    <t>Fractures de la hanche et du bassin, niveau 2</t>
  </si>
  <si>
    <t>303908M043</t>
  </si>
  <si>
    <t>08M043</t>
  </si>
  <si>
    <t>Fractures de la hanche et du bassin, niveau 3</t>
  </si>
  <si>
    <t>304008M044</t>
  </si>
  <si>
    <t>08M044</t>
  </si>
  <si>
    <t>Fractures de la hanche et du bassin, niveau 4</t>
  </si>
  <si>
    <t>304108M04T</t>
  </si>
  <si>
    <t>08M04T</t>
  </si>
  <si>
    <t>Transferts et autres séjours courts pour fractures de la hanche et du bassin</t>
  </si>
  <si>
    <t>304208M051</t>
  </si>
  <si>
    <t>08M051</t>
  </si>
  <si>
    <t>Fractures de la diaphyse, de l'épiphyse ou d'une partie non précisée du fémur, niveau 1</t>
  </si>
  <si>
    <t>304308M052</t>
  </si>
  <si>
    <t>08M052</t>
  </si>
  <si>
    <t>Fractures de la diaphyse, de l'épiphyse ou d'une partie non précisée du fémur, niveau 2</t>
  </si>
  <si>
    <t>304408M053</t>
  </si>
  <si>
    <t>08M053</t>
  </si>
  <si>
    <t>Fractures de la diaphyse, de l'épiphyse ou d'une partie non précisée du fémur, niveau 3</t>
  </si>
  <si>
    <t>304608M061</t>
  </si>
  <si>
    <t>08M061</t>
  </si>
  <si>
    <t>Fractures, entorses, luxations et dislocations de la jambe, âge inférieur à 18 ans, niveau 1</t>
  </si>
  <si>
    <t>305008M071</t>
  </si>
  <si>
    <t>08M071</t>
  </si>
  <si>
    <t>Fractures, entorses, luxations et dislocations de la jambe, âge supérieur à 17 ans, niveau 1</t>
  </si>
  <si>
    <t>305108M072</t>
  </si>
  <si>
    <t>08M072</t>
  </si>
  <si>
    <t>Fractures, entorses, luxations et dislocations de la jambe, âge supérieur à 17 ans, niveau 2</t>
  </si>
  <si>
    <t>305208M073</t>
  </si>
  <si>
    <t>08M073</t>
  </si>
  <si>
    <t>Fractures, entorses, luxations et dislocations de la jambe, âge supérieur à 17 ans, niveau 3</t>
  </si>
  <si>
    <t>305408M081</t>
  </si>
  <si>
    <t>08M081</t>
  </si>
  <si>
    <t>Entorses et luxations de la hanche et du bassin, niveau 1</t>
  </si>
  <si>
    <t>305508M082</t>
  </si>
  <si>
    <t>08M082</t>
  </si>
  <si>
    <t>Entorses et luxations de la hanche et du bassin, niveau 2</t>
  </si>
  <si>
    <t>305808M091</t>
  </si>
  <si>
    <t>08M091</t>
  </si>
  <si>
    <t>Arthropathies non spécifiques, niveau 1</t>
  </si>
  <si>
    <t>305908M092</t>
  </si>
  <si>
    <t>08M092</t>
  </si>
  <si>
    <t>Arthropathies non spécifiques, niveau 2</t>
  </si>
  <si>
    <t>306008M093</t>
  </si>
  <si>
    <t>08M093</t>
  </si>
  <si>
    <t>Arthropathies non spécifiques, niveau 3</t>
  </si>
  <si>
    <t>306208M09T</t>
  </si>
  <si>
    <t>08M09T</t>
  </si>
  <si>
    <t>Arthropathies non spécifiques, très courte durée</t>
  </si>
  <si>
    <t>306308M101</t>
  </si>
  <si>
    <t>08M101</t>
  </si>
  <si>
    <t>Maladies osseuses et arthropathies spécifiques, niveau 1</t>
  </si>
  <si>
    <t>306408M102</t>
  </si>
  <si>
    <t>08M102</t>
  </si>
  <si>
    <t>Maladies osseuses et arthropathies spécifiques, niveau 2</t>
  </si>
  <si>
    <t>306508M103</t>
  </si>
  <si>
    <t>08M103</t>
  </si>
  <si>
    <t>Maladies osseuses et arthropathies spécifiques, niveau 3</t>
  </si>
  <si>
    <t>306608M104</t>
  </si>
  <si>
    <t>08M104</t>
  </si>
  <si>
    <t>Maladies osseuses et arthropathies spécifiques, niveau 4</t>
  </si>
  <si>
    <t>306708M10T</t>
  </si>
  <si>
    <t>08M10T</t>
  </si>
  <si>
    <t>Maladies osseuses et arthropathies spécifiques, très courte durée</t>
  </si>
  <si>
    <t>306808M141</t>
  </si>
  <si>
    <t>08M141</t>
  </si>
  <si>
    <t>Affections du tissu conjonctif, niveau 1</t>
  </si>
  <si>
    <t>306908M142</t>
  </si>
  <si>
    <t>08M142</t>
  </si>
  <si>
    <t>Affections du tissu conjonctif, niveau 2</t>
  </si>
  <si>
    <t>307008M143</t>
  </si>
  <si>
    <t>08M143</t>
  </si>
  <si>
    <t>Affections du tissu conjonctif, niveau 3</t>
  </si>
  <si>
    <t>307108M144</t>
  </si>
  <si>
    <t>08M144</t>
  </si>
  <si>
    <t>Affections du tissu conjonctif, niveau 4</t>
  </si>
  <si>
    <t>307208M14T</t>
  </si>
  <si>
    <t>08M14T</t>
  </si>
  <si>
    <t>Affections du tissu conjonctif, très courte durée</t>
  </si>
  <si>
    <t>307308M151</t>
  </si>
  <si>
    <t>08M151</t>
  </si>
  <si>
    <t>Tendinites, myosites et bursites, niveau 1</t>
  </si>
  <si>
    <t>307408M152</t>
  </si>
  <si>
    <t>08M152</t>
  </si>
  <si>
    <t>Tendinites, myosites et bursites, niveau 2</t>
  </si>
  <si>
    <t>307508M153</t>
  </si>
  <si>
    <t>08M153</t>
  </si>
  <si>
    <t>Tendinites, myosites et bursites, niveau 3</t>
  </si>
  <si>
    <t>307608M154</t>
  </si>
  <si>
    <t>08M154</t>
  </si>
  <si>
    <t>Tendinites, myosites et bursites, niveau 4</t>
  </si>
  <si>
    <t>307708M181</t>
  </si>
  <si>
    <t>08M181</t>
  </si>
  <si>
    <t>Suites de traitement après une affection de l'appareil musculosquelettique ou du tissu conjonctif, niveau 1</t>
  </si>
  <si>
    <t>307808M182</t>
  </si>
  <si>
    <t>08M182</t>
  </si>
  <si>
    <t>Suites de traitement après une affection de l'appareil musculosquelettique ou du tissu conjonctif, niveau 2</t>
  </si>
  <si>
    <t>307908M183</t>
  </si>
  <si>
    <t>08M183</t>
  </si>
  <si>
    <t>Suites de traitement après une affection de l'appareil musculosquelettique ou du tissu conjonctif, niveau 3</t>
  </si>
  <si>
    <t>308108M191</t>
  </si>
  <si>
    <t>08M191</t>
  </si>
  <si>
    <t>Autres pathologies de l'appareil musculosquelettique et du tissu conjonctif, niveau 1</t>
  </si>
  <si>
    <t>308208M192</t>
  </si>
  <si>
    <t>08M192</t>
  </si>
  <si>
    <t>Autres pathologies de l'appareil musculosquelettique et du tissu conjonctif, niveau 2</t>
  </si>
  <si>
    <t>308308M193</t>
  </si>
  <si>
    <t>08M193</t>
  </si>
  <si>
    <t>Autres pathologies de l'appareil musculosquelettique et du tissu conjonctif, niveau 3</t>
  </si>
  <si>
    <t>308408M194</t>
  </si>
  <si>
    <t>08M194</t>
  </si>
  <si>
    <t>Autres pathologies de l'appareil musculosquelettique et du tissu conjonctif, niveau 4</t>
  </si>
  <si>
    <t>308508M201</t>
  </si>
  <si>
    <t>08M201</t>
  </si>
  <si>
    <t>Fractures, entorses, luxations et dislocations du bras et de l'avant-bras, âge inférieur à 18 ans, niveau 1</t>
  </si>
  <si>
    <t>308908M211</t>
  </si>
  <si>
    <t>08M211</t>
  </si>
  <si>
    <t>Entorses, luxations et dislocations du bras et de l'avant-bras, âge supérieur à 17 ans, niveau 1</t>
  </si>
  <si>
    <t>309008M212</t>
  </si>
  <si>
    <t>08M212</t>
  </si>
  <si>
    <t>Entorses, luxations et dislocations du bras et de l'avant-bras, âge supérieur à 17 ans, niveau 2</t>
  </si>
  <si>
    <t>309108M213</t>
  </si>
  <si>
    <t>08M213</t>
  </si>
  <si>
    <t>Entorses, luxations et dislocations du bras et de l'avant-bras, âge supérieur à 17 ans, niveau 3</t>
  </si>
  <si>
    <t>309208M214</t>
  </si>
  <si>
    <t>08M214</t>
  </si>
  <si>
    <t>Entorses, luxations et dislocations du bras et de l'avant-bras, âge supérieur à 17 ans, niveau 4</t>
  </si>
  <si>
    <t>309308M221</t>
  </si>
  <si>
    <t>08M221</t>
  </si>
  <si>
    <t>Fractures, entorses, luxations et dislocations de la main, niveau 1</t>
  </si>
  <si>
    <t>309508M223</t>
  </si>
  <si>
    <t>08M223</t>
  </si>
  <si>
    <t>Fractures, entorses, luxations et dislocations de la main, niveau 3</t>
  </si>
  <si>
    <t>309708M231</t>
  </si>
  <si>
    <t>08M231</t>
  </si>
  <si>
    <t>Fractures, entorses, luxations et dislocations du pied, niveau 1</t>
  </si>
  <si>
    <t>309908M233</t>
  </si>
  <si>
    <t>08M233</t>
  </si>
  <si>
    <t>Fractures, entorses, luxations et dislocations du pied, niveau 3</t>
  </si>
  <si>
    <t>310108M241</t>
  </si>
  <si>
    <t>08M241</t>
  </si>
  <si>
    <t>Tumeurs primitives malignes des os, du cartilage ou des tissus mous, niveau 1</t>
  </si>
  <si>
    <t>310208M242</t>
  </si>
  <si>
    <t>08M242</t>
  </si>
  <si>
    <t>Tumeurs primitives malignes des os, du cartilage ou des tissus mous, niveau 2</t>
  </si>
  <si>
    <t>310308M243</t>
  </si>
  <si>
    <t>08M243</t>
  </si>
  <si>
    <t>Tumeurs primitives malignes des os, du cartilage ou des tissus mous, niveau 3</t>
  </si>
  <si>
    <t>310408M244</t>
  </si>
  <si>
    <t>08M244</t>
  </si>
  <si>
    <t>Tumeurs primitives malignes des os, du cartilage ou des tissus mous, niveau 4</t>
  </si>
  <si>
    <t>310508M24T</t>
  </si>
  <si>
    <t>08M24T</t>
  </si>
  <si>
    <t>Tumeurs primitives malignes des os, du cartilage ou des tissus mous, très courte durée</t>
  </si>
  <si>
    <t>310608M251</t>
  </si>
  <si>
    <t>08M251</t>
  </si>
  <si>
    <t>Fractures pathologiques et autres tumeurs malignes de l'appareil musculosquelettique et du tissu conjonctif, niveau 1</t>
  </si>
  <si>
    <t>310708M252</t>
  </si>
  <si>
    <t>08M252</t>
  </si>
  <si>
    <t>Fractures pathologiques et autres tumeurs malignes de l'appareil musculosquelettique et du tissu conjonctif, niveau 2</t>
  </si>
  <si>
    <t>310808M253</t>
  </si>
  <si>
    <t>08M253</t>
  </si>
  <si>
    <t>Fractures pathologiques et autres tumeurs malignes de l'appareil musculosquelettique et du tissu conjonctif, niveau 3</t>
  </si>
  <si>
    <t>310908M254</t>
  </si>
  <si>
    <t>08M254</t>
  </si>
  <si>
    <t>Fractures pathologiques et autres tumeurs malignes de l'appareil musculosquelettique et du tissu conjonctif, niveau 4</t>
  </si>
  <si>
    <t>311008M25T</t>
  </si>
  <si>
    <t>08M25T</t>
  </si>
  <si>
    <t>Fractures pathologiques et autres tumeurs malignes de l'appareil musculosquelettique et du tissu conjonctif, très courte durée</t>
  </si>
  <si>
    <t>311108M261</t>
  </si>
  <si>
    <t>08M261</t>
  </si>
  <si>
    <t>Fractures du rachis, niveau 1</t>
  </si>
  <si>
    <t>311208M262</t>
  </si>
  <si>
    <t>08M262</t>
  </si>
  <si>
    <t>Fractures du rachis, niveau 2</t>
  </si>
  <si>
    <t>311308M263</t>
  </si>
  <si>
    <t>08M263</t>
  </si>
  <si>
    <t>Fractures du rachis, niveau 3</t>
  </si>
  <si>
    <t>311408M264</t>
  </si>
  <si>
    <t>08M264</t>
  </si>
  <si>
    <t>Fractures du rachis, niveau 4</t>
  </si>
  <si>
    <t>311508M271</t>
  </si>
  <si>
    <t>08M271</t>
  </si>
  <si>
    <t>Sciatiques et autres radiculopathies, niveau 1</t>
  </si>
  <si>
    <t>311608M272</t>
  </si>
  <si>
    <t>08M272</t>
  </si>
  <si>
    <t>Sciatiques et autres radiculopathies, niveau 2</t>
  </si>
  <si>
    <t>311708M273</t>
  </si>
  <si>
    <t>08M273</t>
  </si>
  <si>
    <t>Sciatiques et autres radiculopathies, niveau 3</t>
  </si>
  <si>
    <t>311908M27T</t>
  </si>
  <si>
    <t>08M27T</t>
  </si>
  <si>
    <t>Sciatiques et autres radiculopathies, très courte durée</t>
  </si>
  <si>
    <t>312008M281</t>
  </si>
  <si>
    <t>08M281</t>
  </si>
  <si>
    <t>Autres rachialgies, niveau 1</t>
  </si>
  <si>
    <t>312108M282</t>
  </si>
  <si>
    <t>08M282</t>
  </si>
  <si>
    <t>Autres rachialgies, niveau 2</t>
  </si>
  <si>
    <t>312208M283</t>
  </si>
  <si>
    <t>08M283</t>
  </si>
  <si>
    <t>Autres rachialgies, niveau 3</t>
  </si>
  <si>
    <t>312408M28T</t>
  </si>
  <si>
    <t>08M28T</t>
  </si>
  <si>
    <t>Autres rachialgies, très courte durée</t>
  </si>
  <si>
    <t>312508M291</t>
  </si>
  <si>
    <t>08M291</t>
  </si>
  <si>
    <t>Autres pathologies rachidiennes relevant d'un traitement médical, niveau 1</t>
  </si>
  <si>
    <t>312608M292</t>
  </si>
  <si>
    <t>08M292</t>
  </si>
  <si>
    <t>Autres pathologies rachidiennes relevant d'un traitement médical, niveau 2</t>
  </si>
  <si>
    <t>312708M293</t>
  </si>
  <si>
    <t>08M293</t>
  </si>
  <si>
    <t>Autres pathologies rachidiennes relevant d'un traitement médical, niveau 3</t>
  </si>
  <si>
    <t>312808M294</t>
  </si>
  <si>
    <t>08M294</t>
  </si>
  <si>
    <t>Autres pathologies rachidiennes relevant d'un traitement médical, niveau 4</t>
  </si>
  <si>
    <t>312908M301</t>
  </si>
  <si>
    <t>08M301</t>
  </si>
  <si>
    <t>Rhumatismes et raideurs articulaires, niveau 1</t>
  </si>
  <si>
    <t>313008M302</t>
  </si>
  <si>
    <t>08M302</t>
  </si>
  <si>
    <t>Rhumatismes et raideurs articulaires, niveau 2</t>
  </si>
  <si>
    <t>313308M30T</t>
  </si>
  <si>
    <t>08M30T</t>
  </si>
  <si>
    <t>Rhumatismes et raideurs articulaires, très courte durée</t>
  </si>
  <si>
    <t>313408M311</t>
  </si>
  <si>
    <t>08M311</t>
  </si>
  <si>
    <t>Ostéomyélites aigües (y compris vertébrales) et arthrites septiques, niveau 1</t>
  </si>
  <si>
    <t>313508M312</t>
  </si>
  <si>
    <t>08M312</t>
  </si>
  <si>
    <t>Ostéomyélites aigües (y compris vertébrales) et arthrites septiques, niveau 2</t>
  </si>
  <si>
    <t>313608M313</t>
  </si>
  <si>
    <t>08M313</t>
  </si>
  <si>
    <t>Ostéomyélites aigües (y compris vertébrales) et arthrites septiques, niveau 3</t>
  </si>
  <si>
    <t>313708M314</t>
  </si>
  <si>
    <t>08M314</t>
  </si>
  <si>
    <t>Ostéomyélites aigües (y compris vertébrales) et arthrites septiques, niveau 4</t>
  </si>
  <si>
    <t>313808M31T</t>
  </si>
  <si>
    <t>08M31T</t>
  </si>
  <si>
    <t>Ostéomyélites aigües (y compris vertébrales) et arthrites septiques, très courte durée</t>
  </si>
  <si>
    <t>313908M321</t>
  </si>
  <si>
    <t>08M321</t>
  </si>
  <si>
    <t>Ostéomyélites chroniques, niveau 1</t>
  </si>
  <si>
    <t>314008M322</t>
  </si>
  <si>
    <t>08M322</t>
  </si>
  <si>
    <t>Ostéomyélites chroniques, niveau 2</t>
  </si>
  <si>
    <t>314108M323</t>
  </si>
  <si>
    <t>08M323</t>
  </si>
  <si>
    <t>Ostéomyélites chroniques, niveau 3</t>
  </si>
  <si>
    <t>314208M324</t>
  </si>
  <si>
    <t>08M324</t>
  </si>
  <si>
    <t>Ostéomyélites chroniques, niveau 4</t>
  </si>
  <si>
    <t>314308M32T</t>
  </si>
  <si>
    <t>08M32T</t>
  </si>
  <si>
    <t>Ostéomyélites chroniques, très courte durée</t>
  </si>
  <si>
    <t>314408M331</t>
  </si>
  <si>
    <t>08M331</t>
  </si>
  <si>
    <t>Ablation de matériel sans acte classant, niveau 1</t>
  </si>
  <si>
    <t>314808M341</t>
  </si>
  <si>
    <t>08M341</t>
  </si>
  <si>
    <t>Algoneurodystrophie, niveau 1</t>
  </si>
  <si>
    <t>314908M342</t>
  </si>
  <si>
    <t>08M342</t>
  </si>
  <si>
    <t>Algoneurodystrophie, niveau 2</t>
  </si>
  <si>
    <t>315208M35Z</t>
  </si>
  <si>
    <t>08M35Z</t>
  </si>
  <si>
    <t>Explorations et surveillance de l'appareil musculosquelettique et du tissu conjonctif</t>
  </si>
  <si>
    <t>315308M36T</t>
  </si>
  <si>
    <t>08M36T</t>
  </si>
  <si>
    <t>Symptômes et autres recours aux soins de la CMD 08, très courte durée</t>
  </si>
  <si>
    <t>315408M36Z</t>
  </si>
  <si>
    <t>08M36Z</t>
  </si>
  <si>
    <t>Symptômes et autres recours aux soins de la CMD 08</t>
  </si>
  <si>
    <t>315508M371</t>
  </si>
  <si>
    <t>08M371</t>
  </si>
  <si>
    <t>Fractures du bras et de l'avant-bras, âge supérieur à 17 ans, niveau 1</t>
  </si>
  <si>
    <t>315608M372</t>
  </si>
  <si>
    <t>08M372</t>
  </si>
  <si>
    <t>Fractures du bras et de l'avant-bras, âge supérieur à 17 ans, niveau 2</t>
  </si>
  <si>
    <t>315708M373</t>
  </si>
  <si>
    <t>08M373</t>
  </si>
  <si>
    <t>Fractures du bras et de l'avant-bras, âge supérieur à 17 ans, niveau 3</t>
  </si>
  <si>
    <t>315808M374</t>
  </si>
  <si>
    <t>08M374</t>
  </si>
  <si>
    <t>Fractures du bras et de l'avant-bras, âge supérieur à 17 ans, niveau 4</t>
  </si>
  <si>
    <t>315908M381</t>
  </si>
  <si>
    <t>08M381</t>
  </si>
  <si>
    <t>Entorses et luxations du rachis, niveau 1</t>
  </si>
  <si>
    <t>316308M05T</t>
  </si>
  <si>
    <t>08M05T</t>
  </si>
  <si>
    <t>Transferts et autres séjours pour fractures de la diaphyse, de l'épiphyse ou d'une partie non précisée du fémur</t>
  </si>
  <si>
    <t>316408M06T</t>
  </si>
  <si>
    <t>08M06T</t>
  </si>
  <si>
    <t>Transferts et autres séjours courts pour fractures, entorses, luxations et dislocations de la jambe, âge inférieur à 18 ans</t>
  </si>
  <si>
    <t>316508M07T</t>
  </si>
  <si>
    <t>08M07T</t>
  </si>
  <si>
    <t>Transferts et autres séjours courts pour fractures, entorses, luxations et dislocations de la jambe, âge supérieur à 17 ans</t>
  </si>
  <si>
    <t>316608M08T</t>
  </si>
  <si>
    <t>08M08T</t>
  </si>
  <si>
    <t>Transferts et autres séjours courts pour entorses et luxations de la hanche et du bassin</t>
  </si>
  <si>
    <t>316708M15T</t>
  </si>
  <si>
    <t>08M15T</t>
  </si>
  <si>
    <t>Tendinites, myosites et bursites, très courte durée</t>
  </si>
  <si>
    <t>316808M18T</t>
  </si>
  <si>
    <t>08M18T</t>
  </si>
  <si>
    <t>Suites de traitement après une affection de l'appareil musculosquelettique ou du tissu conjonctif, très courte durée</t>
  </si>
  <si>
    <t>316908M19T</t>
  </si>
  <si>
    <t>08M19T</t>
  </si>
  <si>
    <t>Autres pathologies de l'appareil musculosquelettique et du tissu conjonctif, très courte durée</t>
  </si>
  <si>
    <t>317008M29T</t>
  </si>
  <si>
    <t>08M29T</t>
  </si>
  <si>
    <t>Autres pathologies rachidiennes relevant d'un traitement médical, très courte durée</t>
  </si>
  <si>
    <t>317108M33T</t>
  </si>
  <si>
    <t>08M33T</t>
  </si>
  <si>
    <t>Ablation de matériel sans acte classant, très courte durée</t>
  </si>
  <si>
    <t>317208M34T</t>
  </si>
  <si>
    <t>08M34T</t>
  </si>
  <si>
    <t>Algoneurodystrophie, très courte durée</t>
  </si>
  <si>
    <t>317308M37T</t>
  </si>
  <si>
    <t>08M37T</t>
  </si>
  <si>
    <t>Fractures du bras et de l'avant-bras, âge supérieur à 17 ans, très courte durée</t>
  </si>
  <si>
    <t>317408M38T</t>
  </si>
  <si>
    <t>08M38T</t>
  </si>
  <si>
    <t>Entorses et luxations du rachis, très courte durée</t>
  </si>
  <si>
    <t>331409C021</t>
  </si>
  <si>
    <t>09C021</t>
  </si>
  <si>
    <t>Greffes de peau et/ou parages de plaie pour ulcère cutané ou cellulite, niveau 1</t>
  </si>
  <si>
    <t>331509C022</t>
  </si>
  <si>
    <t>09C022</t>
  </si>
  <si>
    <t>Greffes de peau et/ou parages de plaie pour ulcère cutané ou cellulite, niveau 2</t>
  </si>
  <si>
    <t>331609C023</t>
  </si>
  <si>
    <t>09C023</t>
  </si>
  <si>
    <t>Greffes de peau et/ou parages de plaie pour ulcère cutané ou cellulite, niveau 3</t>
  </si>
  <si>
    <t>331709C024</t>
  </si>
  <si>
    <t>09C024</t>
  </si>
  <si>
    <t>Greffes de peau et/ou parages de plaie pour ulcère cutané ou cellulite, niveau 4</t>
  </si>
  <si>
    <t>331809C02J</t>
  </si>
  <si>
    <t>09C02J</t>
  </si>
  <si>
    <t>Greffes de peau et/ou parages de plaie pour ulcère cutané ou cellulite, en ambulatoire</t>
  </si>
  <si>
    <t>331909C031</t>
  </si>
  <si>
    <t>09C031</t>
  </si>
  <si>
    <t>Greffes de peau et/ou parages de plaie à l'exception des ulcères cutanés et cellulites, niveau 1</t>
  </si>
  <si>
    <t>332009C032</t>
  </si>
  <si>
    <t>09C032</t>
  </si>
  <si>
    <t>Greffes de peau et/ou parages de plaie à l'exception des ulcères cutanés et cellulites, niveau 2</t>
  </si>
  <si>
    <t>332109C033</t>
  </si>
  <si>
    <t>09C033</t>
  </si>
  <si>
    <t>Greffes de peau et/ou parages de plaie à l'exception des ulcères cutanés et cellulites, niveau 3</t>
  </si>
  <si>
    <t>332209C034</t>
  </si>
  <si>
    <t>09C034</t>
  </si>
  <si>
    <t>Greffes de peau et/ou parages de plaie à l'exception des ulcères cutanés et cellulites, niveau 4</t>
  </si>
  <si>
    <t>332309C03J</t>
  </si>
  <si>
    <t>09C03J</t>
  </si>
  <si>
    <t>Greffes de peau et/ou parages de plaie à l'exception des ulcères cutanés et cellulites, en ambulatoire</t>
  </si>
  <si>
    <t>332409C041</t>
  </si>
  <si>
    <t>09C041</t>
  </si>
  <si>
    <t>Mastectomies totales pour tumeur maligne, niveau 1</t>
  </si>
  <si>
    <t>332509C042</t>
  </si>
  <si>
    <t>09C042</t>
  </si>
  <si>
    <t>Mastectomies totales pour tumeur maligne, niveau 2</t>
  </si>
  <si>
    <t>332609C043</t>
  </si>
  <si>
    <t>09C043</t>
  </si>
  <si>
    <t>Mastectomies totales pour tumeur maligne, niveau 3</t>
  </si>
  <si>
    <t>332809C051</t>
  </si>
  <si>
    <t>09C051</t>
  </si>
  <si>
    <t>Mastectomies subtotales pour tumeur maligne, niveau 1</t>
  </si>
  <si>
    <t>332909C052</t>
  </si>
  <si>
    <t>09C052</t>
  </si>
  <si>
    <t>Mastectomies subtotales pour tumeur maligne, niveau 2</t>
  </si>
  <si>
    <t>333009C053</t>
  </si>
  <si>
    <t>09C053</t>
  </si>
  <si>
    <t>Mastectomies subtotales pour tumeur maligne, niveau 3</t>
  </si>
  <si>
    <t>333209C05J</t>
  </si>
  <si>
    <t>09C05J</t>
  </si>
  <si>
    <t>Mastectomies subtotales pour tumeur maligne, en ambulatoire</t>
  </si>
  <si>
    <t>333409C062</t>
  </si>
  <si>
    <t>09C062</t>
  </si>
  <si>
    <t>Interventions sur le sein pour des affections non malignes autres que les actes de biopsie et d'excision locale, niveau 2</t>
  </si>
  <si>
    <t>333809C071</t>
  </si>
  <si>
    <t>09C071</t>
  </si>
  <si>
    <t>Biopsies et excisions locales pour des affections non malignes du sein, niveau 1</t>
  </si>
  <si>
    <t>334209C07J</t>
  </si>
  <si>
    <t>09C07J</t>
  </si>
  <si>
    <t>Biopsies et excisions locales pour des affections non malignes du sein, en ambulatoire</t>
  </si>
  <si>
    <t>334309C081</t>
  </si>
  <si>
    <t>09C081</t>
  </si>
  <si>
    <t>Interventions sur la région anale et périanale, niveau 1</t>
  </si>
  <si>
    <t>334409C082</t>
  </si>
  <si>
    <t>09C082</t>
  </si>
  <si>
    <t>Interventions sur la région anale et périanale, niveau 2</t>
  </si>
  <si>
    <t>334709C08J</t>
  </si>
  <si>
    <t>09C08J</t>
  </si>
  <si>
    <t>Interventions sur la région anale et périanale, en ambulatoire</t>
  </si>
  <si>
    <t>334809C091</t>
  </si>
  <si>
    <t>09C091</t>
  </si>
  <si>
    <t>Interventions plastiques en dehors de la chirurgie esthétique, niveau 1</t>
  </si>
  <si>
    <t>334909C092</t>
  </si>
  <si>
    <t>09C092</t>
  </si>
  <si>
    <t>Interventions plastiques en dehors de la chirurgie esthétique, niveau 2</t>
  </si>
  <si>
    <t>335009C093</t>
  </si>
  <si>
    <t>09C093</t>
  </si>
  <si>
    <t>Interventions plastiques en dehors de la chirurgie esthétique, niveau 3</t>
  </si>
  <si>
    <t>335209C09J</t>
  </si>
  <si>
    <t>09C09J</t>
  </si>
  <si>
    <t>Interventions plastiques en dehors de la chirurgie esthétique, en ambulatoire</t>
  </si>
  <si>
    <t>335309C101</t>
  </si>
  <si>
    <t>09C101</t>
  </si>
  <si>
    <t>Autres interventions sur la peau, les tissus sous-cutanés ou les seins, niveau 1</t>
  </si>
  <si>
    <t>335409C102</t>
  </si>
  <si>
    <t>09C102</t>
  </si>
  <si>
    <t>Autres interventions sur la peau, les tissus sous-cutanés ou les seins, niveau 2</t>
  </si>
  <si>
    <t>335509C103</t>
  </si>
  <si>
    <t>09C103</t>
  </si>
  <si>
    <t>Autres interventions sur la peau, les tissus sous-cutanés ou les seins, niveau 3</t>
  </si>
  <si>
    <t>335609C104</t>
  </si>
  <si>
    <t>09C104</t>
  </si>
  <si>
    <t>Autres interventions sur la peau, les tissus sous-cutanés ou les seins, niveau 4</t>
  </si>
  <si>
    <t>335709C10J</t>
  </si>
  <si>
    <t>09C10J</t>
  </si>
  <si>
    <t>Autres interventions sur la peau, les tissus sous-cutanés ou les seins, en ambulatoire</t>
  </si>
  <si>
    <t>335809C111</t>
  </si>
  <si>
    <t>09C111</t>
  </si>
  <si>
    <t>Reconstructions des seins, niveau 1</t>
  </si>
  <si>
    <t>335909C112</t>
  </si>
  <si>
    <t>09C112</t>
  </si>
  <si>
    <t>Reconstructions des seins, niveau 2</t>
  </si>
  <si>
    <t>336009C113</t>
  </si>
  <si>
    <t>09C113</t>
  </si>
  <si>
    <t>Reconstructions des seins, niveau 3</t>
  </si>
  <si>
    <t>336209C111</t>
  </si>
  <si>
    <t>336309C112</t>
  </si>
  <si>
    <t>336609C121</t>
  </si>
  <si>
    <t>09C121</t>
  </si>
  <si>
    <t>Interventions pour kystes, granulomes et interventions sur les ongles, niveau 1</t>
  </si>
  <si>
    <t>337009C12J</t>
  </si>
  <si>
    <t>09C12J</t>
  </si>
  <si>
    <t>Interventions pour kystes, granulomes et interventions sur les ongles, en ambulatoire</t>
  </si>
  <si>
    <t>337109C131</t>
  </si>
  <si>
    <t>09C131</t>
  </si>
  <si>
    <t>Interventions pour condylomes anogénitaux, niveau 1</t>
  </si>
  <si>
    <t>337509C13J</t>
  </si>
  <si>
    <t>09C13J</t>
  </si>
  <si>
    <t>Interventions pour condylomes anogénitaux, en ambulatoire</t>
  </si>
  <si>
    <t>337609C141</t>
  </si>
  <si>
    <t>09C141</t>
  </si>
  <si>
    <t>Certains curages lymphonodaux pour des affections de la peau, des tissus sous-cutanés ou des seins, niveau 1</t>
  </si>
  <si>
    <t>337709C142</t>
  </si>
  <si>
    <t>09C142</t>
  </si>
  <si>
    <t>Certains curages lymphonodaux pour des affections de la peau, des tissus sous-cutanés ou des seins, niveau 2</t>
  </si>
  <si>
    <t>338009C14J</t>
  </si>
  <si>
    <t>09C14J</t>
  </si>
  <si>
    <t>Certains curages lymphonodaux pour des affections de la peau, des tissus sous-cutanés ou des seins, en ambulatoire</t>
  </si>
  <si>
    <t>338109C151</t>
  </si>
  <si>
    <t>09C151</t>
  </si>
  <si>
    <t>Interventions sur la peau, les tissus sous-cutanés ou les seins pour lésions traumatiques, niveau 1</t>
  </si>
  <si>
    <t>338209C152</t>
  </si>
  <si>
    <t>09C152</t>
  </si>
  <si>
    <t>Interventions sur la peau, les tissus sous-cutanés ou les seins pour lésions traumatiques, niveau 2</t>
  </si>
  <si>
    <t>338309C153</t>
  </si>
  <si>
    <t>09C153</t>
  </si>
  <si>
    <t>Interventions sur la peau, les tissus sous-cutanés ou les seins pour lésions traumatiques, niveau 3</t>
  </si>
  <si>
    <t>338409C154</t>
  </si>
  <si>
    <t>09C154</t>
  </si>
  <si>
    <t>Interventions sur la peau, les tissus sous-cutanés ou les seins pour lésions traumatiques, niveau 4</t>
  </si>
  <si>
    <t>338509C15J</t>
  </si>
  <si>
    <t>09C15J</t>
  </si>
  <si>
    <t>Interventions sur la peau, les tissus sous-cutanés ou les seins pour lésions traumatiques, en ambulatoire</t>
  </si>
  <si>
    <t>338609C041</t>
  </si>
  <si>
    <t>338709C042</t>
  </si>
  <si>
    <t>339009C051</t>
  </si>
  <si>
    <t>339109C052</t>
  </si>
  <si>
    <t>339409C05J</t>
  </si>
  <si>
    <t>351409K02J</t>
  </si>
  <si>
    <t>09K02J</t>
  </si>
  <si>
    <t>Affections de la peau, des tissus sous-cutanés et des seins sans acte opératoire de la CMD 09, avec anesthésie, en ambulatoire</t>
  </si>
  <si>
    <t>351509M021</t>
  </si>
  <si>
    <t>09M021</t>
  </si>
  <si>
    <t>Traumatismes de la peau et des tissus sous-cutanés, âge inférieur à 18 ans, niveau 1</t>
  </si>
  <si>
    <t>351609M022</t>
  </si>
  <si>
    <t>09M022</t>
  </si>
  <si>
    <t>Traumatismes de la peau et des tissus sous-cutanés, âge inférieur à 18 ans, niveau 2</t>
  </si>
  <si>
    <t>351909M02T</t>
  </si>
  <si>
    <t>09M02T</t>
  </si>
  <si>
    <t>Traumatismes de la peau et des tissus sous-cutanés, âge inférieur à 18 ans, très courte durée</t>
  </si>
  <si>
    <t>352009M031</t>
  </si>
  <si>
    <t>09M031</t>
  </si>
  <si>
    <t>Traumatismes de la peau et des tissus sous-cutanés, âge supérieur à 17 ans, niveau 1</t>
  </si>
  <si>
    <t>352109M032</t>
  </si>
  <si>
    <t>09M032</t>
  </si>
  <si>
    <t>Traumatismes de la peau et des tissus sous-cutanés, âge supérieur à 17 ans, niveau 2</t>
  </si>
  <si>
    <t>352209M033</t>
  </si>
  <si>
    <t>09M033</t>
  </si>
  <si>
    <t>Traumatismes de la peau et des tissus sous-cutanés, âge supérieur à 17 ans, niveau 3</t>
  </si>
  <si>
    <t>352309M034</t>
  </si>
  <si>
    <t>09M034</t>
  </si>
  <si>
    <t>Traumatismes de la peau et des tissus sous-cutanés, âge supérieur à 17 ans, niveau 4</t>
  </si>
  <si>
    <t>352409M03T</t>
  </si>
  <si>
    <t>09M03T</t>
  </si>
  <si>
    <t>Traumatismes de la peau et des tissus sous-cutanés, âge supérieur à 17 ans, très courte durée</t>
  </si>
  <si>
    <t>352509M041</t>
  </si>
  <si>
    <t>09M041</t>
  </si>
  <si>
    <t>Lésions, infections et inflammations de la peau et des tissus sous-cutanés, âge inférieur à 18 ans, niveau 1</t>
  </si>
  <si>
    <t>352609M042</t>
  </si>
  <si>
    <t>09M042</t>
  </si>
  <si>
    <t>Lésions, infections et inflammations de la peau et des tissus sous-cutanés, âge inférieur à 18 ans, niveau 2</t>
  </si>
  <si>
    <t>352709M043</t>
  </si>
  <si>
    <t>09M043</t>
  </si>
  <si>
    <t>Lésions, infections et inflammations de la peau et des tissus sous-cutanés, âge inférieur à 18 ans, niveau 3</t>
  </si>
  <si>
    <t>352909M04T</t>
  </si>
  <si>
    <t>09M04T</t>
  </si>
  <si>
    <t>Lésions, infections et inflammations de la peau et des tissus sous-cutanés, âge inférieur à 18 ans, très courte durée</t>
  </si>
  <si>
    <t>353009M051</t>
  </si>
  <si>
    <t>09M051</t>
  </si>
  <si>
    <t>Lésions, infections et inflammations de la peau et des tissus sous-cutanés, âge supérieur à 17 ans, niveau 1</t>
  </si>
  <si>
    <t>353109M052</t>
  </si>
  <si>
    <t>09M052</t>
  </si>
  <si>
    <t>Lésions, infections et inflammations de la peau et des tissus sous-cutanés, âge supérieur à 17 ans, niveau 2</t>
  </si>
  <si>
    <t>353209M053</t>
  </si>
  <si>
    <t>09M053</t>
  </si>
  <si>
    <t>Lésions, infections et inflammations de la peau et des tissus sous-cutanés, âge supérieur à 17 ans, niveau 3</t>
  </si>
  <si>
    <t>353309M054</t>
  </si>
  <si>
    <t>09M054</t>
  </si>
  <si>
    <t>Lésions, infections et inflammations de la peau et des tissus sous-cutanés, âge supérieur à 17 ans, niveau 4</t>
  </si>
  <si>
    <t>353409M05T</t>
  </si>
  <si>
    <t>09M05T</t>
  </si>
  <si>
    <t>Lésions, infections et inflammations de la peau et des tissus sous-cutanés, âge supérieur à 17 ans, très courte durée</t>
  </si>
  <si>
    <t>353509M061</t>
  </si>
  <si>
    <t>09M061</t>
  </si>
  <si>
    <t>Ulcères cutanés, niveau 1</t>
  </si>
  <si>
    <t>353609M062</t>
  </si>
  <si>
    <t>09M062</t>
  </si>
  <si>
    <t>Ulcères cutanés, niveau 2</t>
  </si>
  <si>
    <t>353709M063</t>
  </si>
  <si>
    <t>09M063</t>
  </si>
  <si>
    <t>Ulcères cutanés, niveau 3</t>
  </si>
  <si>
    <t>353809M064</t>
  </si>
  <si>
    <t>09M064</t>
  </si>
  <si>
    <t>Ulcères cutanés, niveau 4</t>
  </si>
  <si>
    <t>353909M06T</t>
  </si>
  <si>
    <t>09M06T</t>
  </si>
  <si>
    <t>Ulcères cutanés, très courte durée</t>
  </si>
  <si>
    <t>354009M071</t>
  </si>
  <si>
    <t>09M071</t>
  </si>
  <si>
    <t>Autres affections dermatologiques, niveau 1</t>
  </si>
  <si>
    <t>354109M072</t>
  </si>
  <si>
    <t>09M072</t>
  </si>
  <si>
    <t>Autres affections dermatologiques, niveau 2</t>
  </si>
  <si>
    <t>354209M073</t>
  </si>
  <si>
    <t>09M073</t>
  </si>
  <si>
    <t>Autres affections dermatologiques, niveau 3</t>
  </si>
  <si>
    <t>354309M074</t>
  </si>
  <si>
    <t>09M074</t>
  </si>
  <si>
    <t>Autres affections dermatologiques, niveau 4</t>
  </si>
  <si>
    <t>354409M07T</t>
  </si>
  <si>
    <t>09M07T</t>
  </si>
  <si>
    <t>Autres affections dermatologiques, très courte durée</t>
  </si>
  <si>
    <t>354509M081</t>
  </si>
  <si>
    <t>09M081</t>
  </si>
  <si>
    <t>Affections dermatologiques sévères, niveau 1</t>
  </si>
  <si>
    <t>354609M082</t>
  </si>
  <si>
    <t>09M082</t>
  </si>
  <si>
    <t>Affections dermatologiques sévères, niveau 2</t>
  </si>
  <si>
    <t>354709M083</t>
  </si>
  <si>
    <t>09M083</t>
  </si>
  <si>
    <t>Affections dermatologiques sévères, niveau 3</t>
  </si>
  <si>
    <t>354809M084</t>
  </si>
  <si>
    <t>09M084</t>
  </si>
  <si>
    <t>Affections dermatologiques sévères, niveau 4</t>
  </si>
  <si>
    <t>354909M08T</t>
  </si>
  <si>
    <t>09M08T</t>
  </si>
  <si>
    <t>Affections dermatologiques sévères, très courte durée</t>
  </si>
  <si>
    <t>355009M091</t>
  </si>
  <si>
    <t>09M091</t>
  </si>
  <si>
    <t>Affections non malignes des seins, niveau 1</t>
  </si>
  <si>
    <t>355109M092</t>
  </si>
  <si>
    <t>09M092</t>
  </si>
  <si>
    <t>Affections non malignes des seins, niveau 2</t>
  </si>
  <si>
    <t>355209M093</t>
  </si>
  <si>
    <t>09M093</t>
  </si>
  <si>
    <t>Affections non malignes des seins, niveau 3</t>
  </si>
  <si>
    <t>355409M09T</t>
  </si>
  <si>
    <t>09M09T</t>
  </si>
  <si>
    <t>Affections non malignes des seins, très courte durée</t>
  </si>
  <si>
    <t>355509M101</t>
  </si>
  <si>
    <t>09M101</t>
  </si>
  <si>
    <t>Tumeurs malignes des seins, niveau 1</t>
  </si>
  <si>
    <t>355609M102</t>
  </si>
  <si>
    <t>09M102</t>
  </si>
  <si>
    <t>Tumeurs malignes des seins, niveau 2</t>
  </si>
  <si>
    <t>355709M103</t>
  </si>
  <si>
    <t>09M103</t>
  </si>
  <si>
    <t>Tumeurs malignes des seins, niveau 3</t>
  </si>
  <si>
    <t>355809M104</t>
  </si>
  <si>
    <t>09M104</t>
  </si>
  <si>
    <t>Tumeurs malignes des seins, niveau 4</t>
  </si>
  <si>
    <t>355909M111</t>
  </si>
  <si>
    <t>09M111</t>
  </si>
  <si>
    <t>Tumeurs de la peau, niveau 1</t>
  </si>
  <si>
    <t>356009M112</t>
  </si>
  <si>
    <t>09M112</t>
  </si>
  <si>
    <t>Tumeurs de la peau, niveau 2</t>
  </si>
  <si>
    <t>356109M113</t>
  </si>
  <si>
    <t>09M113</t>
  </si>
  <si>
    <t>Tumeurs de la peau, niveau 3</t>
  </si>
  <si>
    <t>356209M114</t>
  </si>
  <si>
    <t>09M114</t>
  </si>
  <si>
    <t>Tumeurs de la peau, niveau 4</t>
  </si>
  <si>
    <t>356309M12Z</t>
  </si>
  <si>
    <t>09M12Z</t>
  </si>
  <si>
    <t>Explorations et surveillance des affections de la peau</t>
  </si>
  <si>
    <t>356409M13Z</t>
  </si>
  <si>
    <t>09M13Z</t>
  </si>
  <si>
    <t>Explorations et surveillance des affections des seins</t>
  </si>
  <si>
    <t>356509M14Z</t>
  </si>
  <si>
    <t>09M14Z</t>
  </si>
  <si>
    <t>Symptômes et autres recours aux soins concernant les affections de la peau</t>
  </si>
  <si>
    <t>356609M15Z</t>
  </si>
  <si>
    <t>09M15Z</t>
  </si>
  <si>
    <t>Symptômes et autres recours aux soins concernant les affections des seins</t>
  </si>
  <si>
    <t>356709M10T</t>
  </si>
  <si>
    <t>09M10T</t>
  </si>
  <si>
    <t>Tumeurs malignes des seins, très courte durée</t>
  </si>
  <si>
    <t>356809M11T</t>
  </si>
  <si>
    <t>09M11T</t>
  </si>
  <si>
    <t>Tumeurs de la peau, très courte durée</t>
  </si>
  <si>
    <t>356909M14T</t>
  </si>
  <si>
    <t>09M14T</t>
  </si>
  <si>
    <t>Symptômes et autres recours aux soins concernant les affections de la peau, très courte durée</t>
  </si>
  <si>
    <t>371710C021</t>
  </si>
  <si>
    <t>10C021</t>
  </si>
  <si>
    <t>Interventions sur l'hypophyse, niveau 1</t>
  </si>
  <si>
    <t>371810C022</t>
  </si>
  <si>
    <t>10C022</t>
  </si>
  <si>
    <t>Interventions sur l'hypophyse, niveau 2</t>
  </si>
  <si>
    <t>371910C023</t>
  </si>
  <si>
    <t>10C023</t>
  </si>
  <si>
    <t>Interventions sur l'hypophyse, niveau 3</t>
  </si>
  <si>
    <t>372110C031</t>
  </si>
  <si>
    <t>10C031</t>
  </si>
  <si>
    <t>Interventions sur les glandes surrénales, niveau 1</t>
  </si>
  <si>
    <t>372210C032</t>
  </si>
  <si>
    <t>10C032</t>
  </si>
  <si>
    <t>Interventions sur les glandes surrénales, niveau 2</t>
  </si>
  <si>
    <t>372310C033</t>
  </si>
  <si>
    <t>10C033</t>
  </si>
  <si>
    <t>Interventions sur les glandes surrénales, niveau 3</t>
  </si>
  <si>
    <t>372510C051</t>
  </si>
  <si>
    <t>10C051</t>
  </si>
  <si>
    <t>Interventions sur les parathyroïdes, niveau 1</t>
  </si>
  <si>
    <t>372610C052</t>
  </si>
  <si>
    <t>10C052</t>
  </si>
  <si>
    <t>Interventions sur les parathyroïdes, niveau 2</t>
  </si>
  <si>
    <t>372710C053</t>
  </si>
  <si>
    <t>10C053</t>
  </si>
  <si>
    <t>Interventions sur les parathyroïdes, niveau 3</t>
  </si>
  <si>
    <t>372910C071</t>
  </si>
  <si>
    <t>10C071</t>
  </si>
  <si>
    <t>Interventions sur le tractus thyréoglosse, niveau 1</t>
  </si>
  <si>
    <t>373310C081</t>
  </si>
  <si>
    <t>10C081</t>
  </si>
  <si>
    <t>Autres interventions pour troubles endocriniens, métaboliques ou nutritionnels, niveau 1</t>
  </si>
  <si>
    <t>373410C082</t>
  </si>
  <si>
    <t>10C082</t>
  </si>
  <si>
    <t>Autres interventions pour troubles endocriniens, métaboliques ou nutritionnels, niveau 2</t>
  </si>
  <si>
    <t>373510C083</t>
  </si>
  <si>
    <t>10C083</t>
  </si>
  <si>
    <t>Autres interventions pour troubles endocriniens, métaboliques ou nutritionnels, niveau 3</t>
  </si>
  <si>
    <t>373610C084</t>
  </si>
  <si>
    <t>10C084</t>
  </si>
  <si>
    <t>Autres interventions pour troubles endocriniens, métaboliques ou nutritionnels, niveau 4</t>
  </si>
  <si>
    <t>373810C091</t>
  </si>
  <si>
    <t>10C091</t>
  </si>
  <si>
    <t>Gastroplasties pour obésité, niveau 1</t>
  </si>
  <si>
    <t>374210C101</t>
  </si>
  <si>
    <t>10C101</t>
  </si>
  <si>
    <t>Autres interventions pour obésité, niveau 1</t>
  </si>
  <si>
    <t>374310C102</t>
  </si>
  <si>
    <t>10C102</t>
  </si>
  <si>
    <t>Autres interventions pour obésité, niveau 2</t>
  </si>
  <si>
    <t>374610C111</t>
  </si>
  <si>
    <t>10C111</t>
  </si>
  <si>
    <t>Interventions sur la thyroïde pour tumeurs malignes, niveau 1</t>
  </si>
  <si>
    <t>374710C112</t>
  </si>
  <si>
    <t>10C112</t>
  </si>
  <si>
    <t>Interventions sur la thyroïde pour tumeurs malignes, niveau 2</t>
  </si>
  <si>
    <t>374810C113</t>
  </si>
  <si>
    <t>10C113</t>
  </si>
  <si>
    <t>Interventions sur la thyroïde pour tumeurs malignes, niveau 3</t>
  </si>
  <si>
    <t>375010C121</t>
  </si>
  <si>
    <t>10C121</t>
  </si>
  <si>
    <t>Interventions sur la thyroïde pour affections non malignes, niveau 1</t>
  </si>
  <si>
    <t>375110C122</t>
  </si>
  <si>
    <t>10C122</t>
  </si>
  <si>
    <t>Interventions sur la thyroïde pour affections non malignes, niveau 2</t>
  </si>
  <si>
    <t>375210C123</t>
  </si>
  <si>
    <t>10C123</t>
  </si>
  <si>
    <t>Interventions sur la thyroïde pour affections non malignes, niveau 3</t>
  </si>
  <si>
    <t>375410C131</t>
  </si>
  <si>
    <t>10C131</t>
  </si>
  <si>
    <t>Interventions digestives autres que les gastroplasties, pour obésité, niveau 1</t>
  </si>
  <si>
    <t>375510C132</t>
  </si>
  <si>
    <t>10C132</t>
  </si>
  <si>
    <t>Interventions digestives autres que les gastroplasties, pour obésité, niveau 2</t>
  </si>
  <si>
    <t>375610C133</t>
  </si>
  <si>
    <t>10C133</t>
  </si>
  <si>
    <t>Interventions digestives autres que les gastroplasties, pour obésité, niveau 3</t>
  </si>
  <si>
    <t>375710C134</t>
  </si>
  <si>
    <t>10C134</t>
  </si>
  <si>
    <t>Interventions digestives autres que les gastroplasties, pour obésité, niveau 4</t>
  </si>
  <si>
    <t>391110M021</t>
  </si>
  <si>
    <t>10M021</t>
  </si>
  <si>
    <t>Diabète, âge supérieur à 35 ans, niveau 1</t>
  </si>
  <si>
    <t>391210M022</t>
  </si>
  <si>
    <t>10M022</t>
  </si>
  <si>
    <t>Diabète, âge supérieur à 35 ans, niveau 2</t>
  </si>
  <si>
    <t>391310M023</t>
  </si>
  <si>
    <t>10M023</t>
  </si>
  <si>
    <t>Diabète, âge supérieur à 35 ans, niveau 3</t>
  </si>
  <si>
    <t>391410M024</t>
  </si>
  <si>
    <t>10M024</t>
  </si>
  <si>
    <t>Diabète, âge supérieur à 35 ans, niveau 4</t>
  </si>
  <si>
    <t>391510M02T</t>
  </si>
  <si>
    <t>10M02T</t>
  </si>
  <si>
    <t>Diabète, âge supérieur à 35 ans, très courte durée</t>
  </si>
  <si>
    <t>391610M031</t>
  </si>
  <si>
    <t>10M031</t>
  </si>
  <si>
    <t>Diabète, âge inférieur à 36 ans, niveau 1</t>
  </si>
  <si>
    <t>391710M032</t>
  </si>
  <si>
    <t>10M032</t>
  </si>
  <si>
    <t>Diabète, âge inférieur à 36 ans, niveau 2</t>
  </si>
  <si>
    <t>391810M033</t>
  </si>
  <si>
    <t>10M033</t>
  </si>
  <si>
    <t>Diabète, âge inférieur à 36 ans, niveau 3</t>
  </si>
  <si>
    <t>392010M03T</t>
  </si>
  <si>
    <t>10M03T</t>
  </si>
  <si>
    <t>Diabète, âge inférieur à 36 ans, très courte durée</t>
  </si>
  <si>
    <t>392110M071</t>
  </si>
  <si>
    <t>10M071</t>
  </si>
  <si>
    <t>Autres troubles endocriniens, niveau 1</t>
  </si>
  <si>
    <t>392210M072</t>
  </si>
  <si>
    <t>10M072</t>
  </si>
  <si>
    <t>Autres troubles endocriniens, niveau 2</t>
  </si>
  <si>
    <t>392310M073</t>
  </si>
  <si>
    <t>10M073</t>
  </si>
  <si>
    <t>Autres troubles endocriniens, niveau 3</t>
  </si>
  <si>
    <t>392410M074</t>
  </si>
  <si>
    <t>10M074</t>
  </si>
  <si>
    <t>Autres troubles endocriniens, niveau 4</t>
  </si>
  <si>
    <t>392510M07T</t>
  </si>
  <si>
    <t>10M07T</t>
  </si>
  <si>
    <t>Autres troubles endocriniens, très courte durée</t>
  </si>
  <si>
    <t>392610M081</t>
  </si>
  <si>
    <t>10M081</t>
  </si>
  <si>
    <t>Acidocétose et coma diabétique, niveau 1</t>
  </si>
  <si>
    <t>392710M082</t>
  </si>
  <si>
    <t>10M082</t>
  </si>
  <si>
    <t>Acidocétose et coma diabétique, niveau 2</t>
  </si>
  <si>
    <t>392810M083</t>
  </si>
  <si>
    <t>10M083</t>
  </si>
  <si>
    <t>Acidocétose et coma diabétique, niveau 3</t>
  </si>
  <si>
    <t>392910M084</t>
  </si>
  <si>
    <t>10M084</t>
  </si>
  <si>
    <t>Acidocétose et coma diabétique, niveau 4</t>
  </si>
  <si>
    <t>393010M08T</t>
  </si>
  <si>
    <t>10M08T</t>
  </si>
  <si>
    <t>Acidocétose et coma diabétique, très courte durée</t>
  </si>
  <si>
    <t>393110M091</t>
  </si>
  <si>
    <t>10M091</t>
  </si>
  <si>
    <t>Obésité, niveau 1</t>
  </si>
  <si>
    <t>393210M092</t>
  </si>
  <si>
    <t>10M092</t>
  </si>
  <si>
    <t>Obésité, niveau 2</t>
  </si>
  <si>
    <t>393310M093</t>
  </si>
  <si>
    <t>10M093</t>
  </si>
  <si>
    <t>Obésité, niveau 3</t>
  </si>
  <si>
    <t>393510M09T</t>
  </si>
  <si>
    <t>10M09T</t>
  </si>
  <si>
    <t>Obésité, très courte durée</t>
  </si>
  <si>
    <t>393610M101</t>
  </si>
  <si>
    <t>10M101</t>
  </si>
  <si>
    <t>Maladies métaboliques congénitales sévères, niveau 1</t>
  </si>
  <si>
    <t>393710M102</t>
  </si>
  <si>
    <t>10M102</t>
  </si>
  <si>
    <t>Maladies métaboliques congénitales sévères, niveau 2</t>
  </si>
  <si>
    <t>393810M103</t>
  </si>
  <si>
    <t>10M103</t>
  </si>
  <si>
    <t>Maladies métaboliques congénitales sévères, niveau 3</t>
  </si>
  <si>
    <t>393910M104</t>
  </si>
  <si>
    <t>10M104</t>
  </si>
  <si>
    <t>Maladies métaboliques congénitales sévères, niveau 4</t>
  </si>
  <si>
    <t>394010M10T</t>
  </si>
  <si>
    <t>10M10T</t>
  </si>
  <si>
    <t>Maladies métaboliques congénitales sévères, très courte durée</t>
  </si>
  <si>
    <t>394110M111</t>
  </si>
  <si>
    <t>10M111</t>
  </si>
  <si>
    <t>Autres maladies métaboliques congénitales, niveau 1</t>
  </si>
  <si>
    <t>394210M112</t>
  </si>
  <si>
    <t>10M112</t>
  </si>
  <si>
    <t>Autres maladies métaboliques congénitales, niveau 2</t>
  </si>
  <si>
    <t>394310M113</t>
  </si>
  <si>
    <t>10M113</t>
  </si>
  <si>
    <t>Autres maladies métaboliques congénitales, niveau 3</t>
  </si>
  <si>
    <t>394510M121</t>
  </si>
  <si>
    <t>10M121</t>
  </si>
  <si>
    <t>Tumeurs des glandes endocrines, niveau 1</t>
  </si>
  <si>
    <t>394610M122</t>
  </si>
  <si>
    <t>10M122</t>
  </si>
  <si>
    <t>Tumeurs des glandes endocrines, niveau 2</t>
  </si>
  <si>
    <t>394710M123</t>
  </si>
  <si>
    <t>10M123</t>
  </si>
  <si>
    <t>Tumeurs des glandes endocrines, niveau 3</t>
  </si>
  <si>
    <t>394810M124</t>
  </si>
  <si>
    <t>10M124</t>
  </si>
  <si>
    <t>Tumeurs des glandes endocrines, niveau 4</t>
  </si>
  <si>
    <t>394910M12T</t>
  </si>
  <si>
    <t>10M12T</t>
  </si>
  <si>
    <t>Tumeurs des glandes endocrines, très courte durée</t>
  </si>
  <si>
    <t>395010M13Z</t>
  </si>
  <si>
    <t>10M13Z</t>
  </si>
  <si>
    <t>Explorations et surveillance pour affections endocriniennes et métaboliques</t>
  </si>
  <si>
    <t>395110M14Z</t>
  </si>
  <si>
    <t>10M14Z</t>
  </si>
  <si>
    <t>Symptômes et autres recours aux soins de la CMD 10</t>
  </si>
  <si>
    <t>395210M151</t>
  </si>
  <si>
    <t>10M151</t>
  </si>
  <si>
    <t>Troubles métaboliques, âge inférieur à 18 ans, niveau 1</t>
  </si>
  <si>
    <t>395310M152</t>
  </si>
  <si>
    <t>10M152</t>
  </si>
  <si>
    <t>Troubles métaboliques, âge inférieur à 18 ans, niveau 2</t>
  </si>
  <si>
    <t>395410M153</t>
  </si>
  <si>
    <t>10M153</t>
  </si>
  <si>
    <t>Troubles métaboliques, âge inférieur à 18 ans, niveau 3</t>
  </si>
  <si>
    <t>395610M15T</t>
  </si>
  <si>
    <t>10M15T</t>
  </si>
  <si>
    <t>Troubles métaboliques, âge inférieur à 18 ans, très courte durée</t>
  </si>
  <si>
    <t>395710M161</t>
  </si>
  <si>
    <t>10M161</t>
  </si>
  <si>
    <t>Troubles métaboliques, âge supérieur à 17 ans, niveau 1</t>
  </si>
  <si>
    <t>395810M162</t>
  </si>
  <si>
    <t>10M162</t>
  </si>
  <si>
    <t>Troubles métaboliques, âge supérieur à 17 ans, niveau 2</t>
  </si>
  <si>
    <t>395910M163</t>
  </si>
  <si>
    <t>10M163</t>
  </si>
  <si>
    <t>Troubles métaboliques, âge supérieur à 17 ans, niveau 3</t>
  </si>
  <si>
    <t>396010M164</t>
  </si>
  <si>
    <t>10M164</t>
  </si>
  <si>
    <t>Troubles métaboliques, âge supérieur à 17 ans, niveau 4</t>
  </si>
  <si>
    <t>396110M16T</t>
  </si>
  <si>
    <t>10M16T</t>
  </si>
  <si>
    <t>Troubles métaboliques, âge supérieur à 17 ans, très courte durée</t>
  </si>
  <si>
    <t>396210M171</t>
  </si>
  <si>
    <t>10M171</t>
  </si>
  <si>
    <t>Troubles nutritionnels divers, âge inférieur à 18 ans, niveau 1</t>
  </si>
  <si>
    <t>396310M172</t>
  </si>
  <si>
    <t>10M172</t>
  </si>
  <si>
    <t>Troubles nutritionnels divers, âge inférieur à 18 ans, niveau 2</t>
  </si>
  <si>
    <t>396410M173</t>
  </si>
  <si>
    <t>10M173</t>
  </si>
  <si>
    <t>Troubles nutritionnels divers, âge inférieur à 18 ans, niveau 3</t>
  </si>
  <si>
    <t>396510M174</t>
  </si>
  <si>
    <t>10M174</t>
  </si>
  <si>
    <t>Troubles nutritionnels divers, âge inférieur à 18 ans, niveau 4</t>
  </si>
  <si>
    <t>396610M17T</t>
  </si>
  <si>
    <t>10M17T</t>
  </si>
  <si>
    <t>Troubles nutritionnels divers, âge inférieur à 18 ans, très courte durée</t>
  </si>
  <si>
    <t>396710M181</t>
  </si>
  <si>
    <t>10M181</t>
  </si>
  <si>
    <t>Troubles nutritionnels divers, âge supérieur à 17 ans, niveau 1</t>
  </si>
  <si>
    <t>396810M182</t>
  </si>
  <si>
    <t>10M182</t>
  </si>
  <si>
    <t>Troubles nutritionnels divers, âge supérieur à 17 ans, niveau 2</t>
  </si>
  <si>
    <t>396910M183</t>
  </si>
  <si>
    <t>10M183</t>
  </si>
  <si>
    <t>Troubles nutritionnels divers, âge supérieur à 17 ans, niveau 3</t>
  </si>
  <si>
    <t>397010M184</t>
  </si>
  <si>
    <t>10M184</t>
  </si>
  <si>
    <t>Troubles nutritionnels divers, âge supérieur à 17 ans, niveau 4</t>
  </si>
  <si>
    <t>397110M18T</t>
  </si>
  <si>
    <t>10M18T</t>
  </si>
  <si>
    <t>Troubles nutritionnels divers, âge supérieur à 17 ans, très courte durée</t>
  </si>
  <si>
    <t>397210M11T</t>
  </si>
  <si>
    <t>10M11T</t>
  </si>
  <si>
    <t>Autres maladies métaboliques congénitales, très courte durée</t>
  </si>
  <si>
    <t>397310M14T</t>
  </si>
  <si>
    <t>10M14T</t>
  </si>
  <si>
    <t>Symptômes et autres recours aux soins de la CMD 10, très courte durée</t>
  </si>
  <si>
    <t>397410M191</t>
  </si>
  <si>
    <t>10M191</t>
  </si>
  <si>
    <t>Autres affections de la CMD 10 concernant majoritairement la petite enfance, niveau 1</t>
  </si>
  <si>
    <t>397510M192</t>
  </si>
  <si>
    <t>10M192</t>
  </si>
  <si>
    <t>Autres affections de la CMD 10 concernant majoritairement la petite enfance, niveau 2</t>
  </si>
  <si>
    <t>397610M193</t>
  </si>
  <si>
    <t>10M193</t>
  </si>
  <si>
    <t>Autres affections de la CMD 10 concernant majoritairement la petite enfance, niveau 3</t>
  </si>
  <si>
    <t>397710M194</t>
  </si>
  <si>
    <t>10M194</t>
  </si>
  <si>
    <t>Autres affections de la CMD 10 concernant majoritairement la petite enfance, niveau 4</t>
  </si>
  <si>
    <t>397810M201</t>
  </si>
  <si>
    <t>10M201</t>
  </si>
  <si>
    <t>Problèmes alimentaires du nouveau-né et du nourrisson, niveau 1</t>
  </si>
  <si>
    <t>397910M202</t>
  </si>
  <si>
    <t>10M202</t>
  </si>
  <si>
    <t>Problèmes alimentaires du nouveau-né et du nourrisson, niveau 2</t>
  </si>
  <si>
    <t>398210M13T</t>
  </si>
  <si>
    <t>10M13T</t>
  </si>
  <si>
    <t>Explorations et surveillance pour affections endocriniennes et métaboliques, très courte durée</t>
  </si>
  <si>
    <t>411211C021</t>
  </si>
  <si>
    <t>11C021</t>
  </si>
  <si>
    <t>Interventions sur les reins et les uretères et chirurgie majeure de la vessie pour une affection tumorale, niveau 1</t>
  </si>
  <si>
    <t>411311C022</t>
  </si>
  <si>
    <t>11C022</t>
  </si>
  <si>
    <t>Interventions sur les reins et les uretères et chirurgie majeure de la vessie pour une affection tumorale, niveau 2</t>
  </si>
  <si>
    <t>411411C023</t>
  </si>
  <si>
    <t>11C023</t>
  </si>
  <si>
    <t>Interventions sur les reins et les uretères et chirurgie majeure de la vessie pour une affection tumorale, niveau 3</t>
  </si>
  <si>
    <t>411511C024</t>
  </si>
  <si>
    <t>11C024</t>
  </si>
  <si>
    <t>Interventions sur les reins et les uretères et chirurgie majeure de la vessie pour une affection tumorale, niveau 4</t>
  </si>
  <si>
    <t>411611C031</t>
  </si>
  <si>
    <t>11C031</t>
  </si>
  <si>
    <t>Interventions sur les reins et les uretères et chirurgie majeure de la vessie pour une affection non tumorale, niveau 1</t>
  </si>
  <si>
    <t>411711C032</t>
  </si>
  <si>
    <t>11C032</t>
  </si>
  <si>
    <t>Interventions sur les reins et les uretères et chirurgie majeure de la vessie pour une affection non tumorale, niveau 2</t>
  </si>
  <si>
    <t>411811C033</t>
  </si>
  <si>
    <t>11C033</t>
  </si>
  <si>
    <t>Interventions sur les reins et les uretères et chirurgie majeure de la vessie pour une affection non tumorale, niveau 3</t>
  </si>
  <si>
    <t>411911C034</t>
  </si>
  <si>
    <t>11C034</t>
  </si>
  <si>
    <t>Interventions sur les reins et les uretères et chirurgie majeure de la vessie pour une affection non tumorale, niveau 4</t>
  </si>
  <si>
    <t>412011C041</t>
  </si>
  <si>
    <t>11C041</t>
  </si>
  <si>
    <t>Autres interventions sur la vessie à l'exception des interventions transurétrales, niveau 1</t>
  </si>
  <si>
    <t>412111C042</t>
  </si>
  <si>
    <t>11C042</t>
  </si>
  <si>
    <t>Autres interventions sur la vessie à l'exception des interventions transurétrales, niveau 2</t>
  </si>
  <si>
    <t>412211C043</t>
  </si>
  <si>
    <t>11C043</t>
  </si>
  <si>
    <t>Autres interventions sur la vessie à l'exception des interventions transurétrales, niveau 3</t>
  </si>
  <si>
    <t>412311C044</t>
  </si>
  <si>
    <t>11C044</t>
  </si>
  <si>
    <t>Autres interventions sur la vessie à l'exception des interventions transurétrales, niveau 4</t>
  </si>
  <si>
    <t>412411C04J</t>
  </si>
  <si>
    <t>11C04J</t>
  </si>
  <si>
    <t>Autres interventions sur la vessie à l'exception des interventions transurétrales, en ambulatoire</t>
  </si>
  <si>
    <t>413011C061</t>
  </si>
  <si>
    <t>11C061</t>
  </si>
  <si>
    <t>Interventions sur l'urètre, âge inférieur à 18 ans, niveau 1</t>
  </si>
  <si>
    <t>413111C062</t>
  </si>
  <si>
    <t>11C062</t>
  </si>
  <si>
    <t>Interventions sur l'urètre, âge inférieur à 18 ans, niveau 2</t>
  </si>
  <si>
    <t>413411C071</t>
  </si>
  <si>
    <t>11C071</t>
  </si>
  <si>
    <t>Interventions sur l'urètre, âge supérieur à 17 ans, niveau 1</t>
  </si>
  <si>
    <t>413511C072</t>
  </si>
  <si>
    <t>11C072</t>
  </si>
  <si>
    <t>Interventions sur l'urètre, âge supérieur à 17 ans, niveau 2</t>
  </si>
  <si>
    <t>413811C07J</t>
  </si>
  <si>
    <t>11C07J</t>
  </si>
  <si>
    <t>Interventions sur l'urètre, âge supérieur à 17 ans, en ambulatoire</t>
  </si>
  <si>
    <t>413911C081</t>
  </si>
  <si>
    <t>11C081</t>
  </si>
  <si>
    <t>Autres interventions sur les reins et les voies urinaires, niveau 1</t>
  </si>
  <si>
    <t>414011C082</t>
  </si>
  <si>
    <t>11C082</t>
  </si>
  <si>
    <t>Autres interventions sur les reins et les voies urinaires, niveau 2</t>
  </si>
  <si>
    <t>414111C083</t>
  </si>
  <si>
    <t>11C083</t>
  </si>
  <si>
    <t>Autres interventions sur les reins et les voies urinaires, niveau 3</t>
  </si>
  <si>
    <t>414211C084</t>
  </si>
  <si>
    <t>11C084</t>
  </si>
  <si>
    <t>Autres interventions sur les reins et les voies urinaires, niveau 4</t>
  </si>
  <si>
    <t>414311C08T</t>
  </si>
  <si>
    <t>11C08T</t>
  </si>
  <si>
    <t>Autres interventions sur les reins et les voies urinaires, très courte durée</t>
  </si>
  <si>
    <t>414911C031</t>
  </si>
  <si>
    <t>415011C032</t>
  </si>
  <si>
    <t>415311C101</t>
  </si>
  <si>
    <t>11C101</t>
  </si>
  <si>
    <t>Interventions pour incontinence urinaire en dehors des interventions transurétrales, niveau 1</t>
  </si>
  <si>
    <t>415411C102</t>
  </si>
  <si>
    <t>11C102</t>
  </si>
  <si>
    <t>Interventions pour incontinence urinaire en dehors des interventions transurétrales, niveau 2</t>
  </si>
  <si>
    <t>415711C10J</t>
  </si>
  <si>
    <t>11C10J</t>
  </si>
  <si>
    <t>Interventions pour incontinence urinaire en dehors des interventions transurétrales, en ambulatoire</t>
  </si>
  <si>
    <t>415811C111</t>
  </si>
  <si>
    <t>11C111</t>
  </si>
  <si>
    <t>Interventions par voie transurétrale ou transcutanée pour lithiases urinaires, niveau 1</t>
  </si>
  <si>
    <t>415911C112</t>
  </si>
  <si>
    <t>11C112</t>
  </si>
  <si>
    <t>Interventions par voie transurétrale ou transcutanée pour lithiases urinaires, niveau 2</t>
  </si>
  <si>
    <t>416011C113</t>
  </si>
  <si>
    <t>11C113</t>
  </si>
  <si>
    <t>Interventions par voie transurétrale ou transcutanée pour lithiases urinaires, niveau 3</t>
  </si>
  <si>
    <t>416111C114</t>
  </si>
  <si>
    <t>11C114</t>
  </si>
  <si>
    <t>Interventions par voie transurétrale ou transcutanée pour lithiases urinaires, niveau 4</t>
  </si>
  <si>
    <t>416211C11J</t>
  </si>
  <si>
    <t>11C11J</t>
  </si>
  <si>
    <t>Interventions par voie transurétrale ou transcutanée pour lithiases urinaires, en ambulatoire</t>
  </si>
  <si>
    <t>416311C121</t>
  </si>
  <si>
    <t>11C121</t>
  </si>
  <si>
    <t>Injections de toxine botulique dans l'appareil urinaire, niveau 1</t>
  </si>
  <si>
    <t>416711C12J</t>
  </si>
  <si>
    <t>11C12J</t>
  </si>
  <si>
    <t>Injections de toxine botulique dans l'appareil urinaire, en ambulatoire</t>
  </si>
  <si>
    <t>416811C131</t>
  </si>
  <si>
    <t>11C131</t>
  </si>
  <si>
    <t>Interventions par voie transurétrale ou transcutanée pour des affections non lithiasiques, niveau 1</t>
  </si>
  <si>
    <t>416911C132</t>
  </si>
  <si>
    <t>11C132</t>
  </si>
  <si>
    <t>Interventions par voie transurétrale ou transcutanée pour des affections non lithiasiques, niveau 2</t>
  </si>
  <si>
    <t>417011C133</t>
  </si>
  <si>
    <t>11C133</t>
  </si>
  <si>
    <t>Interventions par voie transurétrale ou transcutanée pour des affections non lithiasiques, niveau 3</t>
  </si>
  <si>
    <t>417111C134</t>
  </si>
  <si>
    <t>11C134</t>
  </si>
  <si>
    <t>Interventions par voie transurétrale ou transcutanée pour des affections non lithiasiques, niveau 4</t>
  </si>
  <si>
    <t>417211C13J</t>
  </si>
  <si>
    <t>11C13J</t>
  </si>
  <si>
    <t>Interventions par voie transurétrale ou transcutanée pour des affections non lithiasiques, en ambulatoire</t>
  </si>
  <si>
    <t>427311K021</t>
  </si>
  <si>
    <t>11K021</t>
  </si>
  <si>
    <t>Insuffisance rénale, avec dialyse, niveau 1</t>
  </si>
  <si>
    <t>427411K022</t>
  </si>
  <si>
    <t>11K022</t>
  </si>
  <si>
    <t>Insuffisance rénale, avec dialyse, niveau 2</t>
  </si>
  <si>
    <t>427511K023</t>
  </si>
  <si>
    <t>11K023</t>
  </si>
  <si>
    <t>Insuffisance rénale, avec dialyse, niveau 3</t>
  </si>
  <si>
    <t>427611K024</t>
  </si>
  <si>
    <t>11K024</t>
  </si>
  <si>
    <t>Insuffisance rénale, avec dialyse, niveau 4</t>
  </si>
  <si>
    <t>427711K02J</t>
  </si>
  <si>
    <t>11K02J</t>
  </si>
  <si>
    <t>Insuffisance rénale, avec dialyse, en ambulatoire</t>
  </si>
  <si>
    <t>427811K03Z</t>
  </si>
  <si>
    <t>11K03Z</t>
  </si>
  <si>
    <t>Endoscopies génito-urinaires thérapeutiques et anesthésie : séjours de la CMD 11 et de moins de 2 jours</t>
  </si>
  <si>
    <t>427911K04Z</t>
  </si>
  <si>
    <t>11K04Z</t>
  </si>
  <si>
    <t>Séjours de la CMD 11 comprenant une endoscopie génito-urinaire thérapeutique sans anesthésie : séjours de moins de 2 jours</t>
  </si>
  <si>
    <t>428011K05Z</t>
  </si>
  <si>
    <t>11K05Z</t>
  </si>
  <si>
    <t>Endoscopies génito-urinaires diagnostiques et anesthésie : séjours de la CMD 11 et de moins de 2 jours</t>
  </si>
  <si>
    <t>428111K06Z</t>
  </si>
  <si>
    <t>11K06Z</t>
  </si>
  <si>
    <t>Séjours de la CMD 11 comprenant une endoscopie génito-urinaire diagnostique sans anesthésie : séjours de moins de 2 jours</t>
  </si>
  <si>
    <t>428211K07Z</t>
  </si>
  <si>
    <t>11K07Z</t>
  </si>
  <si>
    <t>Séjours de la CMD 11 comprenant la mise en place de certains accès vasculaires, en ambulatoire</t>
  </si>
  <si>
    <t>428311K08J</t>
  </si>
  <si>
    <t>11K08J</t>
  </si>
  <si>
    <t>Lithotritie extracorporelle de l'appareil urinaire, en ambulatoire</t>
  </si>
  <si>
    <t>428411M021</t>
  </si>
  <si>
    <t>11M021</t>
  </si>
  <si>
    <t>Lithiases urinaires, niveau 1</t>
  </si>
  <si>
    <t>428511M022</t>
  </si>
  <si>
    <t>11M022</t>
  </si>
  <si>
    <t>Lithiases urinaires, niveau 2</t>
  </si>
  <si>
    <t>428611M023</t>
  </si>
  <si>
    <t>11M023</t>
  </si>
  <si>
    <t>Lithiases urinaires, niveau 3</t>
  </si>
  <si>
    <t>428711M024</t>
  </si>
  <si>
    <t>11M024</t>
  </si>
  <si>
    <t>Lithiases urinaires, niveau 4</t>
  </si>
  <si>
    <t>428811M031</t>
  </si>
  <si>
    <t>11M031</t>
  </si>
  <si>
    <t>Infections des reins et des voies urinaires, âge inférieur à 18 ans, niveau 1</t>
  </si>
  <si>
    <t>428911M032</t>
  </si>
  <si>
    <t>11M032</t>
  </si>
  <si>
    <t>Infections des reins et des voies urinaires, âge inférieur à 18 ans, niveau 2</t>
  </si>
  <si>
    <t>429011M033</t>
  </si>
  <si>
    <t>11M033</t>
  </si>
  <si>
    <t>Infections des reins et des voies urinaires, âge inférieur à 18 ans, niveau 3</t>
  </si>
  <si>
    <t>429111M034</t>
  </si>
  <si>
    <t>11M034</t>
  </si>
  <si>
    <t>Infections des reins et des voies urinaires, âge inférieur à 18 ans, niveau 4</t>
  </si>
  <si>
    <t>429211M03T</t>
  </si>
  <si>
    <t>11M03T</t>
  </si>
  <si>
    <t>Infections des reins et des voies urinaires, âge inférieur à 18 ans, très courte durée</t>
  </si>
  <si>
    <t>429311M041</t>
  </si>
  <si>
    <t>11M041</t>
  </si>
  <si>
    <t>Infections des reins et des voies urinaires, âge supérieur à 17 ans, niveau 1</t>
  </si>
  <si>
    <t>429411M042</t>
  </si>
  <si>
    <t>11M042</t>
  </si>
  <si>
    <t>Infections des reins et des voies urinaires, âge supérieur à 17 ans, niveau 2</t>
  </si>
  <si>
    <t>429511M043</t>
  </si>
  <si>
    <t>11M043</t>
  </si>
  <si>
    <t>Infections des reins et des voies urinaires, âge supérieur à 17 ans, niveau 3</t>
  </si>
  <si>
    <t>429611M044</t>
  </si>
  <si>
    <t>11M044</t>
  </si>
  <si>
    <t>Infections des reins et des voies urinaires, âge supérieur à 17 ans, niveau 4</t>
  </si>
  <si>
    <t>429711M04T</t>
  </si>
  <si>
    <t>11M04T</t>
  </si>
  <si>
    <t>Infections des reins et des voies urinaires, âge supérieur à 17 ans, très courte durée</t>
  </si>
  <si>
    <t>429811M061</t>
  </si>
  <si>
    <t>11M061</t>
  </si>
  <si>
    <t>Insuffisance rénale, sans dialyse, niveau 1</t>
  </si>
  <si>
    <t>429911M062</t>
  </si>
  <si>
    <t>11M062</t>
  </si>
  <si>
    <t>Insuffisance rénale, sans dialyse, niveau 2</t>
  </si>
  <si>
    <t>430011M063</t>
  </si>
  <si>
    <t>11M063</t>
  </si>
  <si>
    <t>Insuffisance rénale, sans dialyse, niveau 3</t>
  </si>
  <si>
    <t>430111M064</t>
  </si>
  <si>
    <t>11M064</t>
  </si>
  <si>
    <t>Insuffisance rénale, sans dialyse, niveau 4</t>
  </si>
  <si>
    <t>430211M06T</t>
  </si>
  <si>
    <t>11M06T</t>
  </si>
  <si>
    <t>Insuffisance rénale, sans dialyse, très courte durée</t>
  </si>
  <si>
    <t>430311M071</t>
  </si>
  <si>
    <t>11M071</t>
  </si>
  <si>
    <t>Tumeurs des reins et des voies urinaires, niveau 1</t>
  </si>
  <si>
    <t>430411M072</t>
  </si>
  <si>
    <t>11M072</t>
  </si>
  <si>
    <t>Tumeurs des reins et des voies urinaires, niveau 2</t>
  </si>
  <si>
    <t>430511M073</t>
  </si>
  <si>
    <t>11M073</t>
  </si>
  <si>
    <t>Tumeurs des reins et des voies urinaires, niveau 3</t>
  </si>
  <si>
    <t>430611M074</t>
  </si>
  <si>
    <t>11M074</t>
  </si>
  <si>
    <t>Tumeurs des reins et des voies urinaires, niveau 4</t>
  </si>
  <si>
    <t>430711M07T</t>
  </si>
  <si>
    <t>11M07T</t>
  </si>
  <si>
    <t>Tumeurs des reins et des voies urinaires, très courte durée</t>
  </si>
  <si>
    <t>430811M081</t>
  </si>
  <si>
    <t>11M081</t>
  </si>
  <si>
    <t>Autres affections des reins et des voies urinaires, âge inférieur à 18 ans, niveau 1</t>
  </si>
  <si>
    <t>430911M082</t>
  </si>
  <si>
    <t>11M082</t>
  </si>
  <si>
    <t>Autres affections des reins et des voies urinaires, âge inférieur à 18 ans, niveau 2</t>
  </si>
  <si>
    <t>431011M083</t>
  </si>
  <si>
    <t>11M083</t>
  </si>
  <si>
    <t>Autres affections des reins et des voies urinaires, âge inférieur à 18 ans, niveau 3</t>
  </si>
  <si>
    <t>431211M08T</t>
  </si>
  <si>
    <t>11M08T</t>
  </si>
  <si>
    <t>Autres affections des reins et des voies urinaires, âge inférieur à 18 ans, très courte durée</t>
  </si>
  <si>
    <t>431311M101</t>
  </si>
  <si>
    <t>11M101</t>
  </si>
  <si>
    <t>Rétrécissement urétral, niveau 1</t>
  </si>
  <si>
    <t>431411M102</t>
  </si>
  <si>
    <t>11M102</t>
  </si>
  <si>
    <t>Rétrécissement urétral, niveau 2</t>
  </si>
  <si>
    <t>431711M10T</t>
  </si>
  <si>
    <t>11M10T</t>
  </si>
  <si>
    <t>Rétrécissement urétral, très courte durée</t>
  </si>
  <si>
    <t>431811M111</t>
  </si>
  <si>
    <t>11M111</t>
  </si>
  <si>
    <t>Signes et symptômes concernant les reins et les voies urinaires, âge inférieur à 18 ans, niveau 1</t>
  </si>
  <si>
    <t>432211M121</t>
  </si>
  <si>
    <t>11M121</t>
  </si>
  <si>
    <t>Signes et symptômes concernant les reins et les voies urinaires, âge supérieur à 17 ans, niveau 1</t>
  </si>
  <si>
    <t>432311M122</t>
  </si>
  <si>
    <t>11M122</t>
  </si>
  <si>
    <t>Signes et symptômes concernant les reins et les voies urinaires, âge supérieur à 17 ans, niveau 2</t>
  </si>
  <si>
    <t>432411M123</t>
  </si>
  <si>
    <t>11M123</t>
  </si>
  <si>
    <t>Signes et symptômes concernant les reins et les voies urinaires, âge supérieur à 17 ans, niveau 3</t>
  </si>
  <si>
    <t>432511M124</t>
  </si>
  <si>
    <t>11M124</t>
  </si>
  <si>
    <t>Signes et symptômes concernant les reins et les voies urinaires, âge supérieur à 17 ans, niveau 4</t>
  </si>
  <si>
    <t>432611M151</t>
  </si>
  <si>
    <t>11M151</t>
  </si>
  <si>
    <t>Autres affections des reins et des voies urinaires d'origine diabétique, âge supérieur à 17 ans, niveau 1</t>
  </si>
  <si>
    <t>432711M152</t>
  </si>
  <si>
    <t>11M152</t>
  </si>
  <si>
    <t>Autres affections des reins et des voies urinaires d'origine diabétique, âge supérieur à 17 ans, niveau 2</t>
  </si>
  <si>
    <t>432811M153</t>
  </si>
  <si>
    <t>11M153</t>
  </si>
  <si>
    <t>Autres affections des reins et des voies urinaires d'origine diabétique, âge supérieur à 17 ans, niveau 3</t>
  </si>
  <si>
    <t>432911M154</t>
  </si>
  <si>
    <t>11M154</t>
  </si>
  <si>
    <t>Autres affections des reins et des voies urinaires d'origine diabétique, âge supérieur à 17 ans, niveau 4</t>
  </si>
  <si>
    <t>433011M15T</t>
  </si>
  <si>
    <t>11M15T</t>
  </si>
  <si>
    <t>Autres affections des reins et des voies urinaires d'origine diabétique, âge supérieur à 17 ans, très courte durée</t>
  </si>
  <si>
    <t>433111M161</t>
  </si>
  <si>
    <t>11M161</t>
  </si>
  <si>
    <t>Autres affections des reins et des voies urinaires, à l'exception de celles d'origine diabétique, âge supérieur à 17 ans, niveau 1</t>
  </si>
  <si>
    <t>433211M162</t>
  </si>
  <si>
    <t>11M162</t>
  </si>
  <si>
    <t>Autres affections des reins et des voies urinaires, à l'exception de celles d'origine diabétique, âge supérieur à 17 ans, niveau 2</t>
  </si>
  <si>
    <t>433311M163</t>
  </si>
  <si>
    <t>11M163</t>
  </si>
  <si>
    <t>Autres affections des reins et des voies urinaires, à l'exception de celles d'origine diabétique, âge supérieur à 17 ans, niveau 3</t>
  </si>
  <si>
    <t>433411M164</t>
  </si>
  <si>
    <t>11M164</t>
  </si>
  <si>
    <t>Autres affections des reins et des voies urinaires, à l'exception de celles d'origine diabétique, âge supérieur à 17 ans, niveau 4</t>
  </si>
  <si>
    <t>433511M16T</t>
  </si>
  <si>
    <t>11M16T</t>
  </si>
  <si>
    <t>Autres affections des reins et des voies urinaires, à l'exception de celles d'origine diabétique, âge supérieur à 17 ans, très courte durée</t>
  </si>
  <si>
    <t>433611M171</t>
  </si>
  <si>
    <t>11M171</t>
  </si>
  <si>
    <t>Surveillances de greffes de rein, niveau 1</t>
  </si>
  <si>
    <t>433711M172</t>
  </si>
  <si>
    <t>11M172</t>
  </si>
  <si>
    <t>Surveillances de greffes de rein, niveau 2</t>
  </si>
  <si>
    <t>434011M18Z</t>
  </si>
  <si>
    <t>11M18Z</t>
  </si>
  <si>
    <t>Explorations et surveillance pour affections du rein et des voies urinaires</t>
  </si>
  <si>
    <t>434111M19Z</t>
  </si>
  <si>
    <t>11M19Z</t>
  </si>
  <si>
    <t>Autres symptômes et recours aux soins de la CMD 11</t>
  </si>
  <si>
    <t>434211M02T</t>
  </si>
  <si>
    <t>11M02T</t>
  </si>
  <si>
    <t>Lithiases urinaires, très courte durée</t>
  </si>
  <si>
    <t>434311M12T</t>
  </si>
  <si>
    <t>11M12T</t>
  </si>
  <si>
    <t>Signes et symptômes concernant les reins et les voies urinaires, âge supérieur à 17 ans, très courte durée</t>
  </si>
  <si>
    <t>434411M19T</t>
  </si>
  <si>
    <t>11M19T</t>
  </si>
  <si>
    <t>Autres symptômes et recours aux soins de la CMD 11, très courte durée</t>
  </si>
  <si>
    <t>434511M201</t>
  </si>
  <si>
    <t>11M201</t>
  </si>
  <si>
    <t>Autres affections uronéphrologiques concernant majoritairement la petite enfance, niveau 1</t>
  </si>
  <si>
    <t>451312C031</t>
  </si>
  <si>
    <t>12C031</t>
  </si>
  <si>
    <t>Interventions sur le pénis, niveau 1</t>
  </si>
  <si>
    <t>451412C032</t>
  </si>
  <si>
    <t>12C032</t>
  </si>
  <si>
    <t>Interventions sur le pénis, niveau 2</t>
  </si>
  <si>
    <t>451512C033</t>
  </si>
  <si>
    <t>12C033</t>
  </si>
  <si>
    <t>Interventions sur le pénis, niveau 3</t>
  </si>
  <si>
    <t>451712C03J</t>
  </si>
  <si>
    <t>12C03J</t>
  </si>
  <si>
    <t>Interventions sur le pénis, en ambulatoire</t>
  </si>
  <si>
    <t>451812C041</t>
  </si>
  <si>
    <t>12C041</t>
  </si>
  <si>
    <t>Prostatectomies transurétrales, niveau 1</t>
  </si>
  <si>
    <t>451912C042</t>
  </si>
  <si>
    <t>12C042</t>
  </si>
  <si>
    <t>Prostatectomies transurétrales, niveau 2</t>
  </si>
  <si>
    <t>452012C043</t>
  </si>
  <si>
    <t>12C043</t>
  </si>
  <si>
    <t>Prostatectomies transurétrales, niveau 3</t>
  </si>
  <si>
    <t>452112C044</t>
  </si>
  <si>
    <t>12C044</t>
  </si>
  <si>
    <t>Prostatectomies transurétrales, niveau 4</t>
  </si>
  <si>
    <t>452212C051</t>
  </si>
  <si>
    <t>12C051</t>
  </si>
  <si>
    <t>Interventions sur les testicules pour tumeurs malignes, niveau 1</t>
  </si>
  <si>
    <t>452612C061</t>
  </si>
  <si>
    <t>12C061</t>
  </si>
  <si>
    <t>Interventions sur les testicules pour affections non malignes, âge inférieur à 18 ans, niveau 1</t>
  </si>
  <si>
    <t>453012C06J</t>
  </si>
  <si>
    <t>12C06J</t>
  </si>
  <si>
    <t>Interventions sur les testicules pour affections non malignes, âge inférieur à 18 ans, en ambulatoire</t>
  </si>
  <si>
    <t>453112C071</t>
  </si>
  <si>
    <t>12C071</t>
  </si>
  <si>
    <t>Interventions sur les testicules pour affections non malignes, âge supérieur à 17 ans, niveau 1</t>
  </si>
  <si>
    <t>453212C072</t>
  </si>
  <si>
    <t>12C072</t>
  </si>
  <si>
    <t>Interventions sur les testicules pour affections non malignes, âge supérieur à 17 ans, niveau 2</t>
  </si>
  <si>
    <t>453312C073</t>
  </si>
  <si>
    <t>12C073</t>
  </si>
  <si>
    <t>Interventions sur les testicules pour affections non malignes, âge supérieur à 17 ans, niveau 3</t>
  </si>
  <si>
    <t>453512C07J</t>
  </si>
  <si>
    <t>12C07J</t>
  </si>
  <si>
    <t>Interventions sur les testicules pour affections non malignes, âge supérieur à 17 ans, en ambulatoire</t>
  </si>
  <si>
    <t>453612C081</t>
  </si>
  <si>
    <t>12C081</t>
  </si>
  <si>
    <t>Circoncision, niveau 1</t>
  </si>
  <si>
    <t>454012C08J</t>
  </si>
  <si>
    <t>12C08J</t>
  </si>
  <si>
    <t>Circoncision, en ambulatoire</t>
  </si>
  <si>
    <t>454512C101</t>
  </si>
  <si>
    <t>12C101</t>
  </si>
  <si>
    <t>Autres interventions pour affections non malignes de l'appareil génital masculin, niveau 1</t>
  </si>
  <si>
    <t>454912C111</t>
  </si>
  <si>
    <t>12C111</t>
  </si>
  <si>
    <t>Interventions pelviennes majeures chez l'homme pour tumeurs malignes, niveau 1</t>
  </si>
  <si>
    <t>455012C112</t>
  </si>
  <si>
    <t>12C112</t>
  </si>
  <si>
    <t>Interventions pelviennes majeures chez l'homme pour tumeurs malignes, niveau 2</t>
  </si>
  <si>
    <t>455112C113</t>
  </si>
  <si>
    <t>12C113</t>
  </si>
  <si>
    <t>Interventions pelviennes majeures chez l'homme pour tumeurs malignes, niveau 3</t>
  </si>
  <si>
    <t>455212C114</t>
  </si>
  <si>
    <t>12C114</t>
  </si>
  <si>
    <t>Interventions pelviennes majeures chez l'homme pour tumeurs malignes, niveau 4</t>
  </si>
  <si>
    <t>455312C121</t>
  </si>
  <si>
    <t>12C121</t>
  </si>
  <si>
    <t>Interventions pelviennes majeures chez l'homme pour affections non malignes, niveau 1</t>
  </si>
  <si>
    <t>455412C122</t>
  </si>
  <si>
    <t>12C122</t>
  </si>
  <si>
    <t>Interventions pelviennes majeures chez l'homme pour affections non malignes, niveau 2</t>
  </si>
  <si>
    <t>455512C123</t>
  </si>
  <si>
    <t>12C123</t>
  </si>
  <si>
    <t>Interventions pelviennes majeures chez l'homme pour affections non malignes, niveau 3</t>
  </si>
  <si>
    <t>456212C04J</t>
  </si>
  <si>
    <t>12C04J</t>
  </si>
  <si>
    <t>Prostatectomies transurétrales, en ambulatoire</t>
  </si>
  <si>
    <t>456312C13J</t>
  </si>
  <si>
    <t>12C13J</t>
  </si>
  <si>
    <t>Stérilisation et vasoplastie, en ambulatoire</t>
  </si>
  <si>
    <t>475712K02Z</t>
  </si>
  <si>
    <t>12K02Z</t>
  </si>
  <si>
    <t>Endoscopies génito-urinaires et anesthésie : séjours de la CMD 12 et de moins de deux jours</t>
  </si>
  <si>
    <t>475812K03Z</t>
  </si>
  <si>
    <t>12K03Z</t>
  </si>
  <si>
    <t>Séjours de la CMD 12 comprenant une endoscopie génito-urinaire sans anesthésie : séjours de moins de deux jours</t>
  </si>
  <si>
    <t>475912K06J</t>
  </si>
  <si>
    <t>12K06J</t>
  </si>
  <si>
    <t>Séjours comprenant une biopsie prostatique, en ambulatoire</t>
  </si>
  <si>
    <t>476012M031</t>
  </si>
  <si>
    <t>12M031</t>
  </si>
  <si>
    <t>Tumeurs malignes de l'appareil génital masculin, niveau 1</t>
  </si>
  <si>
    <t>476112M032</t>
  </si>
  <si>
    <t>12M032</t>
  </si>
  <si>
    <t>Tumeurs malignes de l'appareil génital masculin, niveau 2</t>
  </si>
  <si>
    <t>476212M033</t>
  </si>
  <si>
    <t>12M033</t>
  </si>
  <si>
    <t>Tumeurs malignes de l'appareil génital masculin, niveau 3</t>
  </si>
  <si>
    <t>476312M034</t>
  </si>
  <si>
    <t>12M034</t>
  </si>
  <si>
    <t>Tumeurs malignes de l'appareil génital masculin, niveau 4</t>
  </si>
  <si>
    <t>476412M03T</t>
  </si>
  <si>
    <t>12M03T</t>
  </si>
  <si>
    <t>Tumeurs malignes de l'appareil génital masculin, très courte durée</t>
  </si>
  <si>
    <t>476512M041</t>
  </si>
  <si>
    <t>12M041</t>
  </si>
  <si>
    <t>Hypertrophie prostatique bénigne, niveau 1</t>
  </si>
  <si>
    <t>476612M042</t>
  </si>
  <si>
    <t>12M042</t>
  </si>
  <si>
    <t>Hypertrophie prostatique bénigne, niveau 2</t>
  </si>
  <si>
    <t>476712M043</t>
  </si>
  <si>
    <t>12M043</t>
  </si>
  <si>
    <t>Hypertrophie prostatique bénigne, niveau 3</t>
  </si>
  <si>
    <t>476912M051</t>
  </si>
  <si>
    <t>12M051</t>
  </si>
  <si>
    <t>Autres affections de l'appareil génital masculin, niveau 1</t>
  </si>
  <si>
    <t>477012M052</t>
  </si>
  <si>
    <t>12M052</t>
  </si>
  <si>
    <t>Autres affections de l'appareil génital masculin, niveau 2</t>
  </si>
  <si>
    <t>477112M053</t>
  </si>
  <si>
    <t>12M053</t>
  </si>
  <si>
    <t>Autres affections de l'appareil génital masculin, niveau 3</t>
  </si>
  <si>
    <t>477312M061</t>
  </si>
  <si>
    <t>12M061</t>
  </si>
  <si>
    <t>Prostatites aigües et orchites, niveau 1</t>
  </si>
  <si>
    <t>477412M062</t>
  </si>
  <si>
    <t>12M062</t>
  </si>
  <si>
    <t>Prostatites aigües et orchites, niveau 2</t>
  </si>
  <si>
    <t>477512M063</t>
  </si>
  <si>
    <t>12M063</t>
  </si>
  <si>
    <t>Prostatites aigües et orchites, niveau 3</t>
  </si>
  <si>
    <t>477612M064</t>
  </si>
  <si>
    <t>12M064</t>
  </si>
  <si>
    <t>Prostatites aigües et orchites, niveau 4</t>
  </si>
  <si>
    <t>477712M06T</t>
  </si>
  <si>
    <t>12M06T</t>
  </si>
  <si>
    <t>Prostatites aigües et orchites, très courte durée</t>
  </si>
  <si>
    <t>477812M071</t>
  </si>
  <si>
    <t>12M071</t>
  </si>
  <si>
    <t>Autres infections et inflammations de l'appareil génital masculin, niveau 1</t>
  </si>
  <si>
    <t>477912M072</t>
  </si>
  <si>
    <t>12M072</t>
  </si>
  <si>
    <t>Autres infections et inflammations de l'appareil génital masculin, niveau 2</t>
  </si>
  <si>
    <t>478012M073</t>
  </si>
  <si>
    <t>12M073</t>
  </si>
  <si>
    <t>Autres infections et inflammations de l'appareil génital masculin, niveau 3</t>
  </si>
  <si>
    <t>478212M07T</t>
  </si>
  <si>
    <t>12M07T</t>
  </si>
  <si>
    <t>Autres infections et inflammations de l'appareil génital masculin, très courte durée</t>
  </si>
  <si>
    <t>478312M08Z</t>
  </si>
  <si>
    <t>12M08Z</t>
  </si>
  <si>
    <t>Explorations et surveillance des affections de l'appareil génital masculin</t>
  </si>
  <si>
    <t>478412M09Z</t>
  </si>
  <si>
    <t>12M09Z</t>
  </si>
  <si>
    <t>Symptômes et autres recours aux soins de la CMD 12</t>
  </si>
  <si>
    <t>478512M04T</t>
  </si>
  <si>
    <t>12M04T</t>
  </si>
  <si>
    <t>Hypertrophie prostatique bénigne, très courte durée</t>
  </si>
  <si>
    <t>478612M05T</t>
  </si>
  <si>
    <t>12M05T</t>
  </si>
  <si>
    <t>Autres affections de l'appareil génital masculin, très courte durée</t>
  </si>
  <si>
    <t>480013C17J</t>
  </si>
  <si>
    <t>13C17J</t>
  </si>
  <si>
    <t>Cervicocystopexie, en ambulatoire</t>
  </si>
  <si>
    <t>492213C031</t>
  </si>
  <si>
    <t>13C031</t>
  </si>
  <si>
    <t>Hystérectomies, niveau 1</t>
  </si>
  <si>
    <t>492313C032</t>
  </si>
  <si>
    <t>13C032</t>
  </si>
  <si>
    <t>Hystérectomies, niveau 2</t>
  </si>
  <si>
    <t>492413C033</t>
  </si>
  <si>
    <t>13C033</t>
  </si>
  <si>
    <t>Hystérectomies, niveau 3</t>
  </si>
  <si>
    <t>492613C041</t>
  </si>
  <si>
    <t>13C041</t>
  </si>
  <si>
    <t>Interventions réparatrices sur l'appareil génital féminin, niveau 1</t>
  </si>
  <si>
    <t>492713C042</t>
  </si>
  <si>
    <t>13C042</t>
  </si>
  <si>
    <t>Interventions réparatrices sur l'appareil génital féminin, niveau 2</t>
  </si>
  <si>
    <t>492813C043</t>
  </si>
  <si>
    <t>13C043</t>
  </si>
  <si>
    <t>Interventions réparatrices sur l'appareil génital féminin, niveau 3</t>
  </si>
  <si>
    <t>493013C051</t>
  </si>
  <si>
    <t>13C051</t>
  </si>
  <si>
    <t>Interventions sur le système utéroannexiel pour tumeurs malignes, niveau 1</t>
  </si>
  <si>
    <t>493113C052</t>
  </si>
  <si>
    <t>13C052</t>
  </si>
  <si>
    <t>Interventions sur le système utéroannexiel pour tumeurs malignes, niveau 2</t>
  </si>
  <si>
    <t>493213C053</t>
  </si>
  <si>
    <t>13C053</t>
  </si>
  <si>
    <t>Interventions sur le système utéroannexiel pour tumeurs malignes, niveau 3</t>
  </si>
  <si>
    <t>493413C061</t>
  </si>
  <si>
    <t>13C061</t>
  </si>
  <si>
    <t>Interruptions tubaires, niveau 1</t>
  </si>
  <si>
    <t>493513C062</t>
  </si>
  <si>
    <t>13C062</t>
  </si>
  <si>
    <t>Interruptions tubaires, niveau 2</t>
  </si>
  <si>
    <t>493813C06J</t>
  </si>
  <si>
    <t>13C06J</t>
  </si>
  <si>
    <t>Interruptions tubaires, en ambulatoire</t>
  </si>
  <si>
    <t>493913C071</t>
  </si>
  <si>
    <t>13C071</t>
  </si>
  <si>
    <t>Interventions sur le système utéroannexiel pour des affections non malignes, autres que les interruptions tubaires, niveau 1</t>
  </si>
  <si>
    <t>494013C072</t>
  </si>
  <si>
    <t>13C072</t>
  </si>
  <si>
    <t>Interventions sur le système utéroannexiel pour des affections non malignes, autres que les interruptions tubaires, niveau 2</t>
  </si>
  <si>
    <t>494113C073</t>
  </si>
  <si>
    <t>13C073</t>
  </si>
  <si>
    <t>Interventions sur le système utéroannexiel pour des affections non malignes, autres que les interruptions tubaires, niveau 3</t>
  </si>
  <si>
    <t>494313C07J</t>
  </si>
  <si>
    <t>13C07J</t>
  </si>
  <si>
    <t>Interventions sur le système utéroannexiel pour des affections non malignes, autres que les interruptions tubaires, en ambulatoire</t>
  </si>
  <si>
    <t>494413C081</t>
  </si>
  <si>
    <t>13C081</t>
  </si>
  <si>
    <t>Interventions sur la vulve, le vagin ou le col utérin, niveau 1</t>
  </si>
  <si>
    <t>494513C082</t>
  </si>
  <si>
    <t>13C082</t>
  </si>
  <si>
    <t>Interventions sur la vulve, le vagin ou le col utérin, niveau 2</t>
  </si>
  <si>
    <t>494613C083</t>
  </si>
  <si>
    <t>13C083</t>
  </si>
  <si>
    <t>Interventions sur la vulve, le vagin ou le col utérin, niveau 3</t>
  </si>
  <si>
    <t>494813C08J</t>
  </si>
  <si>
    <t>13C08J</t>
  </si>
  <si>
    <t>Interventions sur la vulve, le vagin ou le col utérin, en ambulatoire</t>
  </si>
  <si>
    <t>494913C091</t>
  </si>
  <si>
    <t>13C091</t>
  </si>
  <si>
    <t>Laparoscopies ou coelioscopies diagnostiques, niveau 1</t>
  </si>
  <si>
    <t>495013C092</t>
  </si>
  <si>
    <t>13C092</t>
  </si>
  <si>
    <t>Laparoscopies ou coelioscopies diagnostiques, niveau 2</t>
  </si>
  <si>
    <t>495113C093</t>
  </si>
  <si>
    <t>13C093</t>
  </si>
  <si>
    <t>Laparoscopies ou coelioscopies diagnostiques, niveau 3</t>
  </si>
  <si>
    <t>495413C101</t>
  </si>
  <si>
    <t>13C101</t>
  </si>
  <si>
    <t>Ligatures tubaires par laparoscopie ou coelioscopie, niveau 1</t>
  </si>
  <si>
    <t>495913C111</t>
  </si>
  <si>
    <t>13C111</t>
  </si>
  <si>
    <t>Dilatations et curetages, conisations pour tumeurs malignes, niveau 1</t>
  </si>
  <si>
    <t>496313C11J</t>
  </si>
  <si>
    <t>13C11J</t>
  </si>
  <si>
    <t>Dilatations et curetages, conisations pour tumeurs malignes, en ambulatoire</t>
  </si>
  <si>
    <t>496413C121</t>
  </si>
  <si>
    <t>13C121</t>
  </si>
  <si>
    <t>Dilatations et curetages, conisations pour affections non malignes, niveau 1</t>
  </si>
  <si>
    <t>496813C12J</t>
  </si>
  <si>
    <t>13C12J</t>
  </si>
  <si>
    <t>Dilatations et curetages, conisations pour affections non malignes, en ambulatoire</t>
  </si>
  <si>
    <t>496913C131</t>
  </si>
  <si>
    <t>13C131</t>
  </si>
  <si>
    <t>Autres interventions sur l'appareil génital féminin, niveau 1</t>
  </si>
  <si>
    <t>497013C132</t>
  </si>
  <si>
    <t>13C132</t>
  </si>
  <si>
    <t>Autres interventions sur l'appareil génital féminin, niveau 2</t>
  </si>
  <si>
    <t>497113C133</t>
  </si>
  <si>
    <t>13C133</t>
  </si>
  <si>
    <t>Autres interventions sur l'appareil génital féminin, niveau 3</t>
  </si>
  <si>
    <t>497213C134</t>
  </si>
  <si>
    <t>13C134</t>
  </si>
  <si>
    <t>Autres interventions sur l'appareil génital féminin, niveau 4</t>
  </si>
  <si>
    <t>497313C13T</t>
  </si>
  <si>
    <t>13C13T</t>
  </si>
  <si>
    <t>Autres interventions sur l'appareil génital féminin, très courte durée</t>
  </si>
  <si>
    <t>497413C141</t>
  </si>
  <si>
    <t>13C141</t>
  </si>
  <si>
    <t>Exentérations pelviennes, hystérectomies élargies ou vulvectomies pour tumeurs malignes, niveau 1</t>
  </si>
  <si>
    <t>497513C142</t>
  </si>
  <si>
    <t>13C142</t>
  </si>
  <si>
    <t>Exentérations pelviennes, hystérectomies élargies ou vulvectomies pour tumeurs malignes, niveau 2</t>
  </si>
  <si>
    <t>497613C143</t>
  </si>
  <si>
    <t>13C143</t>
  </si>
  <si>
    <t>Exentérations pelviennes, hystérectomies élargies ou vulvectomies pour tumeurs malignes, niveau 3</t>
  </si>
  <si>
    <t>497713C144</t>
  </si>
  <si>
    <t>13C144</t>
  </si>
  <si>
    <t>Exentérations pelviennes, hystérectomies élargies ou vulvectomies pour tumeurs malignes, niveau 4</t>
  </si>
  <si>
    <t>497813C151</t>
  </si>
  <si>
    <t>13C151</t>
  </si>
  <si>
    <t>Exentérations pelviennes, hystérectomies élargies ou vulvectomies pour affections non malignes, niveau 1</t>
  </si>
  <si>
    <t>497913C152</t>
  </si>
  <si>
    <t>13C152</t>
  </si>
  <si>
    <t>Exentérations pelviennes, hystérectomies élargies ou vulvectomies pour affections non malignes, niveau 2</t>
  </si>
  <si>
    <t>498013C153</t>
  </si>
  <si>
    <t>13C153</t>
  </si>
  <si>
    <t>Exentérations pelviennes, hystérectomies élargies ou vulvectomies pour affections non malignes, niveau 3</t>
  </si>
  <si>
    <t>498213C16J</t>
  </si>
  <si>
    <t>13C16J</t>
  </si>
  <si>
    <t>Prélèvements d'ovocytes, en ambulatoire</t>
  </si>
  <si>
    <t>498313C171</t>
  </si>
  <si>
    <t>13C171</t>
  </si>
  <si>
    <t>Cervicocystopexie, niveau 1</t>
  </si>
  <si>
    <t>498413C172</t>
  </si>
  <si>
    <t>13C172</t>
  </si>
  <si>
    <t>Cervicocystopexie, niveau 2</t>
  </si>
  <si>
    <t>498713C12J</t>
  </si>
  <si>
    <t>498813C04J</t>
  </si>
  <si>
    <t>13C04J</t>
  </si>
  <si>
    <t>Interventions réparatrices sur l'appareil génital féminin, en ambulatoire</t>
  </si>
  <si>
    <t>498913C16J</t>
  </si>
  <si>
    <t>499013C181</t>
  </si>
  <si>
    <t>13C181</t>
  </si>
  <si>
    <t>Myomectomies de l'utérus, niveau 1</t>
  </si>
  <si>
    <t>499113C182</t>
  </si>
  <si>
    <t>13C182</t>
  </si>
  <si>
    <t>Myomectomies de l'utérus, niveau 2</t>
  </si>
  <si>
    <t>499413C191</t>
  </si>
  <si>
    <t>13C191</t>
  </si>
  <si>
    <t>Interventions pour stérilité ou motifs de soins liés à la reproduction, niveau 1</t>
  </si>
  <si>
    <t>499813C19J</t>
  </si>
  <si>
    <t>13C19J</t>
  </si>
  <si>
    <t>Interventions pour stérilité ou motifs de soins liés à la reproduction, en ambulatoire</t>
  </si>
  <si>
    <t>499913C201</t>
  </si>
  <si>
    <t>13C201</t>
  </si>
  <si>
    <t>Exérèses ou destructions de lésions du col de l'utérus sauf conisations, niveau 1</t>
  </si>
  <si>
    <t>500313C20J</t>
  </si>
  <si>
    <t>13C20J</t>
  </si>
  <si>
    <t>Exérèses ou destructions de lésions du col de l'utérus sauf conisations, en ambulatoire</t>
  </si>
  <si>
    <t>500413C10J</t>
  </si>
  <si>
    <t>13C10J</t>
  </si>
  <si>
    <t>Ligatures tubaires par laparoscopie ou coelioscopie, en ambulatoire</t>
  </si>
  <si>
    <t>500513C09J</t>
  </si>
  <si>
    <t>13C09J</t>
  </si>
  <si>
    <t>Laparoscopies ou coelioscopies diagnostiques, en ambulatoire</t>
  </si>
  <si>
    <t>520513K02Z</t>
  </si>
  <si>
    <t>13K02Z</t>
  </si>
  <si>
    <t>Endoscopies génito-urinaires thérapeutiques et anesthésie : séjours de la CMD 13 et de moins de 2 jours</t>
  </si>
  <si>
    <t>520613K03Z</t>
  </si>
  <si>
    <t>13K03Z</t>
  </si>
  <si>
    <t>Séjours de la CMD 13 comprenant une endoscopie génito-urinaire thérapeutique sans anesthésie : séjours de moins de 2 jours</t>
  </si>
  <si>
    <t>520713K04Z</t>
  </si>
  <si>
    <t>13K04Z</t>
  </si>
  <si>
    <t>Endoscopies génito-urinaires diagnostiques et anesthésie : séjours de la CMD 13 et de moins de 2 jours</t>
  </si>
  <si>
    <t>520813K05Z</t>
  </si>
  <si>
    <t>13K05Z</t>
  </si>
  <si>
    <t>Endoscopies génito-urinaires diagnostiques sans anesthésie : séjours de la CMD 13 et de moins de 2 jours</t>
  </si>
  <si>
    <t>520913K06J</t>
  </si>
  <si>
    <t>13K06J</t>
  </si>
  <si>
    <t>Affections de l'appareil génital féminin sans acte opératoire de la CMD 13, avec anesthésie, en ambulatoire</t>
  </si>
  <si>
    <t>521013M031</t>
  </si>
  <si>
    <t>13M031</t>
  </si>
  <si>
    <t>Tumeurs malignes de l'appareil génital féminin, niveau 1</t>
  </si>
  <si>
    <t>521113M032</t>
  </si>
  <si>
    <t>13M032</t>
  </si>
  <si>
    <t>Tumeurs malignes de l'appareil génital féminin, niveau 2</t>
  </si>
  <si>
    <t>521213M033</t>
  </si>
  <si>
    <t>13M033</t>
  </si>
  <si>
    <t>Tumeurs malignes de l'appareil génital féminin, niveau 3</t>
  </si>
  <si>
    <t>521313M034</t>
  </si>
  <si>
    <t>13M034</t>
  </si>
  <si>
    <t>Tumeurs malignes de l'appareil génital féminin, niveau 4</t>
  </si>
  <si>
    <t>521413M03T</t>
  </si>
  <si>
    <t>13M03T</t>
  </si>
  <si>
    <t>Tumeurs malignes de l'appareil génital féminin, très courte durée</t>
  </si>
  <si>
    <t>521513M041</t>
  </si>
  <si>
    <t>13M041</t>
  </si>
  <si>
    <t>Autres affections de l'appareil génital féminin, niveau 1</t>
  </si>
  <si>
    <t>521613M042</t>
  </si>
  <si>
    <t>13M042</t>
  </si>
  <si>
    <t>Autres affections de l'appareil génital féminin, niveau 2</t>
  </si>
  <si>
    <t>521713M043</t>
  </si>
  <si>
    <t>13M043</t>
  </si>
  <si>
    <t>Autres affections de l'appareil génital féminin, niveau 3</t>
  </si>
  <si>
    <t>521913M04T</t>
  </si>
  <si>
    <t>13M04T</t>
  </si>
  <si>
    <t>Autres affections de l'appareil génital féminin, très courte durée</t>
  </si>
  <si>
    <t>522013M051</t>
  </si>
  <si>
    <t>13M051</t>
  </si>
  <si>
    <t>Infections de l'utérus et de ses annexes, niveau 1</t>
  </si>
  <si>
    <t>522113M052</t>
  </si>
  <si>
    <t>13M052</t>
  </si>
  <si>
    <t>Infections de l'utérus et de ses annexes, niveau 2</t>
  </si>
  <si>
    <t>522213M053</t>
  </si>
  <si>
    <t>13M053</t>
  </si>
  <si>
    <t>Infections de l'utérus et de ses annexes, niveau 3</t>
  </si>
  <si>
    <t>522413M061</t>
  </si>
  <si>
    <t>13M061</t>
  </si>
  <si>
    <t>Autres infections de l'appareil génital féminin, niveau 1</t>
  </si>
  <si>
    <t>522513M062</t>
  </si>
  <si>
    <t>13M062</t>
  </si>
  <si>
    <t>Autres infections de l'appareil génital féminin, niveau 2</t>
  </si>
  <si>
    <t>522813M071</t>
  </si>
  <si>
    <t>13M071</t>
  </si>
  <si>
    <t>Autres tumeurs de l'appareil génital féminin, niveau 1</t>
  </si>
  <si>
    <t>522913M072</t>
  </si>
  <si>
    <t>13M072</t>
  </si>
  <si>
    <t>Autres tumeurs de l'appareil génital féminin, niveau 2</t>
  </si>
  <si>
    <t>523213M081</t>
  </si>
  <si>
    <t>13M081</t>
  </si>
  <si>
    <t>Assistance médicale à la procréation, niveau 1</t>
  </si>
  <si>
    <t>523613M09Z</t>
  </si>
  <si>
    <t>13M09Z</t>
  </si>
  <si>
    <t>Explorations et surveillance gynécologiques</t>
  </si>
  <si>
    <t>523713M10Z</t>
  </si>
  <si>
    <t>13M10Z</t>
  </si>
  <si>
    <t>Autres symptômes et recours aux soins de la CMD 13</t>
  </si>
  <si>
    <t>523813M06T</t>
  </si>
  <si>
    <t>13M06T</t>
  </si>
  <si>
    <t>Autres infections de l'appareil génital féminin, très courte durée</t>
  </si>
  <si>
    <t>531014C04T</t>
  </si>
  <si>
    <t>14C04T</t>
  </si>
  <si>
    <t>Affections du post-partum ou du post abortum avec intervention chirurgicale, très courte durée</t>
  </si>
  <si>
    <t>531114C04Z</t>
  </si>
  <si>
    <t>14C04Z</t>
  </si>
  <si>
    <t>Affections du post-partum ou du post abortum avec intervention chirurgicale</t>
  </si>
  <si>
    <t>531214C05J</t>
  </si>
  <si>
    <t>14C05J</t>
  </si>
  <si>
    <t>Avortements avec aspiration ou curetage ou hystérotomie, en ambulatoire</t>
  </si>
  <si>
    <t>531314C05Z</t>
  </si>
  <si>
    <t>14C05Z</t>
  </si>
  <si>
    <t>Avortements avec aspiration ou curetage ou hystérotomie</t>
  </si>
  <si>
    <t>532214C07A</t>
  </si>
  <si>
    <t>14C07A</t>
  </si>
  <si>
    <t>Césariennes pour grossesse multiple, sans complication significative</t>
  </si>
  <si>
    <t>532314C07B</t>
  </si>
  <si>
    <t>14C07B</t>
  </si>
  <si>
    <t>Césariennes pour grossesse multiple, avec autres complications</t>
  </si>
  <si>
    <t>532414C07C</t>
  </si>
  <si>
    <t>14C07C</t>
  </si>
  <si>
    <t>Césariennes pour grossesse multiple, avec complications majeures</t>
  </si>
  <si>
    <t>532514C07D</t>
  </si>
  <si>
    <t>14C07D</t>
  </si>
  <si>
    <t>Césariennes pour grossesse multiple, avec complications sévères</t>
  </si>
  <si>
    <t>532614C08A</t>
  </si>
  <si>
    <t>14C08A</t>
  </si>
  <si>
    <t>Césariennes pour grossesse unique, sans complication significative</t>
  </si>
  <si>
    <t>532714C08B</t>
  </si>
  <si>
    <t>14C08B</t>
  </si>
  <si>
    <t>Césariennes pour grossesse unique, avec autres complications</t>
  </si>
  <si>
    <t>532814C08C</t>
  </si>
  <si>
    <t>14C08C</t>
  </si>
  <si>
    <t>Césariennes pour grossesse unique, avec complications majeures</t>
  </si>
  <si>
    <t>532914C08D</t>
  </si>
  <si>
    <t>14C08D</t>
  </si>
  <si>
    <t>Césariennes pour grossesse unique, avec complications sévères</t>
  </si>
  <si>
    <t>533014C09A</t>
  </si>
  <si>
    <t>14C09A</t>
  </si>
  <si>
    <t>Grossesses ectopiques avec intervention chirurgicale, sans complication significative</t>
  </si>
  <si>
    <t>533114C09B</t>
  </si>
  <si>
    <t>14C09B</t>
  </si>
  <si>
    <t>Grossesses ectopiques avec intervention chirurgicale, avec complications</t>
  </si>
  <si>
    <t>533214C10T</t>
  </si>
  <si>
    <t>14C10T</t>
  </si>
  <si>
    <t>Affections de l'ante partum avec intervention chirurgicale, très courte durée</t>
  </si>
  <si>
    <t>533314C10Z</t>
  </si>
  <si>
    <t>14C10Z</t>
  </si>
  <si>
    <t>Affections de l'ante partum avec intervention chirurgicale</t>
  </si>
  <si>
    <t>546014M02T</t>
  </si>
  <si>
    <t>14M02T</t>
  </si>
  <si>
    <t>Affections médicales du post-partum ou du post-abortum, très courte durée</t>
  </si>
  <si>
    <t>546914Z04T</t>
  </si>
  <si>
    <t>14Z04T</t>
  </si>
  <si>
    <t>Avortements sans aspiration, ni curetage, ni hystérotomie, très courte durée</t>
  </si>
  <si>
    <t>547014Z04Z</t>
  </si>
  <si>
    <t>14Z04Z</t>
  </si>
  <si>
    <t>Avortements sans aspiration, ni curetage, ni hystérotomie</t>
  </si>
  <si>
    <t>547214Z06T</t>
  </si>
  <si>
    <t>14Z06T</t>
  </si>
  <si>
    <t>Menaces d'avortement, très courte durée</t>
  </si>
  <si>
    <t>547314Z06Z</t>
  </si>
  <si>
    <t>14Z06Z</t>
  </si>
  <si>
    <t>Menaces d'avortement</t>
  </si>
  <si>
    <t>547514M02A</t>
  </si>
  <si>
    <t>14M02A</t>
  </si>
  <si>
    <t>Affections médicales du post-partum ou du post-abortum, sans complication significative</t>
  </si>
  <si>
    <t>547614M02B</t>
  </si>
  <si>
    <t>14M02B</t>
  </si>
  <si>
    <t>Affections médicales du post-partum ou du post-abortum, avec complications</t>
  </si>
  <si>
    <t>547714M03A</t>
  </si>
  <si>
    <t>14M03A</t>
  </si>
  <si>
    <t>Affections de l'ante partum sans intervention chirurgicale, sans complication significative</t>
  </si>
  <si>
    <t>547814M03B</t>
  </si>
  <si>
    <t>14M03B</t>
  </si>
  <si>
    <t>Affections de l'ante partum sans intervention chirurgicale, avec autres complications</t>
  </si>
  <si>
    <t>547914M03C</t>
  </si>
  <si>
    <t>14M03C</t>
  </si>
  <si>
    <t>Affections de l'ante partum sans intervention chirurgicale, avec complications majeures</t>
  </si>
  <si>
    <t>548014M03D</t>
  </si>
  <si>
    <t>14M03D</t>
  </si>
  <si>
    <t>Affections de l'ante partum sans intervention chirurgicale, avec complications sévères</t>
  </si>
  <si>
    <t>548114M03T</t>
  </si>
  <si>
    <t>14M03T</t>
  </si>
  <si>
    <t>Affections de l'ante partum sans intervention chirurgicale, très courte durée</t>
  </si>
  <si>
    <t>548214Z09Z</t>
  </si>
  <si>
    <t>14Z09Z</t>
  </si>
  <si>
    <t>Accouchements hors de l'établissement</t>
  </si>
  <si>
    <t>548314Z10A</t>
  </si>
  <si>
    <t>14Z10A</t>
  </si>
  <si>
    <t>Accouchements par voie basse avec naissance d'un mort-né, sans complication significative</t>
  </si>
  <si>
    <t>548414Z10B</t>
  </si>
  <si>
    <t>14Z10B</t>
  </si>
  <si>
    <t>Accouchements voie basse avec naissance d'un mort-né, avec complications</t>
  </si>
  <si>
    <t>548514Z10T</t>
  </si>
  <si>
    <t>14Z10T</t>
  </si>
  <si>
    <t>Accouchements par voie basse avec naissance d'un mort-né, très courte durée</t>
  </si>
  <si>
    <t>548614Z11A</t>
  </si>
  <si>
    <t>14Z11A</t>
  </si>
  <si>
    <t>Accouchements multiples par voie basse chez une primipare, sans complication significative</t>
  </si>
  <si>
    <t>548714Z11B</t>
  </si>
  <si>
    <t>14Z11B</t>
  </si>
  <si>
    <t>Accouchements multiples par voie basse chez une primipare, avec complications</t>
  </si>
  <si>
    <t>548814Z12A</t>
  </si>
  <si>
    <t>14Z12A</t>
  </si>
  <si>
    <t>Accouchements multiples par voie basse chez une multipare, sans complication significative</t>
  </si>
  <si>
    <t>548914Z12B</t>
  </si>
  <si>
    <t>14Z12B</t>
  </si>
  <si>
    <t>Accouchements multiples par voie basse chez une multipare, avec complications</t>
  </si>
  <si>
    <t>549014Z13A</t>
  </si>
  <si>
    <t>14Z13A</t>
  </si>
  <si>
    <t>Accouchements uniques par voie basse chez une primipare, sans complication significative</t>
  </si>
  <si>
    <t>549114Z13B</t>
  </si>
  <si>
    <t>14Z13B</t>
  </si>
  <si>
    <t>Accouchements uniques par voie basse chez une primipare, avec autres complications</t>
  </si>
  <si>
    <t>549214Z13C</t>
  </si>
  <si>
    <t>14Z13C</t>
  </si>
  <si>
    <t>Accouchements uniques par voie basse chez une primipare, avec complications majeures</t>
  </si>
  <si>
    <t>549314Z13D</t>
  </si>
  <si>
    <t>14Z13D</t>
  </si>
  <si>
    <t>Accouchements uniques par voie basse chez une primipare, avec complications sévères</t>
  </si>
  <si>
    <t>549414Z13T</t>
  </si>
  <si>
    <t>14Z13T</t>
  </si>
  <si>
    <t>Accouchements uniques par voie basse chez une primipare, très courte durée</t>
  </si>
  <si>
    <t>549514Z14A</t>
  </si>
  <si>
    <t>14Z14A</t>
  </si>
  <si>
    <t>Accouchements uniques par voie basse chez une multipare, sans complication significative</t>
  </si>
  <si>
    <t>549614Z14B</t>
  </si>
  <si>
    <t>14Z14B</t>
  </si>
  <si>
    <t>Accouchements uniques par voie basse chez une multipare, avec autres complications</t>
  </si>
  <si>
    <t>549714Z14C</t>
  </si>
  <si>
    <t>14Z14C</t>
  </si>
  <si>
    <t>Accouchements uniques par voie basse chez une multipare, avec complications majeures</t>
  </si>
  <si>
    <t>549814Z14D</t>
  </si>
  <si>
    <t>14Z14D</t>
  </si>
  <si>
    <t>Accouchements uniques par voie basse chez une multipare, avec complications sévères</t>
  </si>
  <si>
    <t>549914Z14T</t>
  </si>
  <si>
    <t>14Z14T</t>
  </si>
  <si>
    <t>Accouchements uniques par voie basse chez une multipare, très courte durée</t>
  </si>
  <si>
    <t>550014Z15Z</t>
  </si>
  <si>
    <t>14Z15Z</t>
  </si>
  <si>
    <t>Grossesses ectopiques sans intervention chirurgicale</t>
  </si>
  <si>
    <t>550114Z16T</t>
  </si>
  <si>
    <t>14Z16T</t>
  </si>
  <si>
    <t>Faux travail et menaces d'accouchements prématurés, très courte durée</t>
  </si>
  <si>
    <t>550214Z16Z</t>
  </si>
  <si>
    <t>14Z16Z</t>
  </si>
  <si>
    <t>Faux travail et menaces d'accouchements prématurés</t>
  </si>
  <si>
    <t>583715C02A</t>
  </si>
  <si>
    <t>15C02A</t>
  </si>
  <si>
    <t>Interventions majeures sur l'appareil digestif, groupes nouveau-nés 1 à 7, sans complication significative</t>
  </si>
  <si>
    <t>583815C03A</t>
  </si>
  <si>
    <t>15C03A</t>
  </si>
  <si>
    <t>Interventions majeures sur l'appareil cardiovasculaire, groupes nouveau-nés 1 à 7, sans complication significative</t>
  </si>
  <si>
    <t>583915C04A</t>
  </si>
  <si>
    <t>15C04A</t>
  </si>
  <si>
    <t>Autres interventions chirurgicales, groupes nouveau-nés 1 à 7, sans complication significative</t>
  </si>
  <si>
    <t>584015C05A</t>
  </si>
  <si>
    <t>15C05A</t>
  </si>
  <si>
    <t>Interventions chirurgicales, groupes nouveau-nés 8 à 9, sans complication significative</t>
  </si>
  <si>
    <t>584115C06A</t>
  </si>
  <si>
    <t>15C06A</t>
  </si>
  <si>
    <t>Interventions chirurgicales, groupe nouveau-nés 10, sans complication significative</t>
  </si>
  <si>
    <t>590015M02Z</t>
  </si>
  <si>
    <t>15M02Z</t>
  </si>
  <si>
    <t>Transferts précoces de nouveau-nés vers un autre établissement MCO</t>
  </si>
  <si>
    <t>590115M03E</t>
  </si>
  <si>
    <t>15M03E</t>
  </si>
  <si>
    <t>Décès précoces de nouveau-nés</t>
  </si>
  <si>
    <t>590215M04E</t>
  </si>
  <si>
    <t>15M04E</t>
  </si>
  <si>
    <t>Décès tardifs de nouveau-nés</t>
  </si>
  <si>
    <t>590315M05A</t>
  </si>
  <si>
    <t>15M05A</t>
  </si>
  <si>
    <t>Nouveau-nés de 3300g et âge gestationnel de 40 SA et assimilés (groupe nouveau-nés 1), sans problème significatif</t>
  </si>
  <si>
    <t>590415M05B</t>
  </si>
  <si>
    <t>15M05B</t>
  </si>
  <si>
    <t>Nouveau-nés de 3300g et âge gestationnel de 40 SA et assimilés (groupe nouveau-nés 1), avec autre problème significatif</t>
  </si>
  <si>
    <t>590515M05C</t>
  </si>
  <si>
    <t>15M05C</t>
  </si>
  <si>
    <t>Nouveau-nés de 3300g et âge gestationnel de 40 SA et assimilés (groupe nouveau-nés 1), avec problème sévère</t>
  </si>
  <si>
    <t>590615M05D</t>
  </si>
  <si>
    <t>15M05D</t>
  </si>
  <si>
    <t>Nouveau-nés de 3300g et âge gestationnel de 40 SA et assimilés (groupe nouveau-nés 1), avec problème majeur</t>
  </si>
  <si>
    <t>590715M06A</t>
  </si>
  <si>
    <t>15M06A</t>
  </si>
  <si>
    <t>Nouveau-nés de 2400g et âge gestationnel de 38 SA et assimilés (groupe nouveau-nés 2), sans problème significatif</t>
  </si>
  <si>
    <t>590815M06B</t>
  </si>
  <si>
    <t>15M06B</t>
  </si>
  <si>
    <t>Nouveau-nés de 2400g et âge gestationnel de 38 SA et assimilés (groupe nouveau-nés 2), avec autre problème significatif</t>
  </si>
  <si>
    <t>590915M06C</t>
  </si>
  <si>
    <t>15M06C</t>
  </si>
  <si>
    <t>Nouveau-nés de 2400g et âge gestationnel de 38 SA et assimilés (groupe nouveau-nés 2), avec problème sévère</t>
  </si>
  <si>
    <t>591015M06D</t>
  </si>
  <si>
    <t>15M06D</t>
  </si>
  <si>
    <t>Nouveau-nés de 2400g et âge gestationnel de 38 SA et assimilés (groupe nouveau-nés 2), avec problème majeur</t>
  </si>
  <si>
    <t>591115M07A</t>
  </si>
  <si>
    <t>15M07A</t>
  </si>
  <si>
    <t>Nouveau-nés de 2200g et âge gestationnel de 37 SA et assimilés (groupe nouveau-nés 3), sans problème significatif</t>
  </si>
  <si>
    <t>591215M07B</t>
  </si>
  <si>
    <t>15M07B</t>
  </si>
  <si>
    <t>Nouveau-nés de 2200g et âge gestationnel de 37 SA et assimilés (groupe nouveau-nés 3), avec autre problème significatif</t>
  </si>
  <si>
    <t>591315M07C</t>
  </si>
  <si>
    <t>15M07C</t>
  </si>
  <si>
    <t>Nouveau-nés de 2200g et âge gestationnel de 37 SA et assimilés (groupe nouveau-nés 3), avec problème majeur ou sévère</t>
  </si>
  <si>
    <t>591415M08A</t>
  </si>
  <si>
    <t>15M08A</t>
  </si>
  <si>
    <t>Nouveau-nés de 2000g et âge gestationnel de 37 SA et assimilés (groupe nouveau-nés 4), sans problème significatif</t>
  </si>
  <si>
    <t>591515M08B</t>
  </si>
  <si>
    <t>15M08B</t>
  </si>
  <si>
    <t>Nouveau-nés de 2000g et âge gestationnel de 37 SA et assimilés (groupe nouveau-nés 4), avec autre problème significatif</t>
  </si>
  <si>
    <t>591615M08C</t>
  </si>
  <si>
    <t>15M08C</t>
  </si>
  <si>
    <t>Nouveau-nés de 2000g et âge gestationnel de 37 SA et assimilés (groupe nouveau-nés 4), avec problème majeur ou sévère</t>
  </si>
  <si>
    <t>591715M09A</t>
  </si>
  <si>
    <t>15M09A</t>
  </si>
  <si>
    <t>Nouveau-nés de 1800g et âge gestationnel de 36 SA et assimilés (groupe nouveau-nés 5), sans problème significatif</t>
  </si>
  <si>
    <t>591815M09B</t>
  </si>
  <si>
    <t>15M09B</t>
  </si>
  <si>
    <t>Nouveau-nés de 1800g et âge gestationnel de 36 SA et assimilés (groupe nouveau-nés 5), avec autre problème significatif</t>
  </si>
  <si>
    <t>591915M09C</t>
  </si>
  <si>
    <t>15M09C</t>
  </si>
  <si>
    <t>Nouveau-nés de 1800g et âge gestationnel de 36 SA et assimilés (groupe nouveau-nés 5), avec problème majeur ou sévère</t>
  </si>
  <si>
    <t>592015M10A</t>
  </si>
  <si>
    <t>15M10A</t>
  </si>
  <si>
    <t>Nouveau-nés de 1700g et âge gestationnel de 35 SA et assimilés (groupe nouveau-nés 6), sans problème significatif</t>
  </si>
  <si>
    <t>592115M10B</t>
  </si>
  <si>
    <t>15M10B</t>
  </si>
  <si>
    <t>Nouveau-nés de 1700g et âge gestationnel de 35 SA et assimilés (groupe nouveau-nés 6), avec autre problème significatif</t>
  </si>
  <si>
    <t>592215M10C</t>
  </si>
  <si>
    <t>15M10C</t>
  </si>
  <si>
    <t>Nouveau-nés de 1700g et âge gestationnel de 35 SA et assimilés (groupe nouveau-nés 6), avec problème majeur ou sévère</t>
  </si>
  <si>
    <t>592315M11A</t>
  </si>
  <si>
    <t>15M11A</t>
  </si>
  <si>
    <t>Nouveau-nés de 1500g et âge gestationnel de 33 SA et assimilés (groupe nouveau-nés 7), sans problème significatif</t>
  </si>
  <si>
    <t>592415M11B</t>
  </si>
  <si>
    <t>15M11B</t>
  </si>
  <si>
    <t>Nouveau-nés de 1500g et âge gestationnel de 33 SA et assimilés (groupe nouveau-nés 7), avec autre problème significatif</t>
  </si>
  <si>
    <t>592515M11C</t>
  </si>
  <si>
    <t>15M11C</t>
  </si>
  <si>
    <t>Nouveau-nés de 1500g et âge gestationnel de 33 SA et assimilés (groupe nouveau-nés 7), avec problème majeur ou sévère</t>
  </si>
  <si>
    <t>592615M12A</t>
  </si>
  <si>
    <t>15M12A</t>
  </si>
  <si>
    <t>Nouveau-nés de 1300g et âge gestationnel de 32 SA et assimilés (groupe nouveau-nés 8), sans problème significatif</t>
  </si>
  <si>
    <t>592715M12B</t>
  </si>
  <si>
    <t>15M12B</t>
  </si>
  <si>
    <t>Nouveau-nés de 1300g et âge gestationnel de 32 SA et assimilés (groupe nouveau-nés 8), avec problème significatif</t>
  </si>
  <si>
    <t>592815M13A</t>
  </si>
  <si>
    <t>15M13A</t>
  </si>
  <si>
    <t>Nouveau-nés de 1100g et âge gestationnel de 30 SA et assimilés (groupe nouveau-nés 9), sans problème significatif</t>
  </si>
  <si>
    <t>592915M13B</t>
  </si>
  <si>
    <t>15M13B</t>
  </si>
  <si>
    <t>Nouveau-nés de 1100g et âge gestationnel de 30 SA et assimilés (groupe nouveau-nés 9), avec problème significatif</t>
  </si>
  <si>
    <t>593015M14A</t>
  </si>
  <si>
    <t>15M14A</t>
  </si>
  <si>
    <t>Nouveau-nés de 800g et âge gestationnel de 28SA et assimilés (groupe nouveau-nés 10), sans problème significatif</t>
  </si>
  <si>
    <t>593115M14B</t>
  </si>
  <si>
    <t>15M14B</t>
  </si>
  <si>
    <t>Nouveau-nés de 800g et âge gestationnel de 28SA et assimilés (groupe nouveau-nés 10), avec problème significatif</t>
  </si>
  <si>
    <t>593215C02B</t>
  </si>
  <si>
    <t>15C02B</t>
  </si>
  <si>
    <t>Interventions majeures sur l'appareil digestif, groupes nouveau-nés 1 à 7, avec complications</t>
  </si>
  <si>
    <t>593315C03B</t>
  </si>
  <si>
    <t>15C03B</t>
  </si>
  <si>
    <t>Interventions majeures sur l'appareil cardiovasculaire, groupes nouveau-nés 1 à 7, avec complications</t>
  </si>
  <si>
    <t>593415C04B</t>
  </si>
  <si>
    <t>15C04B</t>
  </si>
  <si>
    <t>Autres interventions chirurgicales, groupes nouveau-nés 1 à 7, avec complications</t>
  </si>
  <si>
    <t>593515C05B</t>
  </si>
  <si>
    <t>15C05B</t>
  </si>
  <si>
    <t>Interventions chirurgicales, groupes nouveau-nés 8 à 9, avec complications</t>
  </si>
  <si>
    <t>593615C06B</t>
  </si>
  <si>
    <t>15C06B</t>
  </si>
  <si>
    <t>Interventions chirurgicales, groupe nouveau-nés 10, avec complications</t>
  </si>
  <si>
    <t>610416C021</t>
  </si>
  <si>
    <t>16C021</t>
  </si>
  <si>
    <t>Interventions sur la rate, niveau 1</t>
  </si>
  <si>
    <t>610516C022</t>
  </si>
  <si>
    <t>16C022</t>
  </si>
  <si>
    <t>Interventions sur la rate, niveau 2</t>
  </si>
  <si>
    <t>610616C023</t>
  </si>
  <si>
    <t>16C023</t>
  </si>
  <si>
    <t>Interventions sur la rate, niveau 3</t>
  </si>
  <si>
    <t>610816C031</t>
  </si>
  <si>
    <t>16C031</t>
  </si>
  <si>
    <t>Autres interventions pour affections du sang et des organes hématopoïétiques, niveau 1</t>
  </si>
  <si>
    <t>610916C032</t>
  </si>
  <si>
    <t>16C032</t>
  </si>
  <si>
    <t>Autres interventions pour affections du sang et des organes hématopoïétiques, niveau 2</t>
  </si>
  <si>
    <t>611016C033</t>
  </si>
  <si>
    <t>16C033</t>
  </si>
  <si>
    <t>Autres interventions pour affections du sang et des organes hématopoïétiques, niveau 3</t>
  </si>
  <si>
    <t>611216C03J</t>
  </si>
  <si>
    <t>16C03J</t>
  </si>
  <si>
    <t>Autres interventions pour affections du sang et des organes hématopoïétiques, en ambulatoire</t>
  </si>
  <si>
    <t>615916M061</t>
  </si>
  <si>
    <t>16M061</t>
  </si>
  <si>
    <t>Affections de la rate, niveau 1</t>
  </si>
  <si>
    <t>616016M062</t>
  </si>
  <si>
    <t>16M062</t>
  </si>
  <si>
    <t>Affections de la rate, niveau 2</t>
  </si>
  <si>
    <t>616116M063</t>
  </si>
  <si>
    <t>16M063</t>
  </si>
  <si>
    <t>Affections de la rate, niveau 3</t>
  </si>
  <si>
    <t>616316M06T</t>
  </si>
  <si>
    <t>16M06T</t>
  </si>
  <si>
    <t>Affections de la rate, très courte durée</t>
  </si>
  <si>
    <t>616416M071</t>
  </si>
  <si>
    <t>16M071</t>
  </si>
  <si>
    <t>Donneurs de moelle, niveau 1</t>
  </si>
  <si>
    <t>616816M081</t>
  </si>
  <si>
    <t>16M081</t>
  </si>
  <si>
    <t>Déficits immunitaires, niveau 1</t>
  </si>
  <si>
    <t>616916M082</t>
  </si>
  <si>
    <t>16M082</t>
  </si>
  <si>
    <t>Déficits immunitaires, niveau 2</t>
  </si>
  <si>
    <t>617216M091</t>
  </si>
  <si>
    <t>16M091</t>
  </si>
  <si>
    <t>Autres affections du système réticuloendothélial ou immunitaire, niveau 1</t>
  </si>
  <si>
    <t>617316M092</t>
  </si>
  <si>
    <t>16M092</t>
  </si>
  <si>
    <t>Autres affections du système réticuloendothélial ou immunitaire, niveau 2</t>
  </si>
  <si>
    <t>617416M093</t>
  </si>
  <si>
    <t>16M093</t>
  </si>
  <si>
    <t>Autres affections du système réticuloendothélial ou immunitaire, niveau 3</t>
  </si>
  <si>
    <t>617516M094</t>
  </si>
  <si>
    <t>16M094</t>
  </si>
  <si>
    <t>Autres affections du système réticuloendothélial ou immunitaire, niveau 4</t>
  </si>
  <si>
    <t>617616M09T</t>
  </si>
  <si>
    <t>16M09T</t>
  </si>
  <si>
    <t>Autres affections du système réticuloendothélial ou immunitaire, très courte durée</t>
  </si>
  <si>
    <t>617716M101</t>
  </si>
  <si>
    <t>16M101</t>
  </si>
  <si>
    <t>Troubles sévères de la lignée érythrocytaire, âge supérieur à 17 ans, niveau 1</t>
  </si>
  <si>
    <t>617816M102</t>
  </si>
  <si>
    <t>16M102</t>
  </si>
  <si>
    <t>Troubles sévères de la lignée érythrocytaire, âge supérieur à 17 ans, niveau 2</t>
  </si>
  <si>
    <t>617916M103</t>
  </si>
  <si>
    <t>16M103</t>
  </si>
  <si>
    <t>Troubles sévères de la lignée érythrocytaire, âge supérieur à 17 ans, niveau 3</t>
  </si>
  <si>
    <t>618016M104</t>
  </si>
  <si>
    <t>16M104</t>
  </si>
  <si>
    <t>Troubles sévères de la lignée érythrocytaire, âge supérieur à 17 ans, niveau 4</t>
  </si>
  <si>
    <t>618116M10T</t>
  </si>
  <si>
    <t>16M10T</t>
  </si>
  <si>
    <t>Troubles sévères de la lignée érythrocytaire, âge supérieur à 17 ans, très courte durée</t>
  </si>
  <si>
    <t>618216M111</t>
  </si>
  <si>
    <t>16M111</t>
  </si>
  <si>
    <t>Autres troubles de la lignée érythrocytaire, âge supérieur à 17 ans, niveau 1</t>
  </si>
  <si>
    <t>618316M112</t>
  </si>
  <si>
    <t>16M112</t>
  </si>
  <si>
    <t>Autres troubles de la lignée érythrocytaire, âge supérieur à 17 ans, niveau 2</t>
  </si>
  <si>
    <t>618416M113</t>
  </si>
  <si>
    <t>16M113</t>
  </si>
  <si>
    <t>Autres troubles de la lignée érythrocytaire, âge supérieur à 17 ans, niveau 3</t>
  </si>
  <si>
    <t>618516M114</t>
  </si>
  <si>
    <t>16M114</t>
  </si>
  <si>
    <t>Autres troubles de la lignée érythrocytaire, âge supérieur à 17 ans, niveau 4</t>
  </si>
  <si>
    <t>618616M11T</t>
  </si>
  <si>
    <t>16M11T</t>
  </si>
  <si>
    <t>Autres troubles de la lignée érythrocytaire, âge supérieur à 17 ans, très courte durée</t>
  </si>
  <si>
    <t>618716M121</t>
  </si>
  <si>
    <t>16M121</t>
  </si>
  <si>
    <t>Purpuras, niveau 1</t>
  </si>
  <si>
    <t>618816M122</t>
  </si>
  <si>
    <t>16M122</t>
  </si>
  <si>
    <t>Purpuras, niveau 2</t>
  </si>
  <si>
    <t>618916M123</t>
  </si>
  <si>
    <t>16M123</t>
  </si>
  <si>
    <t>Purpuras, niveau 3</t>
  </si>
  <si>
    <t>619016M124</t>
  </si>
  <si>
    <t>16M124</t>
  </si>
  <si>
    <t>Purpuras, niveau 4</t>
  </si>
  <si>
    <t>619116M12T</t>
  </si>
  <si>
    <t>16M12T</t>
  </si>
  <si>
    <t>Purpuras, très courte durée</t>
  </si>
  <si>
    <t>619216M131</t>
  </si>
  <si>
    <t>16M131</t>
  </si>
  <si>
    <t>Autres troubles de la coagulation, niveau 1</t>
  </si>
  <si>
    <t>619316M132</t>
  </si>
  <si>
    <t>16M132</t>
  </si>
  <si>
    <t>Autres troubles de la coagulation, niveau 2</t>
  </si>
  <si>
    <t>619416M133</t>
  </si>
  <si>
    <t>16M133</t>
  </si>
  <si>
    <t>Autres troubles de la coagulation, niveau 3</t>
  </si>
  <si>
    <t>619516M134</t>
  </si>
  <si>
    <t>16M134</t>
  </si>
  <si>
    <t>Autres troubles de la coagulation, niveau 4</t>
  </si>
  <si>
    <t>619616M13T</t>
  </si>
  <si>
    <t>16M13T</t>
  </si>
  <si>
    <t>Autres troubles de la coagulation, très courte durée</t>
  </si>
  <si>
    <t>619716M14Z</t>
  </si>
  <si>
    <t>16M14Z</t>
  </si>
  <si>
    <t>Explorations et surveillance pour affections du sang et des organes hématopoïétiques</t>
  </si>
  <si>
    <t>619816M15Z</t>
  </si>
  <si>
    <t>16M15Z</t>
  </si>
  <si>
    <t>Symptômes et autres recours aux soins de la CMD 16</t>
  </si>
  <si>
    <t>619916M161</t>
  </si>
  <si>
    <t>16M161</t>
  </si>
  <si>
    <t>Troubles sévères de la lignée érythrocytaire, âge inférieur à 18 ans, niveau 1</t>
  </si>
  <si>
    <t>620016M162</t>
  </si>
  <si>
    <t>16M162</t>
  </si>
  <si>
    <t>Troubles sévères de la lignée érythrocytaire, âge inférieur à 18 ans, niveau 2</t>
  </si>
  <si>
    <t>620116M163</t>
  </si>
  <si>
    <t>16M163</t>
  </si>
  <si>
    <t>Troubles sévères de la lignée érythrocytaire, âge inférieur à 18 ans, niveau 3</t>
  </si>
  <si>
    <t>620216M164</t>
  </si>
  <si>
    <t>16M164</t>
  </si>
  <si>
    <t>Troubles sévères de la lignée érythrocytaire, âge inférieur à 18 ans, niveau 4</t>
  </si>
  <si>
    <t>620316M16T</t>
  </si>
  <si>
    <t>16M16T</t>
  </si>
  <si>
    <t>Troubles sévères de la lignée érythrocytaire, âge inférieur à 18 ans, très courte durée</t>
  </si>
  <si>
    <t>620416M171</t>
  </si>
  <si>
    <t>16M171</t>
  </si>
  <si>
    <t>Autres troubles de la lignée érythrocytaire, âge inférieur à 18 ans, niveau 1</t>
  </si>
  <si>
    <t>620516M172</t>
  </si>
  <si>
    <t>16M172</t>
  </si>
  <si>
    <t>Autres troubles de la lignée érythrocytaire, âge inférieur à 18 ans, niveau 2</t>
  </si>
  <si>
    <t>620816M17T</t>
  </si>
  <si>
    <t>16M17T</t>
  </si>
  <si>
    <t>Autres troubles de la lignée érythrocytaire, âge inférieur à 18 ans, très courte durée</t>
  </si>
  <si>
    <t>620916M15T</t>
  </si>
  <si>
    <t>16M15T</t>
  </si>
  <si>
    <t>Symptômes et autres recours aux soins de la CMD 16, très courte durée</t>
  </si>
  <si>
    <t>621016M181</t>
  </si>
  <si>
    <t>16M181</t>
  </si>
  <si>
    <t>Autres affections hématologiques concernant majoritairement la petite enfance, niveau 1</t>
  </si>
  <si>
    <t>632717C061</t>
  </si>
  <si>
    <t>17C061</t>
  </si>
  <si>
    <t>Interventions majeures de la CMD17, niveau 1</t>
  </si>
  <si>
    <t>632817C062</t>
  </si>
  <si>
    <t>17C062</t>
  </si>
  <si>
    <t>Interventions majeures de la CMD17, niveau 2</t>
  </si>
  <si>
    <t>632917C063</t>
  </si>
  <si>
    <t>17C063</t>
  </si>
  <si>
    <t>Interventions majeures de la CMD17, niveau 3</t>
  </si>
  <si>
    <t>633017C064</t>
  </si>
  <si>
    <t>17C064</t>
  </si>
  <si>
    <t>Interventions majeures de la CMD17, niveau 4</t>
  </si>
  <si>
    <t>633117C071</t>
  </si>
  <si>
    <t>17C071</t>
  </si>
  <si>
    <t>Interventions intermédiaires de la CMD17, niveau 1</t>
  </si>
  <si>
    <t>633217C072</t>
  </si>
  <si>
    <t>17C072</t>
  </si>
  <si>
    <t>Interventions intermédiaires de la CMD17, niveau 2</t>
  </si>
  <si>
    <t>633317C073</t>
  </si>
  <si>
    <t>17C073</t>
  </si>
  <si>
    <t>Interventions intermédiaires de la CMD17, niveau 3</t>
  </si>
  <si>
    <t>633417C074</t>
  </si>
  <si>
    <t>17C074</t>
  </si>
  <si>
    <t>Interventions intermédiaires de la CMD17, niveau 4</t>
  </si>
  <si>
    <t>633517C081</t>
  </si>
  <si>
    <t>17C081</t>
  </si>
  <si>
    <t>Interventions mineures de la CMD17, niveau 1</t>
  </si>
  <si>
    <t>633617C082</t>
  </si>
  <si>
    <t>17C082</t>
  </si>
  <si>
    <t>Interventions mineures de la CMD17, niveau 2</t>
  </si>
  <si>
    <t>633717C083</t>
  </si>
  <si>
    <t>17C083</t>
  </si>
  <si>
    <t>Interventions mineures de la CMD17, niveau 3</t>
  </si>
  <si>
    <t>633817C084</t>
  </si>
  <si>
    <t>17C084</t>
  </si>
  <si>
    <t>Interventions mineures de la CMD17, niveau 4</t>
  </si>
  <si>
    <t>633917C08J</t>
  </si>
  <si>
    <t>17C08J</t>
  </si>
  <si>
    <t>Interventions mineures de la CMD17, en ambulatoire</t>
  </si>
  <si>
    <t>640017K081</t>
  </si>
  <si>
    <t>17K081</t>
  </si>
  <si>
    <t>Autres curiethérapies, niveau 1</t>
  </si>
  <si>
    <t>640117K082</t>
  </si>
  <si>
    <t>17K082</t>
  </si>
  <si>
    <t>Autres curiethérapies, niveau 2</t>
  </si>
  <si>
    <t>640217K083</t>
  </si>
  <si>
    <t>17K083</t>
  </si>
  <si>
    <t>Autres curiethérapies, niveau 3</t>
  </si>
  <si>
    <t>640417K091</t>
  </si>
  <si>
    <t>17K091</t>
  </si>
  <si>
    <t>Irradiations internes, niveau 1</t>
  </si>
  <si>
    <t>640517K092</t>
  </si>
  <si>
    <t>17K092</t>
  </si>
  <si>
    <t>Irradiations internes, niveau 2</t>
  </si>
  <si>
    <t>647017K041</t>
  </si>
  <si>
    <t>17K041</t>
  </si>
  <si>
    <t>Autres irradiations, niveau 1</t>
  </si>
  <si>
    <t>647117K042</t>
  </si>
  <si>
    <t>17K042</t>
  </si>
  <si>
    <t>Autres irradiations, niveau 2</t>
  </si>
  <si>
    <t>647217K043</t>
  </si>
  <si>
    <t>17K043</t>
  </si>
  <si>
    <t>Autres irradiations, niveau 3</t>
  </si>
  <si>
    <t>647317K044</t>
  </si>
  <si>
    <t>17K044</t>
  </si>
  <si>
    <t>Autres irradiations, niveau 4</t>
  </si>
  <si>
    <t>647417K051</t>
  </si>
  <si>
    <t>17K051</t>
  </si>
  <si>
    <t>Curiethérapies de la prostate par implants permanents, niveau 1</t>
  </si>
  <si>
    <t>648217K07J</t>
  </si>
  <si>
    <t>17K07J</t>
  </si>
  <si>
    <t>Affections myéloprolifératives et tumeurs de siège imprécis sans acte opératoire, avec anesthésie, en ambulatoire</t>
  </si>
  <si>
    <t>648317M051</t>
  </si>
  <si>
    <t>17M051</t>
  </si>
  <si>
    <t>Chimiothérapie pour leucémie aigüe, niveau 1</t>
  </si>
  <si>
    <t>648417M052</t>
  </si>
  <si>
    <t>17M052</t>
  </si>
  <si>
    <t>Chimiothérapie pour leucémie aigüe, niveau 2</t>
  </si>
  <si>
    <t>648517M053</t>
  </si>
  <si>
    <t>17M053</t>
  </si>
  <si>
    <t>Chimiothérapie pour leucémie aigüe, niveau 3</t>
  </si>
  <si>
    <t>648617M054</t>
  </si>
  <si>
    <t>17M054</t>
  </si>
  <si>
    <t>Chimiothérapie pour leucémie aigüe, niveau 4</t>
  </si>
  <si>
    <t>648717M061</t>
  </si>
  <si>
    <t>17M061</t>
  </si>
  <si>
    <t>Chimiothérapie pour autre tumeur, niveau 1</t>
  </si>
  <si>
    <t>648817M062</t>
  </si>
  <si>
    <t>17M062</t>
  </si>
  <si>
    <t>Chimiothérapie pour autre tumeur, niveau 2</t>
  </si>
  <si>
    <t>648917M063</t>
  </si>
  <si>
    <t>17M063</t>
  </si>
  <si>
    <t>Chimiothérapie pour autre tumeur, niveau 3</t>
  </si>
  <si>
    <t>649017M064</t>
  </si>
  <si>
    <t>17M064</t>
  </si>
  <si>
    <t>Chimiothérapie pour autre tumeur, niveau 4</t>
  </si>
  <si>
    <t>649117M06T</t>
  </si>
  <si>
    <t>17M06T</t>
  </si>
  <si>
    <t>Chimiothérapie pour autre tumeur, très courte durée</t>
  </si>
  <si>
    <t>649717M081</t>
  </si>
  <si>
    <t>17M081</t>
  </si>
  <si>
    <t>Leucémies aigües, âge inférieur à 18 ans, niveau 1</t>
  </si>
  <si>
    <t>649917M083</t>
  </si>
  <si>
    <t>17M083</t>
  </si>
  <si>
    <t>Leucémies aigües, âge inférieur à 18 ans, niveau 3</t>
  </si>
  <si>
    <t>650017M084</t>
  </si>
  <si>
    <t>17M084</t>
  </si>
  <si>
    <t>Leucémies aigües, âge inférieur à 18 ans, niveau 4</t>
  </si>
  <si>
    <t>650117M08T</t>
  </si>
  <si>
    <t>17M08T</t>
  </si>
  <si>
    <t>Leucémies aigües, âge inférieur à 18 ans, très courte durée</t>
  </si>
  <si>
    <t>650217M091</t>
  </si>
  <si>
    <t>17M091</t>
  </si>
  <si>
    <t>Leucémies aigües, âge supérieur à 17 ans, niveau 1</t>
  </si>
  <si>
    <t>650317M092</t>
  </si>
  <si>
    <t>17M092</t>
  </si>
  <si>
    <t>Leucémies aigües, âge supérieur à 17 ans, niveau 2</t>
  </si>
  <si>
    <t>650417M093</t>
  </si>
  <si>
    <t>17M093</t>
  </si>
  <si>
    <t>Leucémies aigües, âge supérieur à 17 ans, niveau 3</t>
  </si>
  <si>
    <t>650517M094</t>
  </si>
  <si>
    <t>17M094</t>
  </si>
  <si>
    <t>Leucémies aigües, âge supérieur à 17 ans, niveau 4</t>
  </si>
  <si>
    <t>650617M09T</t>
  </si>
  <si>
    <t>17M09T</t>
  </si>
  <si>
    <t>Leucémies aigües, âge supérieur à 17 ans, très courte durée</t>
  </si>
  <si>
    <t>652217M14Z</t>
  </si>
  <si>
    <t>17M14Z</t>
  </si>
  <si>
    <t>Explorations et surveillance pour affections myéloprolifératives et tumeurs de siège imprécis ou diffus</t>
  </si>
  <si>
    <t>652317K041</t>
  </si>
  <si>
    <t>652417K041</t>
  </si>
  <si>
    <t>652617M151</t>
  </si>
  <si>
    <t>17M151</t>
  </si>
  <si>
    <t>Lymphomes et autres affections malignes lymphoïdes, niveau 1</t>
  </si>
  <si>
    <t>652717M152</t>
  </si>
  <si>
    <t>17M152</t>
  </si>
  <si>
    <t>Lymphomes et autres affections malignes lymphoïdes, niveau 2</t>
  </si>
  <si>
    <t>652817M153</t>
  </si>
  <si>
    <t>17M153</t>
  </si>
  <si>
    <t>Lymphomes et autres affections malignes lymphoïdes, niveau 3</t>
  </si>
  <si>
    <t>652917M154</t>
  </si>
  <si>
    <t>17M154</t>
  </si>
  <si>
    <t>Lymphomes et autres affections malignes lymphoïdes, niveau 4</t>
  </si>
  <si>
    <t>653017M15T</t>
  </si>
  <si>
    <t>17M15T</t>
  </si>
  <si>
    <t>Lymphomes et autres affections malignes lymphoïdes, très courte durée</t>
  </si>
  <si>
    <t>653117M161</t>
  </si>
  <si>
    <t>17M161</t>
  </si>
  <si>
    <t>Hémopathies myéloïdes chroniques, niveau 1</t>
  </si>
  <si>
    <t>653217M162</t>
  </si>
  <si>
    <t>17M162</t>
  </si>
  <si>
    <t>Hémopathies myéloïdes chroniques, niveau 2</t>
  </si>
  <si>
    <t>653317M163</t>
  </si>
  <si>
    <t>17M163</t>
  </si>
  <si>
    <t>Hémopathies myéloïdes chroniques, niveau 3</t>
  </si>
  <si>
    <t>653417M164</t>
  </si>
  <si>
    <t>17M164</t>
  </si>
  <si>
    <t>Hémopathies myéloïdes chroniques, niveau 4</t>
  </si>
  <si>
    <t>653517M16T</t>
  </si>
  <si>
    <t>17M16T</t>
  </si>
  <si>
    <t>Hémopathies myéloïdes chroniques, très courte durée</t>
  </si>
  <si>
    <t>653617M171</t>
  </si>
  <si>
    <t>17M171</t>
  </si>
  <si>
    <t>Autres affections et tumeurs de siège imprécis ou diffus, niveau 1</t>
  </si>
  <si>
    <t>653717M172</t>
  </si>
  <si>
    <t>17M172</t>
  </si>
  <si>
    <t>Autres affections et tumeurs de siège imprécis ou diffus, niveau 2</t>
  </si>
  <si>
    <t>653817M173</t>
  </si>
  <si>
    <t>17M173</t>
  </si>
  <si>
    <t>Autres affections et tumeurs de siège imprécis ou diffus, niveau 3</t>
  </si>
  <si>
    <t>653917M174</t>
  </si>
  <si>
    <t>17M174</t>
  </si>
  <si>
    <t>Autres affections et tumeurs de siège imprécis ou diffus, niveau 4</t>
  </si>
  <si>
    <t>654017M17T</t>
  </si>
  <si>
    <t>17M17T</t>
  </si>
  <si>
    <t>Autres affections et tumeurs de siège imprécis ou diffus, très courte durée</t>
  </si>
  <si>
    <t>670218C021</t>
  </si>
  <si>
    <t>18C021</t>
  </si>
  <si>
    <t>Interventions pour maladies infectieuses ou parasitaires, niveau 1</t>
  </si>
  <si>
    <t>670318C022</t>
  </si>
  <si>
    <t>18C022</t>
  </si>
  <si>
    <t>Interventions pour maladies infectieuses ou parasitaires, niveau 2</t>
  </si>
  <si>
    <t>670418C023</t>
  </si>
  <si>
    <t>18C023</t>
  </si>
  <si>
    <t>Interventions pour maladies infectieuses ou parasitaires, niveau 3</t>
  </si>
  <si>
    <t>670518C024</t>
  </si>
  <si>
    <t>18C024</t>
  </si>
  <si>
    <t>Interventions pour maladies infectieuses ou parasitaires, niveau 4</t>
  </si>
  <si>
    <t>670618C02J</t>
  </si>
  <si>
    <t>18C02J</t>
  </si>
  <si>
    <t>Interventions pour maladies infectieuses ou parasitaires, en ambulatoire</t>
  </si>
  <si>
    <t>676318M021</t>
  </si>
  <si>
    <t>18M021</t>
  </si>
  <si>
    <t>Maladies virales et fièvres d'étiologie indéterminée, âge inférieur à 18 ans, niveau 1</t>
  </si>
  <si>
    <t>676418M022</t>
  </si>
  <si>
    <t>18M022</t>
  </si>
  <si>
    <t>Maladies virales et fièvres d'étiologie indéterminée, âge inférieur à 18 ans, niveau 2</t>
  </si>
  <si>
    <t>676518M023</t>
  </si>
  <si>
    <t>18M023</t>
  </si>
  <si>
    <t>Maladies virales et fièvres d'étiologie indéterminée, âge inférieur à 18 ans, niveau 3</t>
  </si>
  <si>
    <t>676618M024</t>
  </si>
  <si>
    <t>18M024</t>
  </si>
  <si>
    <t>Maladies virales et fièvres d'étiologie indéterminée, âge inférieur à 18 ans, niveau 4</t>
  </si>
  <si>
    <t>676718M031</t>
  </si>
  <si>
    <t>18M031</t>
  </si>
  <si>
    <t>Maladies virales, âge supérieur à 17 ans, niveau 1</t>
  </si>
  <si>
    <t>676818M032</t>
  </si>
  <si>
    <t>18M032</t>
  </si>
  <si>
    <t>Maladies virales, âge supérieur à 17 ans, niveau 2</t>
  </si>
  <si>
    <t>676918M033</t>
  </si>
  <si>
    <t>18M033</t>
  </si>
  <si>
    <t>Maladies virales, âge supérieur à 17 ans, niveau 3</t>
  </si>
  <si>
    <t>677018M034</t>
  </si>
  <si>
    <t>18M034</t>
  </si>
  <si>
    <t>Maladies virales, âge supérieur à 17 ans, niveau 4</t>
  </si>
  <si>
    <t>677118M03T</t>
  </si>
  <si>
    <t>18M03T</t>
  </si>
  <si>
    <t>Maladies virales, âge supérieur à 17 ans, très courte durée</t>
  </si>
  <si>
    <t>677218M041</t>
  </si>
  <si>
    <t>18M041</t>
  </si>
  <si>
    <t>Fièvres d'étiologie indéterminée, âge supérieur à 17 ans, niveau 1</t>
  </si>
  <si>
    <t>677318M042</t>
  </si>
  <si>
    <t>18M042</t>
  </si>
  <si>
    <t>Fièvres d'étiologie indéterminée, âge supérieur à 17 ans, niveau 2</t>
  </si>
  <si>
    <t>677418M043</t>
  </si>
  <si>
    <t>18M043</t>
  </si>
  <si>
    <t>Fièvres d'étiologie indéterminée, âge supérieur à 17 ans, niveau 3</t>
  </si>
  <si>
    <t>677518M044</t>
  </si>
  <si>
    <t>18M044</t>
  </si>
  <si>
    <t>Fièvres d'étiologie indéterminée, âge supérieur à 17 ans, niveau 4</t>
  </si>
  <si>
    <t>677618M04T</t>
  </si>
  <si>
    <t>18M04T</t>
  </si>
  <si>
    <t>Fièvres d'étiologie indéterminée, âge supérieur à 17 ans, très courte durée</t>
  </si>
  <si>
    <t>677718M061</t>
  </si>
  <si>
    <t>18M061</t>
  </si>
  <si>
    <t>Septicémies, âge inférieur à 18 ans, niveau 1</t>
  </si>
  <si>
    <t>677818M062</t>
  </si>
  <si>
    <t>18M062</t>
  </si>
  <si>
    <t>Septicémies, âge inférieur à 18 ans, niveau 2</t>
  </si>
  <si>
    <t>677918M063</t>
  </si>
  <si>
    <t>18M063</t>
  </si>
  <si>
    <t>Septicémies, âge inférieur à 18 ans, niveau 3</t>
  </si>
  <si>
    <t>678018M064</t>
  </si>
  <si>
    <t>18M064</t>
  </si>
  <si>
    <t>Septicémies, âge inférieur à 18 ans, niveau 4</t>
  </si>
  <si>
    <t>678118M071</t>
  </si>
  <si>
    <t>18M071</t>
  </si>
  <si>
    <t>Septicémies, âge supérieur à 17 ans, niveau 1</t>
  </si>
  <si>
    <t>678218M072</t>
  </si>
  <si>
    <t>18M072</t>
  </si>
  <si>
    <t>Septicémies, âge supérieur à 17 ans, niveau 2</t>
  </si>
  <si>
    <t>678318M073</t>
  </si>
  <si>
    <t>18M073</t>
  </si>
  <si>
    <t>Septicémies, âge supérieur à 17 ans, niveau 3</t>
  </si>
  <si>
    <t>678418M074</t>
  </si>
  <si>
    <t>18M074</t>
  </si>
  <si>
    <t>Septicémies, âge supérieur à 17 ans, niveau 4</t>
  </si>
  <si>
    <t>678518M07T</t>
  </si>
  <si>
    <t>18M07T</t>
  </si>
  <si>
    <t>Septicémies, âge supérieur à 17 ans, très courte durée</t>
  </si>
  <si>
    <t>678618M091</t>
  </si>
  <si>
    <t>18M091</t>
  </si>
  <si>
    <t>Paludisme, niveau 1</t>
  </si>
  <si>
    <t>678718M092</t>
  </si>
  <si>
    <t>18M092</t>
  </si>
  <si>
    <t>Paludisme, niveau 2</t>
  </si>
  <si>
    <t>678818M093</t>
  </si>
  <si>
    <t>18M093</t>
  </si>
  <si>
    <t>Paludisme, niveau 3</t>
  </si>
  <si>
    <t>679018M101</t>
  </si>
  <si>
    <t>18M101</t>
  </si>
  <si>
    <t>Maladies infectieuses sévères, niveau 1</t>
  </si>
  <si>
    <t>679118M102</t>
  </si>
  <si>
    <t>18M102</t>
  </si>
  <si>
    <t>Maladies infectieuses sévères, niveau 2</t>
  </si>
  <si>
    <t>679218M103</t>
  </si>
  <si>
    <t>18M103</t>
  </si>
  <si>
    <t>Maladies infectieuses sévères, niveau 3</t>
  </si>
  <si>
    <t>679318M104</t>
  </si>
  <si>
    <t>18M104</t>
  </si>
  <si>
    <t>Maladies infectieuses sévères, niveau 4</t>
  </si>
  <si>
    <t>679418M10T</t>
  </si>
  <si>
    <t>18M10T</t>
  </si>
  <si>
    <t>Maladies infectieuses sévères, très courte durée</t>
  </si>
  <si>
    <t>679518M111</t>
  </si>
  <si>
    <t>18M111</t>
  </si>
  <si>
    <t>Autres maladies infectieuses ou parasitaires, niveau 1</t>
  </si>
  <si>
    <t>679618M112</t>
  </si>
  <si>
    <t>18M112</t>
  </si>
  <si>
    <t>Autres maladies infectieuses ou parasitaires, niveau 2</t>
  </si>
  <si>
    <t>679718M113</t>
  </si>
  <si>
    <t>18M113</t>
  </si>
  <si>
    <t>Autres maladies infectieuses ou parasitaires, niveau 3</t>
  </si>
  <si>
    <t>679818M114</t>
  </si>
  <si>
    <t>18M114</t>
  </si>
  <si>
    <t>Autres maladies infectieuses ou parasitaires, niveau 4</t>
  </si>
  <si>
    <t>679918M12Z</t>
  </si>
  <si>
    <t>18M12Z</t>
  </si>
  <si>
    <t>Explorations et surveillance pour maladies infectieuses ou parasitaires</t>
  </si>
  <si>
    <t>680018M13E</t>
  </si>
  <si>
    <t>18M13E</t>
  </si>
  <si>
    <t>Affections de la CMD 18 avec décès : séjours de moins de 2 jours</t>
  </si>
  <si>
    <t>680118M14T</t>
  </si>
  <si>
    <t>18M14T</t>
  </si>
  <si>
    <t>Symptômes et autres recours aux soins de la CMD 18, très courte durée</t>
  </si>
  <si>
    <t>680218M14Z</t>
  </si>
  <si>
    <t>18M14Z</t>
  </si>
  <si>
    <t>Symptômes et autres recours aux soins de la CMD 18</t>
  </si>
  <si>
    <t>680318M09T</t>
  </si>
  <si>
    <t>18M09T</t>
  </si>
  <si>
    <t>Paludisme, très courte durée</t>
  </si>
  <si>
    <t>680418M11T</t>
  </si>
  <si>
    <t>18M11T</t>
  </si>
  <si>
    <t>Autres maladies infectieuses ou parasitaires, très courte durée</t>
  </si>
  <si>
    <t>680518M151</t>
  </si>
  <si>
    <t>18M151</t>
  </si>
  <si>
    <t>Autres maladies infectieuses concernant majoritairement la petite enfance, niveau 1</t>
  </si>
  <si>
    <t>680618M152</t>
  </si>
  <si>
    <t>18M152</t>
  </si>
  <si>
    <t>Autres maladies infectieuses concernant majoritairement la petite enfance, niveau 2</t>
  </si>
  <si>
    <t>700119C021</t>
  </si>
  <si>
    <t>19C021</t>
  </si>
  <si>
    <t>Interventions chirurgicales avec un diagnostic principal de maladie mentale, niveau 1</t>
  </si>
  <si>
    <t>700219C022</t>
  </si>
  <si>
    <t>19C022</t>
  </si>
  <si>
    <t>Interventions chirurgicales avec un diagnostic principal de maladie mentale, niveau 2</t>
  </si>
  <si>
    <t>700319C023</t>
  </si>
  <si>
    <t>19C023</t>
  </si>
  <si>
    <t>Interventions chirurgicales avec un diagnostic principal de maladie mentale, niveau 3</t>
  </si>
  <si>
    <t>700519C021</t>
  </si>
  <si>
    <t>700519C022</t>
  </si>
  <si>
    <t>700519C023</t>
  </si>
  <si>
    <t>700519C024</t>
  </si>
  <si>
    <t>19C024</t>
  </si>
  <si>
    <t>Interventions chirurgicales avec un diagnostic principal de maladie mentale, niveau 4</t>
  </si>
  <si>
    <t>706419M021</t>
  </si>
  <si>
    <t>19M021</t>
  </si>
  <si>
    <t>Troubles aigus de l'adaptation et du fonctionnement psychosocial, niveau 1</t>
  </si>
  <si>
    <t>706519M022</t>
  </si>
  <si>
    <t>19M022</t>
  </si>
  <si>
    <t>Troubles aigus de l'adaptation et du fonctionnement psychosocial, niveau 2</t>
  </si>
  <si>
    <t>706619M023</t>
  </si>
  <si>
    <t>19M023</t>
  </si>
  <si>
    <t>Troubles aigus de l'adaptation et du fonctionnement psychosocial, niveau 3</t>
  </si>
  <si>
    <t>706719M024</t>
  </si>
  <si>
    <t>19M024</t>
  </si>
  <si>
    <t>Troubles aigus de l'adaptation et du fonctionnement psychosocial, niveau 4</t>
  </si>
  <si>
    <t>706819M02T</t>
  </si>
  <si>
    <t>19M02T</t>
  </si>
  <si>
    <t>Troubles aigus de l'adaptation et du fonctionnement psychosocial, très courte durée</t>
  </si>
  <si>
    <t>706919M061</t>
  </si>
  <si>
    <t>19M061</t>
  </si>
  <si>
    <t>Troubles mentaux d'origine organique et retards mentaux, âge supérieur à 79 ans, niveau 1</t>
  </si>
  <si>
    <t>707019M062</t>
  </si>
  <si>
    <t>19M062</t>
  </si>
  <si>
    <t>Troubles mentaux d'origine organique et retards mentaux, âge supérieur à 79 ans, niveau 2</t>
  </si>
  <si>
    <t>707119M063</t>
  </si>
  <si>
    <t>19M063</t>
  </si>
  <si>
    <t>Troubles mentaux d'origine organique et retards mentaux, âge supérieur à 79 ans, niveau 3</t>
  </si>
  <si>
    <t>707219M064</t>
  </si>
  <si>
    <t>19M064</t>
  </si>
  <si>
    <t>Troubles mentaux d'origine organique et retards mentaux, âge supérieur à 79 ans, niveau 4</t>
  </si>
  <si>
    <t>707319M06T</t>
  </si>
  <si>
    <t>19M06T</t>
  </si>
  <si>
    <t>Troubles mentaux d'origine organique et retards mentaux, âge supérieur à 79 ans, très courte durée</t>
  </si>
  <si>
    <t>707419M071</t>
  </si>
  <si>
    <t>19M071</t>
  </si>
  <si>
    <t>Troubles mentaux d'origine organique et retards mentaux, âge inférieur à 80 ans, niveau 1</t>
  </si>
  <si>
    <t>707519M072</t>
  </si>
  <si>
    <t>19M072</t>
  </si>
  <si>
    <t>Troubles mentaux d'origine organique et retards mentaux, âge inférieur à 80 ans, niveau 2</t>
  </si>
  <si>
    <t>707619M073</t>
  </si>
  <si>
    <t>19M073</t>
  </si>
  <si>
    <t>Troubles mentaux d'origine organique et retards mentaux, âge inférieur à 80 ans, niveau 3</t>
  </si>
  <si>
    <t>707719M074</t>
  </si>
  <si>
    <t>19M074</t>
  </si>
  <si>
    <t>Troubles mentaux d'origine organique et retards mentaux, âge inférieur à 80 ans, niveau 4</t>
  </si>
  <si>
    <t>707819M07T</t>
  </si>
  <si>
    <t>19M07T</t>
  </si>
  <si>
    <t>Troubles mentaux d'origine organique et retards mentaux, âge inférieur à 80 ans, très courte durée</t>
  </si>
  <si>
    <t>707919M101</t>
  </si>
  <si>
    <t>19M101</t>
  </si>
  <si>
    <t>Névroses autres que les névroses dépressives, niveau 1</t>
  </si>
  <si>
    <t>708019M102</t>
  </si>
  <si>
    <t>19M102</t>
  </si>
  <si>
    <t>Névroses autres que les névroses dépressives, niveau 2</t>
  </si>
  <si>
    <t>708119M103</t>
  </si>
  <si>
    <t>19M103</t>
  </si>
  <si>
    <t>Névroses autres que les névroses dépressives, niveau 3</t>
  </si>
  <si>
    <t>708319M10T</t>
  </si>
  <si>
    <t>19M10T</t>
  </si>
  <si>
    <t>Névroses autres que les névroses dépressives, très courte durée</t>
  </si>
  <si>
    <t>708419M111</t>
  </si>
  <si>
    <t>19M111</t>
  </si>
  <si>
    <t>Névroses dépressives, niveau 1</t>
  </si>
  <si>
    <t>708519M112</t>
  </si>
  <si>
    <t>19M112</t>
  </si>
  <si>
    <t>Névroses dépressives, niveau 2</t>
  </si>
  <si>
    <t>708619M113</t>
  </si>
  <si>
    <t>19M113</t>
  </si>
  <si>
    <t>Névroses dépressives, niveau 3</t>
  </si>
  <si>
    <t>708719M114</t>
  </si>
  <si>
    <t>19M114</t>
  </si>
  <si>
    <t>Névroses dépressives, niveau 4</t>
  </si>
  <si>
    <t>708819M11T</t>
  </si>
  <si>
    <t>19M11T</t>
  </si>
  <si>
    <t>Névroses dépressives, très courte durée</t>
  </si>
  <si>
    <t>708919M121</t>
  </si>
  <si>
    <t>19M121</t>
  </si>
  <si>
    <t>Anorexie mentale et boulimie, niveau 1</t>
  </si>
  <si>
    <t>709019M122</t>
  </si>
  <si>
    <t>19M122</t>
  </si>
  <si>
    <t>Anorexie mentale et boulimie, niveau 2</t>
  </si>
  <si>
    <t>709119M123</t>
  </si>
  <si>
    <t>19M123</t>
  </si>
  <si>
    <t>Anorexie mentale et boulimie, niveau 3</t>
  </si>
  <si>
    <t>709319M12T</t>
  </si>
  <si>
    <t>19M12T</t>
  </si>
  <si>
    <t>Anorexie mentale et boulimie, très courte durée</t>
  </si>
  <si>
    <t>709419M131</t>
  </si>
  <si>
    <t>19M131</t>
  </si>
  <si>
    <t>Autres troubles de la personnalité et du comportement avec réactions impulsives, niveau 1</t>
  </si>
  <si>
    <t>709519M132</t>
  </si>
  <si>
    <t>19M132</t>
  </si>
  <si>
    <t>Autres troubles de la personnalité et du comportement avec réactions impulsives, niveau 2</t>
  </si>
  <si>
    <t>709619M133</t>
  </si>
  <si>
    <t>19M133</t>
  </si>
  <si>
    <t>Autres troubles de la personnalité et du comportement avec réactions impulsives, niveau 3</t>
  </si>
  <si>
    <t>709819M13T</t>
  </si>
  <si>
    <t>19M13T</t>
  </si>
  <si>
    <t>Autres troubles de la personnalité et du comportement avec réactions impulsives, très courte durée</t>
  </si>
  <si>
    <t>709919M141</t>
  </si>
  <si>
    <t>19M141</t>
  </si>
  <si>
    <t>Troubles bipolaires et syndromes dépressifs sévères, niveau 1</t>
  </si>
  <si>
    <t>710019M142</t>
  </si>
  <si>
    <t>19M142</t>
  </si>
  <si>
    <t>Troubles bipolaires et syndromes dépressifs sévères, niveau 2</t>
  </si>
  <si>
    <t>710119M143</t>
  </si>
  <si>
    <t>19M143</t>
  </si>
  <si>
    <t>Troubles bipolaires et syndromes dépressifs sévères, niveau 3</t>
  </si>
  <si>
    <t>710319M14T</t>
  </si>
  <si>
    <t>19M14T</t>
  </si>
  <si>
    <t>Troubles bipolaires et syndromes dépressifs sévères, très courte durée</t>
  </si>
  <si>
    <t>710519M152</t>
  </si>
  <si>
    <t>19M152</t>
  </si>
  <si>
    <t>Autres psychoses, âge supérieur à 79 ans, niveau 2</t>
  </si>
  <si>
    <t>710619M153</t>
  </si>
  <si>
    <t>19M153</t>
  </si>
  <si>
    <t>Autres psychoses, âge supérieur à 79 ans, niveau 3</t>
  </si>
  <si>
    <t>710819M15T</t>
  </si>
  <si>
    <t>19M15T</t>
  </si>
  <si>
    <t>Autres psychoses, âge supérieur à 79 ans, très courte durée</t>
  </si>
  <si>
    <t>710919M161</t>
  </si>
  <si>
    <t>19M161</t>
  </si>
  <si>
    <t>Autres psychoses, âge inférieur à 80 ans, niveau 1</t>
  </si>
  <si>
    <t>711019M162</t>
  </si>
  <si>
    <t>19M162</t>
  </si>
  <si>
    <t>Autres psychoses, âge inférieur à 80 ans, niveau 2</t>
  </si>
  <si>
    <t>711119M163</t>
  </si>
  <si>
    <t>19M163</t>
  </si>
  <si>
    <t>Autres psychoses, âge inférieur à 80 ans, niveau 3</t>
  </si>
  <si>
    <t>711319M16T</t>
  </si>
  <si>
    <t>19M16T</t>
  </si>
  <si>
    <t>Autres psychoses, âge inférieur à 80 ans, très courte durée</t>
  </si>
  <si>
    <t>711419M171</t>
  </si>
  <si>
    <t>19M171</t>
  </si>
  <si>
    <t>Maladies et troubles du développement psychologiques de l'enfance, niveau 1</t>
  </si>
  <si>
    <t>711519M172</t>
  </si>
  <si>
    <t>19M172</t>
  </si>
  <si>
    <t>Maladies et troubles du développement psychologiques de l'enfance, niveau 2</t>
  </si>
  <si>
    <t>711819M181</t>
  </si>
  <si>
    <t>19M181</t>
  </si>
  <si>
    <t>Autres maladies et troubles mentaux de l'enfance, niveau 1</t>
  </si>
  <si>
    <t>711919M182</t>
  </si>
  <si>
    <t>19M182</t>
  </si>
  <si>
    <t>Autres maladies et troubles mentaux de l'enfance, niveau 2</t>
  </si>
  <si>
    <t>712219M18T</t>
  </si>
  <si>
    <t>19M18T</t>
  </si>
  <si>
    <t>Autres maladies et troubles mentaux de l'enfance, très courte durée</t>
  </si>
  <si>
    <t>712319M191</t>
  </si>
  <si>
    <t>19M191</t>
  </si>
  <si>
    <t>Troubles de l'humeur, niveau 1</t>
  </si>
  <si>
    <t>712419M192</t>
  </si>
  <si>
    <t>19M192</t>
  </si>
  <si>
    <t>Troubles de l'humeur, niveau 2</t>
  </si>
  <si>
    <t>712519M193</t>
  </si>
  <si>
    <t>19M193</t>
  </si>
  <si>
    <t>Troubles de l'humeur, niveau 3</t>
  </si>
  <si>
    <t>712619M194</t>
  </si>
  <si>
    <t>19M194</t>
  </si>
  <si>
    <t>Troubles de l'humeur, niveau 4</t>
  </si>
  <si>
    <t>712719M19T</t>
  </si>
  <si>
    <t>19M19T</t>
  </si>
  <si>
    <t>Troubles de l'humeur, très courte durée</t>
  </si>
  <si>
    <t>712819M201</t>
  </si>
  <si>
    <t>19M201</t>
  </si>
  <si>
    <t>Autres troubles mentaux, niveau 1</t>
  </si>
  <si>
    <t>712919M202</t>
  </si>
  <si>
    <t>19M202</t>
  </si>
  <si>
    <t>Autres troubles mentaux, niveau 2</t>
  </si>
  <si>
    <t>713019M203</t>
  </si>
  <si>
    <t>19M203</t>
  </si>
  <si>
    <t>Autres troubles mentaux, niveau 3</t>
  </si>
  <si>
    <t>713219M20T</t>
  </si>
  <si>
    <t>19M20T</t>
  </si>
  <si>
    <t>Autres troubles mentaux, très courte durée</t>
  </si>
  <si>
    <t>713319M21Z</t>
  </si>
  <si>
    <t>19M21Z</t>
  </si>
  <si>
    <t>Explorations et surveillance pour maladies et troubles mentaux</t>
  </si>
  <si>
    <t>713419M22Z</t>
  </si>
  <si>
    <t>19M22Z</t>
  </si>
  <si>
    <t>Symptômes et autres recours aux soins de la CMD 19</t>
  </si>
  <si>
    <t>713519M22T</t>
  </si>
  <si>
    <t>19M22T</t>
  </si>
  <si>
    <t>Symptômes et autres recours aux soins de la CMD 19, très courte durée</t>
  </si>
  <si>
    <t>725820Z021</t>
  </si>
  <si>
    <t>20Z021</t>
  </si>
  <si>
    <t>Toxicomanies non éthyliques avec dépendance, niveau 1</t>
  </si>
  <si>
    <t>725920Z022</t>
  </si>
  <si>
    <t>20Z022</t>
  </si>
  <si>
    <t>Toxicomanies non éthyliques avec dépendance, niveau 2</t>
  </si>
  <si>
    <t>726220Z02T</t>
  </si>
  <si>
    <t>20Z02T</t>
  </si>
  <si>
    <t>Toxicomanies non éthyliques avec dépendance, très courte durée</t>
  </si>
  <si>
    <t>726320Z031</t>
  </si>
  <si>
    <t>20Z031</t>
  </si>
  <si>
    <t>Abus de drogues non éthyliques sans dépendance, niveau 1</t>
  </si>
  <si>
    <t>726720Z041</t>
  </si>
  <si>
    <t>20Z041</t>
  </si>
  <si>
    <t>Ethylisme avec dépendance, niveau 1</t>
  </si>
  <si>
    <t>726820Z042</t>
  </si>
  <si>
    <t>20Z042</t>
  </si>
  <si>
    <t>Ethylisme avec dépendance, niveau 2</t>
  </si>
  <si>
    <t>726920Z043</t>
  </si>
  <si>
    <t>20Z043</t>
  </si>
  <si>
    <t>Ethylisme avec dépendance, niveau 3</t>
  </si>
  <si>
    <t>727020Z044</t>
  </si>
  <si>
    <t>20Z044</t>
  </si>
  <si>
    <t>Ethylisme avec dépendance, niveau 4</t>
  </si>
  <si>
    <t>727120Z04T</t>
  </si>
  <si>
    <t>20Z04T</t>
  </si>
  <si>
    <t>Ethylisme avec dépendance, très courte durée</t>
  </si>
  <si>
    <t>727220Z051</t>
  </si>
  <si>
    <t>20Z051</t>
  </si>
  <si>
    <t>Ethylisme aigu, niveau 1</t>
  </si>
  <si>
    <t>727320Z052</t>
  </si>
  <si>
    <t>20Z052</t>
  </si>
  <si>
    <t>Ethylisme aigu, niveau 2</t>
  </si>
  <si>
    <t>727420Z053</t>
  </si>
  <si>
    <t>20Z053</t>
  </si>
  <si>
    <t>Ethylisme aigu, niveau 3</t>
  </si>
  <si>
    <t>727620Z061</t>
  </si>
  <si>
    <t>20Z061</t>
  </si>
  <si>
    <t>Troubles mentaux organiques induits par l'alcool ou d'autres substances, niveau 1</t>
  </si>
  <si>
    <t>727720Z062</t>
  </si>
  <si>
    <t>20Z062</t>
  </si>
  <si>
    <t>Troubles mentaux organiques induits par l'alcool ou d'autres substances, niveau 2</t>
  </si>
  <si>
    <t>727820Z063</t>
  </si>
  <si>
    <t>20Z063</t>
  </si>
  <si>
    <t>Troubles mentaux organiques induits par l'alcool ou d'autres substances, niveau 3</t>
  </si>
  <si>
    <t>728020Z06T</t>
  </si>
  <si>
    <t>20Z06T</t>
  </si>
  <si>
    <t>Troubles mentaux organiques induits par l'alcool ou d'autres substances, très courte durée</t>
  </si>
  <si>
    <t>728120Z041</t>
  </si>
  <si>
    <t>728220Z042</t>
  </si>
  <si>
    <t>728320Z043</t>
  </si>
  <si>
    <t>728420Z044</t>
  </si>
  <si>
    <t>728520Z021</t>
  </si>
  <si>
    <t>728620Z022</t>
  </si>
  <si>
    <t>741521C041</t>
  </si>
  <si>
    <t>21C041</t>
  </si>
  <si>
    <t>Interventions sur la main ou le poignet à la suite de blessures, niveau 1</t>
  </si>
  <si>
    <t>741621C042</t>
  </si>
  <si>
    <t>21C042</t>
  </si>
  <si>
    <t>Interventions sur la main ou le poignet à la suite de blessures, niveau 2</t>
  </si>
  <si>
    <t>741921C04J</t>
  </si>
  <si>
    <t>21C04J</t>
  </si>
  <si>
    <t>Interventions sur la main ou le poignet à la suite de blessures, en ambulatoire</t>
  </si>
  <si>
    <t>742021C051</t>
  </si>
  <si>
    <t>21C051</t>
  </si>
  <si>
    <t>Autres interventions pour blessures ou complications d'acte, niveau 1</t>
  </si>
  <si>
    <t>742121C052</t>
  </si>
  <si>
    <t>21C052</t>
  </si>
  <si>
    <t>Autres interventions pour blessures ou complications d'acte, niveau 2</t>
  </si>
  <si>
    <t>742221C053</t>
  </si>
  <si>
    <t>21C053</t>
  </si>
  <si>
    <t>Autres interventions pour blessures ou complications d'acte, niveau 3</t>
  </si>
  <si>
    <t>742321C054</t>
  </si>
  <si>
    <t>21C054</t>
  </si>
  <si>
    <t>Autres interventions pour blessures ou complications d'acte, niveau 4</t>
  </si>
  <si>
    <t>742421C05J</t>
  </si>
  <si>
    <t>21C05J</t>
  </si>
  <si>
    <t>Autres interventions pour blessures ou complications d'acte, en ambulatoire</t>
  </si>
  <si>
    <t>742621C061</t>
  </si>
  <si>
    <t>21C061</t>
  </si>
  <si>
    <t>Greffes de peau ou parages de plaies pour lésions autres que des brûlures, niveau 1</t>
  </si>
  <si>
    <t>742721C062</t>
  </si>
  <si>
    <t>21C062</t>
  </si>
  <si>
    <t>Greffes de peau ou parages de plaies pour lésions autres que des brûlures, niveau 2</t>
  </si>
  <si>
    <t>742821C063</t>
  </si>
  <si>
    <t>21C063</t>
  </si>
  <si>
    <t>Greffes de peau ou parages de plaies pour lésions autres que des brûlures, niveau 3</t>
  </si>
  <si>
    <t>742921C064</t>
  </si>
  <si>
    <t>21C064</t>
  </si>
  <si>
    <t>Greffes de peau ou parages de plaies pour lésions autres que des brûlures, niveau 4</t>
  </si>
  <si>
    <t>743021C06J</t>
  </si>
  <si>
    <t>21C06J</t>
  </si>
  <si>
    <t>Greffes de peau ou parages de plaies pour lésions autres que des brûlures, en ambulatoire</t>
  </si>
  <si>
    <t>756321K02J</t>
  </si>
  <si>
    <t>21K02J</t>
  </si>
  <si>
    <t>Traumatismes, allergies et empoisonnements sans acte opératoire, avec anesthésie, en ambulatoire</t>
  </si>
  <si>
    <t>756421M021</t>
  </si>
  <si>
    <t>21M021</t>
  </si>
  <si>
    <t>Effets toxiques des médicaments et substances biologiques, âge inférieur à 18 ans, niveau 1</t>
  </si>
  <si>
    <t>756521M022</t>
  </si>
  <si>
    <t>21M022</t>
  </si>
  <si>
    <t>Effets toxiques des médicaments et substances biologiques, âge inférieur à 18 ans, niveau 2</t>
  </si>
  <si>
    <t>756621M023</t>
  </si>
  <si>
    <t>21M023</t>
  </si>
  <si>
    <t>Effets toxiques des médicaments et substances biologiques, âge inférieur à 18 ans, niveau 3</t>
  </si>
  <si>
    <t>756821M041</t>
  </si>
  <si>
    <t>21M041</t>
  </si>
  <si>
    <t>Réactions allergiques non classées ailleurs, âge inférieur à 18 ans, niveau 1</t>
  </si>
  <si>
    <t>757221M051</t>
  </si>
  <si>
    <t>21M051</t>
  </si>
  <si>
    <t>Réactions allergiques non classées ailleurs, âge supérieur à 17 ans, niveau 1</t>
  </si>
  <si>
    <t>757321M052</t>
  </si>
  <si>
    <t>21M052</t>
  </si>
  <si>
    <t>Réactions allergiques non classées ailleurs, âge supérieur à 17 ans, niveau 2</t>
  </si>
  <si>
    <t>757421M053</t>
  </si>
  <si>
    <t>21M053</t>
  </si>
  <si>
    <t>Réactions allergiques non classées ailleurs, âge supérieur à 17 ans, niveau 3</t>
  </si>
  <si>
    <t>757621M061</t>
  </si>
  <si>
    <t>21M061</t>
  </si>
  <si>
    <t>Traumatismes imprécis, âge inférieur à 18 ans, niveau 1</t>
  </si>
  <si>
    <t>758021M071</t>
  </si>
  <si>
    <t>21M071</t>
  </si>
  <si>
    <t>Traumatismes imprécis, âge supérieur à 17 ans, niveau 1</t>
  </si>
  <si>
    <t>758121M072</t>
  </si>
  <si>
    <t>21M072</t>
  </si>
  <si>
    <t>Traumatismes imprécis, âge supérieur à 17 ans, niveau 2</t>
  </si>
  <si>
    <t>758221M073</t>
  </si>
  <si>
    <t>21M073</t>
  </si>
  <si>
    <t>Traumatismes imprécis, âge supérieur à 17 ans, niveau 3</t>
  </si>
  <si>
    <t>758421M101</t>
  </si>
  <si>
    <t>21M101</t>
  </si>
  <si>
    <t>Effets toxiques des médicaments et substances biologiques, âge supérieur à 17 ans, niveau 1</t>
  </si>
  <si>
    <t>758521M102</t>
  </si>
  <si>
    <t>21M102</t>
  </si>
  <si>
    <t>Effets toxiques des médicaments et substances biologiques, âge supérieur à 17 ans, niveau 2</t>
  </si>
  <si>
    <t>758621M103</t>
  </si>
  <si>
    <t>21M103</t>
  </si>
  <si>
    <t>Effets toxiques des médicaments et substances biologiques, âge supérieur à 17 ans, niveau 3</t>
  </si>
  <si>
    <t>758721M104</t>
  </si>
  <si>
    <t>21M104</t>
  </si>
  <si>
    <t>Effets toxiques des médicaments et substances biologiques, âge supérieur à 17 ans, niveau 4</t>
  </si>
  <si>
    <t>758821M111</t>
  </si>
  <si>
    <t>21M111</t>
  </si>
  <si>
    <t>Effets toxiques des autres substances chimiques, niveau 1</t>
  </si>
  <si>
    <t>758921M112</t>
  </si>
  <si>
    <t>21M112</t>
  </si>
  <si>
    <t>Effets toxiques des autres substances chimiques, niveau 2</t>
  </si>
  <si>
    <t>759221M121</t>
  </si>
  <si>
    <t>21M121</t>
  </si>
  <si>
    <t>Autres effets toxiques, niveau 1</t>
  </si>
  <si>
    <t>759621M131</t>
  </si>
  <si>
    <t>21M131</t>
  </si>
  <si>
    <t>Maltraitance, niveau 1</t>
  </si>
  <si>
    <t>759721M132</t>
  </si>
  <si>
    <t>21M132</t>
  </si>
  <si>
    <t>Maltraitance, niveau 2</t>
  </si>
  <si>
    <t>760021M141</t>
  </si>
  <si>
    <t>21M141</t>
  </si>
  <si>
    <t>Autres traumatismes et effets nocifs autres que les intoxications, niveau 1</t>
  </si>
  <si>
    <t>760121M142</t>
  </si>
  <si>
    <t>21M142</t>
  </si>
  <si>
    <t>Autres traumatismes et effets nocifs autres que les intoxications, niveau 2</t>
  </si>
  <si>
    <t>760221M143</t>
  </si>
  <si>
    <t>21M143</t>
  </si>
  <si>
    <t>Autres traumatismes et effets nocifs autres que les intoxications, niveau 3</t>
  </si>
  <si>
    <t>760321M144</t>
  </si>
  <si>
    <t>21M144</t>
  </si>
  <si>
    <t>Autres traumatismes et effets nocifs autres que les intoxications, niveau 4</t>
  </si>
  <si>
    <t>760421M151</t>
  </si>
  <si>
    <t>21M151</t>
  </si>
  <si>
    <t>Rejets de greffe, niveau 1</t>
  </si>
  <si>
    <t>760521M152</t>
  </si>
  <si>
    <t>21M152</t>
  </si>
  <si>
    <t>Rejets de greffe, niveau 2</t>
  </si>
  <si>
    <t>760621M153</t>
  </si>
  <si>
    <t>21M153</t>
  </si>
  <si>
    <t>Rejets de greffe, niveau 3</t>
  </si>
  <si>
    <t>760721M154</t>
  </si>
  <si>
    <t>21M154</t>
  </si>
  <si>
    <t>Rejets de greffe, niveau 4</t>
  </si>
  <si>
    <t>760821M15T</t>
  </si>
  <si>
    <t>21M15T</t>
  </si>
  <si>
    <t>Rejets de greffe, très courte durée</t>
  </si>
  <si>
    <t>760921M161</t>
  </si>
  <si>
    <t>21M161</t>
  </si>
  <si>
    <t>Autres complications iatrogéniques non classées ailleurs, niveau 1</t>
  </si>
  <si>
    <t>761021M162</t>
  </si>
  <si>
    <t>21M162</t>
  </si>
  <si>
    <t>Autres complications iatrogéniques non classées ailleurs, niveau 2</t>
  </si>
  <si>
    <t>761121M163</t>
  </si>
  <si>
    <t>21M163</t>
  </si>
  <si>
    <t>Autres complications iatrogéniques non classées ailleurs, niveau 3</t>
  </si>
  <si>
    <t>761221M164</t>
  </si>
  <si>
    <t>21M164</t>
  </si>
  <si>
    <t>Autres complications iatrogéniques non classées ailleurs, niveau 4</t>
  </si>
  <si>
    <t>761321M16T</t>
  </si>
  <si>
    <t>21M16T</t>
  </si>
  <si>
    <t>Autres complications iatrogéniques non classées ailleurs, très courte durée</t>
  </si>
  <si>
    <t>761421M02T</t>
  </si>
  <si>
    <t>21M02T</t>
  </si>
  <si>
    <t>Effets toxiques des médicaments et substances biologiques, âge inférieur à 18 ans, très courte durée</t>
  </si>
  <si>
    <t>761521M07T</t>
  </si>
  <si>
    <t>21M07T</t>
  </si>
  <si>
    <t>Traumatismes imprécis, âge supérieur à 17 ans, très courte durée</t>
  </si>
  <si>
    <t>761621M10T</t>
  </si>
  <si>
    <t>21M10T</t>
  </si>
  <si>
    <t>Effets toxiques des médicaments et substances biologiques, âge supérieur à 17 ans, très courte durée</t>
  </si>
  <si>
    <t>761721M11T</t>
  </si>
  <si>
    <t>21M11T</t>
  </si>
  <si>
    <t>Effets toxiques des autres substances chimiques, très courte durée</t>
  </si>
  <si>
    <t>761821M14T</t>
  </si>
  <si>
    <t>21M14T</t>
  </si>
  <si>
    <t>Autres traumatismes et effets nocifs autres que les intoxications, très courte durée</t>
  </si>
  <si>
    <t>761921M04T</t>
  </si>
  <si>
    <t>21M04T</t>
  </si>
  <si>
    <t>Réactions allergiques non classées ailleurs, âge inférieur à 18 ans, très courte durée</t>
  </si>
  <si>
    <t>762021M05T</t>
  </si>
  <si>
    <t>21M05T</t>
  </si>
  <si>
    <t>Réactions allergiques non classées ailleurs, âge supérieur à 17 ans, très courte durée</t>
  </si>
  <si>
    <t>780222C021</t>
  </si>
  <si>
    <t>22C021</t>
  </si>
  <si>
    <t>Brûlures non étendues avec greffe cutanée, niveau 1</t>
  </si>
  <si>
    <t>780322C022</t>
  </si>
  <si>
    <t>22C022</t>
  </si>
  <si>
    <t>Brûlures non étendues avec greffe cutanée, niveau 2</t>
  </si>
  <si>
    <t>780422C023</t>
  </si>
  <si>
    <t>22C023</t>
  </si>
  <si>
    <t>Brûlures non étendues avec greffe cutanée, niveau 3</t>
  </si>
  <si>
    <t>780522C024</t>
  </si>
  <si>
    <t>22C024</t>
  </si>
  <si>
    <t>Brûlures non étendues avec greffe cutanée, niveau 4</t>
  </si>
  <si>
    <t>780622C031</t>
  </si>
  <si>
    <t>22C031</t>
  </si>
  <si>
    <t>Brûlures non étendues avec parages de plaie ou autres interventions chirurgicales, niveau 1</t>
  </si>
  <si>
    <t>780722C032</t>
  </si>
  <si>
    <t>22C032</t>
  </si>
  <si>
    <t>Brûlures non étendues avec parages de plaie ou autres interventions chirurgicales, niveau 2</t>
  </si>
  <si>
    <t>780822C033</t>
  </si>
  <si>
    <t>22C033</t>
  </si>
  <si>
    <t>Brûlures non étendues avec parages de plaie ou autres interventions chirurgicales, niveau 3</t>
  </si>
  <si>
    <t>781022C02J</t>
  </si>
  <si>
    <t>22C02J</t>
  </si>
  <si>
    <t>Brûlures non étendues avec greffe cutanée, en ambulatoire</t>
  </si>
  <si>
    <t>785222K02J</t>
  </si>
  <si>
    <t>22K02J</t>
  </si>
  <si>
    <t>Brûlures sans acte opératoire, avec anesthésie, en ambulatoire</t>
  </si>
  <si>
    <t>785322M021</t>
  </si>
  <si>
    <t>22M021</t>
  </si>
  <si>
    <t>Brûlures et gelures non étendues sans intervention chirurgicale, niveau 1</t>
  </si>
  <si>
    <t>785422M022</t>
  </si>
  <si>
    <t>22M022</t>
  </si>
  <si>
    <t>Brûlures et gelures non étendues sans intervention chirurgicale, niveau 2</t>
  </si>
  <si>
    <t>785522M023</t>
  </si>
  <si>
    <t>22M023</t>
  </si>
  <si>
    <t>Brûlures et gelures non étendues sans intervention chirurgicale, niveau 3</t>
  </si>
  <si>
    <t>785622M024</t>
  </si>
  <si>
    <t>22M024</t>
  </si>
  <si>
    <t>Brûlures et gelures non étendues sans intervention chirurgicale, niveau 4</t>
  </si>
  <si>
    <t>785722Z021</t>
  </si>
  <si>
    <t>22Z021</t>
  </si>
  <si>
    <t>Brûlures étendues, niveau 1</t>
  </si>
  <si>
    <t>786022Z024</t>
  </si>
  <si>
    <t>22Z024</t>
  </si>
  <si>
    <t>Brûlures étendues, niveau 4</t>
  </si>
  <si>
    <t>786122Z03Z</t>
  </si>
  <si>
    <t>22Z03Z</t>
  </si>
  <si>
    <t>Brûlures avec transfert vers un autre établissement MCO : séjours de moins de 2 jours</t>
  </si>
  <si>
    <t>786222M02T</t>
  </si>
  <si>
    <t>22M02T</t>
  </si>
  <si>
    <t>Brûlures et gelures non étendues sans intervention chirurgicale, très courte durée</t>
  </si>
  <si>
    <t>790123C021</t>
  </si>
  <si>
    <t>23C021</t>
  </si>
  <si>
    <t>Interventions chirurgicales avec autres motifs de recours aux services de santé, niveau 1</t>
  </si>
  <si>
    <t>790223C022</t>
  </si>
  <si>
    <t>23C022</t>
  </si>
  <si>
    <t>Interventions chirurgicales avec autres motifs de recours aux services de santé, niveau 2</t>
  </si>
  <si>
    <t>790323C023</t>
  </si>
  <si>
    <t>23C023</t>
  </si>
  <si>
    <t>Interventions chirurgicales avec autres motifs de recours aux services de santé, niveau 3</t>
  </si>
  <si>
    <t>790423C024</t>
  </si>
  <si>
    <t>23C024</t>
  </si>
  <si>
    <t>Interventions chirurgicales avec autres motifs de recours aux services de santé, niveau 4</t>
  </si>
  <si>
    <t>790523C02J</t>
  </si>
  <si>
    <t>23C02J</t>
  </si>
  <si>
    <t>Interventions chirurgicales avec autres motifs de recours aux services de santé, en ambulatoire</t>
  </si>
  <si>
    <t>795923K02Z</t>
  </si>
  <si>
    <t>23K02Z</t>
  </si>
  <si>
    <t>Explorations nocturnes et apparentées : séjours de moins de 2 jours</t>
  </si>
  <si>
    <t>796023K03J</t>
  </si>
  <si>
    <t>23K03J</t>
  </si>
  <si>
    <t>Motifs de recours de la CMD 23 sans acte opératoire, avec anesthésie, en ambulatoire</t>
  </si>
  <si>
    <t>796123M02T</t>
  </si>
  <si>
    <t>23M02T</t>
  </si>
  <si>
    <t>Rééducation, très courte durée</t>
  </si>
  <si>
    <t>796223M02Z</t>
  </si>
  <si>
    <t>23M02Z</t>
  </si>
  <si>
    <t>Rééducation</t>
  </si>
  <si>
    <t>796323M061</t>
  </si>
  <si>
    <t>23M061</t>
  </si>
  <si>
    <t>Autres facteurs influant sur l'état de santé, niveau 1</t>
  </si>
  <si>
    <t>796423M062</t>
  </si>
  <si>
    <t>23M062</t>
  </si>
  <si>
    <t>Autres facteurs influant sur l'état de santé, niveau 2</t>
  </si>
  <si>
    <t>796523M063</t>
  </si>
  <si>
    <t>23M063</t>
  </si>
  <si>
    <t>Autres facteurs influant sur l'état de santé, niveau 3</t>
  </si>
  <si>
    <t>796623M064</t>
  </si>
  <si>
    <t>23M064</t>
  </si>
  <si>
    <t>Autres facteurs influant sur l'état de santé, niveau 4</t>
  </si>
  <si>
    <t>796723M06T</t>
  </si>
  <si>
    <t>23M06T</t>
  </si>
  <si>
    <t>Autres facteurs influant sur l'état de santé, très courte durée</t>
  </si>
  <si>
    <t>796823M07J</t>
  </si>
  <si>
    <t>23M07J</t>
  </si>
  <si>
    <t>Autres motifs de recours pour infection à VIH, en ambulatoire</t>
  </si>
  <si>
    <t>796923M08J</t>
  </si>
  <si>
    <t>23M08J</t>
  </si>
  <si>
    <t>Autres motifs de recours chez un patient diabétique, en ambulatoire</t>
  </si>
  <si>
    <t>797023M091</t>
  </si>
  <si>
    <t>23M091</t>
  </si>
  <si>
    <t>Chimiothérapie pour affections non tumorales, niveau 1</t>
  </si>
  <si>
    <t>797123M092</t>
  </si>
  <si>
    <t>23M092</t>
  </si>
  <si>
    <t>Chimiothérapie pour affections non tumorales, niveau 2</t>
  </si>
  <si>
    <t>797223M093</t>
  </si>
  <si>
    <t>23M093</t>
  </si>
  <si>
    <t>Chimiothérapie pour affections non tumorales, niveau 3</t>
  </si>
  <si>
    <t>797323M094</t>
  </si>
  <si>
    <t>23M094</t>
  </si>
  <si>
    <t>Chimiothérapie pour affections non tumorales, niveau 4</t>
  </si>
  <si>
    <t>797423M101</t>
  </si>
  <si>
    <t>23M101</t>
  </si>
  <si>
    <t>Soins de contrôle chirurgicaux, niveau 1</t>
  </si>
  <si>
    <t>797523M102</t>
  </si>
  <si>
    <t>23M102</t>
  </si>
  <si>
    <t>Soins de contrôle chirurgicaux, niveau 2</t>
  </si>
  <si>
    <t>797623M103</t>
  </si>
  <si>
    <t>23M103</t>
  </si>
  <si>
    <t>Soins de contrôle chirurgicaux, niveau 3</t>
  </si>
  <si>
    <t>797723M104</t>
  </si>
  <si>
    <t>23M104</t>
  </si>
  <si>
    <t>Soins de contrôle chirurgicaux, niveau 4</t>
  </si>
  <si>
    <t>797823M10T</t>
  </si>
  <si>
    <t>23M10T</t>
  </si>
  <si>
    <t>Soins de contrôle chirurgicaux, très courte durée</t>
  </si>
  <si>
    <t>797923M111</t>
  </si>
  <si>
    <t>23M111</t>
  </si>
  <si>
    <t>Autres motifs concernant majoritairement la petite enfance, niveau 1</t>
  </si>
  <si>
    <t>798023M112</t>
  </si>
  <si>
    <t>23M112</t>
  </si>
  <si>
    <t>Autres motifs concernant majoritairement la petite enfance, niveau 2</t>
  </si>
  <si>
    <t>798423M14Z</t>
  </si>
  <si>
    <t>23M14Z</t>
  </si>
  <si>
    <t>Traitements prophylactiques</t>
  </si>
  <si>
    <t>798523M15Z</t>
  </si>
  <si>
    <t>23M15Z</t>
  </si>
  <si>
    <t>Actes non effectués en raison d'une contre-indication</t>
  </si>
  <si>
    <t>798623M16Z</t>
  </si>
  <si>
    <t>23M16Z</t>
  </si>
  <si>
    <t>Convalescences et autres motifs sociaux</t>
  </si>
  <si>
    <t>798823M19Z</t>
  </si>
  <si>
    <t>23M19Z</t>
  </si>
  <si>
    <t>Explorations et surveillance pour autres motifs de recours aux soins</t>
  </si>
  <si>
    <t>798923M20T</t>
  </si>
  <si>
    <t>23M20T</t>
  </si>
  <si>
    <t>Autres symptômes et motifs de recours aux soins de la CMD 23, très courte durée</t>
  </si>
  <si>
    <t>799023M20Z</t>
  </si>
  <si>
    <t>23M20Z</t>
  </si>
  <si>
    <t>Autres symptômes et motifs de recours aux soins de la CMD 23</t>
  </si>
  <si>
    <t>799123Z02T</t>
  </si>
  <si>
    <t>23Z02T</t>
  </si>
  <si>
    <t>Soins Palliatifs, avec ou sans acte, très courte durée</t>
  </si>
  <si>
    <t>799223Z02Z</t>
  </si>
  <si>
    <t>23Z02Z</t>
  </si>
  <si>
    <t>Soins Palliatifs, avec ou sans acte</t>
  </si>
  <si>
    <t>799323Z02Z</t>
  </si>
  <si>
    <t>799423Z02Z</t>
  </si>
  <si>
    <t>799523M11T</t>
  </si>
  <si>
    <t>23M11T</t>
  </si>
  <si>
    <t>Autres motifs concernant majoritairement la petite enfance, très courte durée</t>
  </si>
  <si>
    <t>799623M16T</t>
  </si>
  <si>
    <t>23M16T</t>
  </si>
  <si>
    <t>Convalescences et autres motifs sociaux, très courte durée</t>
  </si>
  <si>
    <t>799723M21T</t>
  </si>
  <si>
    <t>23M21T</t>
  </si>
  <si>
    <t>Désensibilisations et tests allergologiques nécessitant une hospitalisation, très courte durée</t>
  </si>
  <si>
    <t>799823M21Z</t>
  </si>
  <si>
    <t>23M21Z</t>
  </si>
  <si>
    <t>Désensibilisations et tests allergologiques nécessitant une hospitalisation</t>
  </si>
  <si>
    <t>870125C021</t>
  </si>
  <si>
    <t>25C021</t>
  </si>
  <si>
    <t>Interventions pour maladie due au VIH, niveau 1</t>
  </si>
  <si>
    <t>870325C023</t>
  </si>
  <si>
    <t>25C023</t>
  </si>
  <si>
    <t>Interventions pour maladie due au VIH, niveau 3</t>
  </si>
  <si>
    <t>870425C024</t>
  </si>
  <si>
    <t>25C024</t>
  </si>
  <si>
    <t>Interventions pour maladie due au VIH, niveau 4</t>
  </si>
  <si>
    <t>875525M02A</t>
  </si>
  <si>
    <t>25M02A</t>
  </si>
  <si>
    <t>Autres maladies dues au VIH</t>
  </si>
  <si>
    <t>875625M02B</t>
  </si>
  <si>
    <t>25M02B</t>
  </si>
  <si>
    <t>Maladies dues au VIH, avec une seule complication infectieuse</t>
  </si>
  <si>
    <t>875725M02C</t>
  </si>
  <si>
    <t>25M02C</t>
  </si>
  <si>
    <t>Maladies dues au VIH, avec plusieurs complications infectieuses</t>
  </si>
  <si>
    <t>875825M02T</t>
  </si>
  <si>
    <t>25M02T</t>
  </si>
  <si>
    <t>Autres maladies dues au VIH, très courte durée</t>
  </si>
  <si>
    <t>875925Z02E</t>
  </si>
  <si>
    <t>25Z02E</t>
  </si>
  <si>
    <t>Maladies dues au VIH, avec décès</t>
  </si>
  <si>
    <t>880226C021</t>
  </si>
  <si>
    <t>26C021</t>
  </si>
  <si>
    <t>Interventions pour traumatismes multiples graves, niveau 1</t>
  </si>
  <si>
    <t>880326C022</t>
  </si>
  <si>
    <t>26C022</t>
  </si>
  <si>
    <t>Interventions pour traumatismes multiples graves, niveau 2</t>
  </si>
  <si>
    <t>880426C023</t>
  </si>
  <si>
    <t>26C023</t>
  </si>
  <si>
    <t>Interventions pour traumatismes multiples graves, niveau 3</t>
  </si>
  <si>
    <t>880526C024</t>
  </si>
  <si>
    <t>26C024</t>
  </si>
  <si>
    <t>Interventions pour traumatismes multiples graves, niveau 4</t>
  </si>
  <si>
    <t>885226M021</t>
  </si>
  <si>
    <t>26M021</t>
  </si>
  <si>
    <t>Traumatismes multiples graves, niveau 1</t>
  </si>
  <si>
    <t>885326M022</t>
  </si>
  <si>
    <t>26M022</t>
  </si>
  <si>
    <t>Traumatismes multiples graves, niveau 2</t>
  </si>
  <si>
    <t>885426M023</t>
  </si>
  <si>
    <t>26M023</t>
  </si>
  <si>
    <t>Traumatismes multiples graves, niveau 3</t>
  </si>
  <si>
    <t>885526M024</t>
  </si>
  <si>
    <t>26M024</t>
  </si>
  <si>
    <t>Traumatismes multiples graves, niveau 4</t>
  </si>
  <si>
    <t>890727C022</t>
  </si>
  <si>
    <t>27C022</t>
  </si>
  <si>
    <t>Transplantations hépatiques, niveau 2</t>
  </si>
  <si>
    <t>890827C023</t>
  </si>
  <si>
    <t>27C023</t>
  </si>
  <si>
    <t>Transplantations hépatiques, niveau 3</t>
  </si>
  <si>
    <t>890927C024</t>
  </si>
  <si>
    <t>27C024</t>
  </si>
  <si>
    <t>Transplantations hépatiques, niveau 4</t>
  </si>
  <si>
    <t>891727C044</t>
  </si>
  <si>
    <t>27C044</t>
  </si>
  <si>
    <t>Transplantations pulmonaires, niveau 4</t>
  </si>
  <si>
    <t>892027C053</t>
  </si>
  <si>
    <t>27C053</t>
  </si>
  <si>
    <t>Transplantations cardiaques, niveau 3</t>
  </si>
  <si>
    <t>892127C054</t>
  </si>
  <si>
    <t>27C054</t>
  </si>
  <si>
    <t>Transplantations cardiaques, niveau 4</t>
  </si>
  <si>
    <t>892227C061</t>
  </si>
  <si>
    <t>27C061</t>
  </si>
  <si>
    <t>Transplantations rénales, niveau 1</t>
  </si>
  <si>
    <t>892327C062</t>
  </si>
  <si>
    <t>27C062</t>
  </si>
  <si>
    <t>Transplantations rénales, niveau 2</t>
  </si>
  <si>
    <t>892427C063</t>
  </si>
  <si>
    <t>27C063</t>
  </si>
  <si>
    <t>Transplantations rénales, niveau 3</t>
  </si>
  <si>
    <t>892527C064</t>
  </si>
  <si>
    <t>27C064</t>
  </si>
  <si>
    <t>Transplantations rénales, niveau 4</t>
  </si>
  <si>
    <t>897127Z022</t>
  </si>
  <si>
    <t>27Z022</t>
  </si>
  <si>
    <t>Allogreffes de cellules souches hématopoïétiques, niveau 2</t>
  </si>
  <si>
    <t>897227Z023</t>
  </si>
  <si>
    <t>27Z023</t>
  </si>
  <si>
    <t>Allogreffes de cellules souches hématopoïétiques, niveau 3</t>
  </si>
  <si>
    <t>897327Z024</t>
  </si>
  <si>
    <t>27Z024</t>
  </si>
  <si>
    <t>Allogreffes de cellules souches hématopoïétiques, niveau 4</t>
  </si>
  <si>
    <t>897627Z04J</t>
  </si>
  <si>
    <t>27Z04J</t>
  </si>
  <si>
    <t>Greffes de cellules souches hématopoïétiques, en ambulatoire</t>
  </si>
  <si>
    <t>897727Z03Z</t>
  </si>
  <si>
    <t>27Z03Z</t>
  </si>
  <si>
    <t>Autogreffes de cellules souches hématopoïétiques</t>
  </si>
  <si>
    <t>960228Z01Z</t>
  </si>
  <si>
    <t>28Z01Z</t>
  </si>
  <si>
    <t>Entraînements à la dialyse péritonéale automatisée, en séances</t>
  </si>
  <si>
    <t>960328Z02Z</t>
  </si>
  <si>
    <t>28Z02Z</t>
  </si>
  <si>
    <t>Entraînements à la dialyse péritonéale continue ambulatoire, en séances</t>
  </si>
  <si>
    <t>960428Z03Z</t>
  </si>
  <si>
    <t>28Z03Z</t>
  </si>
  <si>
    <t>Entraînements à l'hémodialyse, en séances</t>
  </si>
  <si>
    <t>960528Z04Z</t>
  </si>
  <si>
    <t>28Z04Z</t>
  </si>
  <si>
    <t>Hémodialyse, en séances</t>
  </si>
  <si>
    <t>960628Z07Z</t>
  </si>
  <si>
    <t>28Z07Z</t>
  </si>
  <si>
    <t>Chimiothérapie pour tumeur, en séances</t>
  </si>
  <si>
    <t>960928Z10Z</t>
  </si>
  <si>
    <t>28Z10Z</t>
  </si>
  <si>
    <t>Curiethérapie, en séances</t>
  </si>
  <si>
    <t>961028Z11Z</t>
  </si>
  <si>
    <t>28Z11Z</t>
  </si>
  <si>
    <t>Techniques spéciales d'irradiation externe, en séances</t>
  </si>
  <si>
    <t>961328Z14Z</t>
  </si>
  <si>
    <t>28Z14Z</t>
  </si>
  <si>
    <t>Transfusions, en séances</t>
  </si>
  <si>
    <t>961428Z15Z</t>
  </si>
  <si>
    <t>28Z15Z</t>
  </si>
  <si>
    <t>Oxygénothérapie hyperbare, en séances</t>
  </si>
  <si>
    <t>961528Z16Z</t>
  </si>
  <si>
    <t>28Z16Z</t>
  </si>
  <si>
    <t>Aphérèses sanguines, en séances</t>
  </si>
  <si>
    <t>961628Z17Z</t>
  </si>
  <si>
    <t>28Z17Z</t>
  </si>
  <si>
    <t>Chimiothérapie pour affection non tumorale, en séances</t>
  </si>
  <si>
    <t>961728Z04Z</t>
  </si>
  <si>
    <t>962028Z11Z</t>
  </si>
  <si>
    <t>962128Z11Z</t>
  </si>
  <si>
    <t>962228Z18Z</t>
  </si>
  <si>
    <t>28Z18Z</t>
  </si>
  <si>
    <t>Radiothérapie conformationnelle avec modulation d'intensité, en séances</t>
  </si>
  <si>
    <t>962328Z11Z</t>
  </si>
  <si>
    <t>962528Z18Z</t>
  </si>
  <si>
    <t>962628Z19Z</t>
  </si>
  <si>
    <t>28Z19Z</t>
  </si>
  <si>
    <t>Préparations à une irradiation externe par RCMI ou techniques spéciales</t>
  </si>
  <si>
    <t>962828Z20Z</t>
  </si>
  <si>
    <t>28Z20Z</t>
  </si>
  <si>
    <t>Préparations à une irradiation externe avec dosimétrie tridimensionnelle avec HDV</t>
  </si>
  <si>
    <t>962928Z21Z</t>
  </si>
  <si>
    <t>28Z21Z</t>
  </si>
  <si>
    <t>Préparations à une irradiation externe avec dosimétrie tridimensionnelle sans HDV</t>
  </si>
  <si>
    <t>963028Z22Z</t>
  </si>
  <si>
    <t>28Z22Z</t>
  </si>
  <si>
    <t>Autres préparations à une irradiation externe</t>
  </si>
  <si>
    <t>963128Z23Z</t>
  </si>
  <si>
    <t>28Z23Z</t>
  </si>
  <si>
    <t>Techniques complexes d'irradiation externe avec repositionnement, en séances</t>
  </si>
  <si>
    <t>963228Z24Z</t>
  </si>
  <si>
    <t>28Z24Z</t>
  </si>
  <si>
    <t>Techniques complexes d'irradiation externe sans repositionnement, en séances</t>
  </si>
  <si>
    <t>963328Z25Z</t>
  </si>
  <si>
    <t>28Z25Z</t>
  </si>
  <si>
    <t>Autres techniques d'irradiation externe, en séances</t>
  </si>
  <si>
    <t>GHS</t>
  </si>
  <si>
    <t>GHM</t>
  </si>
  <si>
    <t>Tarif moyen</t>
  </si>
  <si>
    <t>Forfait d'hémodialyse en unité de dialyse médicalisée</t>
  </si>
  <si>
    <t>D11</t>
  </si>
  <si>
    <t>D24</t>
  </si>
  <si>
    <t>Forfait d’entrainement à l’hémodialyse en  unité de dialyse médicalisée</t>
  </si>
  <si>
    <t>293208C57J</t>
  </si>
  <si>
    <t>08C57J</t>
  </si>
  <si>
    <t>Libérations articulaires du membre inférieur à l'exception de la hanche et du pied, en ambulatoire</t>
  </si>
  <si>
    <t>Forfait d'autodialyse simple</t>
  </si>
  <si>
    <t>Forfait d'autodialyse assistée</t>
  </si>
  <si>
    <t>Forfait d'hémodialyse à domicile</t>
  </si>
  <si>
    <t>Forfait de dialyse péritonéale automatisée (DPA)</t>
  </si>
  <si>
    <t>Forfait de dialyse péritonéale continue ambulatoire (DPCA)</t>
  </si>
  <si>
    <t xml:space="preserve">Forfait de dialyse péritonéale automatisée pour une hospitalisation d’une durée comprise entre 3 et 6 jours </t>
  </si>
  <si>
    <t>Forfait de dialyse péritonéale continue ambulatoire pour une hospitalisation d’une durée comprise entre 3 et 6 jours</t>
  </si>
  <si>
    <t>concat</t>
  </si>
  <si>
    <t>D12</t>
  </si>
  <si>
    <t>D13</t>
  </si>
  <si>
    <t>D14</t>
  </si>
  <si>
    <t>D15</t>
  </si>
  <si>
    <t>D16</t>
  </si>
  <si>
    <t>D22</t>
  </si>
  <si>
    <t>D23</t>
  </si>
  <si>
    <t>L'étude compare la valorisation de l'activité sur la base de deux notions tarifaires</t>
  </si>
  <si>
    <t>2/ les tarifs issus des coûts</t>
  </si>
  <si>
    <t>La valorisation de l'activité par les tarifs inclut le financement spécifique des séjours extrêmes</t>
  </si>
  <si>
    <t xml:space="preserve">Il convient de noter que cette étude ne permet pas d’établir une comparaison directe entre une charge et un financement, autrement dit elle ne permet pas d’évaluer un taux de marge. </t>
  </si>
  <si>
    <t xml:space="preserve">FICHE DE SYNTHESE </t>
  </si>
  <si>
    <t>LIBELLE</t>
  </si>
  <si>
    <t>Concat</t>
  </si>
  <si>
    <t>RESULATS METHODE ALTERNATIVE DE COMPARAISON DES COUTS ET DES TARIFS</t>
  </si>
  <si>
    <t/>
  </si>
  <si>
    <t>Secteur</t>
  </si>
  <si>
    <t>ex DGF</t>
  </si>
  <si>
    <t>ex OQN</t>
  </si>
  <si>
    <t>Valorisation des tarifs issus des coûts</t>
  </si>
  <si>
    <t>Ecart en %</t>
  </si>
  <si>
    <t>Ecart en €</t>
  </si>
  <si>
    <t>Tarif moyen issu des coûts</t>
  </si>
  <si>
    <t>Années des réferentiels</t>
  </si>
  <si>
    <t>Les données d'activité utilisées sont celles relatives à l'exercice 2018 groupées en version 2019 de la classification.</t>
  </si>
  <si>
    <t>1/ les tarifs en application (1er mars 2019)</t>
  </si>
  <si>
    <t>Les coûts utilisés pour obtenir cette échelle sont calculés à partir des données de coûts issus de l’ENC sur plusieurs années (2015/2016/2017)</t>
  </si>
  <si>
    <t>GHM v2016</t>
  </si>
  <si>
    <t>Libellé</t>
  </si>
  <si>
    <t>GHS1</t>
  </si>
  <si>
    <t xml:space="preserve">GHS2 </t>
  </si>
  <si>
    <t>GHS3</t>
  </si>
  <si>
    <t>GHS4</t>
  </si>
  <si>
    <t>Nombre de GHS</t>
  </si>
  <si>
    <t>Ligatures tubaires par laparoscopie ou coelioscopie, très courte durée</t>
  </si>
  <si>
    <t>Maladies virales et fièvres d'étiologie indéterminée, âge inférieur 18 ans, niveau 1</t>
  </si>
  <si>
    <t>Maladies virales et fièvres d'étiologie indéterminée, âge inférieur 18 ans, niveau 2</t>
  </si>
  <si>
    <t>Maladies virales et fièvres d'étiologie indéterminée, âge inférieur 18 ans, niveau 3</t>
  </si>
  <si>
    <t>Maladies virales et fièvres d'étiologie indéterminée, âge inférieur 18 ans, niveau 4</t>
  </si>
  <si>
    <t>Effectif National 2018</t>
  </si>
  <si>
    <t>Valorisation des tarifs 2019</t>
  </si>
  <si>
    <t>Tarif moyen arrêté 2019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</si>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</sst>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 #,##0\ _€_-;\-* #,##0\ _€_-;_-* &quot;-&quot;??\ _€_-;_-@_-"/>
    <numFmt numFmtId="165" formatCode="0.0%"/>
    <numFmt numFmtId="166" formatCode="#,##0_ ;\-#,##0\ "/>
  </numFmts>
  <fonts count="16" x14ac:knownFonts="1">
    <font>
      <sz val="11"/>
      <color theme="1"/>
      <name val="Calibri"/>
      <family val="2"/>
      <scheme val="minor"/>
    </font>
    <font>
      <sz val="11"/>
      <color theme="1"/>
      <name val="Calibri"/>
      <family val="2"/>
      <scheme val="minor"/>
    </font>
    <font>
      <b/>
      <sz val="8"/>
      <color theme="0"/>
      <name val="Arial"/>
      <family val="2"/>
    </font>
    <font>
      <sz val="8"/>
      <color theme="1"/>
      <name val="Arial"/>
      <family val="2"/>
    </font>
    <font>
      <sz val="11"/>
      <color theme="1"/>
      <name val="Arial"/>
      <family val="2"/>
    </font>
    <font>
      <sz val="11"/>
      <color rgb="FFFF0000"/>
      <name val="Calibri"/>
      <family val="2"/>
      <scheme val="minor"/>
    </font>
    <font>
      <sz val="10"/>
      <name val="Arial"/>
      <family val="2"/>
    </font>
    <font>
      <b/>
      <sz val="10"/>
      <name val="Arial"/>
      <family val="2"/>
    </font>
    <font>
      <b/>
      <i/>
      <sz val="12"/>
      <color indexed="9"/>
      <name val="Arial"/>
      <family val="2"/>
    </font>
    <font>
      <b/>
      <sz val="10"/>
      <color theme="0"/>
      <name val="Arial"/>
      <family val="2"/>
    </font>
    <font>
      <b/>
      <sz val="16"/>
      <color rgb="FFFF0000"/>
      <name val="Arial"/>
      <family val="2"/>
    </font>
    <font>
      <sz val="10"/>
      <color theme="0"/>
      <name val="Arial"/>
      <family val="2"/>
    </font>
    <font>
      <b/>
      <sz val="11"/>
      <color indexed="9"/>
      <name val="Times New Roman"/>
      <family val="1"/>
    </font>
    <font>
      <sz val="10"/>
      <name val="Times New Roman"/>
      <family val="1"/>
    </font>
    <font>
      <sz val="10"/>
      <color indexed="9"/>
      <name val="Arial"/>
      <family val="2"/>
    </font>
    <font>
      <sz val="10"/>
      <color theme="1"/>
      <name val="Arial"/>
      <family val="2"/>
    </font>
  </fonts>
  <fills count="11">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theme="5"/>
        <bgColor indexed="64"/>
      </patternFill>
    </fill>
    <fill>
      <patternFill patternType="solid">
        <fgColor indexed="9"/>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medium">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43" fontId="1" fillId="0" borderId="0" applyFont="0" applyFill="0" applyBorder="0" applyAlignment="0" applyProtection="0"/>
    <xf numFmtId="9" fontId="6" fillId="0" borderId="0" applyFont="0" applyFill="0" applyBorder="0" applyAlignment="0" applyProtection="0"/>
  </cellStyleXfs>
  <cellXfs count="88">
    <xf numFmtId="0" fontId="0" fillId="0" borderId="0" xfId="0"/>
    <xf numFmtId="0" fontId="2" fillId="2" borderId="0" xfId="0" applyFont="1" applyFill="1" applyAlignment="1">
      <alignment horizontal="center" vertical="center" wrapText="1"/>
    </xf>
    <xf numFmtId="164" fontId="2" fillId="2" borderId="0" xfId="1" applyNumberFormat="1" applyFont="1" applyFill="1" applyAlignment="1">
      <alignment horizontal="center" vertical="center" wrapText="1"/>
    </xf>
    <xf numFmtId="10" fontId="2" fillId="2" borderId="0" xfId="2" applyNumberFormat="1" applyFont="1" applyFill="1" applyAlignment="1">
      <alignment horizontal="center" vertical="center" wrapText="1"/>
    </xf>
    <xf numFmtId="0" fontId="3" fillId="0" borderId="0" xfId="0" applyFont="1" applyAlignment="1">
      <alignment vertical="center"/>
    </xf>
    <xf numFmtId="164" fontId="3" fillId="0" borderId="0" xfId="1" applyNumberFormat="1" applyFont="1" applyAlignment="1">
      <alignment vertical="center"/>
    </xf>
    <xf numFmtId="10" fontId="3" fillId="0" borderId="0" xfId="2" applyNumberFormat="1" applyFont="1" applyAlignment="1">
      <alignment vertical="center"/>
    </xf>
    <xf numFmtId="0" fontId="3" fillId="0" borderId="0" xfId="0" applyFont="1"/>
    <xf numFmtId="10" fontId="3" fillId="0" borderId="0" xfId="2" applyNumberFormat="1" applyFont="1"/>
    <xf numFmtId="0" fontId="3" fillId="0" borderId="0" xfId="0" applyFont="1" applyFill="1" applyAlignment="1">
      <alignment vertical="center"/>
    </xf>
    <xf numFmtId="164" fontId="3" fillId="0" borderId="0" xfId="1" applyNumberFormat="1" applyFont="1" applyFill="1" applyAlignment="1">
      <alignment vertical="center"/>
    </xf>
    <xf numFmtId="0" fontId="3" fillId="0" borderId="0" xfId="0" applyFont="1" applyFill="1" applyAlignment="1">
      <alignment horizontal="right" vertical="center"/>
    </xf>
    <xf numFmtId="0" fontId="2" fillId="3" borderId="0" xfId="0" applyFont="1" applyFill="1" applyAlignment="1">
      <alignment horizontal="center" vertical="center" wrapText="1"/>
    </xf>
    <xf numFmtId="164" fontId="2" fillId="3" borderId="0" xfId="1" applyNumberFormat="1" applyFont="1" applyFill="1" applyAlignment="1">
      <alignment horizontal="center" vertical="center" wrapText="1"/>
    </xf>
    <xf numFmtId="43" fontId="2" fillId="3" borderId="0" xfId="1" applyFont="1" applyFill="1" applyAlignment="1">
      <alignment horizontal="center" vertical="center" wrapText="1"/>
    </xf>
    <xf numFmtId="0" fontId="3" fillId="0" borderId="0" xfId="0" applyFont="1" applyFill="1" applyAlignment="1">
      <alignment horizontal="left" vertical="center"/>
    </xf>
    <xf numFmtId="165" fontId="3" fillId="0" borderId="0" xfId="2" applyNumberFormat="1" applyFont="1" applyFill="1" applyAlignment="1">
      <alignment vertical="center"/>
    </xf>
    <xf numFmtId="0" fontId="4" fillId="0" borderId="0" xfId="0" applyFont="1"/>
    <xf numFmtId="164" fontId="3" fillId="0" borderId="0" xfId="1" applyNumberFormat="1" applyFont="1" applyFill="1"/>
    <xf numFmtId="165" fontId="3" fillId="0" borderId="0" xfId="2" applyNumberFormat="1" applyFont="1" applyFill="1"/>
    <xf numFmtId="164" fontId="3" fillId="0" borderId="0" xfId="0" applyNumberFormat="1" applyFont="1" applyFill="1"/>
    <xf numFmtId="0" fontId="3" fillId="0" borderId="0" xfId="0" applyFont="1" applyFill="1"/>
    <xf numFmtId="0" fontId="6" fillId="4" borderId="0" xfId="3" applyFont="1" applyFill="1"/>
    <xf numFmtId="0" fontId="6" fillId="4" borderId="0" xfId="3" applyFill="1"/>
    <xf numFmtId="0" fontId="7" fillId="4" borderId="0" xfId="3" applyFont="1" applyFill="1"/>
    <xf numFmtId="0" fontId="6" fillId="6" borderId="0" xfId="4" applyFont="1" applyFill="1"/>
    <xf numFmtId="0" fontId="9" fillId="7" borderId="1" xfId="4" applyFont="1" applyFill="1" applyBorder="1" applyAlignment="1">
      <alignment horizontal="center" vertical="center"/>
    </xf>
    <xf numFmtId="0" fontId="7" fillId="8" borderId="1" xfId="4" applyFont="1" applyFill="1" applyBorder="1" applyAlignment="1">
      <alignment horizontal="center" vertical="center"/>
    </xf>
    <xf numFmtId="0" fontId="9" fillId="7" borderId="2" xfId="4" applyFont="1" applyFill="1" applyBorder="1" applyAlignment="1">
      <alignment horizontal="center" vertical="center"/>
    </xf>
    <xf numFmtId="0" fontId="6" fillId="6" borderId="2" xfId="4" applyFont="1" applyFill="1" applyBorder="1" applyAlignment="1">
      <alignment horizontal="left" vertical="center" indent="2"/>
    </xf>
    <xf numFmtId="0" fontId="9" fillId="5" borderId="3" xfId="4" applyFont="1" applyFill="1" applyBorder="1" applyAlignment="1">
      <alignment horizontal="center" vertical="center"/>
    </xf>
    <xf numFmtId="0" fontId="7" fillId="4" borderId="2" xfId="4" applyFont="1" applyFill="1" applyBorder="1" applyAlignment="1">
      <alignment horizontal="left" vertical="center" indent="2"/>
    </xf>
    <xf numFmtId="0" fontId="7" fillId="8" borderId="4" xfId="4" applyFont="1" applyFill="1" applyBorder="1" applyAlignment="1">
      <alignment horizontal="center" vertical="center"/>
    </xf>
    <xf numFmtId="0" fontId="10" fillId="6" borderId="0" xfId="4" applyFont="1" applyFill="1" applyAlignment="1">
      <alignment horizontal="left" vertical="center"/>
    </xf>
    <xf numFmtId="0" fontId="11" fillId="4" borderId="0" xfId="4" applyFont="1" applyFill="1"/>
    <xf numFmtId="0" fontId="6" fillId="4" borderId="0" xfId="4" applyFont="1" applyFill="1"/>
    <xf numFmtId="0" fontId="1" fillId="6" borderId="0" xfId="4" applyFill="1"/>
    <xf numFmtId="0" fontId="13" fillId="5" borderId="6" xfId="4" applyFont="1" applyFill="1" applyBorder="1"/>
    <xf numFmtId="0" fontId="13" fillId="5" borderId="7" xfId="4" applyFont="1" applyFill="1" applyBorder="1"/>
    <xf numFmtId="0" fontId="13" fillId="6" borderId="0" xfId="4" applyFont="1" applyFill="1"/>
    <xf numFmtId="0" fontId="14" fillId="6" borderId="0" xfId="4" applyFont="1" applyFill="1" applyBorder="1"/>
    <xf numFmtId="164" fontId="7" fillId="9" borderId="9" xfId="5" applyNumberFormat="1" applyFont="1" applyFill="1" applyBorder="1" applyAlignment="1">
      <alignment horizontal="center" vertical="center"/>
    </xf>
    <xf numFmtId="164" fontId="7" fillId="9" borderId="10" xfId="5" applyNumberFormat="1" applyFont="1" applyFill="1" applyBorder="1" applyAlignment="1">
      <alignment horizontal="center" vertical="center"/>
    </xf>
    <xf numFmtId="0" fontId="13" fillId="5" borderId="11" xfId="4" applyFont="1" applyFill="1" applyBorder="1"/>
    <xf numFmtId="164" fontId="6" fillId="6" borderId="12" xfId="5" applyNumberFormat="1" applyFont="1" applyFill="1" applyBorder="1" applyAlignment="1">
      <alignment vertical="center"/>
    </xf>
    <xf numFmtId="164" fontId="6" fillId="6" borderId="13" xfId="5" applyNumberFormat="1" applyFont="1" applyFill="1" applyBorder="1" applyAlignment="1">
      <alignment vertical="center"/>
    </xf>
    <xf numFmtId="164" fontId="6" fillId="8" borderId="12" xfId="5" applyNumberFormat="1" applyFont="1" applyFill="1" applyBorder="1" applyAlignment="1">
      <alignment vertical="center"/>
    </xf>
    <xf numFmtId="164" fontId="6" fillId="8" borderId="13" xfId="5" applyNumberFormat="1" applyFont="1" applyFill="1" applyBorder="1" applyAlignment="1">
      <alignment vertical="center"/>
    </xf>
    <xf numFmtId="165" fontId="6" fillId="8" borderId="12" xfId="6" applyNumberFormat="1" applyFont="1" applyFill="1" applyBorder="1" applyAlignment="1">
      <alignment vertical="center"/>
    </xf>
    <xf numFmtId="165" fontId="6" fillId="8" borderId="13" xfId="5" applyNumberFormat="1" applyFont="1" applyFill="1" applyBorder="1" applyAlignment="1">
      <alignment vertical="center"/>
    </xf>
    <xf numFmtId="166" fontId="6" fillId="6" borderId="12" xfId="5" applyNumberFormat="1" applyFont="1" applyFill="1" applyBorder="1" applyAlignment="1">
      <alignment vertical="center"/>
    </xf>
    <xf numFmtId="166" fontId="6" fillId="6" borderId="13" xfId="5" applyNumberFormat="1" applyFont="1" applyFill="1" applyBorder="1" applyAlignment="1">
      <alignment vertical="center"/>
    </xf>
    <xf numFmtId="164" fontId="6" fillId="8" borderId="12" xfId="5" applyNumberFormat="1" applyFont="1" applyFill="1" applyBorder="1" applyAlignment="1">
      <alignment horizontal="right" vertical="center" indent="2"/>
    </xf>
    <xf numFmtId="164" fontId="6" fillId="8" borderId="13" xfId="5" applyNumberFormat="1" applyFont="1" applyFill="1" applyBorder="1" applyAlignment="1">
      <alignment horizontal="right" vertical="center" indent="2"/>
    </xf>
    <xf numFmtId="164" fontId="6" fillId="6" borderId="12" xfId="5" applyNumberFormat="1" applyFont="1" applyFill="1" applyBorder="1" applyAlignment="1">
      <alignment horizontal="center" vertical="center"/>
    </xf>
    <xf numFmtId="164" fontId="6" fillId="6" borderId="13" xfId="5" applyNumberFormat="1" applyFont="1" applyFill="1" applyBorder="1" applyAlignment="1">
      <alignment horizontal="center" vertical="center"/>
    </xf>
    <xf numFmtId="164" fontId="6" fillId="8" borderId="17" xfId="5" applyNumberFormat="1" applyFont="1" applyFill="1" applyBorder="1" applyAlignment="1">
      <alignment horizontal="center" vertical="center"/>
    </xf>
    <xf numFmtId="164" fontId="6" fillId="8" borderId="18" xfId="5" applyNumberFormat="1" applyFont="1" applyFill="1" applyBorder="1" applyAlignment="1">
      <alignment horizontal="center" vertical="center"/>
    </xf>
    <xf numFmtId="0" fontId="13" fillId="5" borderId="11" xfId="4" applyFont="1" applyFill="1" applyBorder="1" applyAlignment="1">
      <alignment horizontal="center"/>
    </xf>
    <xf numFmtId="0" fontId="13" fillId="5" borderId="0" xfId="4" applyFont="1" applyFill="1" applyBorder="1"/>
    <xf numFmtId="0" fontId="13" fillId="5" borderId="16" xfId="4" applyFont="1" applyFill="1" applyBorder="1"/>
    <xf numFmtId="0" fontId="1" fillId="5" borderId="16" xfId="4" applyFill="1" applyBorder="1" applyAlignment="1">
      <alignment vertical="center" wrapText="1"/>
    </xf>
    <xf numFmtId="0" fontId="13" fillId="5" borderId="16" xfId="4" applyFont="1" applyFill="1" applyBorder="1" applyAlignment="1">
      <alignment horizontal="center"/>
    </xf>
    <xf numFmtId="0" fontId="13" fillId="5" borderId="19" xfId="4" applyFont="1" applyFill="1" applyBorder="1" applyAlignment="1">
      <alignment horizontal="center"/>
    </xf>
    <xf numFmtId="0" fontId="0" fillId="0" borderId="0" xfId="4" applyFont="1"/>
    <xf numFmtId="0" fontId="1" fillId="0" borderId="0" xfId="4"/>
    <xf numFmtId="0" fontId="15" fillId="10" borderId="0" xfId="0" applyFont="1" applyFill="1" applyAlignment="1">
      <alignment vertical="center"/>
    </xf>
    <xf numFmtId="0" fontId="0" fillId="10" borderId="0" xfId="0" applyFill="1"/>
    <xf numFmtId="0" fontId="1" fillId="0" borderId="0" xfId="4" applyFill="1"/>
    <xf numFmtId="0" fontId="15" fillId="0" borderId="0" xfId="0" applyFont="1" applyAlignment="1">
      <alignment vertical="center"/>
    </xf>
    <xf numFmtId="0" fontId="15" fillId="0" borderId="0" xfId="0" applyFont="1"/>
    <xf numFmtId="0" fontId="1" fillId="10" borderId="0" xfId="4" applyFill="1"/>
    <xf numFmtId="0" fontId="13" fillId="0" borderId="0" xfId="4" applyFont="1"/>
    <xf numFmtId="0" fontId="5" fillId="10" borderId="0" xfId="0" applyFont="1" applyFill="1"/>
    <xf numFmtId="0" fontId="6" fillId="4" borderId="8" xfId="4" applyFont="1" applyFill="1" applyBorder="1" applyAlignment="1">
      <alignment horizontal="left" vertical="center" wrapText="1" indent="2"/>
    </xf>
    <xf numFmtId="0" fontId="6" fillId="4" borderId="0" xfId="4" applyFont="1" applyFill="1" applyBorder="1" applyAlignment="1">
      <alignment horizontal="left" vertical="center" wrapText="1" indent="2"/>
    </xf>
    <xf numFmtId="0" fontId="6" fillId="8" borderId="15" xfId="4" applyFont="1" applyFill="1" applyBorder="1" applyAlignment="1">
      <alignment horizontal="left" vertical="center" wrapText="1" indent="2"/>
    </xf>
    <xf numFmtId="0" fontId="6" fillId="8" borderId="16" xfId="4" applyFont="1" applyFill="1" applyBorder="1" applyAlignment="1">
      <alignment horizontal="left" vertical="center" wrapText="1" indent="2"/>
    </xf>
    <xf numFmtId="0" fontId="8" fillId="5" borderId="0" xfId="4" applyFont="1" applyFill="1" applyAlignment="1">
      <alignment horizontal="center" vertical="center"/>
    </xf>
    <xf numFmtId="0" fontId="12" fillId="5" borderId="5" xfId="4" applyFont="1" applyFill="1" applyBorder="1" applyAlignment="1">
      <alignment horizontal="center" vertical="center" textRotation="90" wrapText="1"/>
    </xf>
    <xf numFmtId="0" fontId="12" fillId="5" borderId="8" xfId="4" applyFont="1" applyFill="1" applyBorder="1" applyAlignment="1">
      <alignment horizontal="center" vertical="center" textRotation="90" wrapText="1"/>
    </xf>
    <xf numFmtId="0" fontId="12" fillId="5" borderId="15" xfId="4" applyFont="1" applyFill="1" applyBorder="1" applyAlignment="1">
      <alignment horizontal="center" vertical="center" textRotation="90" wrapText="1"/>
    </xf>
    <xf numFmtId="0" fontId="7" fillId="9" borderId="5" xfId="4" applyFont="1" applyFill="1" applyBorder="1" applyAlignment="1">
      <alignment horizontal="left" vertical="center" wrapText="1" indent="2"/>
    </xf>
    <xf numFmtId="0" fontId="7" fillId="9" borderId="6" xfId="4" applyFont="1" applyFill="1" applyBorder="1" applyAlignment="1">
      <alignment horizontal="left" vertical="center" wrapText="1" indent="2"/>
    </xf>
    <xf numFmtId="0" fontId="6" fillId="8" borderId="8" xfId="4" applyFont="1" applyFill="1" applyBorder="1" applyAlignment="1">
      <alignment horizontal="left" vertical="center" wrapText="1" indent="2"/>
    </xf>
    <xf numFmtId="0" fontId="6" fillId="8" borderId="14" xfId="4" applyFont="1" applyFill="1" applyBorder="1" applyAlignment="1">
      <alignment horizontal="left" vertical="center" wrapText="1" indent="2"/>
    </xf>
    <xf numFmtId="0" fontId="6" fillId="4" borderId="14" xfId="4" applyFont="1" applyFill="1" applyBorder="1" applyAlignment="1">
      <alignment horizontal="left" vertical="center" wrapText="1" indent="2"/>
    </xf>
    <xf numFmtId="0" fontId="6" fillId="8" borderId="0" xfId="4" applyFont="1" applyFill="1" applyBorder="1" applyAlignment="1">
      <alignment horizontal="left" vertical="center" wrapText="1" indent="2"/>
    </xf>
  </cellXfs>
  <cellStyles count="7">
    <cellStyle name="Milliers" xfId="1" builtinId="3"/>
    <cellStyle name="Milliers 2" xfId="5" xr:uid="{20EDA8BF-DCA5-4BB3-8752-1D061ABDC5F2}"/>
    <cellStyle name="Normal" xfId="0" builtinId="0"/>
    <cellStyle name="Normal 2" xfId="3" xr:uid="{9E74F275-2AE9-430D-AC6E-FAC424779203}"/>
    <cellStyle name="Normal 2 2" xfId="4" xr:uid="{2B344592-EB3D-4D90-BBE3-FE8073742109}"/>
    <cellStyle name="Pourcentage" xfId="2" builtinId="5"/>
    <cellStyle name="Pourcentage 3" xfId="6" xr:uid="{EA2827E5-8D46-4B3F-A5A1-E5F5013C29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BT/Campagne%20MCO%20Archives/2012/07%20-%20Etude%20Charge%20financement/publication/Etude_ad&#233;quation_charge_financem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BT/Campagne%20MCO%202018/02%20-%20Travaux%20Campagne/03%20-%20TIC%202018/Publication%20site/01-%20Fichiers/sans%20tx%20SMUR%20-%20publi&#233;s/Tarifs%20issus%20des%20co&#251;ts%202018%20-%20Classification%20V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de lecture"/>
      <sheetName val="Synthèse"/>
      <sheetName val="Secteur ex DGF"/>
      <sheetName val="Secteur ex OQN"/>
      <sheetName val="Liste GHM"/>
      <sheetName val="Liste GHS"/>
      <sheetName val="Choix GHS"/>
    </sheetNames>
    <sheetDataSet>
      <sheetData sheetId="0"/>
      <sheetData sheetId="1"/>
      <sheetData sheetId="2"/>
      <sheetData sheetId="3"/>
      <sheetData sheetId="4">
        <row r="2">
          <cell r="A2" t="str">
            <v xml:space="preserve">01C031 </v>
          </cell>
        </row>
        <row r="3">
          <cell r="A3" t="str">
            <v xml:space="preserve">01C032 </v>
          </cell>
        </row>
        <row r="4">
          <cell r="A4" t="str">
            <v xml:space="preserve">01C033 </v>
          </cell>
        </row>
        <row r="5">
          <cell r="A5" t="str">
            <v xml:space="preserve">01C034 </v>
          </cell>
        </row>
        <row r="6">
          <cell r="A6" t="str">
            <v xml:space="preserve">01C041 </v>
          </cell>
        </row>
        <row r="7">
          <cell r="A7" t="str">
            <v xml:space="preserve">01C042 </v>
          </cell>
        </row>
        <row r="8">
          <cell r="A8" t="str">
            <v xml:space="preserve">01C043 </v>
          </cell>
        </row>
        <row r="9">
          <cell r="A9" t="str">
            <v xml:space="preserve">01C044 </v>
          </cell>
        </row>
        <row r="10">
          <cell r="A10" t="str">
            <v xml:space="preserve">01C051 </v>
          </cell>
        </row>
        <row r="11">
          <cell r="A11" t="str">
            <v xml:space="preserve">01C052 </v>
          </cell>
        </row>
        <row r="12">
          <cell r="A12" t="str">
            <v xml:space="preserve">01C053 </v>
          </cell>
        </row>
        <row r="13">
          <cell r="A13" t="str">
            <v xml:space="preserve">01C054 </v>
          </cell>
        </row>
        <row r="14">
          <cell r="A14" t="str">
            <v xml:space="preserve">01C061 </v>
          </cell>
        </row>
        <row r="15">
          <cell r="A15" t="str">
            <v xml:space="preserve">01C062 </v>
          </cell>
        </row>
        <row r="16">
          <cell r="A16" t="str">
            <v xml:space="preserve">01C063 </v>
          </cell>
        </row>
        <row r="17">
          <cell r="A17" t="str">
            <v xml:space="preserve">01C064 </v>
          </cell>
        </row>
        <row r="18">
          <cell r="A18" t="str">
            <v xml:space="preserve">01C081 </v>
          </cell>
        </row>
        <row r="19">
          <cell r="A19" t="str">
            <v xml:space="preserve">01C082 </v>
          </cell>
        </row>
        <row r="20">
          <cell r="A20" t="str">
            <v xml:space="preserve">01C083 </v>
          </cell>
        </row>
        <row r="21">
          <cell r="A21" t="str">
            <v xml:space="preserve">01C084 </v>
          </cell>
        </row>
        <row r="22">
          <cell r="A22" t="str">
            <v xml:space="preserve">01C08J </v>
          </cell>
        </row>
        <row r="23">
          <cell r="A23" t="str">
            <v xml:space="preserve">01C091 </v>
          </cell>
        </row>
        <row r="24">
          <cell r="A24" t="str">
            <v xml:space="preserve">01C092 </v>
          </cell>
        </row>
        <row r="25">
          <cell r="A25" t="str">
            <v xml:space="preserve">01C101 </v>
          </cell>
        </row>
        <row r="26">
          <cell r="A26" t="str">
            <v xml:space="preserve">01C111 </v>
          </cell>
        </row>
        <row r="27">
          <cell r="A27" t="str">
            <v xml:space="preserve">01C112 </v>
          </cell>
        </row>
        <row r="28">
          <cell r="A28" t="str">
            <v xml:space="preserve">01C113 </v>
          </cell>
        </row>
        <row r="29">
          <cell r="A29" t="str">
            <v xml:space="preserve">01C114 </v>
          </cell>
        </row>
        <row r="30">
          <cell r="A30" t="str">
            <v xml:space="preserve">01C121 </v>
          </cell>
        </row>
        <row r="31">
          <cell r="A31" t="str">
            <v xml:space="preserve">01C122 </v>
          </cell>
        </row>
        <row r="32">
          <cell r="A32" t="str">
            <v xml:space="preserve">01C123 </v>
          </cell>
        </row>
        <row r="33">
          <cell r="A33" t="str">
            <v xml:space="preserve">01C124 </v>
          </cell>
        </row>
        <row r="34">
          <cell r="A34" t="str">
            <v xml:space="preserve">01C131 </v>
          </cell>
        </row>
        <row r="35">
          <cell r="A35" t="str">
            <v xml:space="preserve">01C132 </v>
          </cell>
        </row>
        <row r="36">
          <cell r="A36" t="str">
            <v xml:space="preserve">01C13J </v>
          </cell>
        </row>
        <row r="37">
          <cell r="A37" t="str">
            <v xml:space="preserve">01K021 </v>
          </cell>
        </row>
        <row r="38">
          <cell r="A38" t="str">
            <v xml:space="preserve">01K022 </v>
          </cell>
        </row>
        <row r="39">
          <cell r="A39" t="str">
            <v xml:space="preserve">01K023 </v>
          </cell>
        </row>
        <row r="40">
          <cell r="A40" t="str">
            <v xml:space="preserve">01K031 </v>
          </cell>
        </row>
        <row r="41">
          <cell r="A41" t="str">
            <v xml:space="preserve">01K032 </v>
          </cell>
        </row>
        <row r="42">
          <cell r="A42" t="str">
            <v xml:space="preserve">01K033 </v>
          </cell>
        </row>
        <row r="43">
          <cell r="A43" t="str">
            <v xml:space="preserve">01K04J </v>
          </cell>
        </row>
        <row r="44">
          <cell r="A44" t="str">
            <v xml:space="preserve">01K05J </v>
          </cell>
        </row>
        <row r="45">
          <cell r="A45" t="str">
            <v xml:space="preserve">01K06J </v>
          </cell>
        </row>
        <row r="46">
          <cell r="A46" t="str">
            <v xml:space="preserve">01K071 </v>
          </cell>
        </row>
        <row r="47">
          <cell r="A47" t="str">
            <v xml:space="preserve">01K072 </v>
          </cell>
        </row>
        <row r="48">
          <cell r="A48" t="str">
            <v xml:space="preserve">01K073 </v>
          </cell>
        </row>
        <row r="49">
          <cell r="A49" t="str">
            <v xml:space="preserve">01K074 </v>
          </cell>
        </row>
        <row r="50">
          <cell r="A50" t="str">
            <v xml:space="preserve">01M041 </v>
          </cell>
        </row>
        <row r="51">
          <cell r="A51" t="str">
            <v xml:space="preserve">01M042 </v>
          </cell>
        </row>
        <row r="52">
          <cell r="A52" t="str">
            <v xml:space="preserve">01M043 </v>
          </cell>
        </row>
        <row r="53">
          <cell r="A53" t="str">
            <v xml:space="preserve">01M04T </v>
          </cell>
        </row>
        <row r="54">
          <cell r="A54" t="str">
            <v xml:space="preserve">01M051 </v>
          </cell>
        </row>
        <row r="55">
          <cell r="A55" t="str">
            <v xml:space="preserve">01M052 </v>
          </cell>
        </row>
        <row r="56">
          <cell r="A56" t="str">
            <v xml:space="preserve">01M053 </v>
          </cell>
        </row>
        <row r="57">
          <cell r="A57" t="str">
            <v xml:space="preserve">01M054 </v>
          </cell>
        </row>
        <row r="58">
          <cell r="A58" t="str">
            <v xml:space="preserve">01M05T </v>
          </cell>
        </row>
        <row r="59">
          <cell r="A59" t="str">
            <v xml:space="preserve">01M071 </v>
          </cell>
        </row>
        <row r="60">
          <cell r="A60" t="str">
            <v xml:space="preserve">01M072 </v>
          </cell>
        </row>
        <row r="61">
          <cell r="A61" t="str">
            <v xml:space="preserve">01M073 </v>
          </cell>
        </row>
        <row r="62">
          <cell r="A62" t="str">
            <v xml:space="preserve">01M074 </v>
          </cell>
        </row>
        <row r="63">
          <cell r="A63" t="str">
            <v xml:space="preserve">01M07T </v>
          </cell>
        </row>
        <row r="64">
          <cell r="A64" t="str">
            <v xml:space="preserve">01M081 </v>
          </cell>
        </row>
        <row r="65">
          <cell r="A65" t="str">
            <v xml:space="preserve">01M082 </v>
          </cell>
        </row>
        <row r="66">
          <cell r="A66" t="str">
            <v xml:space="preserve">01M083 </v>
          </cell>
        </row>
        <row r="67">
          <cell r="A67" t="str">
            <v xml:space="preserve">01M084 </v>
          </cell>
        </row>
        <row r="68">
          <cell r="A68" t="str">
            <v xml:space="preserve">01M08T </v>
          </cell>
        </row>
        <row r="69">
          <cell r="A69" t="str">
            <v xml:space="preserve">01M091 </v>
          </cell>
        </row>
        <row r="70">
          <cell r="A70" t="str">
            <v xml:space="preserve">01M092 </v>
          </cell>
        </row>
        <row r="71">
          <cell r="A71" t="str">
            <v xml:space="preserve">01M093 </v>
          </cell>
        </row>
        <row r="72">
          <cell r="A72" t="str">
            <v xml:space="preserve">01M094 </v>
          </cell>
        </row>
        <row r="73">
          <cell r="A73" t="str">
            <v xml:space="preserve">01M09T </v>
          </cell>
        </row>
        <row r="74">
          <cell r="A74" t="str">
            <v xml:space="preserve">01M101 </v>
          </cell>
        </row>
        <row r="75">
          <cell r="A75" t="str">
            <v xml:space="preserve">01M102 </v>
          </cell>
        </row>
        <row r="76">
          <cell r="A76" t="str">
            <v xml:space="preserve">01M103 </v>
          </cell>
        </row>
        <row r="77">
          <cell r="A77" t="str">
            <v xml:space="preserve">01M104 </v>
          </cell>
        </row>
        <row r="78">
          <cell r="A78" t="str">
            <v xml:space="preserve">01M10T </v>
          </cell>
        </row>
        <row r="79">
          <cell r="A79" t="str">
            <v xml:space="preserve">01M111 </v>
          </cell>
        </row>
        <row r="80">
          <cell r="A80" t="str">
            <v xml:space="preserve">01M112 </v>
          </cell>
        </row>
        <row r="81">
          <cell r="A81" t="str">
            <v xml:space="preserve">01M113 </v>
          </cell>
        </row>
        <row r="82">
          <cell r="A82" t="str">
            <v xml:space="preserve">01M114 </v>
          </cell>
        </row>
        <row r="83">
          <cell r="A83" t="str">
            <v xml:space="preserve">01M11T </v>
          </cell>
        </row>
        <row r="84">
          <cell r="A84" t="str">
            <v xml:space="preserve">01M121 </v>
          </cell>
        </row>
        <row r="85">
          <cell r="A85" t="str">
            <v xml:space="preserve">01M122 </v>
          </cell>
        </row>
        <row r="86">
          <cell r="A86" t="str">
            <v xml:space="preserve">01M123 </v>
          </cell>
        </row>
        <row r="87">
          <cell r="A87" t="str">
            <v xml:space="preserve">01M124 </v>
          </cell>
        </row>
        <row r="88">
          <cell r="A88" t="str">
            <v xml:space="preserve">01M12T </v>
          </cell>
        </row>
        <row r="89">
          <cell r="A89" t="str">
            <v xml:space="preserve">01M131 </v>
          </cell>
        </row>
        <row r="90">
          <cell r="A90" t="str">
            <v xml:space="preserve">01M132 </v>
          </cell>
        </row>
        <row r="91">
          <cell r="A91" t="str">
            <v xml:space="preserve">01M133 </v>
          </cell>
        </row>
        <row r="92">
          <cell r="A92" t="str">
            <v xml:space="preserve">01M134 </v>
          </cell>
        </row>
        <row r="93">
          <cell r="A93" t="str">
            <v xml:space="preserve">01M151 </v>
          </cell>
        </row>
        <row r="94">
          <cell r="A94" t="str">
            <v xml:space="preserve">01M152 </v>
          </cell>
        </row>
        <row r="95">
          <cell r="A95" t="str">
            <v xml:space="preserve">01M153 </v>
          </cell>
        </row>
        <row r="96">
          <cell r="A96" t="str">
            <v xml:space="preserve">01M15T </v>
          </cell>
        </row>
        <row r="97">
          <cell r="A97" t="str">
            <v xml:space="preserve">01M161 </v>
          </cell>
        </row>
        <row r="98">
          <cell r="A98" t="str">
            <v xml:space="preserve">01M162 </v>
          </cell>
        </row>
        <row r="99">
          <cell r="A99" t="str">
            <v xml:space="preserve">01M163 </v>
          </cell>
        </row>
        <row r="100">
          <cell r="A100" t="str">
            <v xml:space="preserve">01M16T </v>
          </cell>
        </row>
        <row r="101">
          <cell r="A101" t="str">
            <v xml:space="preserve">01M171 </v>
          </cell>
        </row>
        <row r="102">
          <cell r="A102" t="str">
            <v xml:space="preserve">01M172 </v>
          </cell>
        </row>
        <row r="103">
          <cell r="A103" t="str">
            <v xml:space="preserve">01M173 </v>
          </cell>
        </row>
        <row r="104">
          <cell r="A104" t="str">
            <v xml:space="preserve">01M174 </v>
          </cell>
        </row>
        <row r="105">
          <cell r="A105" t="str">
            <v xml:space="preserve">01M17T </v>
          </cell>
        </row>
        <row r="106">
          <cell r="A106" t="str">
            <v xml:space="preserve">01M181 </v>
          </cell>
        </row>
        <row r="107">
          <cell r="A107" t="str">
            <v xml:space="preserve">01M182 </v>
          </cell>
        </row>
        <row r="108">
          <cell r="A108" t="str">
            <v xml:space="preserve">01M183 </v>
          </cell>
        </row>
        <row r="109">
          <cell r="A109" t="str">
            <v xml:space="preserve">01M184 </v>
          </cell>
        </row>
        <row r="110">
          <cell r="A110" t="str">
            <v xml:space="preserve">01M18T </v>
          </cell>
        </row>
        <row r="111">
          <cell r="A111" t="str">
            <v xml:space="preserve">01M191 </v>
          </cell>
        </row>
        <row r="112">
          <cell r="A112" t="str">
            <v xml:space="preserve">01M192 </v>
          </cell>
        </row>
        <row r="113">
          <cell r="A113" t="str">
            <v xml:space="preserve">01M193 </v>
          </cell>
        </row>
        <row r="114">
          <cell r="A114" t="str">
            <v xml:space="preserve">01M194 </v>
          </cell>
        </row>
        <row r="115">
          <cell r="A115" t="str">
            <v xml:space="preserve">01M201 </v>
          </cell>
        </row>
        <row r="116">
          <cell r="A116" t="str">
            <v xml:space="preserve">01M202 </v>
          </cell>
        </row>
        <row r="117">
          <cell r="A117" t="str">
            <v xml:space="preserve">01M203 </v>
          </cell>
        </row>
        <row r="118">
          <cell r="A118" t="str">
            <v xml:space="preserve">01M211 </v>
          </cell>
        </row>
        <row r="119">
          <cell r="A119" t="str">
            <v xml:space="preserve">01M212 </v>
          </cell>
        </row>
        <row r="120">
          <cell r="A120" t="str">
            <v xml:space="preserve">01M213 </v>
          </cell>
        </row>
        <row r="121">
          <cell r="A121" t="str">
            <v xml:space="preserve">01M214 </v>
          </cell>
        </row>
        <row r="122">
          <cell r="A122" t="str">
            <v xml:space="preserve">01M21T </v>
          </cell>
        </row>
        <row r="123">
          <cell r="A123" t="str">
            <v xml:space="preserve">01M221 </v>
          </cell>
        </row>
        <row r="124">
          <cell r="A124" t="str">
            <v xml:space="preserve">01M222 </v>
          </cell>
        </row>
        <row r="125">
          <cell r="A125" t="str">
            <v xml:space="preserve">01M223 </v>
          </cell>
        </row>
        <row r="126">
          <cell r="A126" t="str">
            <v xml:space="preserve">01M22T </v>
          </cell>
        </row>
        <row r="127">
          <cell r="A127" t="str">
            <v xml:space="preserve">01M231 </v>
          </cell>
        </row>
        <row r="128">
          <cell r="A128" t="str">
            <v xml:space="preserve">01M241 </v>
          </cell>
        </row>
        <row r="129">
          <cell r="A129" t="str">
            <v xml:space="preserve">01M242 </v>
          </cell>
        </row>
        <row r="130">
          <cell r="A130" t="str">
            <v xml:space="preserve">01M243 </v>
          </cell>
        </row>
        <row r="131">
          <cell r="A131" t="str">
            <v xml:space="preserve">01M244 </v>
          </cell>
        </row>
        <row r="132">
          <cell r="A132" t="str">
            <v xml:space="preserve">01M24T </v>
          </cell>
        </row>
        <row r="133">
          <cell r="A133" t="str">
            <v xml:space="preserve">01M251 </v>
          </cell>
        </row>
        <row r="134">
          <cell r="A134" t="str">
            <v xml:space="preserve">01M252 </v>
          </cell>
        </row>
        <row r="135">
          <cell r="A135" t="str">
            <v xml:space="preserve">01M253 </v>
          </cell>
        </row>
        <row r="136">
          <cell r="A136" t="str">
            <v xml:space="preserve">01M254 </v>
          </cell>
        </row>
        <row r="137">
          <cell r="A137" t="str">
            <v xml:space="preserve">01M25T </v>
          </cell>
        </row>
        <row r="138">
          <cell r="A138" t="str">
            <v xml:space="preserve">01M261 </v>
          </cell>
        </row>
        <row r="139">
          <cell r="A139" t="str">
            <v xml:space="preserve">01M262 </v>
          </cell>
        </row>
        <row r="140">
          <cell r="A140" t="str">
            <v xml:space="preserve">01M263 </v>
          </cell>
        </row>
        <row r="141">
          <cell r="A141" t="str">
            <v xml:space="preserve">01M264 </v>
          </cell>
        </row>
        <row r="142">
          <cell r="A142" t="str">
            <v xml:space="preserve">01M26T </v>
          </cell>
        </row>
        <row r="143">
          <cell r="A143" t="str">
            <v xml:space="preserve">01M271 </v>
          </cell>
        </row>
        <row r="144">
          <cell r="A144" t="str">
            <v xml:space="preserve">01M272 </v>
          </cell>
        </row>
        <row r="145">
          <cell r="A145" t="str">
            <v xml:space="preserve">01M273 </v>
          </cell>
        </row>
        <row r="146">
          <cell r="A146" t="str">
            <v xml:space="preserve">01M27T </v>
          </cell>
        </row>
        <row r="147">
          <cell r="A147" t="str">
            <v xml:space="preserve">01M281 </v>
          </cell>
        </row>
        <row r="148">
          <cell r="A148" t="str">
            <v xml:space="preserve">01M282 </v>
          </cell>
        </row>
        <row r="149">
          <cell r="A149" t="str">
            <v xml:space="preserve">01M283 </v>
          </cell>
        </row>
        <row r="150">
          <cell r="A150" t="str">
            <v xml:space="preserve">01M28T </v>
          </cell>
        </row>
        <row r="151">
          <cell r="A151" t="str">
            <v xml:space="preserve">01M291 </v>
          </cell>
        </row>
        <row r="152">
          <cell r="A152" t="str">
            <v xml:space="preserve">01M301 </v>
          </cell>
        </row>
        <row r="153">
          <cell r="A153" t="str">
            <v xml:space="preserve">01M302 </v>
          </cell>
        </row>
        <row r="154">
          <cell r="A154" t="str">
            <v xml:space="preserve">01M303 </v>
          </cell>
        </row>
        <row r="155">
          <cell r="A155" t="str">
            <v xml:space="preserve">01M304 </v>
          </cell>
        </row>
        <row r="156">
          <cell r="A156" t="str">
            <v xml:space="preserve">01M30T </v>
          </cell>
        </row>
        <row r="157">
          <cell r="A157" t="str">
            <v xml:space="preserve">01M311 </v>
          </cell>
        </row>
        <row r="158">
          <cell r="A158" t="str">
            <v xml:space="preserve">01M312 </v>
          </cell>
        </row>
        <row r="159">
          <cell r="A159" t="str">
            <v xml:space="preserve">01M313 </v>
          </cell>
        </row>
        <row r="160">
          <cell r="A160" t="str">
            <v xml:space="preserve">01M314 </v>
          </cell>
        </row>
        <row r="161">
          <cell r="A161" t="str">
            <v xml:space="preserve">01M31T </v>
          </cell>
        </row>
        <row r="162">
          <cell r="A162" t="str">
            <v xml:space="preserve">01M32Z </v>
          </cell>
        </row>
        <row r="163">
          <cell r="A163" t="str">
            <v xml:space="preserve">01M331 </v>
          </cell>
        </row>
        <row r="164">
          <cell r="A164" t="str">
            <v xml:space="preserve">01M34T </v>
          </cell>
        </row>
        <row r="165">
          <cell r="A165" t="str">
            <v xml:space="preserve">01M34Z </v>
          </cell>
        </row>
        <row r="166">
          <cell r="A166" t="str">
            <v xml:space="preserve">01M35T </v>
          </cell>
        </row>
        <row r="167">
          <cell r="A167" t="str">
            <v xml:space="preserve">01M35Z </v>
          </cell>
        </row>
        <row r="168">
          <cell r="A168" t="str">
            <v xml:space="preserve">01M36E </v>
          </cell>
        </row>
        <row r="169">
          <cell r="A169" t="str">
            <v xml:space="preserve">01M37E </v>
          </cell>
        </row>
        <row r="170">
          <cell r="A170" t="str">
            <v xml:space="preserve">02C021 </v>
          </cell>
        </row>
        <row r="171">
          <cell r="A171" t="str">
            <v xml:space="preserve">02C022 </v>
          </cell>
        </row>
        <row r="172">
          <cell r="A172" t="str">
            <v xml:space="preserve">02C02J </v>
          </cell>
        </row>
        <row r="173">
          <cell r="A173" t="str">
            <v xml:space="preserve">02C031 </v>
          </cell>
        </row>
        <row r="174">
          <cell r="A174" t="str">
            <v xml:space="preserve">02C032 </v>
          </cell>
        </row>
        <row r="175">
          <cell r="A175" t="str">
            <v xml:space="preserve">02C03J </v>
          </cell>
        </row>
        <row r="176">
          <cell r="A176" t="str">
            <v xml:space="preserve">02C051 </v>
          </cell>
        </row>
        <row r="177">
          <cell r="A177" t="str">
            <v xml:space="preserve">02C052 </v>
          </cell>
        </row>
        <row r="178">
          <cell r="A178" t="str">
            <v xml:space="preserve">02C05J </v>
          </cell>
        </row>
        <row r="179">
          <cell r="A179" t="str">
            <v xml:space="preserve">02C061 </v>
          </cell>
        </row>
        <row r="180">
          <cell r="A180" t="str">
            <v xml:space="preserve">02C06J </v>
          </cell>
        </row>
        <row r="181">
          <cell r="A181" t="str">
            <v xml:space="preserve">02C071 </v>
          </cell>
        </row>
        <row r="182">
          <cell r="A182" t="str">
            <v xml:space="preserve">02C07J </v>
          </cell>
        </row>
        <row r="183">
          <cell r="A183" t="str">
            <v xml:space="preserve">02C081 </v>
          </cell>
        </row>
        <row r="184">
          <cell r="A184" t="str">
            <v xml:space="preserve">02C082 </v>
          </cell>
        </row>
        <row r="185">
          <cell r="A185" t="str">
            <v xml:space="preserve">02C08J </v>
          </cell>
        </row>
        <row r="186">
          <cell r="A186" t="str">
            <v xml:space="preserve">02C091 </v>
          </cell>
        </row>
        <row r="187">
          <cell r="A187" t="str">
            <v xml:space="preserve">02C092 </v>
          </cell>
        </row>
        <row r="188">
          <cell r="A188" t="str">
            <v xml:space="preserve">02C09J </v>
          </cell>
        </row>
        <row r="189">
          <cell r="A189" t="str">
            <v xml:space="preserve">02C101 </v>
          </cell>
        </row>
        <row r="190">
          <cell r="A190" t="str">
            <v xml:space="preserve">02C102 </v>
          </cell>
        </row>
        <row r="191">
          <cell r="A191" t="str">
            <v xml:space="preserve">02C10J </v>
          </cell>
        </row>
        <row r="192">
          <cell r="A192" t="str">
            <v xml:space="preserve">02C111 </v>
          </cell>
        </row>
        <row r="193">
          <cell r="A193" t="str">
            <v xml:space="preserve">02C112 </v>
          </cell>
        </row>
        <row r="194">
          <cell r="A194" t="str">
            <v xml:space="preserve">02C11J </v>
          </cell>
        </row>
        <row r="195">
          <cell r="A195" t="str">
            <v xml:space="preserve">02C121 </v>
          </cell>
        </row>
        <row r="196">
          <cell r="A196" t="str">
            <v xml:space="preserve">02C12J </v>
          </cell>
        </row>
        <row r="197">
          <cell r="A197" t="str">
            <v xml:space="preserve">02M021 </v>
          </cell>
        </row>
        <row r="198">
          <cell r="A198" t="str">
            <v xml:space="preserve">02M031 </v>
          </cell>
        </row>
        <row r="199">
          <cell r="A199" t="str">
            <v xml:space="preserve">02M032 </v>
          </cell>
        </row>
        <row r="200">
          <cell r="A200" t="str">
            <v xml:space="preserve">02M033 </v>
          </cell>
        </row>
        <row r="201">
          <cell r="A201" t="str">
            <v xml:space="preserve">02M041 </v>
          </cell>
        </row>
        <row r="202">
          <cell r="A202" t="str">
            <v xml:space="preserve">02M042 </v>
          </cell>
        </row>
        <row r="203">
          <cell r="A203" t="str">
            <v xml:space="preserve">02M043 </v>
          </cell>
        </row>
        <row r="204">
          <cell r="A204" t="str">
            <v xml:space="preserve">02M04T </v>
          </cell>
        </row>
        <row r="205">
          <cell r="A205" t="str">
            <v xml:space="preserve">02M051 </v>
          </cell>
        </row>
        <row r="206">
          <cell r="A206" t="str">
            <v xml:space="preserve">02M05T </v>
          </cell>
        </row>
        <row r="207">
          <cell r="A207" t="str">
            <v xml:space="preserve">02M071 </v>
          </cell>
        </row>
        <row r="208">
          <cell r="A208" t="str">
            <v xml:space="preserve">02M072 </v>
          </cell>
        </row>
        <row r="209">
          <cell r="A209" t="str">
            <v xml:space="preserve">02M073 </v>
          </cell>
        </row>
        <row r="210">
          <cell r="A210" t="str">
            <v xml:space="preserve">02M07T </v>
          </cell>
        </row>
        <row r="211">
          <cell r="A211" t="str">
            <v xml:space="preserve">02M081 </v>
          </cell>
        </row>
        <row r="212">
          <cell r="A212" t="str">
            <v xml:space="preserve">02M082 </v>
          </cell>
        </row>
        <row r="213">
          <cell r="A213" t="str">
            <v xml:space="preserve">02M083 </v>
          </cell>
        </row>
        <row r="214">
          <cell r="A214" t="str">
            <v xml:space="preserve">02M08T </v>
          </cell>
        </row>
        <row r="215">
          <cell r="A215" t="str">
            <v xml:space="preserve">02M09Z </v>
          </cell>
        </row>
        <row r="216">
          <cell r="A216" t="str">
            <v xml:space="preserve">02M10T </v>
          </cell>
        </row>
        <row r="217">
          <cell r="A217" t="str">
            <v xml:space="preserve">02M10Z </v>
          </cell>
        </row>
        <row r="218">
          <cell r="A218" t="str">
            <v xml:space="preserve">03C051 </v>
          </cell>
        </row>
        <row r="219">
          <cell r="A219" t="str">
            <v xml:space="preserve">03C052 </v>
          </cell>
        </row>
        <row r="220">
          <cell r="A220" t="str">
            <v xml:space="preserve">03C05T </v>
          </cell>
        </row>
        <row r="221">
          <cell r="A221" t="str">
            <v xml:space="preserve">03C061 </v>
          </cell>
        </row>
        <row r="222">
          <cell r="A222" t="str">
            <v xml:space="preserve">03C062 </v>
          </cell>
        </row>
        <row r="223">
          <cell r="A223" t="str">
            <v xml:space="preserve">03C06J </v>
          </cell>
        </row>
        <row r="224">
          <cell r="A224" t="str">
            <v xml:space="preserve">03C071 </v>
          </cell>
        </row>
        <row r="225">
          <cell r="A225" t="str">
            <v xml:space="preserve">03C072 </v>
          </cell>
        </row>
        <row r="226">
          <cell r="A226" t="str">
            <v xml:space="preserve">03C073 </v>
          </cell>
        </row>
        <row r="227">
          <cell r="A227" t="str">
            <v xml:space="preserve">03C07J </v>
          </cell>
        </row>
        <row r="228">
          <cell r="A228" t="str">
            <v xml:space="preserve">03C091 </v>
          </cell>
        </row>
        <row r="229">
          <cell r="A229" t="str">
            <v xml:space="preserve">03C09J </v>
          </cell>
        </row>
        <row r="230">
          <cell r="A230" t="str">
            <v xml:space="preserve">03C101 </v>
          </cell>
        </row>
        <row r="231">
          <cell r="A231" t="str">
            <v xml:space="preserve">03C102 </v>
          </cell>
        </row>
        <row r="232">
          <cell r="A232" t="str">
            <v xml:space="preserve">03C111 </v>
          </cell>
        </row>
        <row r="233">
          <cell r="A233" t="str">
            <v xml:space="preserve">03C121 </v>
          </cell>
        </row>
        <row r="234">
          <cell r="A234" t="str">
            <v xml:space="preserve">03C131 </v>
          </cell>
        </row>
        <row r="235">
          <cell r="A235" t="str">
            <v xml:space="preserve">03C141 </v>
          </cell>
        </row>
        <row r="236">
          <cell r="A236" t="str">
            <v xml:space="preserve">03C14J </v>
          </cell>
        </row>
        <row r="237">
          <cell r="A237" t="str">
            <v xml:space="preserve">03C151 </v>
          </cell>
        </row>
        <row r="238">
          <cell r="A238" t="str">
            <v xml:space="preserve">03C15J </v>
          </cell>
        </row>
        <row r="239">
          <cell r="A239" t="str">
            <v xml:space="preserve">03C161 </v>
          </cell>
        </row>
        <row r="240">
          <cell r="A240" t="str">
            <v xml:space="preserve">03C162 </v>
          </cell>
        </row>
        <row r="241">
          <cell r="A241" t="str">
            <v xml:space="preserve">03C163 </v>
          </cell>
        </row>
        <row r="242">
          <cell r="A242" t="str">
            <v xml:space="preserve">03C164 </v>
          </cell>
        </row>
        <row r="243">
          <cell r="A243" t="str">
            <v xml:space="preserve">03C16J </v>
          </cell>
        </row>
        <row r="244">
          <cell r="A244" t="str">
            <v xml:space="preserve">03C171 </v>
          </cell>
        </row>
        <row r="245">
          <cell r="A245" t="str">
            <v xml:space="preserve">03C172 </v>
          </cell>
        </row>
        <row r="246">
          <cell r="A246" t="str">
            <v xml:space="preserve">03C17J </v>
          </cell>
        </row>
        <row r="247">
          <cell r="A247" t="str">
            <v xml:space="preserve">03C181 </v>
          </cell>
        </row>
        <row r="248">
          <cell r="A248" t="str">
            <v xml:space="preserve">03C182 </v>
          </cell>
        </row>
        <row r="249">
          <cell r="A249" t="str">
            <v xml:space="preserve">03C191 </v>
          </cell>
        </row>
        <row r="250">
          <cell r="A250" t="str">
            <v xml:space="preserve">03C192 </v>
          </cell>
        </row>
        <row r="251">
          <cell r="A251" t="str">
            <v xml:space="preserve">03C201 </v>
          </cell>
        </row>
        <row r="252">
          <cell r="A252" t="str">
            <v xml:space="preserve">03C202 </v>
          </cell>
        </row>
        <row r="253">
          <cell r="A253" t="str">
            <v xml:space="preserve">03C20J </v>
          </cell>
        </row>
        <row r="254">
          <cell r="A254" t="str">
            <v xml:space="preserve">03C211 </v>
          </cell>
        </row>
        <row r="255">
          <cell r="A255" t="str">
            <v xml:space="preserve">03C21J </v>
          </cell>
        </row>
        <row r="256">
          <cell r="A256" t="str">
            <v xml:space="preserve">03C22J </v>
          </cell>
        </row>
        <row r="257">
          <cell r="A257" t="str">
            <v xml:space="preserve">03C241 </v>
          </cell>
        </row>
        <row r="258">
          <cell r="A258" t="str">
            <v xml:space="preserve">03C242 </v>
          </cell>
        </row>
        <row r="259">
          <cell r="A259" t="str">
            <v xml:space="preserve">03C24J </v>
          </cell>
        </row>
        <row r="260">
          <cell r="A260" t="str">
            <v xml:space="preserve">03C251 </v>
          </cell>
        </row>
        <row r="261">
          <cell r="A261" t="str">
            <v xml:space="preserve">03C252 </v>
          </cell>
        </row>
        <row r="262">
          <cell r="A262" t="str">
            <v xml:space="preserve">03C253 </v>
          </cell>
        </row>
        <row r="263">
          <cell r="A263" t="str">
            <v xml:space="preserve">03C254 </v>
          </cell>
        </row>
        <row r="264">
          <cell r="A264" t="str">
            <v xml:space="preserve">03C261 </v>
          </cell>
        </row>
        <row r="265">
          <cell r="A265" t="str">
            <v xml:space="preserve">03C262 </v>
          </cell>
        </row>
        <row r="266">
          <cell r="A266" t="str">
            <v xml:space="preserve">03C263 </v>
          </cell>
        </row>
        <row r="267">
          <cell r="A267" t="str">
            <v xml:space="preserve">03C264 </v>
          </cell>
        </row>
        <row r="268">
          <cell r="A268" t="str">
            <v xml:space="preserve">03K021 </v>
          </cell>
        </row>
        <row r="269">
          <cell r="A269" t="str">
            <v xml:space="preserve">03K022 </v>
          </cell>
        </row>
        <row r="270">
          <cell r="A270" t="str">
            <v xml:space="preserve">03K02J </v>
          </cell>
        </row>
        <row r="271">
          <cell r="A271" t="str">
            <v xml:space="preserve">03K03J </v>
          </cell>
        </row>
        <row r="272">
          <cell r="A272" t="str">
            <v xml:space="preserve">03K04J </v>
          </cell>
        </row>
        <row r="273">
          <cell r="A273" t="str">
            <v xml:space="preserve">03M021 </v>
          </cell>
        </row>
        <row r="274">
          <cell r="A274" t="str">
            <v xml:space="preserve">03M022 </v>
          </cell>
        </row>
        <row r="275">
          <cell r="A275" t="str">
            <v xml:space="preserve">03M02T </v>
          </cell>
        </row>
        <row r="276">
          <cell r="A276" t="str">
            <v xml:space="preserve">03M031 </v>
          </cell>
        </row>
        <row r="277">
          <cell r="A277" t="str">
            <v xml:space="preserve">03M032 </v>
          </cell>
        </row>
        <row r="278">
          <cell r="A278" t="str">
            <v xml:space="preserve">03M033 </v>
          </cell>
        </row>
        <row r="279">
          <cell r="A279" t="str">
            <v xml:space="preserve">03M03T </v>
          </cell>
        </row>
        <row r="280">
          <cell r="A280" t="str">
            <v xml:space="preserve">03M041 </v>
          </cell>
        </row>
        <row r="281">
          <cell r="A281" t="str">
            <v xml:space="preserve">03M042 </v>
          </cell>
        </row>
        <row r="282">
          <cell r="A282" t="str">
            <v xml:space="preserve">03M043 </v>
          </cell>
        </row>
        <row r="283">
          <cell r="A283" t="str">
            <v xml:space="preserve">03M04T </v>
          </cell>
        </row>
        <row r="284">
          <cell r="A284" t="str">
            <v xml:space="preserve">03M051 </v>
          </cell>
        </row>
        <row r="285">
          <cell r="A285" t="str">
            <v xml:space="preserve">03M052 </v>
          </cell>
        </row>
        <row r="286">
          <cell r="A286" t="str">
            <v xml:space="preserve">03M053 </v>
          </cell>
        </row>
        <row r="287">
          <cell r="A287" t="str">
            <v xml:space="preserve">03M05T </v>
          </cell>
        </row>
        <row r="288">
          <cell r="A288" t="str">
            <v xml:space="preserve">03M061 </v>
          </cell>
        </row>
        <row r="289">
          <cell r="A289" t="str">
            <v xml:space="preserve">03M062 </v>
          </cell>
        </row>
        <row r="290">
          <cell r="A290" t="str">
            <v xml:space="preserve">03M063 </v>
          </cell>
        </row>
        <row r="291">
          <cell r="A291" t="str">
            <v xml:space="preserve">03M06T </v>
          </cell>
        </row>
        <row r="292">
          <cell r="A292" t="str">
            <v xml:space="preserve">03M071 </v>
          </cell>
        </row>
        <row r="293">
          <cell r="A293" t="str">
            <v xml:space="preserve">03M072 </v>
          </cell>
        </row>
        <row r="294">
          <cell r="A294" t="str">
            <v xml:space="preserve">03M073 </v>
          </cell>
        </row>
        <row r="295">
          <cell r="A295" t="str">
            <v xml:space="preserve">03M074 </v>
          </cell>
        </row>
        <row r="296">
          <cell r="A296" t="str">
            <v xml:space="preserve">03M07T </v>
          </cell>
        </row>
        <row r="297">
          <cell r="A297" t="str">
            <v xml:space="preserve">03M081 </v>
          </cell>
        </row>
        <row r="298">
          <cell r="A298" t="str">
            <v xml:space="preserve">03M082 </v>
          </cell>
        </row>
        <row r="299">
          <cell r="A299" t="str">
            <v xml:space="preserve">03M08T </v>
          </cell>
        </row>
        <row r="300">
          <cell r="A300" t="str">
            <v xml:space="preserve">03M091 </v>
          </cell>
        </row>
        <row r="301">
          <cell r="A301" t="str">
            <v xml:space="preserve">03M092 </v>
          </cell>
        </row>
        <row r="302">
          <cell r="A302" t="str">
            <v xml:space="preserve">03M093 </v>
          </cell>
        </row>
        <row r="303">
          <cell r="A303" t="str">
            <v xml:space="preserve">03M094 </v>
          </cell>
        </row>
        <row r="304">
          <cell r="A304" t="str">
            <v xml:space="preserve">03M09T </v>
          </cell>
        </row>
        <row r="305">
          <cell r="A305" t="str">
            <v xml:space="preserve">03M101 </v>
          </cell>
        </row>
        <row r="306">
          <cell r="A306" t="str">
            <v xml:space="preserve">03M102 </v>
          </cell>
        </row>
        <row r="307">
          <cell r="A307" t="str">
            <v xml:space="preserve">03M10T </v>
          </cell>
        </row>
        <row r="308">
          <cell r="A308" t="str">
            <v xml:space="preserve">03M111 </v>
          </cell>
        </row>
        <row r="309">
          <cell r="A309" t="str">
            <v xml:space="preserve">03M112 </v>
          </cell>
        </row>
        <row r="310">
          <cell r="A310" t="str">
            <v xml:space="preserve">03M113 </v>
          </cell>
        </row>
        <row r="311">
          <cell r="A311" t="str">
            <v xml:space="preserve">03M11T </v>
          </cell>
        </row>
        <row r="312">
          <cell r="A312" t="str">
            <v xml:space="preserve">03M121 </v>
          </cell>
        </row>
        <row r="313">
          <cell r="A313" t="str">
            <v xml:space="preserve">03M131 </v>
          </cell>
        </row>
        <row r="314">
          <cell r="A314" t="str">
            <v xml:space="preserve">03M132 </v>
          </cell>
        </row>
        <row r="315">
          <cell r="A315" t="str">
            <v xml:space="preserve">03M14Z </v>
          </cell>
        </row>
        <row r="316">
          <cell r="A316" t="str">
            <v xml:space="preserve">03M15T </v>
          </cell>
        </row>
        <row r="317">
          <cell r="A317" t="str">
            <v xml:space="preserve">03M15Z </v>
          </cell>
        </row>
        <row r="318">
          <cell r="A318" t="str">
            <v xml:space="preserve">04C021 </v>
          </cell>
        </row>
        <row r="319">
          <cell r="A319" t="str">
            <v xml:space="preserve">04C022 </v>
          </cell>
        </row>
        <row r="320">
          <cell r="A320" t="str">
            <v xml:space="preserve">04C023 </v>
          </cell>
        </row>
        <row r="321">
          <cell r="A321" t="str">
            <v xml:space="preserve">04C024 </v>
          </cell>
        </row>
        <row r="322">
          <cell r="A322" t="str">
            <v xml:space="preserve">04C031 </v>
          </cell>
        </row>
        <row r="323">
          <cell r="A323" t="str">
            <v xml:space="preserve">04C032 </v>
          </cell>
        </row>
        <row r="324">
          <cell r="A324" t="str">
            <v xml:space="preserve">04C033 </v>
          </cell>
        </row>
        <row r="325">
          <cell r="A325" t="str">
            <v xml:space="preserve">04C034 </v>
          </cell>
        </row>
        <row r="326">
          <cell r="A326" t="str">
            <v xml:space="preserve">04C041 </v>
          </cell>
        </row>
        <row r="327">
          <cell r="A327" t="str">
            <v xml:space="preserve">04C042 </v>
          </cell>
        </row>
        <row r="328">
          <cell r="A328" t="str">
            <v xml:space="preserve">04C043 </v>
          </cell>
        </row>
        <row r="329">
          <cell r="A329" t="str">
            <v xml:space="preserve">04C044 </v>
          </cell>
        </row>
        <row r="330">
          <cell r="A330" t="str">
            <v xml:space="preserve">04K02J </v>
          </cell>
        </row>
        <row r="331">
          <cell r="A331" t="str">
            <v xml:space="preserve">04M021 </v>
          </cell>
        </row>
        <row r="332">
          <cell r="A332" t="str">
            <v xml:space="preserve">04M022 </v>
          </cell>
        </row>
        <row r="333">
          <cell r="A333" t="str">
            <v xml:space="preserve">04M023 </v>
          </cell>
        </row>
        <row r="334">
          <cell r="A334" t="str">
            <v xml:space="preserve">04M02T </v>
          </cell>
        </row>
        <row r="335">
          <cell r="A335" t="str">
            <v xml:space="preserve">04M031 </v>
          </cell>
        </row>
        <row r="336">
          <cell r="A336" t="str">
            <v xml:space="preserve">04M032 </v>
          </cell>
        </row>
        <row r="337">
          <cell r="A337" t="str">
            <v xml:space="preserve">04M033 </v>
          </cell>
        </row>
        <row r="338">
          <cell r="A338" t="str">
            <v xml:space="preserve">04M034 </v>
          </cell>
        </row>
        <row r="339">
          <cell r="A339" t="str">
            <v xml:space="preserve">04M03T </v>
          </cell>
        </row>
        <row r="340">
          <cell r="A340" t="str">
            <v xml:space="preserve">04M041 </v>
          </cell>
        </row>
        <row r="341">
          <cell r="A341" t="str">
            <v xml:space="preserve">04M042 </v>
          </cell>
        </row>
        <row r="342">
          <cell r="A342" t="str">
            <v xml:space="preserve">04M043 </v>
          </cell>
        </row>
        <row r="343">
          <cell r="A343" t="str">
            <v xml:space="preserve">04M044 </v>
          </cell>
        </row>
        <row r="344">
          <cell r="A344" t="str">
            <v xml:space="preserve">04M051 </v>
          </cell>
        </row>
        <row r="345">
          <cell r="A345" t="str">
            <v xml:space="preserve">04M052 </v>
          </cell>
        </row>
        <row r="346">
          <cell r="A346" t="str">
            <v xml:space="preserve">04M053 </v>
          </cell>
        </row>
        <row r="347">
          <cell r="A347" t="str">
            <v xml:space="preserve">04M054 </v>
          </cell>
        </row>
        <row r="348">
          <cell r="A348" t="str">
            <v xml:space="preserve">04M05T </v>
          </cell>
        </row>
        <row r="349">
          <cell r="A349" t="str">
            <v xml:space="preserve">04M061 </v>
          </cell>
        </row>
        <row r="350">
          <cell r="A350" t="str">
            <v xml:space="preserve">04M062 </v>
          </cell>
        </row>
        <row r="351">
          <cell r="A351" t="str">
            <v xml:space="preserve">04M063 </v>
          </cell>
        </row>
        <row r="352">
          <cell r="A352" t="str">
            <v xml:space="preserve">04M06T </v>
          </cell>
        </row>
        <row r="353">
          <cell r="A353" t="str">
            <v xml:space="preserve">04M071 </v>
          </cell>
        </row>
        <row r="354">
          <cell r="A354" t="str">
            <v xml:space="preserve">04M072 </v>
          </cell>
        </row>
        <row r="355">
          <cell r="A355" t="str">
            <v xml:space="preserve">04M073 </v>
          </cell>
        </row>
        <row r="356">
          <cell r="A356" t="str">
            <v xml:space="preserve">04M074 </v>
          </cell>
        </row>
        <row r="357">
          <cell r="A357" t="str">
            <v xml:space="preserve">04M07T </v>
          </cell>
        </row>
        <row r="358">
          <cell r="A358" t="str">
            <v xml:space="preserve">04M081 </v>
          </cell>
        </row>
        <row r="359">
          <cell r="A359" t="str">
            <v xml:space="preserve">04M082 </v>
          </cell>
        </row>
        <row r="360">
          <cell r="A360" t="str">
            <v xml:space="preserve">04M083 </v>
          </cell>
        </row>
        <row r="361">
          <cell r="A361" t="str">
            <v xml:space="preserve">04M084 </v>
          </cell>
        </row>
        <row r="362">
          <cell r="A362" t="str">
            <v xml:space="preserve">04M08T </v>
          </cell>
        </row>
        <row r="363">
          <cell r="A363" t="str">
            <v xml:space="preserve">04M091 </v>
          </cell>
        </row>
        <row r="364">
          <cell r="A364" t="str">
            <v xml:space="preserve">04M092 </v>
          </cell>
        </row>
        <row r="365">
          <cell r="A365" t="str">
            <v xml:space="preserve">04M093 </v>
          </cell>
        </row>
        <row r="366">
          <cell r="A366" t="str">
            <v xml:space="preserve">04M094 </v>
          </cell>
        </row>
        <row r="367">
          <cell r="A367" t="str">
            <v xml:space="preserve">04M09T </v>
          </cell>
        </row>
        <row r="368">
          <cell r="A368" t="str">
            <v xml:space="preserve">04M101 </v>
          </cell>
        </row>
        <row r="369">
          <cell r="A369" t="str">
            <v xml:space="preserve">04M102 </v>
          </cell>
        </row>
        <row r="370">
          <cell r="A370" t="str">
            <v xml:space="preserve">04M103 </v>
          </cell>
        </row>
        <row r="371">
          <cell r="A371" t="str">
            <v xml:space="preserve">04M104 </v>
          </cell>
        </row>
        <row r="372">
          <cell r="A372" t="str">
            <v xml:space="preserve">04M10T </v>
          </cell>
        </row>
        <row r="373">
          <cell r="A373" t="str">
            <v xml:space="preserve">04M111 </v>
          </cell>
        </row>
        <row r="374">
          <cell r="A374" t="str">
            <v xml:space="preserve">04M112 </v>
          </cell>
        </row>
        <row r="375">
          <cell r="A375" t="str">
            <v xml:space="preserve">04M113 </v>
          </cell>
        </row>
        <row r="376">
          <cell r="A376" t="str">
            <v xml:space="preserve">04M121 </v>
          </cell>
        </row>
        <row r="377">
          <cell r="A377" t="str">
            <v xml:space="preserve">04M122 </v>
          </cell>
        </row>
        <row r="378">
          <cell r="A378" t="str">
            <v xml:space="preserve">04M123 </v>
          </cell>
        </row>
        <row r="379">
          <cell r="A379" t="str">
            <v xml:space="preserve">04M124 </v>
          </cell>
        </row>
        <row r="380">
          <cell r="A380" t="str">
            <v xml:space="preserve">04M12T </v>
          </cell>
        </row>
        <row r="381">
          <cell r="A381" t="str">
            <v xml:space="preserve">04M131 </v>
          </cell>
        </row>
        <row r="382">
          <cell r="A382" t="str">
            <v xml:space="preserve">04M132 </v>
          </cell>
        </row>
        <row r="383">
          <cell r="A383" t="str">
            <v xml:space="preserve">04M133 </v>
          </cell>
        </row>
        <row r="384">
          <cell r="A384" t="str">
            <v xml:space="preserve">04M134 </v>
          </cell>
        </row>
        <row r="385">
          <cell r="A385" t="str">
            <v xml:space="preserve">04M13T </v>
          </cell>
        </row>
        <row r="386">
          <cell r="A386" t="str">
            <v xml:space="preserve">04M141 </v>
          </cell>
        </row>
        <row r="387">
          <cell r="A387" t="str">
            <v xml:space="preserve">04M142 </v>
          </cell>
        </row>
        <row r="388">
          <cell r="A388" t="str">
            <v xml:space="preserve">04M143 </v>
          </cell>
        </row>
        <row r="389">
          <cell r="A389" t="str">
            <v xml:space="preserve">04M144 </v>
          </cell>
        </row>
        <row r="390">
          <cell r="A390" t="str">
            <v xml:space="preserve">04M14T </v>
          </cell>
        </row>
        <row r="391">
          <cell r="A391" t="str">
            <v xml:space="preserve">04M151 </v>
          </cell>
        </row>
        <row r="392">
          <cell r="A392" t="str">
            <v xml:space="preserve">04M152 </v>
          </cell>
        </row>
        <row r="393">
          <cell r="A393" t="str">
            <v xml:space="preserve">04M153 </v>
          </cell>
        </row>
        <row r="394">
          <cell r="A394" t="str">
            <v xml:space="preserve">04M154 </v>
          </cell>
        </row>
        <row r="395">
          <cell r="A395" t="str">
            <v xml:space="preserve">04M15T </v>
          </cell>
        </row>
        <row r="396">
          <cell r="A396" t="str">
            <v xml:space="preserve">04M161 </v>
          </cell>
        </row>
        <row r="397">
          <cell r="A397" t="str">
            <v xml:space="preserve">04M162 </v>
          </cell>
        </row>
        <row r="398">
          <cell r="A398" t="str">
            <v xml:space="preserve">04M163 </v>
          </cell>
        </row>
        <row r="399">
          <cell r="A399" t="str">
            <v xml:space="preserve">04M16T </v>
          </cell>
        </row>
        <row r="400">
          <cell r="A400" t="str">
            <v xml:space="preserve">04M171 </v>
          </cell>
        </row>
        <row r="401">
          <cell r="A401" t="str">
            <v xml:space="preserve">04M172 </v>
          </cell>
        </row>
        <row r="402">
          <cell r="A402" t="str">
            <v xml:space="preserve">04M173 </v>
          </cell>
        </row>
        <row r="403">
          <cell r="A403" t="str">
            <v xml:space="preserve">04M174 </v>
          </cell>
        </row>
        <row r="404">
          <cell r="A404" t="str">
            <v xml:space="preserve">04M17T </v>
          </cell>
        </row>
        <row r="405">
          <cell r="A405" t="str">
            <v xml:space="preserve">04M181 </v>
          </cell>
        </row>
        <row r="406">
          <cell r="A406" t="str">
            <v xml:space="preserve">04M182 </v>
          </cell>
        </row>
        <row r="407">
          <cell r="A407" t="str">
            <v xml:space="preserve">04M183 </v>
          </cell>
        </row>
        <row r="408">
          <cell r="A408" t="str">
            <v xml:space="preserve">04M18T </v>
          </cell>
        </row>
        <row r="409">
          <cell r="A409" t="str">
            <v xml:space="preserve">04M191 </v>
          </cell>
        </row>
        <row r="410">
          <cell r="A410" t="str">
            <v xml:space="preserve">04M192 </v>
          </cell>
        </row>
        <row r="411">
          <cell r="A411" t="str">
            <v xml:space="preserve">04M193 </v>
          </cell>
        </row>
        <row r="412">
          <cell r="A412" t="str">
            <v xml:space="preserve">04M19T </v>
          </cell>
        </row>
        <row r="413">
          <cell r="A413" t="str">
            <v xml:space="preserve">04M201 </v>
          </cell>
        </row>
        <row r="414">
          <cell r="A414" t="str">
            <v xml:space="preserve">04M202 </v>
          </cell>
        </row>
        <row r="415">
          <cell r="A415" t="str">
            <v xml:space="preserve">04M203 </v>
          </cell>
        </row>
        <row r="416">
          <cell r="A416" t="str">
            <v xml:space="preserve">04M204 </v>
          </cell>
        </row>
        <row r="417">
          <cell r="A417" t="str">
            <v xml:space="preserve">04M20T </v>
          </cell>
        </row>
        <row r="418">
          <cell r="A418" t="str">
            <v xml:space="preserve">04M211 </v>
          </cell>
        </row>
        <row r="419">
          <cell r="A419" t="str">
            <v xml:space="preserve">04M212 </v>
          </cell>
        </row>
        <row r="420">
          <cell r="A420" t="str">
            <v xml:space="preserve">04M22Z </v>
          </cell>
        </row>
        <row r="421">
          <cell r="A421" t="str">
            <v xml:space="preserve">04M23T </v>
          </cell>
        </row>
        <row r="422">
          <cell r="A422" t="str">
            <v xml:space="preserve">04M23Z </v>
          </cell>
        </row>
        <row r="423">
          <cell r="A423" t="str">
            <v xml:space="preserve">04M24E </v>
          </cell>
        </row>
        <row r="424">
          <cell r="A424" t="str">
            <v xml:space="preserve">04M251 </v>
          </cell>
        </row>
        <row r="425">
          <cell r="A425" t="str">
            <v xml:space="preserve">04M252 </v>
          </cell>
        </row>
        <row r="426">
          <cell r="A426" t="str">
            <v xml:space="preserve">04M253 </v>
          </cell>
        </row>
        <row r="427">
          <cell r="A427" t="str">
            <v xml:space="preserve">04M254 </v>
          </cell>
        </row>
        <row r="428">
          <cell r="A428" t="str">
            <v xml:space="preserve">04M25T </v>
          </cell>
        </row>
        <row r="429">
          <cell r="A429" t="str">
            <v xml:space="preserve">04M261 </v>
          </cell>
        </row>
        <row r="430">
          <cell r="A430" t="str">
            <v xml:space="preserve">04M262 </v>
          </cell>
        </row>
        <row r="431">
          <cell r="A431" t="str">
            <v xml:space="preserve">04M263 </v>
          </cell>
        </row>
        <row r="432">
          <cell r="A432" t="str">
            <v xml:space="preserve">04M26T </v>
          </cell>
        </row>
        <row r="433">
          <cell r="A433" t="str">
            <v xml:space="preserve">05C021 </v>
          </cell>
        </row>
        <row r="434">
          <cell r="A434" t="str">
            <v xml:space="preserve">05C022 </v>
          </cell>
        </row>
        <row r="435">
          <cell r="A435" t="str">
            <v xml:space="preserve">05C023 </v>
          </cell>
        </row>
        <row r="436">
          <cell r="A436" t="str">
            <v xml:space="preserve">05C024 </v>
          </cell>
        </row>
        <row r="437">
          <cell r="A437" t="str">
            <v xml:space="preserve">05C031 </v>
          </cell>
        </row>
        <row r="438">
          <cell r="A438" t="str">
            <v xml:space="preserve">05C032 </v>
          </cell>
        </row>
        <row r="439">
          <cell r="A439" t="str">
            <v xml:space="preserve">05C033 </v>
          </cell>
        </row>
        <row r="440">
          <cell r="A440" t="str">
            <v xml:space="preserve">05C034 </v>
          </cell>
        </row>
        <row r="441">
          <cell r="A441" t="str">
            <v xml:space="preserve">05C041 </v>
          </cell>
        </row>
        <row r="442">
          <cell r="A442" t="str">
            <v xml:space="preserve">05C042 </v>
          </cell>
        </row>
        <row r="443">
          <cell r="A443" t="str">
            <v xml:space="preserve">05C043 </v>
          </cell>
        </row>
        <row r="444">
          <cell r="A444" t="str">
            <v xml:space="preserve">05C044 </v>
          </cell>
        </row>
        <row r="445">
          <cell r="A445" t="str">
            <v xml:space="preserve">05C051 </v>
          </cell>
        </row>
        <row r="446">
          <cell r="A446" t="str">
            <v xml:space="preserve">05C052 </v>
          </cell>
        </row>
        <row r="447">
          <cell r="A447" t="str">
            <v xml:space="preserve">05C053 </v>
          </cell>
        </row>
        <row r="448">
          <cell r="A448" t="str">
            <v xml:space="preserve">05C054 </v>
          </cell>
        </row>
        <row r="449">
          <cell r="A449" t="str">
            <v xml:space="preserve">05C061 </v>
          </cell>
        </row>
        <row r="450">
          <cell r="A450" t="str">
            <v xml:space="preserve">05C062 </v>
          </cell>
        </row>
        <row r="451">
          <cell r="A451" t="str">
            <v xml:space="preserve">05C063 </v>
          </cell>
        </row>
        <row r="452">
          <cell r="A452" t="str">
            <v xml:space="preserve">05C064 </v>
          </cell>
        </row>
        <row r="453">
          <cell r="A453" t="str">
            <v xml:space="preserve">05C071 </v>
          </cell>
        </row>
        <row r="454">
          <cell r="A454" t="str">
            <v xml:space="preserve">05C072 </v>
          </cell>
        </row>
        <row r="455">
          <cell r="A455" t="str">
            <v xml:space="preserve">05C073 </v>
          </cell>
        </row>
        <row r="456">
          <cell r="A456" t="str">
            <v xml:space="preserve">05C074 </v>
          </cell>
        </row>
        <row r="457">
          <cell r="A457" t="str">
            <v xml:space="preserve">05C081 </v>
          </cell>
        </row>
        <row r="458">
          <cell r="A458" t="str">
            <v xml:space="preserve">05C082 </v>
          </cell>
        </row>
        <row r="459">
          <cell r="A459" t="str">
            <v xml:space="preserve">05C083 </v>
          </cell>
        </row>
        <row r="460">
          <cell r="A460" t="str">
            <v xml:space="preserve">05C084 </v>
          </cell>
        </row>
        <row r="461">
          <cell r="A461" t="str">
            <v xml:space="preserve">05C08T </v>
          </cell>
        </row>
        <row r="462">
          <cell r="A462" t="str">
            <v xml:space="preserve">05C091 </v>
          </cell>
        </row>
        <row r="463">
          <cell r="A463" t="str">
            <v xml:space="preserve">05C092 </v>
          </cell>
        </row>
        <row r="464">
          <cell r="A464" t="str">
            <v xml:space="preserve">05C093 </v>
          </cell>
        </row>
        <row r="465">
          <cell r="A465" t="str">
            <v xml:space="preserve">05C094 </v>
          </cell>
        </row>
        <row r="466">
          <cell r="A466" t="str">
            <v xml:space="preserve">05C101 </v>
          </cell>
        </row>
        <row r="467">
          <cell r="A467" t="str">
            <v xml:space="preserve">05C102 </v>
          </cell>
        </row>
        <row r="468">
          <cell r="A468" t="str">
            <v xml:space="preserve">05C103 </v>
          </cell>
        </row>
        <row r="469">
          <cell r="A469" t="str">
            <v xml:space="preserve">05C104 </v>
          </cell>
        </row>
        <row r="470">
          <cell r="A470" t="str">
            <v xml:space="preserve">05C111 </v>
          </cell>
        </row>
        <row r="471">
          <cell r="A471" t="str">
            <v xml:space="preserve">05C112 </v>
          </cell>
        </row>
        <row r="472">
          <cell r="A472" t="str">
            <v xml:space="preserve">05C113 </v>
          </cell>
        </row>
        <row r="473">
          <cell r="A473" t="str">
            <v xml:space="preserve">05C114 </v>
          </cell>
        </row>
        <row r="474">
          <cell r="A474" t="str">
            <v xml:space="preserve">05C121 </v>
          </cell>
        </row>
        <row r="475">
          <cell r="A475" t="str">
            <v xml:space="preserve">05C122 </v>
          </cell>
        </row>
        <row r="476">
          <cell r="A476" t="str">
            <v xml:space="preserve">05C123 </v>
          </cell>
        </row>
        <row r="477">
          <cell r="A477" t="str">
            <v xml:space="preserve">05C124 </v>
          </cell>
        </row>
        <row r="478">
          <cell r="A478" t="str">
            <v xml:space="preserve">05C131 </v>
          </cell>
        </row>
        <row r="479">
          <cell r="A479" t="str">
            <v xml:space="preserve">05C132 </v>
          </cell>
        </row>
        <row r="480">
          <cell r="A480" t="str">
            <v xml:space="preserve">05C133 </v>
          </cell>
        </row>
        <row r="481">
          <cell r="A481" t="str">
            <v xml:space="preserve">05C134 </v>
          </cell>
        </row>
        <row r="482">
          <cell r="A482" t="str">
            <v xml:space="preserve">05C141 </v>
          </cell>
        </row>
        <row r="483">
          <cell r="A483" t="str">
            <v xml:space="preserve">05C142 </v>
          </cell>
        </row>
        <row r="484">
          <cell r="A484" t="str">
            <v xml:space="preserve">05C143 </v>
          </cell>
        </row>
        <row r="485">
          <cell r="A485" t="str">
            <v xml:space="preserve">05C151 </v>
          </cell>
        </row>
        <row r="486">
          <cell r="A486" t="str">
            <v xml:space="preserve">05C152 </v>
          </cell>
        </row>
        <row r="487">
          <cell r="A487" t="str">
            <v xml:space="preserve">05C153 </v>
          </cell>
        </row>
        <row r="488">
          <cell r="A488" t="str">
            <v xml:space="preserve">05C154 </v>
          </cell>
        </row>
        <row r="489">
          <cell r="A489" t="str">
            <v xml:space="preserve">05C15T </v>
          </cell>
        </row>
        <row r="490">
          <cell r="A490" t="str">
            <v xml:space="preserve">05C171 </v>
          </cell>
        </row>
        <row r="491">
          <cell r="A491" t="str">
            <v xml:space="preserve">05C172 </v>
          </cell>
        </row>
        <row r="492">
          <cell r="A492" t="str">
            <v xml:space="preserve">05C17J </v>
          </cell>
        </row>
        <row r="493">
          <cell r="A493" t="str">
            <v xml:space="preserve">05C181 </v>
          </cell>
        </row>
        <row r="494">
          <cell r="A494" t="str">
            <v xml:space="preserve">05C182 </v>
          </cell>
        </row>
        <row r="495">
          <cell r="A495" t="str">
            <v xml:space="preserve">05C183 </v>
          </cell>
        </row>
        <row r="496">
          <cell r="A496" t="str">
            <v xml:space="preserve">05C184 </v>
          </cell>
        </row>
        <row r="497">
          <cell r="A497" t="str">
            <v xml:space="preserve">05C18J </v>
          </cell>
        </row>
        <row r="498">
          <cell r="A498" t="str">
            <v xml:space="preserve">05C191 </v>
          </cell>
        </row>
        <row r="499">
          <cell r="A499" t="str">
            <v xml:space="preserve">05C192 </v>
          </cell>
        </row>
        <row r="500">
          <cell r="A500" t="str">
            <v xml:space="preserve">05C193 </v>
          </cell>
        </row>
        <row r="501">
          <cell r="A501" t="str">
            <v xml:space="preserve">05C194 </v>
          </cell>
        </row>
        <row r="502">
          <cell r="A502" t="str">
            <v xml:space="preserve">05C19T </v>
          </cell>
        </row>
        <row r="503">
          <cell r="A503" t="str">
            <v xml:space="preserve">05C201 </v>
          </cell>
        </row>
        <row r="504">
          <cell r="A504" t="str">
            <v xml:space="preserve">05C211 </v>
          </cell>
        </row>
        <row r="505">
          <cell r="A505" t="str">
            <v xml:space="preserve">05C212 </v>
          </cell>
        </row>
        <row r="506">
          <cell r="A506" t="str">
            <v xml:space="preserve">05C21J </v>
          </cell>
        </row>
        <row r="507">
          <cell r="A507" t="str">
            <v xml:space="preserve">05C221 </v>
          </cell>
        </row>
        <row r="508">
          <cell r="A508" t="str">
            <v xml:space="preserve">05C222 </v>
          </cell>
        </row>
        <row r="509">
          <cell r="A509" t="str">
            <v xml:space="preserve">05C22T </v>
          </cell>
        </row>
        <row r="510">
          <cell r="A510" t="str">
            <v xml:space="preserve">05K051 </v>
          </cell>
        </row>
        <row r="511">
          <cell r="A511" t="str">
            <v xml:space="preserve">05K052 </v>
          </cell>
        </row>
        <row r="512">
          <cell r="A512" t="str">
            <v xml:space="preserve">05K053 </v>
          </cell>
        </row>
        <row r="513">
          <cell r="A513" t="str">
            <v xml:space="preserve">05K054 </v>
          </cell>
        </row>
        <row r="514">
          <cell r="A514" t="str">
            <v xml:space="preserve">05K061 </v>
          </cell>
        </row>
        <row r="515">
          <cell r="A515" t="str">
            <v xml:space="preserve">05K062 </v>
          </cell>
        </row>
        <row r="516">
          <cell r="A516" t="str">
            <v xml:space="preserve">05K063 </v>
          </cell>
        </row>
        <row r="517">
          <cell r="A517" t="str">
            <v xml:space="preserve">05K064 </v>
          </cell>
        </row>
        <row r="518">
          <cell r="A518" t="str">
            <v xml:space="preserve">05K06T </v>
          </cell>
        </row>
        <row r="519">
          <cell r="A519" t="str">
            <v xml:space="preserve">05K101 </v>
          </cell>
        </row>
        <row r="520">
          <cell r="A520" t="str">
            <v xml:space="preserve">05K102 </v>
          </cell>
        </row>
        <row r="521">
          <cell r="A521" t="str">
            <v xml:space="preserve">05K103 </v>
          </cell>
        </row>
        <row r="522">
          <cell r="A522" t="str">
            <v xml:space="preserve">05K104 </v>
          </cell>
        </row>
        <row r="523">
          <cell r="A523" t="str">
            <v xml:space="preserve">05K10J </v>
          </cell>
        </row>
        <row r="524">
          <cell r="A524" t="str">
            <v xml:space="preserve">05K121 </v>
          </cell>
        </row>
        <row r="525">
          <cell r="A525" t="str">
            <v xml:space="preserve">05K122 </v>
          </cell>
        </row>
        <row r="526">
          <cell r="A526" t="str">
            <v xml:space="preserve">05K131 </v>
          </cell>
        </row>
        <row r="527">
          <cell r="A527" t="str">
            <v xml:space="preserve">05K132 </v>
          </cell>
        </row>
        <row r="528">
          <cell r="A528" t="str">
            <v xml:space="preserve">05K133 </v>
          </cell>
        </row>
        <row r="529">
          <cell r="A529" t="str">
            <v xml:space="preserve">05K134 </v>
          </cell>
        </row>
        <row r="530">
          <cell r="A530" t="str">
            <v xml:space="preserve">05K13J </v>
          </cell>
        </row>
        <row r="531">
          <cell r="A531" t="str">
            <v xml:space="preserve">05K14Z </v>
          </cell>
        </row>
        <row r="532">
          <cell r="A532" t="str">
            <v xml:space="preserve">05K151 </v>
          </cell>
        </row>
        <row r="533">
          <cell r="A533" t="str">
            <v xml:space="preserve">05K15J </v>
          </cell>
        </row>
        <row r="534">
          <cell r="A534" t="str">
            <v xml:space="preserve">05K17J </v>
          </cell>
        </row>
        <row r="535">
          <cell r="A535" t="str">
            <v xml:space="preserve">05K18J </v>
          </cell>
        </row>
        <row r="536">
          <cell r="A536" t="str">
            <v xml:space="preserve">05K191 </v>
          </cell>
        </row>
        <row r="537">
          <cell r="A537" t="str">
            <v xml:space="preserve">05K192 </v>
          </cell>
        </row>
        <row r="538">
          <cell r="A538" t="str">
            <v xml:space="preserve">05K193 </v>
          </cell>
        </row>
        <row r="539">
          <cell r="A539" t="str">
            <v xml:space="preserve">05K201 </v>
          </cell>
        </row>
        <row r="540">
          <cell r="A540" t="str">
            <v xml:space="preserve">05K202 </v>
          </cell>
        </row>
        <row r="541">
          <cell r="A541" t="str">
            <v xml:space="preserve">05K203 </v>
          </cell>
        </row>
        <row r="542">
          <cell r="A542" t="str">
            <v xml:space="preserve">05K20T </v>
          </cell>
        </row>
        <row r="543">
          <cell r="A543" t="str">
            <v xml:space="preserve">05M041 </v>
          </cell>
        </row>
        <row r="544">
          <cell r="A544" t="str">
            <v xml:space="preserve">05M042 </v>
          </cell>
        </row>
        <row r="545">
          <cell r="A545" t="str">
            <v xml:space="preserve">05M043 </v>
          </cell>
        </row>
        <row r="546">
          <cell r="A546" t="str">
            <v xml:space="preserve">05M044 </v>
          </cell>
        </row>
        <row r="547">
          <cell r="A547" t="str">
            <v xml:space="preserve">05M04T </v>
          </cell>
        </row>
        <row r="548">
          <cell r="A548" t="str">
            <v xml:space="preserve">05M051 </v>
          </cell>
        </row>
        <row r="549">
          <cell r="A549" t="str">
            <v xml:space="preserve">05M052 </v>
          </cell>
        </row>
        <row r="550">
          <cell r="A550" t="str">
            <v xml:space="preserve">05M053 </v>
          </cell>
        </row>
        <row r="551">
          <cell r="A551" t="str">
            <v xml:space="preserve">05M054 </v>
          </cell>
        </row>
        <row r="552">
          <cell r="A552" t="str">
            <v xml:space="preserve">05M05T </v>
          </cell>
        </row>
        <row r="553">
          <cell r="A553" t="str">
            <v xml:space="preserve">05M061 </v>
          </cell>
        </row>
        <row r="554">
          <cell r="A554" t="str">
            <v xml:space="preserve">05M062 </v>
          </cell>
        </row>
        <row r="555">
          <cell r="A555" t="str">
            <v xml:space="preserve">05M063 </v>
          </cell>
        </row>
        <row r="556">
          <cell r="A556" t="str">
            <v xml:space="preserve">05M064 </v>
          </cell>
        </row>
        <row r="557">
          <cell r="A557" t="str">
            <v xml:space="preserve">05M06T </v>
          </cell>
        </row>
        <row r="558">
          <cell r="A558" t="str">
            <v xml:space="preserve">05M071 </v>
          </cell>
        </row>
        <row r="559">
          <cell r="A559" t="str">
            <v xml:space="preserve">05M072 </v>
          </cell>
        </row>
        <row r="560">
          <cell r="A560" t="str">
            <v xml:space="preserve">05M073 </v>
          </cell>
        </row>
        <row r="561">
          <cell r="A561" t="str">
            <v xml:space="preserve">05M074 </v>
          </cell>
        </row>
        <row r="562">
          <cell r="A562" t="str">
            <v xml:space="preserve">05M07T </v>
          </cell>
        </row>
        <row r="563">
          <cell r="A563" t="str">
            <v xml:space="preserve">05M081 </v>
          </cell>
        </row>
        <row r="564">
          <cell r="A564" t="str">
            <v xml:space="preserve">05M082 </v>
          </cell>
        </row>
        <row r="565">
          <cell r="A565" t="str">
            <v xml:space="preserve">05M083 </v>
          </cell>
        </row>
        <row r="566">
          <cell r="A566" t="str">
            <v xml:space="preserve">05M084 </v>
          </cell>
        </row>
        <row r="567">
          <cell r="A567" t="str">
            <v xml:space="preserve">05M08T </v>
          </cell>
        </row>
        <row r="568">
          <cell r="A568" t="str">
            <v xml:space="preserve">05M091 </v>
          </cell>
        </row>
        <row r="569">
          <cell r="A569" t="str">
            <v xml:space="preserve">05M092 </v>
          </cell>
        </row>
        <row r="570">
          <cell r="A570" t="str">
            <v xml:space="preserve">05M093 </v>
          </cell>
        </row>
        <row r="571">
          <cell r="A571" t="str">
            <v xml:space="preserve">05M094 </v>
          </cell>
        </row>
        <row r="572">
          <cell r="A572" t="str">
            <v xml:space="preserve">05M09T </v>
          </cell>
        </row>
        <row r="573">
          <cell r="A573" t="str">
            <v xml:space="preserve">05M101 </v>
          </cell>
        </row>
        <row r="574">
          <cell r="A574" t="str">
            <v xml:space="preserve">05M102 </v>
          </cell>
        </row>
        <row r="575">
          <cell r="A575" t="str">
            <v xml:space="preserve">05M103 </v>
          </cell>
        </row>
        <row r="576">
          <cell r="A576" t="str">
            <v xml:space="preserve">05M104 </v>
          </cell>
        </row>
        <row r="577">
          <cell r="A577" t="str">
            <v xml:space="preserve">05M10T </v>
          </cell>
        </row>
        <row r="578">
          <cell r="A578" t="str">
            <v xml:space="preserve">05M111 </v>
          </cell>
        </row>
        <row r="579">
          <cell r="A579" t="str">
            <v xml:space="preserve">05M112 </v>
          </cell>
        </row>
        <row r="580">
          <cell r="A580" t="str">
            <v xml:space="preserve">05M113 </v>
          </cell>
        </row>
        <row r="581">
          <cell r="A581" t="str">
            <v xml:space="preserve">05M11T </v>
          </cell>
        </row>
        <row r="582">
          <cell r="A582" t="str">
            <v xml:space="preserve">05M121 </v>
          </cell>
        </row>
        <row r="583">
          <cell r="A583" t="str">
            <v xml:space="preserve">05M122 </v>
          </cell>
        </row>
        <row r="584">
          <cell r="A584" t="str">
            <v xml:space="preserve">05M123 </v>
          </cell>
        </row>
        <row r="585">
          <cell r="A585" t="str">
            <v xml:space="preserve">05M124 </v>
          </cell>
        </row>
        <row r="586">
          <cell r="A586" t="str">
            <v xml:space="preserve">05M12T </v>
          </cell>
        </row>
        <row r="587">
          <cell r="A587" t="str">
            <v xml:space="preserve">05M131 </v>
          </cell>
        </row>
        <row r="588">
          <cell r="A588" t="str">
            <v xml:space="preserve">05M132 </v>
          </cell>
        </row>
        <row r="589">
          <cell r="A589" t="str">
            <v xml:space="preserve">05M13T </v>
          </cell>
        </row>
        <row r="590">
          <cell r="A590" t="str">
            <v xml:space="preserve">05M141 </v>
          </cell>
        </row>
        <row r="591">
          <cell r="A591" t="str">
            <v xml:space="preserve">05M142 </v>
          </cell>
        </row>
        <row r="592">
          <cell r="A592" t="str">
            <v xml:space="preserve">05M143 </v>
          </cell>
        </row>
        <row r="593">
          <cell r="A593" t="str">
            <v xml:space="preserve">05M144 </v>
          </cell>
        </row>
        <row r="594">
          <cell r="A594" t="str">
            <v xml:space="preserve">05M151 </v>
          </cell>
        </row>
        <row r="595">
          <cell r="A595" t="str">
            <v xml:space="preserve">05M152 </v>
          </cell>
        </row>
        <row r="596">
          <cell r="A596" t="str">
            <v xml:space="preserve">05M153 </v>
          </cell>
        </row>
        <row r="597">
          <cell r="A597" t="str">
            <v xml:space="preserve">05M154 </v>
          </cell>
        </row>
        <row r="598">
          <cell r="A598" t="str">
            <v xml:space="preserve">05M15T </v>
          </cell>
        </row>
        <row r="599">
          <cell r="A599" t="str">
            <v xml:space="preserve">05M161 </v>
          </cell>
        </row>
        <row r="600">
          <cell r="A600" t="str">
            <v xml:space="preserve">05M162 </v>
          </cell>
        </row>
        <row r="601">
          <cell r="A601" t="str">
            <v xml:space="preserve">05M163 </v>
          </cell>
        </row>
        <row r="602">
          <cell r="A602" t="str">
            <v xml:space="preserve">05M164 </v>
          </cell>
        </row>
        <row r="603">
          <cell r="A603" t="str">
            <v xml:space="preserve">05M16T </v>
          </cell>
        </row>
        <row r="604">
          <cell r="A604" t="str">
            <v xml:space="preserve">05M171 </v>
          </cell>
        </row>
        <row r="605">
          <cell r="A605" t="str">
            <v xml:space="preserve">05M172 </v>
          </cell>
        </row>
        <row r="606">
          <cell r="A606" t="str">
            <v xml:space="preserve">05M173 </v>
          </cell>
        </row>
        <row r="607">
          <cell r="A607" t="str">
            <v xml:space="preserve">05M174 </v>
          </cell>
        </row>
        <row r="608">
          <cell r="A608" t="str">
            <v xml:space="preserve">05M17T </v>
          </cell>
        </row>
        <row r="609">
          <cell r="A609" t="str">
            <v xml:space="preserve">05M181 </v>
          </cell>
        </row>
        <row r="610">
          <cell r="A610" t="str">
            <v xml:space="preserve">05M182 </v>
          </cell>
        </row>
        <row r="611">
          <cell r="A611" t="str">
            <v xml:space="preserve">05M183 </v>
          </cell>
        </row>
        <row r="612">
          <cell r="A612" t="str">
            <v xml:space="preserve">05M184 </v>
          </cell>
        </row>
        <row r="613">
          <cell r="A613" t="str">
            <v xml:space="preserve">05M18T </v>
          </cell>
        </row>
        <row r="614">
          <cell r="A614" t="str">
            <v xml:space="preserve">05M191 </v>
          </cell>
        </row>
        <row r="615">
          <cell r="A615" t="str">
            <v xml:space="preserve">05M20Z </v>
          </cell>
        </row>
        <row r="616">
          <cell r="A616" t="str">
            <v xml:space="preserve">05M21E </v>
          </cell>
        </row>
        <row r="617">
          <cell r="A617" t="str">
            <v xml:space="preserve">05M22E </v>
          </cell>
        </row>
        <row r="618">
          <cell r="A618" t="str">
            <v xml:space="preserve">05M23T </v>
          </cell>
        </row>
        <row r="619">
          <cell r="A619" t="str">
            <v xml:space="preserve">05M23Z </v>
          </cell>
        </row>
        <row r="620">
          <cell r="A620" t="str">
            <v xml:space="preserve">06C021 </v>
          </cell>
        </row>
        <row r="621">
          <cell r="A621" t="str">
            <v xml:space="preserve">06C022 </v>
          </cell>
        </row>
        <row r="622">
          <cell r="A622" t="str">
            <v xml:space="preserve">06C023 </v>
          </cell>
        </row>
        <row r="623">
          <cell r="A623" t="str">
            <v xml:space="preserve">06C024 </v>
          </cell>
        </row>
        <row r="624">
          <cell r="A624" t="str">
            <v xml:space="preserve">06C031 </v>
          </cell>
        </row>
        <row r="625">
          <cell r="A625" t="str">
            <v xml:space="preserve">06C032 </v>
          </cell>
        </row>
        <row r="626">
          <cell r="A626" t="str">
            <v xml:space="preserve">06C033 </v>
          </cell>
        </row>
        <row r="627">
          <cell r="A627" t="str">
            <v xml:space="preserve">06C034 </v>
          </cell>
        </row>
        <row r="628">
          <cell r="A628" t="str">
            <v xml:space="preserve">06C041 </v>
          </cell>
        </row>
        <row r="629">
          <cell r="A629" t="str">
            <v xml:space="preserve">06C042 </v>
          </cell>
        </row>
        <row r="630">
          <cell r="A630" t="str">
            <v xml:space="preserve">06C043 </v>
          </cell>
        </row>
        <row r="631">
          <cell r="A631" t="str">
            <v xml:space="preserve">06C044 </v>
          </cell>
        </row>
        <row r="632">
          <cell r="A632" t="str">
            <v xml:space="preserve">06C051 </v>
          </cell>
        </row>
        <row r="633">
          <cell r="A633" t="str">
            <v xml:space="preserve">06C052 </v>
          </cell>
        </row>
        <row r="634">
          <cell r="A634" t="str">
            <v xml:space="preserve">06C053 </v>
          </cell>
        </row>
        <row r="635">
          <cell r="A635" t="str">
            <v xml:space="preserve">06C054 </v>
          </cell>
        </row>
        <row r="636">
          <cell r="A636" t="str">
            <v xml:space="preserve">06C071 </v>
          </cell>
        </row>
        <row r="637">
          <cell r="A637" t="str">
            <v xml:space="preserve">06C072 </v>
          </cell>
        </row>
        <row r="638">
          <cell r="A638" t="str">
            <v xml:space="preserve">06C073 </v>
          </cell>
        </row>
        <row r="639">
          <cell r="A639" t="str">
            <v xml:space="preserve">06C074 </v>
          </cell>
        </row>
        <row r="640">
          <cell r="A640" t="str">
            <v xml:space="preserve">06C081 </v>
          </cell>
        </row>
        <row r="641">
          <cell r="A641" t="str">
            <v xml:space="preserve">06C082 </v>
          </cell>
        </row>
        <row r="642">
          <cell r="A642" t="str">
            <v xml:space="preserve">06C083 </v>
          </cell>
        </row>
        <row r="643">
          <cell r="A643" t="str">
            <v xml:space="preserve">06C084 </v>
          </cell>
        </row>
        <row r="644">
          <cell r="A644" t="str">
            <v xml:space="preserve">06C091 </v>
          </cell>
        </row>
        <row r="645">
          <cell r="A645" t="str">
            <v xml:space="preserve">06C092 </v>
          </cell>
        </row>
        <row r="646">
          <cell r="A646" t="str">
            <v xml:space="preserve">06C093 </v>
          </cell>
        </row>
        <row r="647">
          <cell r="A647" t="str">
            <v xml:space="preserve">06C101 </v>
          </cell>
        </row>
        <row r="648">
          <cell r="A648" t="str">
            <v xml:space="preserve">06C102 </v>
          </cell>
        </row>
        <row r="649">
          <cell r="A649" t="str">
            <v xml:space="preserve">06C10J </v>
          </cell>
        </row>
        <row r="650">
          <cell r="A650" t="str">
            <v xml:space="preserve">06C111 </v>
          </cell>
        </row>
        <row r="651">
          <cell r="A651" t="str">
            <v xml:space="preserve">06C112 </v>
          </cell>
        </row>
        <row r="652">
          <cell r="A652" t="str">
            <v xml:space="preserve">06C113 </v>
          </cell>
        </row>
        <row r="653">
          <cell r="A653" t="str">
            <v xml:space="preserve">06C114 </v>
          </cell>
        </row>
        <row r="654">
          <cell r="A654" t="str">
            <v xml:space="preserve">06C11J </v>
          </cell>
        </row>
        <row r="655">
          <cell r="A655" t="str">
            <v xml:space="preserve">06C121 </v>
          </cell>
        </row>
        <row r="656">
          <cell r="A656" t="str">
            <v xml:space="preserve">06C122 </v>
          </cell>
        </row>
        <row r="657">
          <cell r="A657" t="str">
            <v xml:space="preserve">06C123 </v>
          </cell>
        </row>
        <row r="658">
          <cell r="A658" t="str">
            <v xml:space="preserve">06C124 </v>
          </cell>
        </row>
        <row r="659">
          <cell r="A659" t="str">
            <v xml:space="preserve">06C12J </v>
          </cell>
        </row>
        <row r="660">
          <cell r="A660" t="str">
            <v xml:space="preserve">06C131 </v>
          </cell>
        </row>
        <row r="661">
          <cell r="A661" t="str">
            <v xml:space="preserve">06C132 </v>
          </cell>
        </row>
        <row r="662">
          <cell r="A662" t="str">
            <v xml:space="preserve">06C133 </v>
          </cell>
        </row>
        <row r="663">
          <cell r="A663" t="str">
            <v xml:space="preserve">06C134 </v>
          </cell>
        </row>
        <row r="664">
          <cell r="A664" t="str">
            <v xml:space="preserve">06C141 </v>
          </cell>
        </row>
        <row r="665">
          <cell r="A665" t="str">
            <v xml:space="preserve">06C142 </v>
          </cell>
        </row>
        <row r="666">
          <cell r="A666" t="str">
            <v xml:space="preserve">06C143 </v>
          </cell>
        </row>
        <row r="667">
          <cell r="A667" t="str">
            <v xml:space="preserve">06C144 </v>
          </cell>
        </row>
        <row r="668">
          <cell r="A668" t="str">
            <v xml:space="preserve">06C14J </v>
          </cell>
        </row>
        <row r="669">
          <cell r="A669" t="str">
            <v xml:space="preserve">06C151 </v>
          </cell>
        </row>
        <row r="670">
          <cell r="A670" t="str">
            <v xml:space="preserve">06C152 </v>
          </cell>
        </row>
        <row r="671">
          <cell r="A671" t="str">
            <v xml:space="preserve">06C153 </v>
          </cell>
        </row>
        <row r="672">
          <cell r="A672" t="str">
            <v xml:space="preserve">06C161 </v>
          </cell>
        </row>
        <row r="673">
          <cell r="A673" t="str">
            <v xml:space="preserve">06C162 </v>
          </cell>
        </row>
        <row r="674">
          <cell r="A674" t="str">
            <v xml:space="preserve">06C163 </v>
          </cell>
        </row>
        <row r="675">
          <cell r="A675" t="str">
            <v xml:space="preserve">06C164 </v>
          </cell>
        </row>
        <row r="676">
          <cell r="A676" t="str">
            <v xml:space="preserve">06C191 </v>
          </cell>
        </row>
        <row r="677">
          <cell r="A677" t="str">
            <v xml:space="preserve">06C192 </v>
          </cell>
        </row>
        <row r="678">
          <cell r="A678" t="str">
            <v xml:space="preserve">06C19J </v>
          </cell>
        </row>
        <row r="679">
          <cell r="A679" t="str">
            <v xml:space="preserve">06C201 </v>
          </cell>
        </row>
        <row r="680">
          <cell r="A680" t="str">
            <v xml:space="preserve">06C202 </v>
          </cell>
        </row>
        <row r="681">
          <cell r="A681" t="str">
            <v xml:space="preserve">06C203 </v>
          </cell>
        </row>
        <row r="682">
          <cell r="A682" t="str">
            <v xml:space="preserve">06C204 </v>
          </cell>
        </row>
        <row r="683">
          <cell r="A683" t="str">
            <v xml:space="preserve">06C211 </v>
          </cell>
        </row>
        <row r="684">
          <cell r="A684" t="str">
            <v xml:space="preserve">06C212 </v>
          </cell>
        </row>
        <row r="685">
          <cell r="A685" t="str">
            <v xml:space="preserve">06C213 </v>
          </cell>
        </row>
        <row r="686">
          <cell r="A686" t="str">
            <v xml:space="preserve">06C214 </v>
          </cell>
        </row>
        <row r="687">
          <cell r="A687" t="str">
            <v xml:space="preserve">06C221 </v>
          </cell>
        </row>
        <row r="688">
          <cell r="A688" t="str">
            <v xml:space="preserve">06C222 </v>
          </cell>
        </row>
        <row r="689">
          <cell r="A689" t="str">
            <v xml:space="preserve">06C223 </v>
          </cell>
        </row>
        <row r="690">
          <cell r="A690" t="str">
            <v xml:space="preserve">06C224 </v>
          </cell>
        </row>
        <row r="691">
          <cell r="A691" t="str">
            <v xml:space="preserve">06C231 </v>
          </cell>
        </row>
        <row r="692">
          <cell r="A692" t="str">
            <v xml:space="preserve">06C232 </v>
          </cell>
        </row>
        <row r="693">
          <cell r="A693" t="str">
            <v xml:space="preserve">06C233 </v>
          </cell>
        </row>
        <row r="694">
          <cell r="A694" t="str">
            <v xml:space="preserve">06C23J </v>
          </cell>
        </row>
        <row r="695">
          <cell r="A695" t="str">
            <v xml:space="preserve">06K02Z </v>
          </cell>
        </row>
        <row r="696">
          <cell r="A696" t="str">
            <v xml:space="preserve">06K03J </v>
          </cell>
        </row>
        <row r="697">
          <cell r="A697" t="str">
            <v xml:space="preserve">06K04J </v>
          </cell>
        </row>
        <row r="698">
          <cell r="A698" t="str">
            <v xml:space="preserve">06K05J </v>
          </cell>
        </row>
        <row r="699">
          <cell r="A699" t="str">
            <v xml:space="preserve">06K06J </v>
          </cell>
        </row>
        <row r="700">
          <cell r="A700" t="str">
            <v xml:space="preserve">06M021 </v>
          </cell>
        </row>
        <row r="701">
          <cell r="A701" t="str">
            <v xml:space="preserve">06M022 </v>
          </cell>
        </row>
        <row r="702">
          <cell r="A702" t="str">
            <v xml:space="preserve">06M023 </v>
          </cell>
        </row>
        <row r="703">
          <cell r="A703" t="str">
            <v xml:space="preserve">06M024 </v>
          </cell>
        </row>
        <row r="704">
          <cell r="A704" t="str">
            <v xml:space="preserve">06M02T </v>
          </cell>
        </row>
        <row r="705">
          <cell r="A705" t="str">
            <v xml:space="preserve">06M031 </v>
          </cell>
        </row>
        <row r="706">
          <cell r="A706" t="str">
            <v xml:space="preserve">06M032 </v>
          </cell>
        </row>
        <row r="707">
          <cell r="A707" t="str">
            <v xml:space="preserve">06M033 </v>
          </cell>
        </row>
        <row r="708">
          <cell r="A708" t="str">
            <v xml:space="preserve">06M034 </v>
          </cell>
        </row>
        <row r="709">
          <cell r="A709" t="str">
            <v xml:space="preserve">06M03T </v>
          </cell>
        </row>
        <row r="710">
          <cell r="A710" t="str">
            <v xml:space="preserve">06M041 </v>
          </cell>
        </row>
        <row r="711">
          <cell r="A711" t="str">
            <v xml:space="preserve">06M042 </v>
          </cell>
        </row>
        <row r="712">
          <cell r="A712" t="str">
            <v xml:space="preserve">06M043 </v>
          </cell>
        </row>
        <row r="713">
          <cell r="A713" t="str">
            <v xml:space="preserve">06M044 </v>
          </cell>
        </row>
        <row r="714">
          <cell r="A714" t="str">
            <v xml:space="preserve">06M04T </v>
          </cell>
        </row>
        <row r="715">
          <cell r="A715" t="str">
            <v xml:space="preserve">06M051 </v>
          </cell>
        </row>
        <row r="716">
          <cell r="A716" t="str">
            <v xml:space="preserve">06M052 </v>
          </cell>
        </row>
        <row r="717">
          <cell r="A717" t="str">
            <v xml:space="preserve">06M053 </v>
          </cell>
        </row>
        <row r="718">
          <cell r="A718" t="str">
            <v xml:space="preserve">06M054 </v>
          </cell>
        </row>
        <row r="719">
          <cell r="A719" t="str">
            <v xml:space="preserve">06M05T </v>
          </cell>
        </row>
        <row r="720">
          <cell r="A720" t="str">
            <v xml:space="preserve">06M061 </v>
          </cell>
        </row>
        <row r="721">
          <cell r="A721" t="str">
            <v xml:space="preserve">06M062 </v>
          </cell>
        </row>
        <row r="722">
          <cell r="A722" t="str">
            <v xml:space="preserve">06M063 </v>
          </cell>
        </row>
        <row r="723">
          <cell r="A723" t="str">
            <v xml:space="preserve">06M064 </v>
          </cell>
        </row>
        <row r="724">
          <cell r="A724" t="str">
            <v xml:space="preserve">06M06T </v>
          </cell>
        </row>
        <row r="725">
          <cell r="A725" t="str">
            <v xml:space="preserve">06M071 </v>
          </cell>
        </row>
        <row r="726">
          <cell r="A726" t="str">
            <v xml:space="preserve">06M072 </v>
          </cell>
        </row>
        <row r="727">
          <cell r="A727" t="str">
            <v xml:space="preserve">06M073 </v>
          </cell>
        </row>
        <row r="728">
          <cell r="A728" t="str">
            <v xml:space="preserve">06M074 </v>
          </cell>
        </row>
        <row r="729">
          <cell r="A729" t="str">
            <v xml:space="preserve">06M07T </v>
          </cell>
        </row>
        <row r="730">
          <cell r="A730" t="str">
            <v xml:space="preserve">06M081 </v>
          </cell>
        </row>
        <row r="731">
          <cell r="A731" t="str">
            <v xml:space="preserve">06M082 </v>
          </cell>
        </row>
        <row r="732">
          <cell r="A732" t="str">
            <v xml:space="preserve">06M083 </v>
          </cell>
        </row>
        <row r="733">
          <cell r="A733" t="str">
            <v xml:space="preserve">06M08T </v>
          </cell>
        </row>
        <row r="734">
          <cell r="A734" t="str">
            <v xml:space="preserve">06M091 </v>
          </cell>
        </row>
        <row r="735">
          <cell r="A735" t="str">
            <v xml:space="preserve">06M092 </v>
          </cell>
        </row>
        <row r="736">
          <cell r="A736" t="str">
            <v xml:space="preserve">06M093 </v>
          </cell>
        </row>
        <row r="737">
          <cell r="A737" t="str">
            <v xml:space="preserve">06M094 </v>
          </cell>
        </row>
        <row r="738">
          <cell r="A738" t="str">
            <v xml:space="preserve">06M09T </v>
          </cell>
        </row>
        <row r="739">
          <cell r="A739" t="str">
            <v xml:space="preserve">06M101 </v>
          </cell>
        </row>
        <row r="740">
          <cell r="A740" t="str">
            <v xml:space="preserve">06M111 </v>
          </cell>
        </row>
        <row r="741">
          <cell r="A741" t="str">
            <v xml:space="preserve">06M112 </v>
          </cell>
        </row>
        <row r="742">
          <cell r="A742" t="str">
            <v xml:space="preserve">06M113 </v>
          </cell>
        </row>
        <row r="743">
          <cell r="A743" t="str">
            <v xml:space="preserve">06M114 </v>
          </cell>
        </row>
        <row r="744">
          <cell r="A744" t="str">
            <v xml:space="preserve">06M11T </v>
          </cell>
        </row>
        <row r="745">
          <cell r="A745" t="str">
            <v xml:space="preserve">06M121 </v>
          </cell>
        </row>
        <row r="746">
          <cell r="A746" t="str">
            <v xml:space="preserve">06M122 </v>
          </cell>
        </row>
        <row r="747">
          <cell r="A747" t="str">
            <v xml:space="preserve">06M123 </v>
          </cell>
        </row>
        <row r="748">
          <cell r="A748" t="str">
            <v xml:space="preserve">06M12T </v>
          </cell>
        </row>
        <row r="749">
          <cell r="A749" t="str">
            <v xml:space="preserve">06M131 </v>
          </cell>
        </row>
        <row r="750">
          <cell r="A750" t="str">
            <v xml:space="preserve">06M132 </v>
          </cell>
        </row>
        <row r="751">
          <cell r="A751" t="str">
            <v xml:space="preserve">06M133 </v>
          </cell>
        </row>
        <row r="752">
          <cell r="A752" t="str">
            <v xml:space="preserve">06M134 </v>
          </cell>
        </row>
        <row r="753">
          <cell r="A753" t="str">
            <v xml:space="preserve">06M13T </v>
          </cell>
        </row>
        <row r="754">
          <cell r="A754" t="str">
            <v xml:space="preserve">06M141 </v>
          </cell>
        </row>
        <row r="755">
          <cell r="A755" t="str">
            <v xml:space="preserve">06M16Z </v>
          </cell>
        </row>
        <row r="756">
          <cell r="A756" t="str">
            <v xml:space="preserve">06M17T </v>
          </cell>
        </row>
        <row r="757">
          <cell r="A757" t="str">
            <v xml:space="preserve">06M17Z </v>
          </cell>
        </row>
        <row r="758">
          <cell r="A758" t="str">
            <v xml:space="preserve">06M18T </v>
          </cell>
        </row>
        <row r="759">
          <cell r="A759" t="str">
            <v xml:space="preserve">06M18Z </v>
          </cell>
        </row>
        <row r="760">
          <cell r="A760" t="str">
            <v xml:space="preserve">06M191 </v>
          </cell>
        </row>
        <row r="761">
          <cell r="A761" t="str">
            <v xml:space="preserve">06M192 </v>
          </cell>
        </row>
        <row r="762">
          <cell r="A762" t="str">
            <v xml:space="preserve">06M193 </v>
          </cell>
        </row>
        <row r="763">
          <cell r="A763" t="str">
            <v xml:space="preserve">06M194 </v>
          </cell>
        </row>
        <row r="764">
          <cell r="A764" t="str">
            <v xml:space="preserve">06M201 </v>
          </cell>
        </row>
        <row r="765">
          <cell r="A765" t="str">
            <v xml:space="preserve">06M202 </v>
          </cell>
        </row>
        <row r="766">
          <cell r="A766" t="str">
            <v xml:space="preserve">06M203 </v>
          </cell>
        </row>
        <row r="767">
          <cell r="A767" t="str">
            <v xml:space="preserve">06M20T </v>
          </cell>
        </row>
        <row r="768">
          <cell r="A768" t="str">
            <v xml:space="preserve">07C061 </v>
          </cell>
        </row>
        <row r="769">
          <cell r="A769" t="str">
            <v xml:space="preserve">07C062 </v>
          </cell>
        </row>
        <row r="770">
          <cell r="A770" t="str">
            <v xml:space="preserve">07C071 </v>
          </cell>
        </row>
        <row r="771">
          <cell r="A771" t="str">
            <v xml:space="preserve">07C091 </v>
          </cell>
        </row>
        <row r="772">
          <cell r="A772" t="str">
            <v xml:space="preserve">07C092 </v>
          </cell>
        </row>
        <row r="773">
          <cell r="A773" t="str">
            <v xml:space="preserve">07C093 </v>
          </cell>
        </row>
        <row r="774">
          <cell r="A774" t="str">
            <v xml:space="preserve">07C094 </v>
          </cell>
        </row>
        <row r="775">
          <cell r="A775" t="str">
            <v xml:space="preserve">07C101 </v>
          </cell>
        </row>
        <row r="776">
          <cell r="A776" t="str">
            <v xml:space="preserve">07C102 </v>
          </cell>
        </row>
        <row r="777">
          <cell r="A777" t="str">
            <v xml:space="preserve">07C103 </v>
          </cell>
        </row>
        <row r="778">
          <cell r="A778" t="str">
            <v xml:space="preserve">07C104 </v>
          </cell>
        </row>
        <row r="779">
          <cell r="A779" t="str">
            <v xml:space="preserve">07C111 </v>
          </cell>
        </row>
        <row r="780">
          <cell r="A780" t="str">
            <v xml:space="preserve">07C112 </v>
          </cell>
        </row>
        <row r="781">
          <cell r="A781" t="str">
            <v xml:space="preserve">07C113 </v>
          </cell>
        </row>
        <row r="782">
          <cell r="A782" t="str">
            <v xml:space="preserve">07C114 </v>
          </cell>
        </row>
        <row r="783">
          <cell r="A783" t="str">
            <v xml:space="preserve">07C121 </v>
          </cell>
        </row>
        <row r="784">
          <cell r="A784" t="str">
            <v xml:space="preserve">07C122 </v>
          </cell>
        </row>
        <row r="785">
          <cell r="A785" t="str">
            <v xml:space="preserve">07C123 </v>
          </cell>
        </row>
        <row r="786">
          <cell r="A786" t="str">
            <v xml:space="preserve">07C131 </v>
          </cell>
        </row>
        <row r="787">
          <cell r="A787" t="str">
            <v xml:space="preserve">07C132 </v>
          </cell>
        </row>
        <row r="788">
          <cell r="A788" t="str">
            <v xml:space="preserve">07C133 </v>
          </cell>
        </row>
        <row r="789">
          <cell r="A789" t="str">
            <v xml:space="preserve">07C134 </v>
          </cell>
        </row>
        <row r="790">
          <cell r="A790" t="str">
            <v xml:space="preserve">07C141 </v>
          </cell>
        </row>
        <row r="791">
          <cell r="A791" t="str">
            <v xml:space="preserve">07C142 </v>
          </cell>
        </row>
        <row r="792">
          <cell r="A792" t="str">
            <v xml:space="preserve">07C143 </v>
          </cell>
        </row>
        <row r="793">
          <cell r="A793" t="str">
            <v xml:space="preserve">07C144 </v>
          </cell>
        </row>
        <row r="794">
          <cell r="A794" t="str">
            <v xml:space="preserve">07K02Z </v>
          </cell>
        </row>
        <row r="795">
          <cell r="A795" t="str">
            <v xml:space="preserve">07K04J </v>
          </cell>
        </row>
        <row r="796">
          <cell r="A796" t="str">
            <v xml:space="preserve">07M021 </v>
          </cell>
        </row>
        <row r="797">
          <cell r="A797" t="str">
            <v xml:space="preserve">07M022 </v>
          </cell>
        </row>
        <row r="798">
          <cell r="A798" t="str">
            <v xml:space="preserve">07M023 </v>
          </cell>
        </row>
        <row r="799">
          <cell r="A799" t="str">
            <v xml:space="preserve">07M024 </v>
          </cell>
        </row>
        <row r="800">
          <cell r="A800" t="str">
            <v xml:space="preserve">07M02T </v>
          </cell>
        </row>
        <row r="801">
          <cell r="A801" t="str">
            <v xml:space="preserve">07M041 </v>
          </cell>
        </row>
        <row r="802">
          <cell r="A802" t="str">
            <v xml:space="preserve">07M042 </v>
          </cell>
        </row>
        <row r="803">
          <cell r="A803" t="str">
            <v xml:space="preserve">07M043 </v>
          </cell>
        </row>
        <row r="804">
          <cell r="A804" t="str">
            <v xml:space="preserve">07M044 </v>
          </cell>
        </row>
        <row r="805">
          <cell r="A805" t="str">
            <v xml:space="preserve">07M04T </v>
          </cell>
        </row>
        <row r="806">
          <cell r="A806" t="str">
            <v xml:space="preserve">07M061 </v>
          </cell>
        </row>
        <row r="807">
          <cell r="A807" t="str">
            <v xml:space="preserve">07M062 </v>
          </cell>
        </row>
        <row r="808">
          <cell r="A808" t="str">
            <v xml:space="preserve">07M063 </v>
          </cell>
        </row>
        <row r="809">
          <cell r="A809" t="str">
            <v xml:space="preserve">07M064 </v>
          </cell>
        </row>
        <row r="810">
          <cell r="A810" t="str">
            <v xml:space="preserve">07M06T </v>
          </cell>
        </row>
        <row r="811">
          <cell r="A811" t="str">
            <v xml:space="preserve">07M071 </v>
          </cell>
        </row>
        <row r="812">
          <cell r="A812" t="str">
            <v xml:space="preserve">07M072 </v>
          </cell>
        </row>
        <row r="813">
          <cell r="A813" t="str">
            <v xml:space="preserve">07M073 </v>
          </cell>
        </row>
        <row r="814">
          <cell r="A814" t="str">
            <v xml:space="preserve">07M074 </v>
          </cell>
        </row>
        <row r="815">
          <cell r="A815" t="str">
            <v xml:space="preserve">07M07T </v>
          </cell>
        </row>
        <row r="816">
          <cell r="A816" t="str">
            <v xml:space="preserve">07M081 </v>
          </cell>
        </row>
        <row r="817">
          <cell r="A817" t="str">
            <v xml:space="preserve">07M082 </v>
          </cell>
        </row>
        <row r="818">
          <cell r="A818" t="str">
            <v xml:space="preserve">07M083 </v>
          </cell>
        </row>
        <row r="819">
          <cell r="A819" t="str">
            <v xml:space="preserve">07M08T </v>
          </cell>
        </row>
        <row r="820">
          <cell r="A820" t="str">
            <v xml:space="preserve">07M091 </v>
          </cell>
        </row>
        <row r="821">
          <cell r="A821" t="str">
            <v xml:space="preserve">07M092 </v>
          </cell>
        </row>
        <row r="822">
          <cell r="A822" t="str">
            <v xml:space="preserve">07M09T </v>
          </cell>
        </row>
        <row r="823">
          <cell r="A823" t="str">
            <v xml:space="preserve">07M101 </v>
          </cell>
        </row>
        <row r="824">
          <cell r="A824" t="str">
            <v xml:space="preserve">07M102 </v>
          </cell>
        </row>
        <row r="825">
          <cell r="A825" t="str">
            <v xml:space="preserve">07M103 </v>
          </cell>
        </row>
        <row r="826">
          <cell r="A826" t="str">
            <v xml:space="preserve">07M104 </v>
          </cell>
        </row>
        <row r="827">
          <cell r="A827" t="str">
            <v xml:space="preserve">07M10T </v>
          </cell>
        </row>
        <row r="828">
          <cell r="A828" t="str">
            <v xml:space="preserve">07M111 </v>
          </cell>
        </row>
        <row r="829">
          <cell r="A829" t="str">
            <v xml:space="preserve">07M112 </v>
          </cell>
        </row>
        <row r="830">
          <cell r="A830" t="str">
            <v xml:space="preserve">07M113 </v>
          </cell>
        </row>
        <row r="831">
          <cell r="A831" t="str">
            <v xml:space="preserve">07M11T </v>
          </cell>
        </row>
        <row r="832">
          <cell r="A832" t="str">
            <v xml:space="preserve">07M121 </v>
          </cell>
        </row>
        <row r="833">
          <cell r="A833" t="str">
            <v xml:space="preserve">07M122 </v>
          </cell>
        </row>
        <row r="834">
          <cell r="A834" t="str">
            <v xml:space="preserve">07M13Z </v>
          </cell>
        </row>
        <row r="835">
          <cell r="A835" t="str">
            <v xml:space="preserve">07M14T </v>
          </cell>
        </row>
        <row r="836">
          <cell r="A836" t="str">
            <v xml:space="preserve">07M14Z </v>
          </cell>
        </row>
        <row r="837">
          <cell r="A837" t="str">
            <v xml:space="preserve">07M151 </v>
          </cell>
        </row>
        <row r="838">
          <cell r="A838" t="str">
            <v xml:space="preserve">07M152 </v>
          </cell>
        </row>
        <row r="839">
          <cell r="A839" t="str">
            <v xml:space="preserve">07M153 </v>
          </cell>
        </row>
        <row r="840">
          <cell r="A840" t="str">
            <v xml:space="preserve">07M154 </v>
          </cell>
        </row>
        <row r="841">
          <cell r="A841" t="str">
            <v xml:space="preserve">07M15T </v>
          </cell>
        </row>
        <row r="842">
          <cell r="A842" t="str">
            <v xml:space="preserve">08C021 </v>
          </cell>
        </row>
        <row r="843">
          <cell r="A843" t="str">
            <v xml:space="preserve">08C022 </v>
          </cell>
        </row>
        <row r="844">
          <cell r="A844" t="str">
            <v xml:space="preserve">08C041 </v>
          </cell>
        </row>
        <row r="845">
          <cell r="A845" t="str">
            <v xml:space="preserve">08C042 </v>
          </cell>
        </row>
        <row r="846">
          <cell r="A846" t="str">
            <v xml:space="preserve">08C043 </v>
          </cell>
        </row>
        <row r="847">
          <cell r="A847" t="str">
            <v xml:space="preserve">08C061 </v>
          </cell>
        </row>
        <row r="848">
          <cell r="A848" t="str">
            <v xml:space="preserve">08C062 </v>
          </cell>
        </row>
        <row r="849">
          <cell r="A849" t="str">
            <v xml:space="preserve">08C063 </v>
          </cell>
        </row>
        <row r="850">
          <cell r="A850" t="str">
            <v xml:space="preserve">08C121 </v>
          </cell>
        </row>
        <row r="851">
          <cell r="A851" t="str">
            <v xml:space="preserve">08C12J </v>
          </cell>
        </row>
        <row r="852">
          <cell r="A852" t="str">
            <v xml:space="preserve">08C131 </v>
          </cell>
        </row>
        <row r="853">
          <cell r="A853" t="str">
            <v xml:space="preserve">08C13J </v>
          </cell>
        </row>
        <row r="854">
          <cell r="A854" t="str">
            <v xml:space="preserve">08C141 </v>
          </cell>
        </row>
        <row r="855">
          <cell r="A855" t="str">
            <v xml:space="preserve">08C142 </v>
          </cell>
        </row>
        <row r="856">
          <cell r="A856" t="str">
            <v xml:space="preserve">08C14J </v>
          </cell>
        </row>
        <row r="857">
          <cell r="A857" t="str">
            <v xml:space="preserve">08C201 </v>
          </cell>
        </row>
        <row r="858">
          <cell r="A858" t="str">
            <v xml:space="preserve">08C20J </v>
          </cell>
        </row>
        <row r="859">
          <cell r="A859" t="str">
            <v xml:space="preserve">08C211 </v>
          </cell>
        </row>
        <row r="860">
          <cell r="A860" t="str">
            <v xml:space="preserve">08C212 </v>
          </cell>
        </row>
        <row r="861">
          <cell r="A861" t="str">
            <v xml:space="preserve">08C213 </v>
          </cell>
        </row>
        <row r="862">
          <cell r="A862" t="str">
            <v xml:space="preserve">08C21J </v>
          </cell>
        </row>
        <row r="863">
          <cell r="A863" t="str">
            <v xml:space="preserve">08C221 </v>
          </cell>
        </row>
        <row r="864">
          <cell r="A864" t="str">
            <v xml:space="preserve">08C222 </v>
          </cell>
        </row>
        <row r="865">
          <cell r="A865" t="str">
            <v xml:space="preserve">08C223 </v>
          </cell>
        </row>
        <row r="866">
          <cell r="A866" t="str">
            <v xml:space="preserve">08C224 </v>
          </cell>
        </row>
        <row r="867">
          <cell r="A867" t="str">
            <v xml:space="preserve">08C241 </v>
          </cell>
        </row>
        <row r="868">
          <cell r="A868" t="str">
            <v xml:space="preserve">08C242 </v>
          </cell>
        </row>
        <row r="869">
          <cell r="A869" t="str">
            <v xml:space="preserve">08C243 </v>
          </cell>
        </row>
        <row r="870">
          <cell r="A870" t="str">
            <v xml:space="preserve">08C244 </v>
          </cell>
        </row>
        <row r="871">
          <cell r="A871" t="str">
            <v xml:space="preserve">08C251 </v>
          </cell>
        </row>
        <row r="872">
          <cell r="A872" t="str">
            <v xml:space="preserve">08C252 </v>
          </cell>
        </row>
        <row r="873">
          <cell r="A873" t="str">
            <v xml:space="preserve">08C253 </v>
          </cell>
        </row>
        <row r="874">
          <cell r="A874" t="str">
            <v xml:space="preserve">08C271 </v>
          </cell>
        </row>
        <row r="875">
          <cell r="A875" t="str">
            <v xml:space="preserve">08C272 </v>
          </cell>
        </row>
        <row r="876">
          <cell r="A876" t="str">
            <v xml:space="preserve">08C273 </v>
          </cell>
        </row>
        <row r="877">
          <cell r="A877" t="str">
            <v xml:space="preserve">08C274 </v>
          </cell>
        </row>
        <row r="878">
          <cell r="A878" t="str">
            <v xml:space="preserve">08C281 </v>
          </cell>
        </row>
        <row r="879">
          <cell r="A879" t="str">
            <v xml:space="preserve">08C282 </v>
          </cell>
        </row>
        <row r="880">
          <cell r="A880" t="str">
            <v xml:space="preserve">08C283 </v>
          </cell>
        </row>
        <row r="881">
          <cell r="A881" t="str">
            <v xml:space="preserve">08C284 </v>
          </cell>
        </row>
        <row r="882">
          <cell r="A882" t="str">
            <v xml:space="preserve">08C291 </v>
          </cell>
        </row>
        <row r="883">
          <cell r="A883" t="str">
            <v xml:space="preserve">08C292 </v>
          </cell>
        </row>
        <row r="884">
          <cell r="A884" t="str">
            <v xml:space="preserve">08C293 </v>
          </cell>
        </row>
        <row r="885">
          <cell r="A885" t="str">
            <v xml:space="preserve">08C311 </v>
          </cell>
        </row>
        <row r="886">
          <cell r="A886" t="str">
            <v xml:space="preserve">08C312 </v>
          </cell>
        </row>
        <row r="887">
          <cell r="A887" t="str">
            <v xml:space="preserve">08C321 </v>
          </cell>
        </row>
        <row r="888">
          <cell r="A888" t="str">
            <v xml:space="preserve">08C322 </v>
          </cell>
        </row>
        <row r="889">
          <cell r="A889" t="str">
            <v xml:space="preserve">08C323 </v>
          </cell>
        </row>
        <row r="890">
          <cell r="A890" t="str">
            <v xml:space="preserve">08C324 </v>
          </cell>
        </row>
        <row r="891">
          <cell r="A891" t="str">
            <v xml:space="preserve">08C32J </v>
          </cell>
        </row>
        <row r="892">
          <cell r="A892" t="str">
            <v xml:space="preserve">08C331 </v>
          </cell>
        </row>
        <row r="893">
          <cell r="A893" t="str">
            <v xml:space="preserve">08C332 </v>
          </cell>
        </row>
        <row r="894">
          <cell r="A894" t="str">
            <v xml:space="preserve">08C341 </v>
          </cell>
        </row>
        <row r="895">
          <cell r="A895" t="str">
            <v xml:space="preserve">08C342 </v>
          </cell>
        </row>
        <row r="896">
          <cell r="A896" t="str">
            <v xml:space="preserve">08C351 </v>
          </cell>
        </row>
        <row r="897">
          <cell r="A897" t="str">
            <v xml:space="preserve">08C352 </v>
          </cell>
        </row>
        <row r="898">
          <cell r="A898" t="str">
            <v xml:space="preserve">08C353 </v>
          </cell>
        </row>
        <row r="899">
          <cell r="A899" t="str">
            <v xml:space="preserve">08C35J </v>
          </cell>
        </row>
        <row r="900">
          <cell r="A900" t="str">
            <v xml:space="preserve">08C361 </v>
          </cell>
        </row>
        <row r="901">
          <cell r="A901" t="str">
            <v xml:space="preserve">08C36J </v>
          </cell>
        </row>
        <row r="902">
          <cell r="A902" t="str">
            <v xml:space="preserve">08C371 </v>
          </cell>
        </row>
        <row r="903">
          <cell r="A903" t="str">
            <v xml:space="preserve">08C372 </v>
          </cell>
        </row>
        <row r="904">
          <cell r="A904" t="str">
            <v xml:space="preserve">08C373 </v>
          </cell>
        </row>
        <row r="905">
          <cell r="A905" t="str">
            <v xml:space="preserve">08C37J </v>
          </cell>
        </row>
        <row r="906">
          <cell r="A906" t="str">
            <v xml:space="preserve">08C381 </v>
          </cell>
        </row>
        <row r="907">
          <cell r="A907" t="str">
            <v xml:space="preserve">08C382 </v>
          </cell>
        </row>
        <row r="908">
          <cell r="A908" t="str">
            <v xml:space="preserve">08C38J </v>
          </cell>
        </row>
        <row r="909">
          <cell r="A909" t="str">
            <v xml:space="preserve">08C391 </v>
          </cell>
        </row>
        <row r="910">
          <cell r="A910" t="str">
            <v xml:space="preserve">08C392 </v>
          </cell>
        </row>
        <row r="911">
          <cell r="A911" t="str">
            <v xml:space="preserve">08C393 </v>
          </cell>
        </row>
        <row r="912">
          <cell r="A912" t="str">
            <v xml:space="preserve">08C394 </v>
          </cell>
        </row>
        <row r="913">
          <cell r="A913" t="str">
            <v xml:space="preserve">08C39J </v>
          </cell>
        </row>
        <row r="914">
          <cell r="A914" t="str">
            <v xml:space="preserve">08C401 </v>
          </cell>
        </row>
        <row r="915">
          <cell r="A915" t="str">
            <v xml:space="preserve">08C402 </v>
          </cell>
        </row>
        <row r="916">
          <cell r="A916" t="str">
            <v xml:space="preserve">08C40J </v>
          </cell>
        </row>
        <row r="917">
          <cell r="A917" t="str">
            <v xml:space="preserve">08C411 </v>
          </cell>
        </row>
        <row r="918">
          <cell r="A918" t="str">
            <v xml:space="preserve">08C412 </v>
          </cell>
        </row>
        <row r="919">
          <cell r="A919" t="str">
            <v xml:space="preserve">08C41J </v>
          </cell>
        </row>
        <row r="920">
          <cell r="A920" t="str">
            <v xml:space="preserve">08C421 </v>
          </cell>
        </row>
        <row r="921">
          <cell r="A921" t="str">
            <v xml:space="preserve">08C422 </v>
          </cell>
        </row>
        <row r="922">
          <cell r="A922" t="str">
            <v xml:space="preserve">08C423 </v>
          </cell>
        </row>
        <row r="923">
          <cell r="A923" t="str">
            <v xml:space="preserve">08C42J </v>
          </cell>
        </row>
        <row r="924">
          <cell r="A924" t="str">
            <v xml:space="preserve">08C431 </v>
          </cell>
        </row>
        <row r="925">
          <cell r="A925" t="str">
            <v xml:space="preserve">08C432 </v>
          </cell>
        </row>
        <row r="926">
          <cell r="A926" t="str">
            <v xml:space="preserve">08C43J </v>
          </cell>
        </row>
        <row r="927">
          <cell r="A927" t="str">
            <v xml:space="preserve">08C441 </v>
          </cell>
        </row>
        <row r="928">
          <cell r="A928" t="str">
            <v xml:space="preserve">08C442 </v>
          </cell>
        </row>
        <row r="929">
          <cell r="A929" t="str">
            <v xml:space="preserve">08C44J </v>
          </cell>
        </row>
        <row r="930">
          <cell r="A930" t="str">
            <v xml:space="preserve">08C451 </v>
          </cell>
        </row>
        <row r="931">
          <cell r="A931" t="str">
            <v xml:space="preserve">08C45J </v>
          </cell>
        </row>
        <row r="932">
          <cell r="A932" t="str">
            <v xml:space="preserve">08C461 </v>
          </cell>
        </row>
        <row r="933">
          <cell r="A933" t="str">
            <v xml:space="preserve">08C462 </v>
          </cell>
        </row>
        <row r="934">
          <cell r="A934" t="str">
            <v xml:space="preserve">08C463 </v>
          </cell>
        </row>
        <row r="935">
          <cell r="A935" t="str">
            <v xml:space="preserve">08C464 </v>
          </cell>
        </row>
        <row r="936">
          <cell r="A936" t="str">
            <v xml:space="preserve">08C46J </v>
          </cell>
        </row>
        <row r="937">
          <cell r="A937" t="str">
            <v xml:space="preserve">08C471 </v>
          </cell>
        </row>
        <row r="938">
          <cell r="A938" t="str">
            <v xml:space="preserve">08C472 </v>
          </cell>
        </row>
        <row r="939">
          <cell r="A939" t="str">
            <v xml:space="preserve">08C473 </v>
          </cell>
        </row>
        <row r="940">
          <cell r="A940" t="str">
            <v xml:space="preserve">08C474 </v>
          </cell>
        </row>
        <row r="941">
          <cell r="A941" t="str">
            <v xml:space="preserve">08C481 </v>
          </cell>
        </row>
        <row r="942">
          <cell r="A942" t="str">
            <v xml:space="preserve">08C482 </v>
          </cell>
        </row>
        <row r="943">
          <cell r="A943" t="str">
            <v xml:space="preserve">08C483 </v>
          </cell>
        </row>
        <row r="944">
          <cell r="A944" t="str">
            <v xml:space="preserve">08C484 </v>
          </cell>
        </row>
        <row r="945">
          <cell r="A945" t="str">
            <v xml:space="preserve">08C491 </v>
          </cell>
        </row>
        <row r="946">
          <cell r="A946" t="str">
            <v xml:space="preserve">08C492 </v>
          </cell>
        </row>
        <row r="947">
          <cell r="A947" t="str">
            <v xml:space="preserve">08C493 </v>
          </cell>
        </row>
        <row r="948">
          <cell r="A948" t="str">
            <v xml:space="preserve">08C494 </v>
          </cell>
        </row>
        <row r="949">
          <cell r="A949" t="str">
            <v xml:space="preserve">08C501 </v>
          </cell>
        </row>
        <row r="950">
          <cell r="A950" t="str">
            <v xml:space="preserve">08C502 </v>
          </cell>
        </row>
        <row r="951">
          <cell r="A951" t="str">
            <v xml:space="preserve">08C503 </v>
          </cell>
        </row>
        <row r="952">
          <cell r="A952" t="str">
            <v xml:space="preserve">08C511 </v>
          </cell>
        </row>
        <row r="953">
          <cell r="A953" t="str">
            <v xml:space="preserve">08C512 </v>
          </cell>
        </row>
        <row r="954">
          <cell r="A954" t="str">
            <v xml:space="preserve">08C513 </v>
          </cell>
        </row>
        <row r="955">
          <cell r="A955" t="str">
            <v xml:space="preserve">08C514 </v>
          </cell>
        </row>
        <row r="956">
          <cell r="A956" t="str">
            <v xml:space="preserve">08C521 </v>
          </cell>
        </row>
        <row r="957">
          <cell r="A957" t="str">
            <v xml:space="preserve">08C522 </v>
          </cell>
        </row>
        <row r="958">
          <cell r="A958" t="str">
            <v xml:space="preserve">08C523 </v>
          </cell>
        </row>
        <row r="959">
          <cell r="A959" t="str">
            <v xml:space="preserve">08C524 </v>
          </cell>
        </row>
        <row r="960">
          <cell r="A960" t="str">
            <v xml:space="preserve">08C531 </v>
          </cell>
        </row>
        <row r="961">
          <cell r="A961" t="str">
            <v xml:space="preserve">08C532 </v>
          </cell>
        </row>
        <row r="962">
          <cell r="A962" t="str">
            <v xml:space="preserve">08C533 </v>
          </cell>
        </row>
        <row r="963">
          <cell r="A963" t="str">
            <v xml:space="preserve">08C541 </v>
          </cell>
        </row>
        <row r="964">
          <cell r="A964" t="str">
            <v xml:space="preserve">08C54J </v>
          </cell>
        </row>
        <row r="965">
          <cell r="A965" t="str">
            <v xml:space="preserve">08C551 </v>
          </cell>
        </row>
        <row r="966">
          <cell r="A966" t="str">
            <v xml:space="preserve">08C552 </v>
          </cell>
        </row>
        <row r="967">
          <cell r="A967" t="str">
            <v xml:space="preserve">08C561 </v>
          </cell>
        </row>
        <row r="968">
          <cell r="A968" t="str">
            <v xml:space="preserve">08C562 </v>
          </cell>
        </row>
        <row r="969">
          <cell r="A969" t="str">
            <v xml:space="preserve">08C563 </v>
          </cell>
        </row>
        <row r="970">
          <cell r="A970" t="str">
            <v xml:space="preserve">08C564 </v>
          </cell>
        </row>
        <row r="971">
          <cell r="A971" t="str">
            <v xml:space="preserve">08K02J </v>
          </cell>
        </row>
        <row r="972">
          <cell r="A972" t="str">
            <v xml:space="preserve">08K031 </v>
          </cell>
        </row>
        <row r="973">
          <cell r="A973" t="str">
            <v xml:space="preserve">08K041 </v>
          </cell>
        </row>
        <row r="974">
          <cell r="A974" t="str">
            <v xml:space="preserve">08K042 </v>
          </cell>
        </row>
        <row r="975">
          <cell r="A975" t="str">
            <v xml:space="preserve">08M041 </v>
          </cell>
        </row>
        <row r="976">
          <cell r="A976" t="str">
            <v xml:space="preserve">08M042 </v>
          </cell>
        </row>
        <row r="977">
          <cell r="A977" t="str">
            <v xml:space="preserve">08M043 </v>
          </cell>
        </row>
        <row r="978">
          <cell r="A978" t="str">
            <v xml:space="preserve">08M04T </v>
          </cell>
        </row>
        <row r="979">
          <cell r="A979" t="str">
            <v xml:space="preserve">08M051 </v>
          </cell>
        </row>
        <row r="980">
          <cell r="A980" t="str">
            <v xml:space="preserve">08M052 </v>
          </cell>
        </row>
        <row r="981">
          <cell r="A981" t="str">
            <v xml:space="preserve">08M053 </v>
          </cell>
        </row>
        <row r="982">
          <cell r="A982" t="str">
            <v xml:space="preserve">08M05T </v>
          </cell>
        </row>
        <row r="983">
          <cell r="A983" t="str">
            <v xml:space="preserve">08M061 </v>
          </cell>
        </row>
        <row r="984">
          <cell r="A984" t="str">
            <v xml:space="preserve">08M06T </v>
          </cell>
        </row>
        <row r="985">
          <cell r="A985" t="str">
            <v xml:space="preserve">08M071 </v>
          </cell>
        </row>
        <row r="986">
          <cell r="A986" t="str">
            <v xml:space="preserve">08M072 </v>
          </cell>
        </row>
        <row r="987">
          <cell r="A987" t="str">
            <v xml:space="preserve">08M073 </v>
          </cell>
        </row>
        <row r="988">
          <cell r="A988" t="str">
            <v xml:space="preserve">08M07T </v>
          </cell>
        </row>
        <row r="989">
          <cell r="A989" t="str">
            <v xml:space="preserve">08M081 </v>
          </cell>
        </row>
        <row r="990">
          <cell r="A990" t="str">
            <v xml:space="preserve">08M08T </v>
          </cell>
        </row>
        <row r="991">
          <cell r="A991" t="str">
            <v xml:space="preserve">08M091 </v>
          </cell>
        </row>
        <row r="992">
          <cell r="A992" t="str">
            <v xml:space="preserve">08M092 </v>
          </cell>
        </row>
        <row r="993">
          <cell r="A993" t="str">
            <v xml:space="preserve">08M093 </v>
          </cell>
        </row>
        <row r="994">
          <cell r="A994" t="str">
            <v xml:space="preserve">08M09T </v>
          </cell>
        </row>
        <row r="995">
          <cell r="A995" t="str">
            <v xml:space="preserve">08M101 </v>
          </cell>
        </row>
        <row r="996">
          <cell r="A996" t="str">
            <v xml:space="preserve">08M102 </v>
          </cell>
        </row>
        <row r="997">
          <cell r="A997" t="str">
            <v xml:space="preserve">08M103 </v>
          </cell>
        </row>
        <row r="998">
          <cell r="A998" t="str">
            <v xml:space="preserve">08M104 </v>
          </cell>
        </row>
        <row r="999">
          <cell r="A999" t="str">
            <v xml:space="preserve">08M10T </v>
          </cell>
        </row>
        <row r="1000">
          <cell r="A1000" t="str">
            <v xml:space="preserve">08M141 </v>
          </cell>
        </row>
        <row r="1001">
          <cell r="A1001" t="str">
            <v xml:space="preserve">08M142 </v>
          </cell>
        </row>
        <row r="1002">
          <cell r="A1002" t="str">
            <v xml:space="preserve">08M143 </v>
          </cell>
        </row>
        <row r="1003">
          <cell r="A1003" t="str">
            <v xml:space="preserve">08M144 </v>
          </cell>
        </row>
        <row r="1004">
          <cell r="A1004" t="str">
            <v xml:space="preserve">08M14T </v>
          </cell>
        </row>
        <row r="1005">
          <cell r="A1005" t="str">
            <v xml:space="preserve">08M151 </v>
          </cell>
        </row>
        <row r="1006">
          <cell r="A1006" t="str">
            <v xml:space="preserve">08M152 </v>
          </cell>
        </row>
        <row r="1007">
          <cell r="A1007" t="str">
            <v xml:space="preserve">08M153 </v>
          </cell>
        </row>
        <row r="1008">
          <cell r="A1008" t="str">
            <v xml:space="preserve">08M154 </v>
          </cell>
        </row>
        <row r="1009">
          <cell r="A1009" t="str">
            <v xml:space="preserve">08M15T </v>
          </cell>
        </row>
        <row r="1010">
          <cell r="A1010" t="str">
            <v xml:space="preserve">08M181 </v>
          </cell>
        </row>
        <row r="1011">
          <cell r="A1011" t="str">
            <v xml:space="preserve">08M182 </v>
          </cell>
        </row>
        <row r="1012">
          <cell r="A1012" t="str">
            <v xml:space="preserve">08M183 </v>
          </cell>
        </row>
        <row r="1013">
          <cell r="A1013" t="str">
            <v xml:space="preserve">08M18T </v>
          </cell>
        </row>
        <row r="1014">
          <cell r="A1014" t="str">
            <v xml:space="preserve">08M191 </v>
          </cell>
        </row>
        <row r="1015">
          <cell r="A1015" t="str">
            <v xml:space="preserve">08M192 </v>
          </cell>
        </row>
        <row r="1016">
          <cell r="A1016" t="str">
            <v xml:space="preserve">08M193 </v>
          </cell>
        </row>
        <row r="1017">
          <cell r="A1017" t="str">
            <v xml:space="preserve">08M194 </v>
          </cell>
        </row>
        <row r="1018">
          <cell r="A1018" t="str">
            <v xml:space="preserve">08M19T </v>
          </cell>
        </row>
        <row r="1019">
          <cell r="A1019" t="str">
            <v xml:space="preserve">08M201 </v>
          </cell>
        </row>
        <row r="1020">
          <cell r="A1020" t="str">
            <v xml:space="preserve">08M211 </v>
          </cell>
        </row>
        <row r="1021">
          <cell r="A1021" t="str">
            <v xml:space="preserve">08M212 </v>
          </cell>
        </row>
        <row r="1022">
          <cell r="A1022" t="str">
            <v xml:space="preserve">08M213 </v>
          </cell>
        </row>
        <row r="1023">
          <cell r="A1023" t="str">
            <v xml:space="preserve">08M221 </v>
          </cell>
        </row>
        <row r="1024">
          <cell r="A1024" t="str">
            <v xml:space="preserve">08M222 </v>
          </cell>
        </row>
        <row r="1025">
          <cell r="A1025" t="str">
            <v xml:space="preserve">08M231 </v>
          </cell>
        </row>
        <row r="1026">
          <cell r="A1026" t="str">
            <v xml:space="preserve">08M241 </v>
          </cell>
        </row>
        <row r="1027">
          <cell r="A1027" t="str">
            <v xml:space="preserve">08M242 </v>
          </cell>
        </row>
        <row r="1028">
          <cell r="A1028" t="str">
            <v xml:space="preserve">08M243 </v>
          </cell>
        </row>
        <row r="1029">
          <cell r="A1029" t="str">
            <v xml:space="preserve">08M24T </v>
          </cell>
        </row>
        <row r="1030">
          <cell r="A1030" t="str">
            <v xml:space="preserve">08M251 </v>
          </cell>
        </row>
        <row r="1031">
          <cell r="A1031" t="str">
            <v xml:space="preserve">08M252 </v>
          </cell>
        </row>
        <row r="1032">
          <cell r="A1032" t="str">
            <v xml:space="preserve">08M253 </v>
          </cell>
        </row>
        <row r="1033">
          <cell r="A1033" t="str">
            <v xml:space="preserve">08M254 </v>
          </cell>
        </row>
        <row r="1034">
          <cell r="A1034" t="str">
            <v xml:space="preserve">08M25T </v>
          </cell>
        </row>
        <row r="1035">
          <cell r="A1035" t="str">
            <v xml:space="preserve">08M261 </v>
          </cell>
        </row>
        <row r="1036">
          <cell r="A1036" t="str">
            <v xml:space="preserve">08M262 </v>
          </cell>
        </row>
        <row r="1037">
          <cell r="A1037" t="str">
            <v xml:space="preserve">08M263 </v>
          </cell>
        </row>
        <row r="1038">
          <cell r="A1038" t="str">
            <v xml:space="preserve">08M264 </v>
          </cell>
        </row>
        <row r="1039">
          <cell r="A1039" t="str">
            <v xml:space="preserve">08M271 </v>
          </cell>
        </row>
        <row r="1040">
          <cell r="A1040" t="str">
            <v xml:space="preserve">08M272 </v>
          </cell>
        </row>
        <row r="1041">
          <cell r="A1041" t="str">
            <v xml:space="preserve">08M273 </v>
          </cell>
        </row>
        <row r="1042">
          <cell r="A1042" t="str">
            <v xml:space="preserve">08M27T </v>
          </cell>
        </row>
        <row r="1043">
          <cell r="A1043" t="str">
            <v xml:space="preserve">08M281 </v>
          </cell>
        </row>
        <row r="1044">
          <cell r="A1044" t="str">
            <v xml:space="preserve">08M282 </v>
          </cell>
        </row>
        <row r="1045">
          <cell r="A1045" t="str">
            <v xml:space="preserve">08M283 </v>
          </cell>
        </row>
        <row r="1046">
          <cell r="A1046" t="str">
            <v xml:space="preserve">08M28T </v>
          </cell>
        </row>
        <row r="1047">
          <cell r="A1047" t="str">
            <v xml:space="preserve">08M291 </v>
          </cell>
        </row>
        <row r="1048">
          <cell r="A1048" t="str">
            <v xml:space="preserve">08M292 </v>
          </cell>
        </row>
        <row r="1049">
          <cell r="A1049" t="str">
            <v xml:space="preserve">08M293 </v>
          </cell>
        </row>
        <row r="1050">
          <cell r="A1050" t="str">
            <v xml:space="preserve">08M29T </v>
          </cell>
        </row>
        <row r="1051">
          <cell r="A1051" t="str">
            <v xml:space="preserve">08M301 </v>
          </cell>
        </row>
        <row r="1052">
          <cell r="A1052" t="str">
            <v xml:space="preserve">08M302 </v>
          </cell>
        </row>
        <row r="1053">
          <cell r="A1053" t="str">
            <v xml:space="preserve">08M30T </v>
          </cell>
        </row>
        <row r="1054">
          <cell r="A1054" t="str">
            <v xml:space="preserve">08M311 </v>
          </cell>
        </row>
        <row r="1055">
          <cell r="A1055" t="str">
            <v xml:space="preserve">08M312 </v>
          </cell>
        </row>
        <row r="1056">
          <cell r="A1056" t="str">
            <v xml:space="preserve">08M313 </v>
          </cell>
        </row>
        <row r="1057">
          <cell r="A1057" t="str">
            <v xml:space="preserve">08M314 </v>
          </cell>
        </row>
        <row r="1058">
          <cell r="A1058" t="str">
            <v xml:space="preserve">08M31T </v>
          </cell>
        </row>
        <row r="1059">
          <cell r="A1059" t="str">
            <v xml:space="preserve">08M321 </v>
          </cell>
        </row>
        <row r="1060">
          <cell r="A1060" t="str">
            <v xml:space="preserve">08M322 </v>
          </cell>
        </row>
        <row r="1061">
          <cell r="A1061" t="str">
            <v xml:space="preserve">08M323 </v>
          </cell>
        </row>
        <row r="1062">
          <cell r="A1062" t="str">
            <v xml:space="preserve">08M324 </v>
          </cell>
        </row>
        <row r="1063">
          <cell r="A1063" t="str">
            <v xml:space="preserve">08M32T </v>
          </cell>
        </row>
        <row r="1064">
          <cell r="A1064" t="str">
            <v xml:space="preserve">08M331 </v>
          </cell>
        </row>
        <row r="1065">
          <cell r="A1065" t="str">
            <v xml:space="preserve">08M33T </v>
          </cell>
        </row>
        <row r="1066">
          <cell r="A1066" t="str">
            <v xml:space="preserve">08M341 </v>
          </cell>
        </row>
        <row r="1067">
          <cell r="A1067" t="str">
            <v xml:space="preserve">08M342 </v>
          </cell>
        </row>
        <row r="1068">
          <cell r="A1068" t="str">
            <v xml:space="preserve">08M34T </v>
          </cell>
        </row>
        <row r="1069">
          <cell r="A1069" t="str">
            <v xml:space="preserve">08M35Z </v>
          </cell>
        </row>
        <row r="1070">
          <cell r="A1070" t="str">
            <v xml:space="preserve">08M36T </v>
          </cell>
        </row>
        <row r="1071">
          <cell r="A1071" t="str">
            <v xml:space="preserve">08M36Z </v>
          </cell>
        </row>
        <row r="1072">
          <cell r="A1072" t="str">
            <v xml:space="preserve">08M371 </v>
          </cell>
        </row>
        <row r="1073">
          <cell r="A1073" t="str">
            <v xml:space="preserve">08M372 </v>
          </cell>
        </row>
        <row r="1074">
          <cell r="A1074" t="str">
            <v xml:space="preserve">08M373 </v>
          </cell>
        </row>
        <row r="1075">
          <cell r="A1075" t="str">
            <v xml:space="preserve">08M37T </v>
          </cell>
        </row>
        <row r="1076">
          <cell r="A1076" t="str">
            <v xml:space="preserve">08M381 </v>
          </cell>
        </row>
        <row r="1077">
          <cell r="A1077" t="str">
            <v xml:space="preserve">08M38T </v>
          </cell>
        </row>
        <row r="1078">
          <cell r="A1078" t="str">
            <v xml:space="preserve">09C021 </v>
          </cell>
        </row>
        <row r="1079">
          <cell r="A1079" t="str">
            <v xml:space="preserve">09C022 </v>
          </cell>
        </row>
        <row r="1080">
          <cell r="A1080" t="str">
            <v xml:space="preserve">09C023 </v>
          </cell>
        </row>
        <row r="1081">
          <cell r="A1081" t="str">
            <v xml:space="preserve">09C024 </v>
          </cell>
        </row>
        <row r="1082">
          <cell r="A1082" t="str">
            <v xml:space="preserve">09C02J </v>
          </cell>
        </row>
        <row r="1083">
          <cell r="A1083" t="str">
            <v xml:space="preserve">09C031 </v>
          </cell>
        </row>
        <row r="1084">
          <cell r="A1084" t="str">
            <v xml:space="preserve">09C032 </v>
          </cell>
        </row>
        <row r="1085">
          <cell r="A1085" t="str">
            <v xml:space="preserve">09C033 </v>
          </cell>
        </row>
        <row r="1086">
          <cell r="A1086" t="str">
            <v xml:space="preserve">09C034 </v>
          </cell>
        </row>
        <row r="1087">
          <cell r="A1087" t="str">
            <v xml:space="preserve">09C03J </v>
          </cell>
        </row>
        <row r="1088">
          <cell r="A1088" t="str">
            <v xml:space="preserve">09C041 </v>
          </cell>
        </row>
        <row r="1089">
          <cell r="A1089" t="str">
            <v xml:space="preserve">09C042 </v>
          </cell>
        </row>
        <row r="1090">
          <cell r="A1090" t="str">
            <v xml:space="preserve">09C043 </v>
          </cell>
        </row>
        <row r="1091">
          <cell r="A1091" t="str">
            <v xml:space="preserve">09C051 </v>
          </cell>
        </row>
        <row r="1092">
          <cell r="A1092" t="str">
            <v xml:space="preserve">09C052 </v>
          </cell>
        </row>
        <row r="1093">
          <cell r="A1093" t="str">
            <v xml:space="preserve">09C053 </v>
          </cell>
        </row>
        <row r="1094">
          <cell r="A1094" t="str">
            <v xml:space="preserve">09C05J </v>
          </cell>
        </row>
        <row r="1095">
          <cell r="A1095" t="str">
            <v xml:space="preserve">09C061 </v>
          </cell>
        </row>
        <row r="1096">
          <cell r="A1096" t="str">
            <v xml:space="preserve">09C062 </v>
          </cell>
        </row>
        <row r="1097">
          <cell r="A1097" t="str">
            <v xml:space="preserve">09C063 </v>
          </cell>
        </row>
        <row r="1098">
          <cell r="A1098" t="str">
            <v xml:space="preserve">09C06T </v>
          </cell>
        </row>
        <row r="1099">
          <cell r="A1099" t="str">
            <v xml:space="preserve">09C071 </v>
          </cell>
        </row>
        <row r="1100">
          <cell r="A1100" t="str">
            <v xml:space="preserve">09C07J </v>
          </cell>
        </row>
        <row r="1101">
          <cell r="A1101" t="str">
            <v xml:space="preserve">09C081 </v>
          </cell>
        </row>
        <row r="1102">
          <cell r="A1102" t="str">
            <v xml:space="preserve">09C08J </v>
          </cell>
        </row>
        <row r="1103">
          <cell r="A1103" t="str">
            <v xml:space="preserve">09C091 </v>
          </cell>
        </row>
        <row r="1104">
          <cell r="A1104" t="str">
            <v xml:space="preserve">09C092 </v>
          </cell>
        </row>
        <row r="1105">
          <cell r="A1105" t="str">
            <v xml:space="preserve">09C09J </v>
          </cell>
        </row>
        <row r="1106">
          <cell r="A1106" t="str">
            <v xml:space="preserve">09C101 </v>
          </cell>
        </row>
        <row r="1107">
          <cell r="A1107" t="str">
            <v xml:space="preserve">09C102 </v>
          </cell>
        </row>
        <row r="1108">
          <cell r="A1108" t="str">
            <v xml:space="preserve">09C103 </v>
          </cell>
        </row>
        <row r="1109">
          <cell r="A1109" t="str">
            <v xml:space="preserve">09C104 </v>
          </cell>
        </row>
        <row r="1110">
          <cell r="A1110" t="str">
            <v xml:space="preserve">09C10J </v>
          </cell>
        </row>
        <row r="1111">
          <cell r="A1111" t="str">
            <v xml:space="preserve">09C111 </v>
          </cell>
        </row>
        <row r="1112">
          <cell r="A1112" t="str">
            <v xml:space="preserve">09C112 </v>
          </cell>
        </row>
        <row r="1113">
          <cell r="A1113" t="str">
            <v xml:space="preserve">09K02J </v>
          </cell>
        </row>
        <row r="1114">
          <cell r="A1114" t="str">
            <v xml:space="preserve">09M021 </v>
          </cell>
        </row>
        <row r="1115">
          <cell r="A1115" t="str">
            <v xml:space="preserve">09M022 </v>
          </cell>
        </row>
        <row r="1116">
          <cell r="A1116" t="str">
            <v xml:space="preserve">09M02T </v>
          </cell>
        </row>
        <row r="1117">
          <cell r="A1117" t="str">
            <v xml:space="preserve">09M031 </v>
          </cell>
        </row>
        <row r="1118">
          <cell r="A1118" t="str">
            <v xml:space="preserve">09M032 </v>
          </cell>
        </row>
        <row r="1119">
          <cell r="A1119" t="str">
            <v xml:space="preserve">09M033 </v>
          </cell>
        </row>
        <row r="1120">
          <cell r="A1120" t="str">
            <v xml:space="preserve">09M034 </v>
          </cell>
        </row>
        <row r="1121">
          <cell r="A1121" t="str">
            <v xml:space="preserve">09M03T </v>
          </cell>
        </row>
        <row r="1122">
          <cell r="A1122" t="str">
            <v xml:space="preserve">09M041 </v>
          </cell>
        </row>
        <row r="1123">
          <cell r="A1123" t="str">
            <v xml:space="preserve">09M042 </v>
          </cell>
        </row>
        <row r="1124">
          <cell r="A1124" t="str">
            <v xml:space="preserve">09M04T </v>
          </cell>
        </row>
        <row r="1125">
          <cell r="A1125" t="str">
            <v xml:space="preserve">09M051 </v>
          </cell>
        </row>
        <row r="1126">
          <cell r="A1126" t="str">
            <v xml:space="preserve">09M052 </v>
          </cell>
        </row>
        <row r="1127">
          <cell r="A1127" t="str">
            <v xml:space="preserve">09M053 </v>
          </cell>
        </row>
        <row r="1128">
          <cell r="A1128" t="str">
            <v xml:space="preserve">09M054 </v>
          </cell>
        </row>
        <row r="1129">
          <cell r="A1129" t="str">
            <v xml:space="preserve">09M05T </v>
          </cell>
        </row>
        <row r="1130">
          <cell r="A1130" t="str">
            <v xml:space="preserve">09M061 </v>
          </cell>
        </row>
        <row r="1131">
          <cell r="A1131" t="str">
            <v xml:space="preserve">09M062 </v>
          </cell>
        </row>
        <row r="1132">
          <cell r="A1132" t="str">
            <v xml:space="preserve">09M063 </v>
          </cell>
        </row>
        <row r="1133">
          <cell r="A1133" t="str">
            <v xml:space="preserve">09M064 </v>
          </cell>
        </row>
        <row r="1134">
          <cell r="A1134" t="str">
            <v xml:space="preserve">09M06T </v>
          </cell>
        </row>
        <row r="1135">
          <cell r="A1135" t="str">
            <v xml:space="preserve">09M071 </v>
          </cell>
        </row>
        <row r="1136">
          <cell r="A1136" t="str">
            <v xml:space="preserve">09M072 </v>
          </cell>
        </row>
        <row r="1137">
          <cell r="A1137" t="str">
            <v xml:space="preserve">09M073 </v>
          </cell>
        </row>
        <row r="1138">
          <cell r="A1138" t="str">
            <v xml:space="preserve">09M074 </v>
          </cell>
        </row>
        <row r="1139">
          <cell r="A1139" t="str">
            <v xml:space="preserve">09M07T </v>
          </cell>
        </row>
        <row r="1140">
          <cell r="A1140" t="str">
            <v xml:space="preserve">09M081 </v>
          </cell>
        </row>
        <row r="1141">
          <cell r="A1141" t="str">
            <v xml:space="preserve">09M082 </v>
          </cell>
        </row>
        <row r="1142">
          <cell r="A1142" t="str">
            <v xml:space="preserve">09M083 </v>
          </cell>
        </row>
        <row r="1143">
          <cell r="A1143" t="str">
            <v xml:space="preserve">09M084 </v>
          </cell>
        </row>
        <row r="1144">
          <cell r="A1144" t="str">
            <v xml:space="preserve">09M08T </v>
          </cell>
        </row>
        <row r="1145">
          <cell r="A1145" t="str">
            <v xml:space="preserve">09M091 </v>
          </cell>
        </row>
        <row r="1146">
          <cell r="A1146" t="str">
            <v xml:space="preserve">09M092 </v>
          </cell>
        </row>
        <row r="1147">
          <cell r="A1147" t="str">
            <v xml:space="preserve">09M093 </v>
          </cell>
        </row>
        <row r="1148">
          <cell r="A1148" t="str">
            <v xml:space="preserve">09M09T </v>
          </cell>
        </row>
        <row r="1149">
          <cell r="A1149" t="str">
            <v xml:space="preserve">09M101 </v>
          </cell>
        </row>
        <row r="1150">
          <cell r="A1150" t="str">
            <v xml:space="preserve">09M102 </v>
          </cell>
        </row>
        <row r="1151">
          <cell r="A1151" t="str">
            <v xml:space="preserve">09M103 </v>
          </cell>
        </row>
        <row r="1152">
          <cell r="A1152" t="str">
            <v xml:space="preserve">09M104 </v>
          </cell>
        </row>
        <row r="1153">
          <cell r="A1153" t="str">
            <v xml:space="preserve">09M10T </v>
          </cell>
        </row>
        <row r="1154">
          <cell r="A1154" t="str">
            <v xml:space="preserve">09M111 </v>
          </cell>
        </row>
        <row r="1155">
          <cell r="A1155" t="str">
            <v xml:space="preserve">09M112 </v>
          </cell>
        </row>
        <row r="1156">
          <cell r="A1156" t="str">
            <v xml:space="preserve">09M113 </v>
          </cell>
        </row>
        <row r="1157">
          <cell r="A1157" t="str">
            <v xml:space="preserve">09M11T </v>
          </cell>
        </row>
        <row r="1158">
          <cell r="A1158" t="str">
            <v xml:space="preserve">09M12Z </v>
          </cell>
        </row>
        <row r="1159">
          <cell r="A1159" t="str">
            <v xml:space="preserve">09M13Z </v>
          </cell>
        </row>
        <row r="1160">
          <cell r="A1160" t="str">
            <v xml:space="preserve">09M14T </v>
          </cell>
        </row>
        <row r="1161">
          <cell r="A1161" t="str">
            <v xml:space="preserve">09M14Z </v>
          </cell>
        </row>
        <row r="1162">
          <cell r="A1162" t="str">
            <v xml:space="preserve">09M15Z </v>
          </cell>
        </row>
        <row r="1163">
          <cell r="A1163" t="str">
            <v xml:space="preserve">10C021 </v>
          </cell>
        </row>
        <row r="1164">
          <cell r="A1164" t="str">
            <v xml:space="preserve">10C022 </v>
          </cell>
        </row>
        <row r="1165">
          <cell r="A1165" t="str">
            <v xml:space="preserve">10C031 </v>
          </cell>
        </row>
        <row r="1166">
          <cell r="A1166" t="str">
            <v xml:space="preserve">10C032 </v>
          </cell>
        </row>
        <row r="1167">
          <cell r="A1167" t="str">
            <v xml:space="preserve">10C033 </v>
          </cell>
        </row>
        <row r="1168">
          <cell r="A1168" t="str">
            <v xml:space="preserve">10C051 </v>
          </cell>
        </row>
        <row r="1169">
          <cell r="A1169" t="str">
            <v xml:space="preserve">10C052 </v>
          </cell>
        </row>
        <row r="1170">
          <cell r="A1170" t="str">
            <v xml:space="preserve">10C071 </v>
          </cell>
        </row>
        <row r="1171">
          <cell r="A1171" t="str">
            <v xml:space="preserve">10C081 </v>
          </cell>
        </row>
        <row r="1172">
          <cell r="A1172" t="str">
            <v xml:space="preserve">10C082 </v>
          </cell>
        </row>
        <row r="1173">
          <cell r="A1173" t="str">
            <v xml:space="preserve">10C083 </v>
          </cell>
        </row>
        <row r="1174">
          <cell r="A1174" t="str">
            <v xml:space="preserve">10C084 </v>
          </cell>
        </row>
        <row r="1175">
          <cell r="A1175" t="str">
            <v xml:space="preserve">10C08J </v>
          </cell>
        </row>
        <row r="1176">
          <cell r="A1176" t="str">
            <v xml:space="preserve">10C091 </v>
          </cell>
        </row>
        <row r="1177">
          <cell r="A1177" t="str">
            <v xml:space="preserve">10C092 </v>
          </cell>
        </row>
        <row r="1178">
          <cell r="A1178" t="str">
            <v xml:space="preserve">10C101 </v>
          </cell>
        </row>
        <row r="1179">
          <cell r="A1179" t="str">
            <v xml:space="preserve">10C102 </v>
          </cell>
        </row>
        <row r="1180">
          <cell r="A1180" t="str">
            <v xml:space="preserve">10C111 </v>
          </cell>
        </row>
        <row r="1181">
          <cell r="A1181" t="str">
            <v xml:space="preserve">10C112 </v>
          </cell>
        </row>
        <row r="1182">
          <cell r="A1182" t="str">
            <v xml:space="preserve">10C121 </v>
          </cell>
        </row>
        <row r="1183">
          <cell r="A1183" t="str">
            <v xml:space="preserve">10C122 </v>
          </cell>
        </row>
        <row r="1184">
          <cell r="A1184" t="str">
            <v xml:space="preserve">10C123 </v>
          </cell>
        </row>
        <row r="1185">
          <cell r="A1185" t="str">
            <v xml:space="preserve">10C131 </v>
          </cell>
        </row>
        <row r="1186">
          <cell r="A1186" t="str">
            <v xml:space="preserve">10C132 </v>
          </cell>
        </row>
        <row r="1187">
          <cell r="A1187" t="str">
            <v xml:space="preserve">10C133 </v>
          </cell>
        </row>
        <row r="1188">
          <cell r="A1188" t="str">
            <v xml:space="preserve">10M021 </v>
          </cell>
        </row>
        <row r="1189">
          <cell r="A1189" t="str">
            <v xml:space="preserve">10M022 </v>
          </cell>
        </row>
        <row r="1190">
          <cell r="A1190" t="str">
            <v xml:space="preserve">10M023 </v>
          </cell>
        </row>
        <row r="1191">
          <cell r="A1191" t="str">
            <v xml:space="preserve">10M024 </v>
          </cell>
        </row>
        <row r="1192">
          <cell r="A1192" t="str">
            <v xml:space="preserve">10M02T </v>
          </cell>
        </row>
        <row r="1193">
          <cell r="A1193" t="str">
            <v xml:space="preserve">10M031 </v>
          </cell>
        </row>
        <row r="1194">
          <cell r="A1194" t="str">
            <v xml:space="preserve">10M032 </v>
          </cell>
        </row>
        <row r="1195">
          <cell r="A1195" t="str">
            <v xml:space="preserve">10M033 </v>
          </cell>
        </row>
        <row r="1196">
          <cell r="A1196" t="str">
            <v xml:space="preserve">10M03T </v>
          </cell>
        </row>
        <row r="1197">
          <cell r="A1197" t="str">
            <v xml:space="preserve">10M071 </v>
          </cell>
        </row>
        <row r="1198">
          <cell r="A1198" t="str">
            <v xml:space="preserve">10M072 </v>
          </cell>
        </row>
        <row r="1199">
          <cell r="A1199" t="str">
            <v xml:space="preserve">10M073 </v>
          </cell>
        </row>
        <row r="1200">
          <cell r="A1200" t="str">
            <v xml:space="preserve">10M074 </v>
          </cell>
        </row>
        <row r="1201">
          <cell r="A1201" t="str">
            <v xml:space="preserve">10M07T </v>
          </cell>
        </row>
        <row r="1202">
          <cell r="A1202" t="str">
            <v xml:space="preserve">10M081 </v>
          </cell>
        </row>
        <row r="1203">
          <cell r="A1203" t="str">
            <v xml:space="preserve">10M082 </v>
          </cell>
        </row>
        <row r="1204">
          <cell r="A1204" t="str">
            <v xml:space="preserve">10M083 </v>
          </cell>
        </row>
        <row r="1205">
          <cell r="A1205" t="str">
            <v xml:space="preserve">10M084 </v>
          </cell>
        </row>
        <row r="1206">
          <cell r="A1206" t="str">
            <v xml:space="preserve">10M08T </v>
          </cell>
        </row>
        <row r="1207">
          <cell r="A1207" t="str">
            <v xml:space="preserve">10M091 </v>
          </cell>
        </row>
        <row r="1208">
          <cell r="A1208" t="str">
            <v xml:space="preserve">10M092 </v>
          </cell>
        </row>
        <row r="1209">
          <cell r="A1209" t="str">
            <v xml:space="preserve">10M093 </v>
          </cell>
        </row>
        <row r="1210">
          <cell r="A1210" t="str">
            <v xml:space="preserve">10M09T </v>
          </cell>
        </row>
        <row r="1211">
          <cell r="A1211" t="str">
            <v xml:space="preserve">10M101 </v>
          </cell>
        </row>
        <row r="1212">
          <cell r="A1212" t="str">
            <v xml:space="preserve">10M102 </v>
          </cell>
        </row>
        <row r="1213">
          <cell r="A1213" t="str">
            <v xml:space="preserve">10M103 </v>
          </cell>
        </row>
        <row r="1214">
          <cell r="A1214" t="str">
            <v xml:space="preserve">10M10T </v>
          </cell>
        </row>
        <row r="1215">
          <cell r="A1215" t="str">
            <v xml:space="preserve">10M111 </v>
          </cell>
        </row>
        <row r="1216">
          <cell r="A1216" t="str">
            <v xml:space="preserve">10M112 </v>
          </cell>
        </row>
        <row r="1217">
          <cell r="A1217" t="str">
            <v xml:space="preserve">10M11T </v>
          </cell>
        </row>
        <row r="1218">
          <cell r="A1218" t="str">
            <v xml:space="preserve">10M121 </v>
          </cell>
        </row>
        <row r="1219">
          <cell r="A1219" t="str">
            <v xml:space="preserve">10M122 </v>
          </cell>
        </row>
        <row r="1220">
          <cell r="A1220" t="str">
            <v xml:space="preserve">10M123 </v>
          </cell>
        </row>
        <row r="1221">
          <cell r="A1221" t="str">
            <v xml:space="preserve">10M12T </v>
          </cell>
        </row>
        <row r="1222">
          <cell r="A1222" t="str">
            <v xml:space="preserve">10M13Z </v>
          </cell>
        </row>
        <row r="1223">
          <cell r="A1223" t="str">
            <v xml:space="preserve">10M14T </v>
          </cell>
        </row>
        <row r="1224">
          <cell r="A1224" t="str">
            <v xml:space="preserve">10M14Z </v>
          </cell>
        </row>
        <row r="1225">
          <cell r="A1225" t="str">
            <v xml:space="preserve">10M151 </v>
          </cell>
        </row>
        <row r="1226">
          <cell r="A1226" t="str">
            <v xml:space="preserve">10M152 </v>
          </cell>
        </row>
        <row r="1227">
          <cell r="A1227" t="str">
            <v xml:space="preserve">10M153 </v>
          </cell>
        </row>
        <row r="1228">
          <cell r="A1228" t="str">
            <v xml:space="preserve">10M15T </v>
          </cell>
        </row>
        <row r="1229">
          <cell r="A1229" t="str">
            <v xml:space="preserve">10M161 </v>
          </cell>
        </row>
        <row r="1230">
          <cell r="A1230" t="str">
            <v xml:space="preserve">10M162 </v>
          </cell>
        </row>
        <row r="1231">
          <cell r="A1231" t="str">
            <v xml:space="preserve">10M163 </v>
          </cell>
        </row>
        <row r="1232">
          <cell r="A1232" t="str">
            <v xml:space="preserve">10M164 </v>
          </cell>
        </row>
        <row r="1233">
          <cell r="A1233" t="str">
            <v xml:space="preserve">10M16T </v>
          </cell>
        </row>
        <row r="1234">
          <cell r="A1234" t="str">
            <v xml:space="preserve">10M171 </v>
          </cell>
        </row>
        <row r="1235">
          <cell r="A1235" t="str">
            <v xml:space="preserve">10M172 </v>
          </cell>
        </row>
        <row r="1236">
          <cell r="A1236" t="str">
            <v xml:space="preserve">10M173 </v>
          </cell>
        </row>
        <row r="1237">
          <cell r="A1237" t="str">
            <v xml:space="preserve">10M174 </v>
          </cell>
        </row>
        <row r="1238">
          <cell r="A1238" t="str">
            <v xml:space="preserve">10M17T </v>
          </cell>
        </row>
        <row r="1239">
          <cell r="A1239" t="str">
            <v xml:space="preserve">10M181 </v>
          </cell>
        </row>
        <row r="1240">
          <cell r="A1240" t="str">
            <v xml:space="preserve">10M182 </v>
          </cell>
        </row>
        <row r="1241">
          <cell r="A1241" t="str">
            <v xml:space="preserve">10M183 </v>
          </cell>
        </row>
        <row r="1242">
          <cell r="A1242" t="str">
            <v xml:space="preserve">10M184 </v>
          </cell>
        </row>
        <row r="1243">
          <cell r="A1243" t="str">
            <v xml:space="preserve">10M18T </v>
          </cell>
        </row>
        <row r="1244">
          <cell r="A1244" t="str">
            <v xml:space="preserve">11C021 </v>
          </cell>
        </row>
        <row r="1245">
          <cell r="A1245" t="str">
            <v xml:space="preserve">11C022 </v>
          </cell>
        </row>
        <row r="1246">
          <cell r="A1246" t="str">
            <v xml:space="preserve">11C023 </v>
          </cell>
        </row>
        <row r="1247">
          <cell r="A1247" t="str">
            <v xml:space="preserve">11C024 </v>
          </cell>
        </row>
        <row r="1248">
          <cell r="A1248" t="str">
            <v xml:space="preserve">11C031 </v>
          </cell>
        </row>
        <row r="1249">
          <cell r="A1249" t="str">
            <v xml:space="preserve">11C032 </v>
          </cell>
        </row>
        <row r="1250">
          <cell r="A1250" t="str">
            <v xml:space="preserve">11C033 </v>
          </cell>
        </row>
        <row r="1251">
          <cell r="A1251" t="str">
            <v xml:space="preserve">11C034 </v>
          </cell>
        </row>
        <row r="1252">
          <cell r="A1252" t="str">
            <v xml:space="preserve">11C041 </v>
          </cell>
        </row>
        <row r="1253">
          <cell r="A1253" t="str">
            <v xml:space="preserve">11C042 </v>
          </cell>
        </row>
        <row r="1254">
          <cell r="A1254" t="str">
            <v xml:space="preserve">11C043 </v>
          </cell>
        </row>
        <row r="1255">
          <cell r="A1255" t="str">
            <v xml:space="preserve">11C04J </v>
          </cell>
        </row>
        <row r="1256">
          <cell r="A1256" t="str">
            <v xml:space="preserve">11C051 </v>
          </cell>
        </row>
        <row r="1257">
          <cell r="A1257" t="str">
            <v xml:space="preserve">11C052 </v>
          </cell>
        </row>
        <row r="1258">
          <cell r="A1258" t="str">
            <v xml:space="preserve">11C053 </v>
          </cell>
        </row>
        <row r="1259">
          <cell r="A1259" t="str">
            <v xml:space="preserve">11C054 </v>
          </cell>
        </row>
        <row r="1260">
          <cell r="A1260" t="str">
            <v xml:space="preserve">11C05J </v>
          </cell>
        </row>
        <row r="1261">
          <cell r="A1261" t="str">
            <v xml:space="preserve">11C061 </v>
          </cell>
        </row>
        <row r="1262">
          <cell r="A1262" t="str">
            <v xml:space="preserve">11C071 </v>
          </cell>
        </row>
        <row r="1263">
          <cell r="A1263" t="str">
            <v xml:space="preserve">11C072 </v>
          </cell>
        </row>
        <row r="1264">
          <cell r="A1264" t="str">
            <v xml:space="preserve">11C07J </v>
          </cell>
        </row>
        <row r="1265">
          <cell r="A1265" t="str">
            <v xml:space="preserve">11C081 </v>
          </cell>
        </row>
        <row r="1266">
          <cell r="A1266" t="str">
            <v xml:space="preserve">11C082 </v>
          </cell>
        </row>
        <row r="1267">
          <cell r="A1267" t="str">
            <v xml:space="preserve">11C083 </v>
          </cell>
        </row>
        <row r="1268">
          <cell r="A1268" t="str">
            <v xml:space="preserve">11C084 </v>
          </cell>
        </row>
        <row r="1269">
          <cell r="A1269" t="str">
            <v xml:space="preserve">11C08T </v>
          </cell>
        </row>
        <row r="1270">
          <cell r="A1270" t="str">
            <v xml:space="preserve">11C091 </v>
          </cell>
        </row>
        <row r="1271">
          <cell r="A1271" t="str">
            <v xml:space="preserve">11C092 </v>
          </cell>
        </row>
        <row r="1272">
          <cell r="A1272" t="str">
            <v xml:space="preserve">11C093 </v>
          </cell>
        </row>
        <row r="1273">
          <cell r="A1273" t="str">
            <v xml:space="preserve">11C094 </v>
          </cell>
        </row>
        <row r="1274">
          <cell r="A1274" t="str">
            <v xml:space="preserve">11C09J </v>
          </cell>
        </row>
        <row r="1275">
          <cell r="A1275" t="str">
            <v xml:space="preserve">11K021 </v>
          </cell>
        </row>
        <row r="1276">
          <cell r="A1276" t="str">
            <v xml:space="preserve">11K022 </v>
          </cell>
        </row>
        <row r="1277">
          <cell r="A1277" t="str">
            <v xml:space="preserve">11K023 </v>
          </cell>
        </row>
        <row r="1278">
          <cell r="A1278" t="str">
            <v xml:space="preserve">11K024 </v>
          </cell>
        </row>
        <row r="1279">
          <cell r="A1279" t="str">
            <v xml:space="preserve">11K02J </v>
          </cell>
        </row>
        <row r="1280">
          <cell r="A1280" t="str">
            <v xml:space="preserve">11K03Z </v>
          </cell>
        </row>
        <row r="1281">
          <cell r="A1281" t="str">
            <v xml:space="preserve">11K04Z </v>
          </cell>
        </row>
        <row r="1282">
          <cell r="A1282" t="str">
            <v xml:space="preserve">11K05Z </v>
          </cell>
        </row>
        <row r="1283">
          <cell r="A1283" t="str">
            <v xml:space="preserve">11K06Z </v>
          </cell>
        </row>
        <row r="1284">
          <cell r="A1284" t="str">
            <v xml:space="preserve">11K07Z </v>
          </cell>
        </row>
        <row r="1285">
          <cell r="A1285" t="str">
            <v xml:space="preserve">11K08J </v>
          </cell>
        </row>
        <row r="1286">
          <cell r="A1286" t="str">
            <v xml:space="preserve">11M021 </v>
          </cell>
        </row>
        <row r="1287">
          <cell r="A1287" t="str">
            <v xml:space="preserve">11M022 </v>
          </cell>
        </row>
        <row r="1288">
          <cell r="A1288" t="str">
            <v xml:space="preserve">11M023 </v>
          </cell>
        </row>
        <row r="1289">
          <cell r="A1289" t="str">
            <v xml:space="preserve">11M02T </v>
          </cell>
        </row>
        <row r="1290">
          <cell r="A1290" t="str">
            <v xml:space="preserve">11M031 </v>
          </cell>
        </row>
        <row r="1291">
          <cell r="A1291" t="str">
            <v xml:space="preserve">11M032 </v>
          </cell>
        </row>
        <row r="1292">
          <cell r="A1292" t="str">
            <v xml:space="preserve">11M033 </v>
          </cell>
        </row>
        <row r="1293">
          <cell r="A1293" t="str">
            <v xml:space="preserve">11M034 </v>
          </cell>
        </row>
        <row r="1294">
          <cell r="A1294" t="str">
            <v xml:space="preserve">11M03T </v>
          </cell>
        </row>
        <row r="1295">
          <cell r="A1295" t="str">
            <v xml:space="preserve">11M041 </v>
          </cell>
        </row>
        <row r="1296">
          <cell r="A1296" t="str">
            <v xml:space="preserve">11M042 </v>
          </cell>
        </row>
        <row r="1297">
          <cell r="A1297" t="str">
            <v xml:space="preserve">11M043 </v>
          </cell>
        </row>
        <row r="1298">
          <cell r="A1298" t="str">
            <v xml:space="preserve">11M044 </v>
          </cell>
        </row>
        <row r="1299">
          <cell r="A1299" t="str">
            <v xml:space="preserve">11M04T </v>
          </cell>
        </row>
        <row r="1300">
          <cell r="A1300" t="str">
            <v xml:space="preserve">11M061 </v>
          </cell>
        </row>
        <row r="1301">
          <cell r="A1301" t="str">
            <v xml:space="preserve">11M062 </v>
          </cell>
        </row>
        <row r="1302">
          <cell r="A1302" t="str">
            <v xml:space="preserve">11M063 </v>
          </cell>
        </row>
        <row r="1303">
          <cell r="A1303" t="str">
            <v xml:space="preserve">11M064 </v>
          </cell>
        </row>
        <row r="1304">
          <cell r="A1304" t="str">
            <v xml:space="preserve">11M06T </v>
          </cell>
        </row>
        <row r="1305">
          <cell r="A1305" t="str">
            <v xml:space="preserve">11M071 </v>
          </cell>
        </row>
        <row r="1306">
          <cell r="A1306" t="str">
            <v xml:space="preserve">11M072 </v>
          </cell>
        </row>
        <row r="1307">
          <cell r="A1307" t="str">
            <v xml:space="preserve">11M073 </v>
          </cell>
        </row>
        <row r="1308">
          <cell r="A1308" t="str">
            <v xml:space="preserve">11M074 </v>
          </cell>
        </row>
        <row r="1309">
          <cell r="A1309" t="str">
            <v xml:space="preserve">11M07T </v>
          </cell>
        </row>
        <row r="1310">
          <cell r="A1310" t="str">
            <v xml:space="preserve">11M081 </v>
          </cell>
        </row>
        <row r="1311">
          <cell r="A1311" t="str">
            <v xml:space="preserve">11M082 </v>
          </cell>
        </row>
        <row r="1312">
          <cell r="A1312" t="str">
            <v xml:space="preserve">11M083 </v>
          </cell>
        </row>
        <row r="1313">
          <cell r="A1313" t="str">
            <v xml:space="preserve">11M08T </v>
          </cell>
        </row>
        <row r="1314">
          <cell r="A1314" t="str">
            <v xml:space="preserve">11M101 </v>
          </cell>
        </row>
        <row r="1315">
          <cell r="A1315" t="str">
            <v xml:space="preserve">11M102 </v>
          </cell>
        </row>
        <row r="1316">
          <cell r="A1316" t="str">
            <v xml:space="preserve">11M10T </v>
          </cell>
        </row>
        <row r="1317">
          <cell r="A1317" t="str">
            <v xml:space="preserve">11M111 </v>
          </cell>
        </row>
        <row r="1318">
          <cell r="A1318" t="str">
            <v xml:space="preserve">11M121 </v>
          </cell>
        </row>
        <row r="1319">
          <cell r="A1319" t="str">
            <v xml:space="preserve">11M122 </v>
          </cell>
        </row>
        <row r="1320">
          <cell r="A1320" t="str">
            <v xml:space="preserve">11M123 </v>
          </cell>
        </row>
        <row r="1321">
          <cell r="A1321" t="str">
            <v xml:space="preserve">11M124 </v>
          </cell>
        </row>
        <row r="1322">
          <cell r="A1322" t="str">
            <v xml:space="preserve">11M12T </v>
          </cell>
        </row>
        <row r="1323">
          <cell r="A1323" t="str">
            <v xml:space="preserve">11M151 </v>
          </cell>
        </row>
        <row r="1324">
          <cell r="A1324" t="str">
            <v xml:space="preserve">11M152 </v>
          </cell>
        </row>
        <row r="1325">
          <cell r="A1325" t="str">
            <v xml:space="preserve">11M153 </v>
          </cell>
        </row>
        <row r="1326">
          <cell r="A1326" t="str">
            <v xml:space="preserve">11M15T </v>
          </cell>
        </row>
        <row r="1327">
          <cell r="A1327" t="str">
            <v xml:space="preserve">11M161 </v>
          </cell>
        </row>
        <row r="1328">
          <cell r="A1328" t="str">
            <v xml:space="preserve">11M162 </v>
          </cell>
        </row>
        <row r="1329">
          <cell r="A1329" t="str">
            <v xml:space="preserve">11M163 </v>
          </cell>
        </row>
        <row r="1330">
          <cell r="A1330" t="str">
            <v xml:space="preserve">11M164 </v>
          </cell>
        </row>
        <row r="1331">
          <cell r="A1331" t="str">
            <v xml:space="preserve">11M16T </v>
          </cell>
        </row>
        <row r="1332">
          <cell r="A1332" t="str">
            <v xml:space="preserve">11M171 </v>
          </cell>
        </row>
        <row r="1333">
          <cell r="A1333" t="str">
            <v xml:space="preserve">11M172 </v>
          </cell>
        </row>
        <row r="1334">
          <cell r="A1334" t="str">
            <v xml:space="preserve">11M173 </v>
          </cell>
        </row>
        <row r="1335">
          <cell r="A1335" t="str">
            <v xml:space="preserve">11M18Z </v>
          </cell>
        </row>
        <row r="1336">
          <cell r="A1336" t="str">
            <v xml:space="preserve">11M19T </v>
          </cell>
        </row>
        <row r="1337">
          <cell r="A1337" t="str">
            <v xml:space="preserve">11M19Z </v>
          </cell>
        </row>
        <row r="1338">
          <cell r="A1338" t="str">
            <v xml:space="preserve">12C031 </v>
          </cell>
        </row>
        <row r="1339">
          <cell r="A1339" t="str">
            <v xml:space="preserve">12C032 </v>
          </cell>
        </row>
        <row r="1340">
          <cell r="A1340" t="str">
            <v xml:space="preserve">12C03J </v>
          </cell>
        </row>
        <row r="1341">
          <cell r="A1341" t="str">
            <v xml:space="preserve">12C041 </v>
          </cell>
        </row>
        <row r="1342">
          <cell r="A1342" t="str">
            <v xml:space="preserve">12C042 </v>
          </cell>
        </row>
        <row r="1343">
          <cell r="A1343" t="str">
            <v xml:space="preserve">12C043 </v>
          </cell>
        </row>
        <row r="1344">
          <cell r="A1344" t="str">
            <v xml:space="preserve">12C044 </v>
          </cell>
        </row>
        <row r="1345">
          <cell r="A1345" t="str">
            <v xml:space="preserve">12C051 </v>
          </cell>
        </row>
        <row r="1346">
          <cell r="A1346" t="str">
            <v xml:space="preserve">12C061 </v>
          </cell>
        </row>
        <row r="1347">
          <cell r="A1347" t="str">
            <v xml:space="preserve">12C06J </v>
          </cell>
        </row>
        <row r="1348">
          <cell r="A1348" t="str">
            <v xml:space="preserve">12C071 </v>
          </cell>
        </row>
        <row r="1349">
          <cell r="A1349" t="str">
            <v xml:space="preserve">12C072 </v>
          </cell>
        </row>
        <row r="1350">
          <cell r="A1350" t="str">
            <v xml:space="preserve">12C07J </v>
          </cell>
        </row>
        <row r="1351">
          <cell r="A1351" t="str">
            <v xml:space="preserve">12C081 </v>
          </cell>
        </row>
        <row r="1352">
          <cell r="A1352" t="str">
            <v xml:space="preserve">12C08J </v>
          </cell>
        </row>
        <row r="1353">
          <cell r="A1353" t="str">
            <v xml:space="preserve">12C091 </v>
          </cell>
        </row>
        <row r="1354">
          <cell r="A1354" t="str">
            <v xml:space="preserve">12C101 </v>
          </cell>
        </row>
        <row r="1355">
          <cell r="A1355" t="str">
            <v xml:space="preserve">12C111 </v>
          </cell>
        </row>
        <row r="1356">
          <cell r="A1356" t="str">
            <v xml:space="preserve">12C112 </v>
          </cell>
        </row>
        <row r="1357">
          <cell r="A1357" t="str">
            <v xml:space="preserve">12C113 </v>
          </cell>
        </row>
        <row r="1358">
          <cell r="A1358" t="str">
            <v xml:space="preserve">12C121 </v>
          </cell>
        </row>
        <row r="1359">
          <cell r="A1359" t="str">
            <v xml:space="preserve">12C122 </v>
          </cell>
        </row>
        <row r="1360">
          <cell r="A1360" t="str">
            <v xml:space="preserve">12C123 </v>
          </cell>
        </row>
        <row r="1361">
          <cell r="A1361" t="str">
            <v xml:space="preserve">12C131 </v>
          </cell>
        </row>
        <row r="1362">
          <cell r="A1362" t="str">
            <v xml:space="preserve">12K02Z </v>
          </cell>
        </row>
        <row r="1363">
          <cell r="A1363" t="str">
            <v xml:space="preserve">12K03Z </v>
          </cell>
        </row>
        <row r="1364">
          <cell r="A1364" t="str">
            <v xml:space="preserve">12K06J </v>
          </cell>
        </row>
        <row r="1365">
          <cell r="A1365" t="str">
            <v xml:space="preserve">12M031 </v>
          </cell>
        </row>
        <row r="1366">
          <cell r="A1366" t="str">
            <v xml:space="preserve">12M032 </v>
          </cell>
        </row>
        <row r="1367">
          <cell r="A1367" t="str">
            <v xml:space="preserve">12M033 </v>
          </cell>
        </row>
        <row r="1368">
          <cell r="A1368" t="str">
            <v xml:space="preserve">12M03T </v>
          </cell>
        </row>
        <row r="1369">
          <cell r="A1369" t="str">
            <v xml:space="preserve">12M041 </v>
          </cell>
        </row>
        <row r="1370">
          <cell r="A1370" t="str">
            <v xml:space="preserve">12M042 </v>
          </cell>
        </row>
        <row r="1371">
          <cell r="A1371" t="str">
            <v xml:space="preserve">12M043 </v>
          </cell>
        </row>
        <row r="1372">
          <cell r="A1372" t="str">
            <v xml:space="preserve">12M04T </v>
          </cell>
        </row>
        <row r="1373">
          <cell r="A1373" t="str">
            <v xml:space="preserve">12M051 </v>
          </cell>
        </row>
        <row r="1374">
          <cell r="A1374" t="str">
            <v xml:space="preserve">12M05T </v>
          </cell>
        </row>
        <row r="1375">
          <cell r="A1375" t="str">
            <v xml:space="preserve">12M061 </v>
          </cell>
        </row>
        <row r="1376">
          <cell r="A1376" t="str">
            <v xml:space="preserve">12M062 </v>
          </cell>
        </row>
        <row r="1377">
          <cell r="A1377" t="str">
            <v xml:space="preserve">12M063 </v>
          </cell>
        </row>
        <row r="1378">
          <cell r="A1378" t="str">
            <v xml:space="preserve">12M064 </v>
          </cell>
        </row>
        <row r="1379">
          <cell r="A1379" t="str">
            <v xml:space="preserve">12M06T </v>
          </cell>
        </row>
        <row r="1380">
          <cell r="A1380" t="str">
            <v xml:space="preserve">12M071 </v>
          </cell>
        </row>
        <row r="1381">
          <cell r="A1381" t="str">
            <v xml:space="preserve">12M072 </v>
          </cell>
        </row>
        <row r="1382">
          <cell r="A1382" t="str">
            <v xml:space="preserve">12M073 </v>
          </cell>
        </row>
        <row r="1383">
          <cell r="A1383" t="str">
            <v xml:space="preserve">12M07T </v>
          </cell>
        </row>
        <row r="1384">
          <cell r="A1384" t="str">
            <v xml:space="preserve">12M08Z </v>
          </cell>
        </row>
        <row r="1385">
          <cell r="A1385" t="str">
            <v xml:space="preserve">13C031 </v>
          </cell>
        </row>
        <row r="1386">
          <cell r="A1386" t="str">
            <v xml:space="preserve">13C032 </v>
          </cell>
        </row>
        <row r="1387">
          <cell r="A1387" t="str">
            <v xml:space="preserve">13C033 </v>
          </cell>
        </row>
        <row r="1388">
          <cell r="A1388" t="str">
            <v xml:space="preserve">13C041 </v>
          </cell>
        </row>
        <row r="1389">
          <cell r="A1389" t="str">
            <v xml:space="preserve">13C042 </v>
          </cell>
        </row>
        <row r="1390">
          <cell r="A1390" t="str">
            <v xml:space="preserve">13C043 </v>
          </cell>
        </row>
        <row r="1391">
          <cell r="A1391" t="str">
            <v xml:space="preserve">13C051 </v>
          </cell>
        </row>
        <row r="1392">
          <cell r="A1392" t="str">
            <v xml:space="preserve">13C052 </v>
          </cell>
        </row>
        <row r="1393">
          <cell r="A1393" t="str">
            <v xml:space="preserve">13C053 </v>
          </cell>
        </row>
        <row r="1394">
          <cell r="A1394" t="str">
            <v xml:space="preserve">13C061 </v>
          </cell>
        </row>
        <row r="1395">
          <cell r="A1395" t="str">
            <v xml:space="preserve">13C06J </v>
          </cell>
        </row>
        <row r="1396">
          <cell r="A1396" t="str">
            <v xml:space="preserve">13C071 </v>
          </cell>
        </row>
        <row r="1397">
          <cell r="A1397" t="str">
            <v xml:space="preserve">13C072 </v>
          </cell>
        </row>
        <row r="1398">
          <cell r="A1398" t="str">
            <v xml:space="preserve">13C073 </v>
          </cell>
        </row>
        <row r="1399">
          <cell r="A1399" t="str">
            <v xml:space="preserve">13C07J </v>
          </cell>
        </row>
        <row r="1400">
          <cell r="A1400" t="str">
            <v xml:space="preserve">13C081 </v>
          </cell>
        </row>
        <row r="1401">
          <cell r="A1401" t="str">
            <v xml:space="preserve">13C082 </v>
          </cell>
        </row>
        <row r="1402">
          <cell r="A1402" t="str">
            <v xml:space="preserve">13C083 </v>
          </cell>
        </row>
        <row r="1403">
          <cell r="A1403" t="str">
            <v xml:space="preserve">13C08J </v>
          </cell>
        </row>
        <row r="1404">
          <cell r="A1404" t="str">
            <v xml:space="preserve">13C091 </v>
          </cell>
        </row>
        <row r="1405">
          <cell r="A1405" t="str">
            <v xml:space="preserve">13C092 </v>
          </cell>
        </row>
        <row r="1406">
          <cell r="A1406" t="str">
            <v xml:space="preserve">13C09T </v>
          </cell>
        </row>
        <row r="1407">
          <cell r="A1407" t="str">
            <v xml:space="preserve">13C101 </v>
          </cell>
        </row>
        <row r="1408">
          <cell r="A1408" t="str">
            <v xml:space="preserve">13C10T </v>
          </cell>
        </row>
        <row r="1409">
          <cell r="A1409" t="str">
            <v xml:space="preserve">13C111 </v>
          </cell>
        </row>
        <row r="1410">
          <cell r="A1410" t="str">
            <v xml:space="preserve">13C11J </v>
          </cell>
        </row>
        <row r="1411">
          <cell r="A1411" t="str">
            <v xml:space="preserve">13C121 </v>
          </cell>
        </row>
        <row r="1412">
          <cell r="A1412" t="str">
            <v xml:space="preserve">13C12J </v>
          </cell>
        </row>
        <row r="1413">
          <cell r="A1413" t="str">
            <v xml:space="preserve">13C131 </v>
          </cell>
        </row>
        <row r="1414">
          <cell r="A1414" t="str">
            <v xml:space="preserve">13C132 </v>
          </cell>
        </row>
        <row r="1415">
          <cell r="A1415" t="str">
            <v xml:space="preserve">13C133 </v>
          </cell>
        </row>
        <row r="1416">
          <cell r="A1416" t="str">
            <v xml:space="preserve">13C13T </v>
          </cell>
        </row>
        <row r="1417">
          <cell r="A1417" t="str">
            <v xml:space="preserve">13C141 </v>
          </cell>
        </row>
        <row r="1418">
          <cell r="A1418" t="str">
            <v xml:space="preserve">13C142 </v>
          </cell>
        </row>
        <row r="1419">
          <cell r="A1419" t="str">
            <v xml:space="preserve">13C143 </v>
          </cell>
        </row>
        <row r="1420">
          <cell r="A1420" t="str">
            <v xml:space="preserve">13C144 </v>
          </cell>
        </row>
        <row r="1421">
          <cell r="A1421" t="str">
            <v xml:space="preserve">13C151 </v>
          </cell>
        </row>
        <row r="1422">
          <cell r="A1422" t="str">
            <v xml:space="preserve">13C152 </v>
          </cell>
        </row>
        <row r="1423">
          <cell r="A1423" t="str">
            <v xml:space="preserve">13C153 </v>
          </cell>
        </row>
        <row r="1424">
          <cell r="A1424" t="str">
            <v xml:space="preserve">13C16J </v>
          </cell>
        </row>
        <row r="1425">
          <cell r="A1425" t="str">
            <v xml:space="preserve">13C171 </v>
          </cell>
        </row>
        <row r="1426">
          <cell r="A1426" t="str">
            <v xml:space="preserve">13C172 </v>
          </cell>
        </row>
        <row r="1427">
          <cell r="A1427" t="str">
            <v xml:space="preserve">13K02Z </v>
          </cell>
        </row>
        <row r="1428">
          <cell r="A1428" t="str">
            <v xml:space="preserve">13K03Z </v>
          </cell>
        </row>
        <row r="1429">
          <cell r="A1429" t="str">
            <v xml:space="preserve">13K04Z </v>
          </cell>
        </row>
        <row r="1430">
          <cell r="A1430" t="str">
            <v xml:space="preserve">13K05Z </v>
          </cell>
        </row>
        <row r="1431">
          <cell r="A1431" t="str">
            <v xml:space="preserve">13K06J </v>
          </cell>
        </row>
        <row r="1432">
          <cell r="A1432" t="str">
            <v xml:space="preserve">13M031 </v>
          </cell>
        </row>
        <row r="1433">
          <cell r="A1433" t="str">
            <v xml:space="preserve">13M032 </v>
          </cell>
        </row>
        <row r="1434">
          <cell r="A1434" t="str">
            <v xml:space="preserve">13M033 </v>
          </cell>
        </row>
        <row r="1435">
          <cell r="A1435" t="str">
            <v xml:space="preserve">13M03T </v>
          </cell>
        </row>
        <row r="1436">
          <cell r="A1436" t="str">
            <v xml:space="preserve">13M041 </v>
          </cell>
        </row>
        <row r="1437">
          <cell r="A1437" t="str">
            <v xml:space="preserve">13M042 </v>
          </cell>
        </row>
        <row r="1438">
          <cell r="A1438" t="str">
            <v xml:space="preserve">13M043 </v>
          </cell>
        </row>
        <row r="1439">
          <cell r="A1439" t="str">
            <v xml:space="preserve">13M04T </v>
          </cell>
        </row>
        <row r="1440">
          <cell r="A1440" t="str">
            <v xml:space="preserve">13M051 </v>
          </cell>
        </row>
        <row r="1441">
          <cell r="A1441" t="str">
            <v xml:space="preserve">13M061 </v>
          </cell>
        </row>
        <row r="1442">
          <cell r="A1442" t="str">
            <v xml:space="preserve">13M06T </v>
          </cell>
        </row>
        <row r="1443">
          <cell r="A1443" t="str">
            <v xml:space="preserve">13M071 </v>
          </cell>
        </row>
        <row r="1444">
          <cell r="A1444" t="str">
            <v xml:space="preserve">13M081 </v>
          </cell>
        </row>
        <row r="1445">
          <cell r="A1445" t="str">
            <v xml:space="preserve">13M09Z </v>
          </cell>
        </row>
        <row r="1446">
          <cell r="A1446" t="str">
            <v xml:space="preserve">13M10Z </v>
          </cell>
        </row>
        <row r="1447">
          <cell r="A1447" t="str">
            <v xml:space="preserve">14C02A </v>
          </cell>
        </row>
        <row r="1448">
          <cell r="A1448" t="str">
            <v xml:space="preserve">14C02B </v>
          </cell>
        </row>
        <row r="1449">
          <cell r="A1449" t="str">
            <v xml:space="preserve">14C02C </v>
          </cell>
        </row>
        <row r="1450">
          <cell r="A1450" t="str">
            <v xml:space="preserve">14C03Z </v>
          </cell>
        </row>
        <row r="1451">
          <cell r="A1451" t="str">
            <v xml:space="preserve">14C04T </v>
          </cell>
        </row>
        <row r="1452">
          <cell r="A1452" t="str">
            <v xml:space="preserve">14C04Z </v>
          </cell>
        </row>
        <row r="1453">
          <cell r="A1453" t="str">
            <v xml:space="preserve">14C05J </v>
          </cell>
        </row>
        <row r="1454">
          <cell r="A1454" t="str">
            <v xml:space="preserve">14C05Z </v>
          </cell>
        </row>
        <row r="1455">
          <cell r="A1455" t="str">
            <v xml:space="preserve">14M02T </v>
          </cell>
        </row>
        <row r="1456">
          <cell r="A1456" t="str">
            <v xml:space="preserve">14M02Z </v>
          </cell>
        </row>
        <row r="1457">
          <cell r="A1457" t="str">
            <v xml:space="preserve">14Z02A </v>
          </cell>
        </row>
        <row r="1458">
          <cell r="A1458" t="str">
            <v xml:space="preserve">14Z02B </v>
          </cell>
        </row>
        <row r="1459">
          <cell r="A1459" t="str">
            <v xml:space="preserve">14Z02C </v>
          </cell>
        </row>
        <row r="1460">
          <cell r="A1460" t="str">
            <v xml:space="preserve">14Z02T </v>
          </cell>
        </row>
        <row r="1461">
          <cell r="A1461" t="str">
            <v xml:space="preserve">14Z03A </v>
          </cell>
        </row>
        <row r="1462">
          <cell r="A1462" t="str">
            <v xml:space="preserve">14Z03B </v>
          </cell>
        </row>
        <row r="1463">
          <cell r="A1463" t="str">
            <v xml:space="preserve">14Z03T </v>
          </cell>
        </row>
        <row r="1464">
          <cell r="A1464" t="str">
            <v xml:space="preserve">14Z04T </v>
          </cell>
        </row>
        <row r="1465">
          <cell r="A1465" t="str">
            <v xml:space="preserve">14Z04Z </v>
          </cell>
        </row>
        <row r="1466">
          <cell r="A1466" t="str">
            <v xml:space="preserve">14Z05Z </v>
          </cell>
        </row>
        <row r="1467">
          <cell r="A1467" t="str">
            <v xml:space="preserve">14Z06T </v>
          </cell>
        </row>
        <row r="1468">
          <cell r="A1468" t="str">
            <v xml:space="preserve">14Z06Z </v>
          </cell>
        </row>
        <row r="1469">
          <cell r="A1469" t="str">
            <v xml:space="preserve">14Z07Z </v>
          </cell>
        </row>
        <row r="1470">
          <cell r="A1470" t="str">
            <v xml:space="preserve">15Z02T </v>
          </cell>
        </row>
        <row r="1471">
          <cell r="A1471" t="str">
            <v xml:space="preserve">15Z02Z </v>
          </cell>
        </row>
        <row r="1472">
          <cell r="A1472" t="str">
            <v xml:space="preserve">15Z03Z </v>
          </cell>
        </row>
        <row r="1473">
          <cell r="A1473" t="str">
            <v xml:space="preserve">15Z04E </v>
          </cell>
        </row>
        <row r="1474">
          <cell r="A1474" t="str">
            <v xml:space="preserve">15Z05A </v>
          </cell>
        </row>
        <row r="1475">
          <cell r="A1475" t="str">
            <v xml:space="preserve">15Z05B </v>
          </cell>
        </row>
        <row r="1476">
          <cell r="A1476" t="str">
            <v xml:space="preserve">15Z05C </v>
          </cell>
        </row>
        <row r="1477">
          <cell r="A1477" t="str">
            <v xml:space="preserve">15Z05D </v>
          </cell>
        </row>
        <row r="1478">
          <cell r="A1478" t="str">
            <v xml:space="preserve">15Z06A </v>
          </cell>
        </row>
        <row r="1479">
          <cell r="A1479" t="str">
            <v xml:space="preserve">15Z06B </v>
          </cell>
        </row>
        <row r="1480">
          <cell r="A1480" t="str">
            <v xml:space="preserve">15Z06C </v>
          </cell>
        </row>
        <row r="1481">
          <cell r="A1481" t="str">
            <v xml:space="preserve">15Z06D </v>
          </cell>
        </row>
        <row r="1482">
          <cell r="A1482" t="str">
            <v xml:space="preserve">15Z07A </v>
          </cell>
        </row>
        <row r="1483">
          <cell r="A1483" t="str">
            <v xml:space="preserve">15Z07B </v>
          </cell>
        </row>
        <row r="1484">
          <cell r="A1484" t="str">
            <v xml:space="preserve">15Z07C </v>
          </cell>
        </row>
        <row r="1485">
          <cell r="A1485" t="str">
            <v xml:space="preserve">15Z08E </v>
          </cell>
        </row>
        <row r="1486">
          <cell r="A1486" t="str">
            <v xml:space="preserve">15Z08Z </v>
          </cell>
        </row>
        <row r="1487">
          <cell r="A1487" t="str">
            <v xml:space="preserve">15Z09E </v>
          </cell>
        </row>
        <row r="1488">
          <cell r="A1488" t="str">
            <v xml:space="preserve">15Z09Z </v>
          </cell>
        </row>
        <row r="1489">
          <cell r="A1489" t="str">
            <v xml:space="preserve">16C021 </v>
          </cell>
        </row>
        <row r="1490">
          <cell r="A1490" t="str">
            <v xml:space="preserve">16C022 </v>
          </cell>
        </row>
        <row r="1491">
          <cell r="A1491" t="str">
            <v xml:space="preserve">16C023 </v>
          </cell>
        </row>
        <row r="1492">
          <cell r="A1492" t="str">
            <v xml:space="preserve">16C031 </v>
          </cell>
        </row>
        <row r="1493">
          <cell r="A1493" t="str">
            <v xml:space="preserve">16C032 </v>
          </cell>
        </row>
        <row r="1494">
          <cell r="A1494" t="str">
            <v xml:space="preserve">16C033 </v>
          </cell>
        </row>
        <row r="1495">
          <cell r="A1495" t="str">
            <v xml:space="preserve">16C03J </v>
          </cell>
        </row>
        <row r="1496">
          <cell r="A1496" t="str">
            <v xml:space="preserve">16M061 </v>
          </cell>
        </row>
        <row r="1497">
          <cell r="A1497" t="str">
            <v xml:space="preserve">16M062 </v>
          </cell>
        </row>
        <row r="1498">
          <cell r="A1498" t="str">
            <v xml:space="preserve">16M071 </v>
          </cell>
        </row>
        <row r="1499">
          <cell r="A1499" t="str">
            <v xml:space="preserve">16M081 </v>
          </cell>
        </row>
        <row r="1500">
          <cell r="A1500" t="str">
            <v xml:space="preserve">16M082 </v>
          </cell>
        </row>
        <row r="1501">
          <cell r="A1501" t="str">
            <v xml:space="preserve">16M083 </v>
          </cell>
        </row>
        <row r="1502">
          <cell r="A1502" t="str">
            <v xml:space="preserve">16M091 </v>
          </cell>
        </row>
        <row r="1503">
          <cell r="A1503" t="str">
            <v xml:space="preserve">16M092 </v>
          </cell>
        </row>
        <row r="1504">
          <cell r="A1504" t="str">
            <v xml:space="preserve">16M093 </v>
          </cell>
        </row>
        <row r="1505">
          <cell r="A1505" t="str">
            <v xml:space="preserve">16M094 </v>
          </cell>
        </row>
        <row r="1506">
          <cell r="A1506" t="str">
            <v xml:space="preserve">16M09T </v>
          </cell>
        </row>
        <row r="1507">
          <cell r="A1507" t="str">
            <v xml:space="preserve">16M101 </v>
          </cell>
        </row>
        <row r="1508">
          <cell r="A1508" t="str">
            <v xml:space="preserve">16M102 </v>
          </cell>
        </row>
        <row r="1509">
          <cell r="A1509" t="str">
            <v xml:space="preserve">16M103 </v>
          </cell>
        </row>
        <row r="1510">
          <cell r="A1510" t="str">
            <v xml:space="preserve">16M104 </v>
          </cell>
        </row>
        <row r="1511">
          <cell r="A1511" t="str">
            <v xml:space="preserve">16M10T </v>
          </cell>
        </row>
        <row r="1512">
          <cell r="A1512" t="str">
            <v xml:space="preserve">16M111 </v>
          </cell>
        </row>
        <row r="1513">
          <cell r="A1513" t="str">
            <v xml:space="preserve">16M112 </v>
          </cell>
        </row>
        <row r="1514">
          <cell r="A1514" t="str">
            <v xml:space="preserve">16M113 </v>
          </cell>
        </row>
        <row r="1515">
          <cell r="A1515" t="str">
            <v xml:space="preserve">16M114 </v>
          </cell>
        </row>
        <row r="1516">
          <cell r="A1516" t="str">
            <v xml:space="preserve">16M11T </v>
          </cell>
        </row>
        <row r="1517">
          <cell r="A1517" t="str">
            <v xml:space="preserve">16M121 </v>
          </cell>
        </row>
        <row r="1518">
          <cell r="A1518" t="str">
            <v xml:space="preserve">16M122 </v>
          </cell>
        </row>
        <row r="1519">
          <cell r="A1519" t="str">
            <v xml:space="preserve">16M123 </v>
          </cell>
        </row>
        <row r="1520">
          <cell r="A1520" t="str">
            <v xml:space="preserve">16M12T </v>
          </cell>
        </row>
        <row r="1521">
          <cell r="A1521" t="str">
            <v xml:space="preserve">16M131 </v>
          </cell>
        </row>
        <row r="1522">
          <cell r="A1522" t="str">
            <v xml:space="preserve">16M132 </v>
          </cell>
        </row>
        <row r="1523">
          <cell r="A1523" t="str">
            <v xml:space="preserve">16M133 </v>
          </cell>
        </row>
        <row r="1524">
          <cell r="A1524" t="str">
            <v xml:space="preserve">16M134 </v>
          </cell>
        </row>
        <row r="1525">
          <cell r="A1525" t="str">
            <v xml:space="preserve">16M13T </v>
          </cell>
        </row>
        <row r="1526">
          <cell r="A1526" t="str">
            <v xml:space="preserve">16M14Z </v>
          </cell>
        </row>
        <row r="1527">
          <cell r="A1527" t="str">
            <v xml:space="preserve">16M15T </v>
          </cell>
        </row>
        <row r="1528">
          <cell r="A1528" t="str">
            <v xml:space="preserve">16M15Z </v>
          </cell>
        </row>
        <row r="1529">
          <cell r="A1529" t="str">
            <v xml:space="preserve">16M161 </v>
          </cell>
        </row>
        <row r="1530">
          <cell r="A1530" t="str">
            <v xml:space="preserve">16M162 </v>
          </cell>
        </row>
        <row r="1531">
          <cell r="A1531" t="str">
            <v xml:space="preserve">16M163 </v>
          </cell>
        </row>
        <row r="1532">
          <cell r="A1532" t="str">
            <v xml:space="preserve">16M164 </v>
          </cell>
        </row>
        <row r="1533">
          <cell r="A1533" t="str">
            <v xml:space="preserve">16M16T </v>
          </cell>
        </row>
        <row r="1534">
          <cell r="A1534" t="str">
            <v xml:space="preserve">16M171 </v>
          </cell>
        </row>
        <row r="1535">
          <cell r="A1535" t="str">
            <v xml:space="preserve">16M172 </v>
          </cell>
        </row>
        <row r="1536">
          <cell r="A1536" t="str">
            <v xml:space="preserve">16M17T </v>
          </cell>
        </row>
        <row r="1537">
          <cell r="A1537" t="str">
            <v xml:space="preserve">17C021 </v>
          </cell>
        </row>
        <row r="1538">
          <cell r="A1538" t="str">
            <v xml:space="preserve">17C022 </v>
          </cell>
        </row>
        <row r="1539">
          <cell r="A1539" t="str">
            <v xml:space="preserve">17C023 </v>
          </cell>
        </row>
        <row r="1540">
          <cell r="A1540" t="str">
            <v xml:space="preserve">17C024 </v>
          </cell>
        </row>
        <row r="1541">
          <cell r="A1541" t="str">
            <v xml:space="preserve">17C031 </v>
          </cell>
        </row>
        <row r="1542">
          <cell r="A1542" t="str">
            <v xml:space="preserve">17C032 </v>
          </cell>
        </row>
        <row r="1543">
          <cell r="A1543" t="str">
            <v xml:space="preserve">17C033 </v>
          </cell>
        </row>
        <row r="1544">
          <cell r="A1544" t="str">
            <v xml:space="preserve">17C034 </v>
          </cell>
        </row>
        <row r="1545">
          <cell r="A1545" t="str">
            <v xml:space="preserve">17C03J </v>
          </cell>
        </row>
        <row r="1546">
          <cell r="A1546" t="str">
            <v xml:space="preserve">17C041 </v>
          </cell>
        </row>
        <row r="1547">
          <cell r="A1547" t="str">
            <v xml:space="preserve">17C042 </v>
          </cell>
        </row>
        <row r="1548">
          <cell r="A1548" t="str">
            <v xml:space="preserve">17C043 </v>
          </cell>
        </row>
        <row r="1549">
          <cell r="A1549" t="str">
            <v xml:space="preserve">17C044 </v>
          </cell>
        </row>
        <row r="1550">
          <cell r="A1550" t="str">
            <v xml:space="preserve">17C051 </v>
          </cell>
        </row>
        <row r="1551">
          <cell r="A1551" t="str">
            <v xml:space="preserve">17C052 </v>
          </cell>
        </row>
        <row r="1552">
          <cell r="A1552" t="str">
            <v xml:space="preserve">17C053 </v>
          </cell>
        </row>
        <row r="1553">
          <cell r="A1553" t="str">
            <v xml:space="preserve">17C05J </v>
          </cell>
        </row>
        <row r="1554">
          <cell r="A1554" t="str">
            <v xml:space="preserve">17K041 </v>
          </cell>
        </row>
        <row r="1555">
          <cell r="A1555" t="str">
            <v xml:space="preserve">17K042 </v>
          </cell>
        </row>
        <row r="1556">
          <cell r="A1556" t="str">
            <v xml:space="preserve">17K043 </v>
          </cell>
        </row>
        <row r="1557">
          <cell r="A1557" t="str">
            <v xml:space="preserve">17K051 </v>
          </cell>
        </row>
        <row r="1558">
          <cell r="A1558" t="str">
            <v xml:space="preserve">17K061 </v>
          </cell>
        </row>
        <row r="1559">
          <cell r="A1559" t="str">
            <v xml:space="preserve">17K062 </v>
          </cell>
        </row>
        <row r="1560">
          <cell r="A1560" t="str">
            <v xml:space="preserve">17K07J </v>
          </cell>
        </row>
        <row r="1561">
          <cell r="A1561" t="str">
            <v xml:space="preserve">17M051 </v>
          </cell>
        </row>
        <row r="1562">
          <cell r="A1562" t="str">
            <v xml:space="preserve">17M052 </v>
          </cell>
        </row>
        <row r="1563">
          <cell r="A1563" t="str">
            <v xml:space="preserve">17M053 </v>
          </cell>
        </row>
        <row r="1564">
          <cell r="A1564" t="str">
            <v xml:space="preserve">17M054 </v>
          </cell>
        </row>
        <row r="1565">
          <cell r="A1565" t="str">
            <v xml:space="preserve">17M061 </v>
          </cell>
        </row>
        <row r="1566">
          <cell r="A1566" t="str">
            <v xml:space="preserve">17M062 </v>
          </cell>
        </row>
        <row r="1567">
          <cell r="A1567" t="str">
            <v xml:space="preserve">17M063 </v>
          </cell>
        </row>
        <row r="1568">
          <cell r="A1568" t="str">
            <v xml:space="preserve">17M064 </v>
          </cell>
        </row>
        <row r="1569">
          <cell r="A1569" t="str">
            <v xml:space="preserve">17M06T </v>
          </cell>
        </row>
        <row r="1570">
          <cell r="A1570" t="str">
            <v xml:space="preserve">17M071 </v>
          </cell>
        </row>
        <row r="1571">
          <cell r="A1571" t="str">
            <v xml:space="preserve">17M072 </v>
          </cell>
        </row>
        <row r="1572">
          <cell r="A1572" t="str">
            <v xml:space="preserve">17M073 </v>
          </cell>
        </row>
        <row r="1573">
          <cell r="A1573" t="str">
            <v xml:space="preserve">17M074 </v>
          </cell>
        </row>
        <row r="1574">
          <cell r="A1574" t="str">
            <v xml:space="preserve">17M07T </v>
          </cell>
        </row>
        <row r="1575">
          <cell r="A1575" t="str">
            <v xml:space="preserve">17M081 </v>
          </cell>
        </row>
        <row r="1576">
          <cell r="A1576" t="str">
            <v xml:space="preserve">17M082 </v>
          </cell>
        </row>
        <row r="1577">
          <cell r="A1577" t="str">
            <v xml:space="preserve">17M083 </v>
          </cell>
        </row>
        <row r="1578">
          <cell r="A1578" t="str">
            <v xml:space="preserve">17M084 </v>
          </cell>
        </row>
        <row r="1579">
          <cell r="A1579" t="str">
            <v xml:space="preserve">17M08T </v>
          </cell>
        </row>
        <row r="1580">
          <cell r="A1580" t="str">
            <v xml:space="preserve">17M091 </v>
          </cell>
        </row>
        <row r="1581">
          <cell r="A1581" t="str">
            <v xml:space="preserve">17M092 </v>
          </cell>
        </row>
        <row r="1582">
          <cell r="A1582" t="str">
            <v xml:space="preserve">17M093 </v>
          </cell>
        </row>
        <row r="1583">
          <cell r="A1583" t="str">
            <v xml:space="preserve">17M094 </v>
          </cell>
        </row>
        <row r="1584">
          <cell r="A1584" t="str">
            <v xml:space="preserve">17M09T </v>
          </cell>
        </row>
        <row r="1585">
          <cell r="A1585" t="str">
            <v xml:space="preserve">17M111 </v>
          </cell>
        </row>
        <row r="1586">
          <cell r="A1586" t="str">
            <v xml:space="preserve">17M112 </v>
          </cell>
        </row>
        <row r="1587">
          <cell r="A1587" t="str">
            <v xml:space="preserve">17M113 </v>
          </cell>
        </row>
        <row r="1588">
          <cell r="A1588" t="str">
            <v xml:space="preserve">17M11T </v>
          </cell>
        </row>
        <row r="1589">
          <cell r="A1589" t="str">
            <v xml:space="preserve">17M121 </v>
          </cell>
        </row>
        <row r="1590">
          <cell r="A1590" t="str">
            <v xml:space="preserve">17M122 </v>
          </cell>
        </row>
        <row r="1591">
          <cell r="A1591" t="str">
            <v xml:space="preserve">17M123 </v>
          </cell>
        </row>
        <row r="1592">
          <cell r="A1592" t="str">
            <v xml:space="preserve">17M124 </v>
          </cell>
        </row>
        <row r="1593">
          <cell r="A1593" t="str">
            <v xml:space="preserve">17M12T </v>
          </cell>
        </row>
        <row r="1594">
          <cell r="A1594" t="str">
            <v xml:space="preserve">17M131 </v>
          </cell>
        </row>
        <row r="1595">
          <cell r="A1595" t="str">
            <v xml:space="preserve">17M132 </v>
          </cell>
        </row>
        <row r="1596">
          <cell r="A1596" t="str">
            <v xml:space="preserve">17M133 </v>
          </cell>
        </row>
        <row r="1597">
          <cell r="A1597" t="str">
            <v xml:space="preserve">17M13T </v>
          </cell>
        </row>
        <row r="1598">
          <cell r="A1598" t="str">
            <v xml:space="preserve">17M14Z </v>
          </cell>
        </row>
        <row r="1599">
          <cell r="A1599" t="str">
            <v xml:space="preserve">18C021 </v>
          </cell>
        </row>
        <row r="1600">
          <cell r="A1600" t="str">
            <v xml:space="preserve">18C022 </v>
          </cell>
        </row>
        <row r="1601">
          <cell r="A1601" t="str">
            <v xml:space="preserve">18C023 </v>
          </cell>
        </row>
        <row r="1602">
          <cell r="A1602" t="str">
            <v xml:space="preserve">18C024 </v>
          </cell>
        </row>
        <row r="1603">
          <cell r="A1603" t="str">
            <v xml:space="preserve">18C02J </v>
          </cell>
        </row>
        <row r="1604">
          <cell r="A1604" t="str">
            <v xml:space="preserve">18M021 </v>
          </cell>
        </row>
        <row r="1605">
          <cell r="A1605" t="str">
            <v xml:space="preserve">18M022 </v>
          </cell>
        </row>
        <row r="1606">
          <cell r="A1606" t="str">
            <v xml:space="preserve">18M023 </v>
          </cell>
        </row>
        <row r="1607">
          <cell r="A1607" t="str">
            <v xml:space="preserve">18M031 </v>
          </cell>
        </row>
        <row r="1608">
          <cell r="A1608" t="str">
            <v xml:space="preserve">18M032 </v>
          </cell>
        </row>
        <row r="1609">
          <cell r="A1609" t="str">
            <v xml:space="preserve">18M033 </v>
          </cell>
        </row>
        <row r="1610">
          <cell r="A1610" t="str">
            <v xml:space="preserve">18M03T </v>
          </cell>
        </row>
        <row r="1611">
          <cell r="A1611" t="str">
            <v xml:space="preserve">18M041 </v>
          </cell>
        </row>
        <row r="1612">
          <cell r="A1612" t="str">
            <v xml:space="preserve">18M042 </v>
          </cell>
        </row>
        <row r="1613">
          <cell r="A1613" t="str">
            <v xml:space="preserve">18M043 </v>
          </cell>
        </row>
        <row r="1614">
          <cell r="A1614" t="str">
            <v xml:space="preserve">18M04T </v>
          </cell>
        </row>
        <row r="1615">
          <cell r="A1615" t="str">
            <v xml:space="preserve">18M061 </v>
          </cell>
        </row>
        <row r="1616">
          <cell r="A1616" t="str">
            <v xml:space="preserve">18M062 </v>
          </cell>
        </row>
        <row r="1617">
          <cell r="A1617" t="str">
            <v xml:space="preserve">18M063 </v>
          </cell>
        </row>
        <row r="1618">
          <cell r="A1618" t="str">
            <v xml:space="preserve">18M064 </v>
          </cell>
        </row>
        <row r="1619">
          <cell r="A1619" t="str">
            <v xml:space="preserve">18M071 </v>
          </cell>
        </row>
        <row r="1620">
          <cell r="A1620" t="str">
            <v xml:space="preserve">18M072 </v>
          </cell>
        </row>
        <row r="1621">
          <cell r="A1621" t="str">
            <v xml:space="preserve">18M073 </v>
          </cell>
        </row>
        <row r="1622">
          <cell r="A1622" t="str">
            <v xml:space="preserve">18M074 </v>
          </cell>
        </row>
        <row r="1623">
          <cell r="A1623" t="str">
            <v xml:space="preserve">18M07T </v>
          </cell>
        </row>
        <row r="1624">
          <cell r="A1624" t="str">
            <v xml:space="preserve">18M091 </v>
          </cell>
        </row>
        <row r="1625">
          <cell r="A1625" t="str">
            <v xml:space="preserve">18M092 </v>
          </cell>
        </row>
        <row r="1626">
          <cell r="A1626" t="str">
            <v xml:space="preserve">18M09T </v>
          </cell>
        </row>
        <row r="1627">
          <cell r="A1627" t="str">
            <v xml:space="preserve">18M101 </v>
          </cell>
        </row>
        <row r="1628">
          <cell r="A1628" t="str">
            <v xml:space="preserve">18M102 </v>
          </cell>
        </row>
        <row r="1629">
          <cell r="A1629" t="str">
            <v xml:space="preserve">18M103 </v>
          </cell>
        </row>
        <row r="1630">
          <cell r="A1630" t="str">
            <v xml:space="preserve">18M10T </v>
          </cell>
        </row>
        <row r="1631">
          <cell r="A1631" t="str">
            <v xml:space="preserve">18M111 </v>
          </cell>
        </row>
        <row r="1632">
          <cell r="A1632" t="str">
            <v xml:space="preserve">18M112 </v>
          </cell>
        </row>
        <row r="1633">
          <cell r="A1633" t="str">
            <v xml:space="preserve">18M113 </v>
          </cell>
        </row>
        <row r="1634">
          <cell r="A1634" t="str">
            <v xml:space="preserve">18M114 </v>
          </cell>
        </row>
        <row r="1635">
          <cell r="A1635" t="str">
            <v xml:space="preserve">18M11T </v>
          </cell>
        </row>
        <row r="1636">
          <cell r="A1636" t="str">
            <v xml:space="preserve">18M12Z </v>
          </cell>
        </row>
        <row r="1637">
          <cell r="A1637" t="str">
            <v xml:space="preserve">18M13E </v>
          </cell>
        </row>
        <row r="1638">
          <cell r="A1638" t="str">
            <v xml:space="preserve">18M14T </v>
          </cell>
        </row>
        <row r="1639">
          <cell r="A1639" t="str">
            <v xml:space="preserve">18M14Z </v>
          </cell>
        </row>
        <row r="1640">
          <cell r="A1640" t="str">
            <v xml:space="preserve">19C021 </v>
          </cell>
        </row>
        <row r="1641">
          <cell r="A1641" t="str">
            <v xml:space="preserve">19C023 </v>
          </cell>
        </row>
        <row r="1642">
          <cell r="A1642" t="str">
            <v xml:space="preserve">19M021 </v>
          </cell>
        </row>
        <row r="1643">
          <cell r="A1643" t="str">
            <v xml:space="preserve">19M022 </v>
          </cell>
        </row>
        <row r="1644">
          <cell r="A1644" t="str">
            <v xml:space="preserve">19M023 </v>
          </cell>
        </row>
        <row r="1645">
          <cell r="A1645" t="str">
            <v xml:space="preserve">19M024 </v>
          </cell>
        </row>
        <row r="1646">
          <cell r="A1646" t="str">
            <v xml:space="preserve">19M02T </v>
          </cell>
        </row>
        <row r="1647">
          <cell r="A1647" t="str">
            <v xml:space="preserve">19M061 </v>
          </cell>
        </row>
        <row r="1648">
          <cell r="A1648" t="str">
            <v xml:space="preserve">19M062 </v>
          </cell>
        </row>
        <row r="1649">
          <cell r="A1649" t="str">
            <v xml:space="preserve">19M063 </v>
          </cell>
        </row>
        <row r="1650">
          <cell r="A1650" t="str">
            <v xml:space="preserve">19M064 </v>
          </cell>
        </row>
        <row r="1651">
          <cell r="A1651" t="str">
            <v xml:space="preserve">19M06T </v>
          </cell>
        </row>
        <row r="1652">
          <cell r="A1652" t="str">
            <v xml:space="preserve">19M071 </v>
          </cell>
        </row>
        <row r="1653">
          <cell r="A1653" t="str">
            <v xml:space="preserve">19M072 </v>
          </cell>
        </row>
        <row r="1654">
          <cell r="A1654" t="str">
            <v xml:space="preserve">19M073 </v>
          </cell>
        </row>
        <row r="1655">
          <cell r="A1655" t="str">
            <v xml:space="preserve">19M074 </v>
          </cell>
        </row>
        <row r="1656">
          <cell r="A1656" t="str">
            <v xml:space="preserve">19M07T </v>
          </cell>
        </row>
        <row r="1657">
          <cell r="A1657" t="str">
            <v xml:space="preserve">19M101 </v>
          </cell>
        </row>
        <row r="1658">
          <cell r="A1658" t="str">
            <v xml:space="preserve">19M102 </v>
          </cell>
        </row>
        <row r="1659">
          <cell r="A1659" t="str">
            <v xml:space="preserve">19M103 </v>
          </cell>
        </row>
        <row r="1660">
          <cell r="A1660" t="str">
            <v xml:space="preserve">19M10T </v>
          </cell>
        </row>
        <row r="1661">
          <cell r="A1661" t="str">
            <v xml:space="preserve">19M111 </v>
          </cell>
        </row>
        <row r="1662">
          <cell r="A1662" t="str">
            <v xml:space="preserve">19M112 </v>
          </cell>
        </row>
        <row r="1663">
          <cell r="A1663" t="str">
            <v xml:space="preserve">19M113 </v>
          </cell>
        </row>
        <row r="1664">
          <cell r="A1664" t="str">
            <v xml:space="preserve">19M114 </v>
          </cell>
        </row>
        <row r="1665">
          <cell r="A1665" t="str">
            <v xml:space="preserve">19M11T </v>
          </cell>
        </row>
        <row r="1666">
          <cell r="A1666" t="str">
            <v xml:space="preserve">19M121 </v>
          </cell>
        </row>
        <row r="1667">
          <cell r="A1667" t="str">
            <v xml:space="preserve">19M122 </v>
          </cell>
        </row>
        <row r="1668">
          <cell r="A1668" t="str">
            <v xml:space="preserve">19M12T </v>
          </cell>
        </row>
        <row r="1669">
          <cell r="A1669" t="str">
            <v xml:space="preserve">19M131 </v>
          </cell>
        </row>
        <row r="1670">
          <cell r="A1670" t="str">
            <v xml:space="preserve">19M13T </v>
          </cell>
        </row>
        <row r="1671">
          <cell r="A1671" t="str">
            <v xml:space="preserve">19M141 </v>
          </cell>
        </row>
        <row r="1672">
          <cell r="A1672" t="str">
            <v xml:space="preserve">19M142 </v>
          </cell>
        </row>
        <row r="1673">
          <cell r="A1673" t="str">
            <v xml:space="preserve">19M143 </v>
          </cell>
        </row>
        <row r="1674">
          <cell r="A1674" t="str">
            <v xml:space="preserve">19M14T </v>
          </cell>
        </row>
        <row r="1675">
          <cell r="A1675" t="str">
            <v xml:space="preserve">19M151 </v>
          </cell>
        </row>
        <row r="1676">
          <cell r="A1676" t="str">
            <v xml:space="preserve">19M152 </v>
          </cell>
        </row>
        <row r="1677">
          <cell r="A1677" t="str">
            <v xml:space="preserve">19M153 </v>
          </cell>
        </row>
        <row r="1678">
          <cell r="A1678" t="str">
            <v xml:space="preserve">19M15T </v>
          </cell>
        </row>
        <row r="1679">
          <cell r="A1679" t="str">
            <v xml:space="preserve">19M161 </v>
          </cell>
        </row>
        <row r="1680">
          <cell r="A1680" t="str">
            <v xml:space="preserve">19M162 </v>
          </cell>
        </row>
        <row r="1681">
          <cell r="A1681" t="str">
            <v xml:space="preserve">19M163 </v>
          </cell>
        </row>
        <row r="1682">
          <cell r="A1682" t="str">
            <v xml:space="preserve">19M16T </v>
          </cell>
        </row>
        <row r="1683">
          <cell r="A1683" t="str">
            <v xml:space="preserve">19M171 </v>
          </cell>
        </row>
        <row r="1684">
          <cell r="A1684" t="str">
            <v xml:space="preserve">19M181 </v>
          </cell>
        </row>
        <row r="1685">
          <cell r="A1685" t="str">
            <v xml:space="preserve">19M18T </v>
          </cell>
        </row>
        <row r="1686">
          <cell r="A1686" t="str">
            <v xml:space="preserve">19M191 </v>
          </cell>
        </row>
        <row r="1687">
          <cell r="A1687" t="str">
            <v xml:space="preserve">19M192 </v>
          </cell>
        </row>
        <row r="1688">
          <cell r="A1688" t="str">
            <v xml:space="preserve">19M193 </v>
          </cell>
        </row>
        <row r="1689">
          <cell r="A1689" t="str">
            <v xml:space="preserve">19M19T </v>
          </cell>
        </row>
        <row r="1690">
          <cell r="A1690" t="str">
            <v xml:space="preserve">19M201 </v>
          </cell>
        </row>
        <row r="1691">
          <cell r="A1691" t="str">
            <v xml:space="preserve">19M202 </v>
          </cell>
        </row>
        <row r="1692">
          <cell r="A1692" t="str">
            <v xml:space="preserve">19M203 </v>
          </cell>
        </row>
        <row r="1693">
          <cell r="A1693" t="str">
            <v xml:space="preserve">19M20T </v>
          </cell>
        </row>
        <row r="1694">
          <cell r="A1694" t="str">
            <v xml:space="preserve">19M21Z </v>
          </cell>
        </row>
        <row r="1695">
          <cell r="A1695" t="str">
            <v xml:space="preserve">19M22T </v>
          </cell>
        </row>
        <row r="1696">
          <cell r="A1696" t="str">
            <v xml:space="preserve">19M22Z </v>
          </cell>
        </row>
        <row r="1697">
          <cell r="A1697" t="str">
            <v xml:space="preserve">20Z021 </v>
          </cell>
        </row>
        <row r="1698">
          <cell r="A1698" t="str">
            <v xml:space="preserve">20Z022 </v>
          </cell>
        </row>
        <row r="1699">
          <cell r="A1699" t="str">
            <v xml:space="preserve">20Z023 </v>
          </cell>
        </row>
        <row r="1700">
          <cell r="A1700" t="str">
            <v xml:space="preserve">20Z02T </v>
          </cell>
        </row>
        <row r="1701">
          <cell r="A1701" t="str">
            <v xml:space="preserve">20Z031 </v>
          </cell>
        </row>
        <row r="1702">
          <cell r="A1702" t="str">
            <v xml:space="preserve">20Z041 </v>
          </cell>
        </row>
        <row r="1703">
          <cell r="A1703" t="str">
            <v xml:space="preserve">20Z042 </v>
          </cell>
        </row>
        <row r="1704">
          <cell r="A1704" t="str">
            <v xml:space="preserve">20Z043 </v>
          </cell>
        </row>
        <row r="1705">
          <cell r="A1705" t="str">
            <v xml:space="preserve">20Z044 </v>
          </cell>
        </row>
        <row r="1706">
          <cell r="A1706" t="str">
            <v xml:space="preserve">20Z04T </v>
          </cell>
        </row>
        <row r="1707">
          <cell r="A1707" t="str">
            <v xml:space="preserve">20Z051 </v>
          </cell>
        </row>
        <row r="1708">
          <cell r="A1708" t="str">
            <v xml:space="preserve">20Z052 </v>
          </cell>
        </row>
        <row r="1709">
          <cell r="A1709" t="str">
            <v xml:space="preserve">20Z053 </v>
          </cell>
        </row>
        <row r="1710">
          <cell r="A1710" t="str">
            <v xml:space="preserve">20Z061 </v>
          </cell>
        </row>
        <row r="1711">
          <cell r="A1711" t="str">
            <v xml:space="preserve">20Z062 </v>
          </cell>
        </row>
        <row r="1712">
          <cell r="A1712" t="str">
            <v xml:space="preserve">20Z063 </v>
          </cell>
        </row>
        <row r="1713">
          <cell r="A1713" t="str">
            <v xml:space="preserve">20Z06T </v>
          </cell>
        </row>
        <row r="1714">
          <cell r="A1714" t="str">
            <v xml:space="preserve">21C021 </v>
          </cell>
        </row>
        <row r="1715">
          <cell r="A1715" t="str">
            <v xml:space="preserve">21C022 </v>
          </cell>
        </row>
        <row r="1716">
          <cell r="A1716" t="str">
            <v xml:space="preserve">21C023 </v>
          </cell>
        </row>
        <row r="1717">
          <cell r="A1717" t="str">
            <v xml:space="preserve">21C02J </v>
          </cell>
        </row>
        <row r="1718">
          <cell r="A1718" t="str">
            <v xml:space="preserve">21C031 </v>
          </cell>
        </row>
        <row r="1719">
          <cell r="A1719" t="str">
            <v xml:space="preserve">21C041 </v>
          </cell>
        </row>
        <row r="1720">
          <cell r="A1720" t="str">
            <v xml:space="preserve">21C04J </v>
          </cell>
        </row>
        <row r="1721">
          <cell r="A1721" t="str">
            <v xml:space="preserve">21C051 </v>
          </cell>
        </row>
        <row r="1722">
          <cell r="A1722" t="str">
            <v xml:space="preserve">21C052 </v>
          </cell>
        </row>
        <row r="1723">
          <cell r="A1723" t="str">
            <v xml:space="preserve">21C053 </v>
          </cell>
        </row>
        <row r="1724">
          <cell r="A1724" t="str">
            <v xml:space="preserve">21C054 </v>
          </cell>
        </row>
        <row r="1725">
          <cell r="A1725" t="str">
            <v xml:space="preserve">21C05J </v>
          </cell>
        </row>
        <row r="1726">
          <cell r="A1726" t="str">
            <v xml:space="preserve">21K02J </v>
          </cell>
        </row>
        <row r="1727">
          <cell r="A1727" t="str">
            <v xml:space="preserve">21M021 </v>
          </cell>
        </row>
        <row r="1728">
          <cell r="A1728" t="str">
            <v xml:space="preserve">21M022 </v>
          </cell>
        </row>
        <row r="1729">
          <cell r="A1729" t="str">
            <v xml:space="preserve">21M02T </v>
          </cell>
        </row>
        <row r="1730">
          <cell r="A1730" t="str">
            <v xml:space="preserve">21M041 </v>
          </cell>
        </row>
        <row r="1731">
          <cell r="A1731" t="str">
            <v xml:space="preserve">21M051 </v>
          </cell>
        </row>
        <row r="1732">
          <cell r="A1732" t="str">
            <v xml:space="preserve">21M052 </v>
          </cell>
        </row>
        <row r="1733">
          <cell r="A1733" t="str">
            <v xml:space="preserve">21M061 </v>
          </cell>
        </row>
        <row r="1734">
          <cell r="A1734" t="str">
            <v xml:space="preserve">21M071 </v>
          </cell>
        </row>
        <row r="1735">
          <cell r="A1735" t="str">
            <v xml:space="preserve">21M072 </v>
          </cell>
        </row>
        <row r="1736">
          <cell r="A1736" t="str">
            <v xml:space="preserve">21M073 </v>
          </cell>
        </row>
        <row r="1737">
          <cell r="A1737" t="str">
            <v xml:space="preserve">21M07T </v>
          </cell>
        </row>
        <row r="1738">
          <cell r="A1738" t="str">
            <v xml:space="preserve">21M101 </v>
          </cell>
        </row>
        <row r="1739">
          <cell r="A1739" t="str">
            <v xml:space="preserve">21M102 </v>
          </cell>
        </row>
        <row r="1740">
          <cell r="A1740" t="str">
            <v xml:space="preserve">21M103 </v>
          </cell>
        </row>
        <row r="1741">
          <cell r="A1741" t="str">
            <v xml:space="preserve">21M104 </v>
          </cell>
        </row>
        <row r="1742">
          <cell r="A1742" t="str">
            <v xml:space="preserve">21M10T </v>
          </cell>
        </row>
        <row r="1743">
          <cell r="A1743" t="str">
            <v xml:space="preserve">21M111 </v>
          </cell>
        </row>
        <row r="1744">
          <cell r="A1744" t="str">
            <v xml:space="preserve">21M112 </v>
          </cell>
        </row>
        <row r="1745">
          <cell r="A1745" t="str">
            <v xml:space="preserve">21M11T </v>
          </cell>
        </row>
        <row r="1746">
          <cell r="A1746" t="str">
            <v xml:space="preserve">21M121 </v>
          </cell>
        </row>
        <row r="1747">
          <cell r="A1747" t="str">
            <v xml:space="preserve">21M131 </v>
          </cell>
        </row>
        <row r="1748">
          <cell r="A1748" t="str">
            <v xml:space="preserve">21M141 </v>
          </cell>
        </row>
        <row r="1749">
          <cell r="A1749" t="str">
            <v xml:space="preserve">21M142 </v>
          </cell>
        </row>
        <row r="1750">
          <cell r="A1750" t="str">
            <v xml:space="preserve">21M143 </v>
          </cell>
        </row>
        <row r="1751">
          <cell r="A1751" t="str">
            <v xml:space="preserve">21M14T </v>
          </cell>
        </row>
        <row r="1752">
          <cell r="A1752" t="str">
            <v xml:space="preserve">21M151 </v>
          </cell>
        </row>
        <row r="1753">
          <cell r="A1753" t="str">
            <v xml:space="preserve">21M152 </v>
          </cell>
        </row>
        <row r="1754">
          <cell r="A1754" t="str">
            <v xml:space="preserve">21M153 </v>
          </cell>
        </row>
        <row r="1755">
          <cell r="A1755" t="str">
            <v xml:space="preserve">21M154 </v>
          </cell>
        </row>
        <row r="1756">
          <cell r="A1756" t="str">
            <v xml:space="preserve">21M15T </v>
          </cell>
        </row>
        <row r="1757">
          <cell r="A1757" t="str">
            <v xml:space="preserve">21M161 </v>
          </cell>
        </row>
        <row r="1758">
          <cell r="A1758" t="str">
            <v xml:space="preserve">21M162 </v>
          </cell>
        </row>
        <row r="1759">
          <cell r="A1759" t="str">
            <v xml:space="preserve">21M163 </v>
          </cell>
        </row>
        <row r="1760">
          <cell r="A1760" t="str">
            <v xml:space="preserve">21M164 </v>
          </cell>
        </row>
        <row r="1761">
          <cell r="A1761" t="str">
            <v xml:space="preserve">21M16T </v>
          </cell>
        </row>
        <row r="1762">
          <cell r="A1762" t="str">
            <v xml:space="preserve">22C021 </v>
          </cell>
        </row>
        <row r="1763">
          <cell r="A1763" t="str">
            <v xml:space="preserve">22C022 </v>
          </cell>
        </row>
        <row r="1764">
          <cell r="A1764" t="str">
            <v xml:space="preserve">22C023 </v>
          </cell>
        </row>
        <row r="1765">
          <cell r="A1765" t="str">
            <v xml:space="preserve">22C024 </v>
          </cell>
        </row>
        <row r="1766">
          <cell r="A1766" t="str">
            <v xml:space="preserve">22C031 </v>
          </cell>
        </row>
        <row r="1767">
          <cell r="A1767" t="str">
            <v xml:space="preserve">22K02J </v>
          </cell>
        </row>
        <row r="1768">
          <cell r="A1768" t="str">
            <v xml:space="preserve">22M021 </v>
          </cell>
        </row>
        <row r="1769">
          <cell r="A1769" t="str">
            <v xml:space="preserve">22M022 </v>
          </cell>
        </row>
        <row r="1770">
          <cell r="A1770" t="str">
            <v xml:space="preserve">22M023 </v>
          </cell>
        </row>
        <row r="1771">
          <cell r="A1771" t="str">
            <v xml:space="preserve">22M02T </v>
          </cell>
        </row>
        <row r="1772">
          <cell r="A1772" t="str">
            <v xml:space="preserve">22Z021 </v>
          </cell>
        </row>
        <row r="1773">
          <cell r="A1773" t="str">
            <v xml:space="preserve">22Z023 </v>
          </cell>
        </row>
        <row r="1774">
          <cell r="A1774" t="str">
            <v xml:space="preserve">22Z024 </v>
          </cell>
        </row>
        <row r="1775">
          <cell r="A1775" t="str">
            <v xml:space="preserve">22Z03Z </v>
          </cell>
        </row>
        <row r="1776">
          <cell r="A1776" t="str">
            <v xml:space="preserve">23C021 </v>
          </cell>
        </row>
        <row r="1777">
          <cell r="A1777" t="str">
            <v xml:space="preserve">23C022 </v>
          </cell>
        </row>
        <row r="1778">
          <cell r="A1778" t="str">
            <v xml:space="preserve">23C023 </v>
          </cell>
        </row>
        <row r="1779">
          <cell r="A1779" t="str">
            <v xml:space="preserve">23C024 </v>
          </cell>
        </row>
        <row r="1780">
          <cell r="A1780" t="str">
            <v xml:space="preserve">23C02J </v>
          </cell>
        </row>
        <row r="1781">
          <cell r="A1781" t="str">
            <v xml:space="preserve">23K02Z </v>
          </cell>
        </row>
        <row r="1782">
          <cell r="A1782" t="str">
            <v xml:space="preserve">23K03J </v>
          </cell>
        </row>
        <row r="1783">
          <cell r="A1783" t="str">
            <v xml:space="preserve">23M02T </v>
          </cell>
        </row>
        <row r="1784">
          <cell r="A1784" t="str">
            <v xml:space="preserve">23M02Z </v>
          </cell>
        </row>
        <row r="1785">
          <cell r="A1785" t="str">
            <v xml:space="preserve">23M061 </v>
          </cell>
        </row>
        <row r="1786">
          <cell r="A1786" t="str">
            <v xml:space="preserve">23M062 </v>
          </cell>
        </row>
        <row r="1787">
          <cell r="A1787" t="str">
            <v xml:space="preserve">23M063 </v>
          </cell>
        </row>
        <row r="1788">
          <cell r="A1788" t="str">
            <v xml:space="preserve">23M064 </v>
          </cell>
        </row>
        <row r="1789">
          <cell r="A1789" t="str">
            <v xml:space="preserve">23M06T </v>
          </cell>
        </row>
        <row r="1790">
          <cell r="A1790" t="str">
            <v xml:space="preserve">23M07J </v>
          </cell>
        </row>
        <row r="1791">
          <cell r="A1791" t="str">
            <v xml:space="preserve">23M08J </v>
          </cell>
        </row>
        <row r="1792">
          <cell r="A1792" t="str">
            <v xml:space="preserve">23M091 </v>
          </cell>
        </row>
        <row r="1793">
          <cell r="A1793" t="str">
            <v xml:space="preserve">23M092 </v>
          </cell>
        </row>
        <row r="1794">
          <cell r="A1794" t="str">
            <v xml:space="preserve">23M093 </v>
          </cell>
        </row>
        <row r="1795">
          <cell r="A1795" t="str">
            <v xml:space="preserve">23M101 </v>
          </cell>
        </row>
        <row r="1796">
          <cell r="A1796" t="str">
            <v xml:space="preserve">23M102 </v>
          </cell>
        </row>
        <row r="1797">
          <cell r="A1797" t="str">
            <v xml:space="preserve">23M103 </v>
          </cell>
        </row>
        <row r="1798">
          <cell r="A1798" t="str">
            <v xml:space="preserve">23M104 </v>
          </cell>
        </row>
        <row r="1799">
          <cell r="A1799" t="str">
            <v xml:space="preserve">23M10T </v>
          </cell>
        </row>
        <row r="1800">
          <cell r="A1800" t="str">
            <v xml:space="preserve">23M111 </v>
          </cell>
        </row>
        <row r="1801">
          <cell r="A1801" t="str">
            <v xml:space="preserve">23M112 </v>
          </cell>
        </row>
        <row r="1802">
          <cell r="A1802" t="str">
            <v xml:space="preserve">23M11T </v>
          </cell>
        </row>
        <row r="1803">
          <cell r="A1803" t="str">
            <v xml:space="preserve">23M13Z </v>
          </cell>
        </row>
        <row r="1804">
          <cell r="A1804" t="str">
            <v xml:space="preserve">23M14Z </v>
          </cell>
        </row>
        <row r="1805">
          <cell r="A1805" t="str">
            <v xml:space="preserve">23M15Z </v>
          </cell>
        </row>
        <row r="1806">
          <cell r="A1806" t="str">
            <v xml:space="preserve">23M16Z </v>
          </cell>
        </row>
        <row r="1807">
          <cell r="A1807" t="str">
            <v xml:space="preserve">23M18Z </v>
          </cell>
        </row>
        <row r="1808">
          <cell r="A1808" t="str">
            <v xml:space="preserve">23M19Z </v>
          </cell>
        </row>
        <row r="1809">
          <cell r="A1809" t="str">
            <v xml:space="preserve">23M20T </v>
          </cell>
        </row>
        <row r="1810">
          <cell r="A1810" t="str">
            <v xml:space="preserve">23M20Z </v>
          </cell>
        </row>
        <row r="1811">
          <cell r="A1811" t="str">
            <v xml:space="preserve">23Z02T </v>
          </cell>
        </row>
        <row r="1812">
          <cell r="A1812" t="str">
            <v xml:space="preserve">23Z02Z </v>
          </cell>
        </row>
        <row r="1813">
          <cell r="A1813" t="str">
            <v xml:space="preserve">25C021 </v>
          </cell>
        </row>
        <row r="1814">
          <cell r="A1814" t="str">
            <v xml:space="preserve">25M02A </v>
          </cell>
        </row>
        <row r="1815">
          <cell r="A1815" t="str">
            <v xml:space="preserve">25M02B </v>
          </cell>
        </row>
        <row r="1816">
          <cell r="A1816" t="str">
            <v xml:space="preserve">25M02C </v>
          </cell>
        </row>
        <row r="1817">
          <cell r="A1817" t="str">
            <v xml:space="preserve">25M02T </v>
          </cell>
        </row>
        <row r="1818">
          <cell r="A1818" t="str">
            <v xml:space="preserve">25Z02E </v>
          </cell>
        </row>
        <row r="1819">
          <cell r="A1819" t="str">
            <v xml:space="preserve">26C021 </v>
          </cell>
        </row>
        <row r="1820">
          <cell r="A1820" t="str">
            <v xml:space="preserve">26C022 </v>
          </cell>
        </row>
        <row r="1821">
          <cell r="A1821" t="str">
            <v xml:space="preserve">26C023 </v>
          </cell>
        </row>
        <row r="1822">
          <cell r="A1822" t="str">
            <v xml:space="preserve">26C024 </v>
          </cell>
        </row>
        <row r="1823">
          <cell r="A1823" t="str">
            <v xml:space="preserve">26M021 </v>
          </cell>
        </row>
        <row r="1824">
          <cell r="A1824" t="str">
            <v xml:space="preserve">26M022 </v>
          </cell>
        </row>
        <row r="1825">
          <cell r="A1825" t="str">
            <v xml:space="preserve">26M023 </v>
          </cell>
        </row>
        <row r="1826">
          <cell r="A1826" t="str">
            <v xml:space="preserve">26M024 </v>
          </cell>
        </row>
        <row r="1827">
          <cell r="A1827" t="str">
            <v xml:space="preserve">27C021 </v>
          </cell>
        </row>
        <row r="1828">
          <cell r="A1828" t="str">
            <v xml:space="preserve">27C022 </v>
          </cell>
        </row>
        <row r="1829">
          <cell r="A1829" t="str">
            <v xml:space="preserve">27C023 </v>
          </cell>
        </row>
        <row r="1830">
          <cell r="A1830" t="str">
            <v xml:space="preserve">27C024 </v>
          </cell>
        </row>
        <row r="1831">
          <cell r="A1831" t="str">
            <v xml:space="preserve">27C044 </v>
          </cell>
        </row>
        <row r="1832">
          <cell r="A1832" t="str">
            <v xml:space="preserve">27C053 </v>
          </cell>
        </row>
        <row r="1833">
          <cell r="A1833" t="str">
            <v xml:space="preserve">27C054 </v>
          </cell>
        </row>
        <row r="1834">
          <cell r="A1834" t="str">
            <v xml:space="preserve">27C061 </v>
          </cell>
        </row>
        <row r="1835">
          <cell r="A1835" t="str">
            <v xml:space="preserve">27C062 </v>
          </cell>
        </row>
        <row r="1836">
          <cell r="A1836" t="str">
            <v xml:space="preserve">27C063 </v>
          </cell>
        </row>
        <row r="1837">
          <cell r="A1837" t="str">
            <v xml:space="preserve">27C064 </v>
          </cell>
        </row>
        <row r="1838">
          <cell r="A1838" t="str">
            <v xml:space="preserve">27Z021 </v>
          </cell>
        </row>
        <row r="1839">
          <cell r="A1839" t="str">
            <v xml:space="preserve">27Z022 </v>
          </cell>
        </row>
        <row r="1840">
          <cell r="A1840" t="str">
            <v xml:space="preserve">27Z023 </v>
          </cell>
        </row>
        <row r="1841">
          <cell r="A1841" t="str">
            <v xml:space="preserve">27Z024 </v>
          </cell>
        </row>
        <row r="1842">
          <cell r="A1842" t="str">
            <v xml:space="preserve">27Z03Z </v>
          </cell>
        </row>
        <row r="1843">
          <cell r="A1843" t="str">
            <v xml:space="preserve">27Z04J </v>
          </cell>
        </row>
        <row r="1844">
          <cell r="A1844" t="str">
            <v xml:space="preserve">28Z01Z </v>
          </cell>
        </row>
        <row r="1845">
          <cell r="A1845" t="str">
            <v xml:space="preserve">28Z02Z </v>
          </cell>
        </row>
        <row r="1846">
          <cell r="A1846" t="str">
            <v xml:space="preserve">28Z03Z </v>
          </cell>
        </row>
        <row r="1847">
          <cell r="A1847" t="str">
            <v xml:space="preserve">28Z04Z </v>
          </cell>
        </row>
        <row r="1848">
          <cell r="A1848" t="str">
            <v xml:space="preserve">28Z07Z </v>
          </cell>
        </row>
        <row r="1849">
          <cell r="A1849" t="str">
            <v xml:space="preserve">28Z10Z </v>
          </cell>
        </row>
        <row r="1850">
          <cell r="A1850" t="str">
            <v xml:space="preserve">28Z14Z </v>
          </cell>
        </row>
        <row r="1851">
          <cell r="A1851" t="str">
            <v xml:space="preserve">28Z15Z </v>
          </cell>
        </row>
        <row r="1852">
          <cell r="A1852" t="str">
            <v xml:space="preserve">28Z16Z </v>
          </cell>
        </row>
        <row r="1853">
          <cell r="A1853" t="str">
            <v xml:space="preserve">28Z17Z </v>
          </cell>
        </row>
        <row r="1854">
          <cell r="A1854" t="str">
            <v xml:space="preserve">28Z18Z </v>
          </cell>
        </row>
      </sheetData>
      <sheetData sheetId="5"/>
      <sheetData sheetId="6">
        <row r="2">
          <cell r="B2" t="e">
            <v>#N/A</v>
          </cell>
        </row>
        <row r="3">
          <cell r="B3" t="e">
            <v>#N/A</v>
          </cell>
        </row>
        <row r="4">
          <cell r="B4" t="e">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 Moi"/>
      <sheetName val="Synthèse"/>
      <sheetName val="Secteur Ex DG"/>
      <sheetName val="Secteur Ex OQN"/>
      <sheetName val="Liste GHM"/>
      <sheetName val="Choix GH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E5FD-FEBF-4A80-ABAB-311849B6AF36}">
  <dimension ref="A3:N12"/>
  <sheetViews>
    <sheetView workbookViewId="0">
      <selection activeCell="A10" sqref="A10"/>
    </sheetView>
  </sheetViews>
  <sheetFormatPr baseColWidth="10" defaultRowHeight="12.75" x14ac:dyDescent="0.2"/>
  <cols>
    <col min="1" max="16384" width="11.42578125" style="23"/>
  </cols>
  <sheetData>
    <row r="3" spans="1:14" x14ac:dyDescent="0.2">
      <c r="A3" s="22" t="s">
        <v>6489</v>
      </c>
    </row>
    <row r="5" spans="1:14" x14ac:dyDescent="0.2">
      <c r="A5" s="23" t="s">
        <v>6472</v>
      </c>
    </row>
    <row r="6" spans="1:14" x14ac:dyDescent="0.2">
      <c r="A6" s="22" t="s">
        <v>6490</v>
      </c>
    </row>
    <row r="7" spans="1:14" x14ac:dyDescent="0.2">
      <c r="A7" s="23" t="s">
        <v>6473</v>
      </c>
    </row>
    <row r="9" spans="1:14" x14ac:dyDescent="0.2">
      <c r="A9" s="22" t="s">
        <v>6491</v>
      </c>
    </row>
    <row r="10" spans="1:14" x14ac:dyDescent="0.2">
      <c r="A10" s="23" t="s">
        <v>6474</v>
      </c>
    </row>
    <row r="12" spans="1:14" x14ac:dyDescent="0.2">
      <c r="A12" s="24" t="s">
        <v>6475</v>
      </c>
      <c r="B12" s="24"/>
      <c r="C12" s="24"/>
      <c r="D12" s="24"/>
      <c r="E12" s="24"/>
      <c r="F12" s="24"/>
      <c r="G12" s="24"/>
      <c r="H12" s="24"/>
      <c r="I12" s="24"/>
      <c r="J12" s="24"/>
      <c r="K12" s="24"/>
      <c r="L12" s="24"/>
      <c r="M12" s="24"/>
      <c r="N12"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71DD-6E3B-42B3-A680-3918A352BBFB}">
  <dimension ref="A5:K26"/>
  <sheetViews>
    <sheetView tabSelected="1" workbookViewId="0">
      <selection activeCell="E9" sqref="E9"/>
    </sheetView>
  </sheetViews>
  <sheetFormatPr baseColWidth="10" defaultRowHeight="12.75" x14ac:dyDescent="0.2"/>
  <cols>
    <col min="1" max="1" width="4.85546875" style="35" customWidth="1"/>
    <col min="2" max="2" width="16" style="35" customWidth="1"/>
    <col min="3" max="3" width="14.5703125" style="35" customWidth="1"/>
    <col min="4" max="4" width="35.5703125" style="35" customWidth="1"/>
    <col min="5" max="5" width="21.140625" style="35" customWidth="1"/>
    <col min="6" max="6" width="20.85546875" style="35" customWidth="1"/>
    <col min="7" max="7" width="13" style="35" customWidth="1"/>
    <col min="8" max="256" width="11.42578125" style="35"/>
    <col min="257" max="257" width="4.85546875" style="35" customWidth="1"/>
    <col min="258" max="258" width="16" style="35" customWidth="1"/>
    <col min="259" max="259" width="14.5703125" style="35" customWidth="1"/>
    <col min="260" max="260" width="55.7109375" style="35" customWidth="1"/>
    <col min="261" max="261" width="19" style="35" customWidth="1"/>
    <col min="262" max="262" width="16.7109375" style="35" customWidth="1"/>
    <col min="263" max="263" width="13" style="35" customWidth="1"/>
    <col min="264" max="512" width="11.42578125" style="35"/>
    <col min="513" max="513" width="4.85546875" style="35" customWidth="1"/>
    <col min="514" max="514" width="16" style="35" customWidth="1"/>
    <col min="515" max="515" width="14.5703125" style="35" customWidth="1"/>
    <col min="516" max="516" width="55.7109375" style="35" customWidth="1"/>
    <col min="517" max="517" width="19" style="35" customWidth="1"/>
    <col min="518" max="518" width="16.7109375" style="35" customWidth="1"/>
    <col min="519" max="519" width="13" style="35" customWidth="1"/>
    <col min="520" max="768" width="11.42578125" style="35"/>
    <col min="769" max="769" width="4.85546875" style="35" customWidth="1"/>
    <col min="770" max="770" width="16" style="35" customWidth="1"/>
    <col min="771" max="771" width="14.5703125" style="35" customWidth="1"/>
    <col min="772" max="772" width="55.7109375" style="35" customWidth="1"/>
    <col min="773" max="773" width="19" style="35" customWidth="1"/>
    <col min="774" max="774" width="16.7109375" style="35" customWidth="1"/>
    <col min="775" max="775" width="13" style="35" customWidth="1"/>
    <col min="776" max="1024" width="11.42578125" style="35"/>
    <col min="1025" max="1025" width="4.85546875" style="35" customWidth="1"/>
    <col min="1026" max="1026" width="16" style="35" customWidth="1"/>
    <col min="1027" max="1027" width="14.5703125" style="35" customWidth="1"/>
    <col min="1028" max="1028" width="55.7109375" style="35" customWidth="1"/>
    <col min="1029" max="1029" width="19" style="35" customWidth="1"/>
    <col min="1030" max="1030" width="16.7109375" style="35" customWidth="1"/>
    <col min="1031" max="1031" width="13" style="35" customWidth="1"/>
    <col min="1032" max="1280" width="11.42578125" style="35"/>
    <col min="1281" max="1281" width="4.85546875" style="35" customWidth="1"/>
    <col min="1282" max="1282" width="16" style="35" customWidth="1"/>
    <col min="1283" max="1283" width="14.5703125" style="35" customWidth="1"/>
    <col min="1284" max="1284" width="55.7109375" style="35" customWidth="1"/>
    <col min="1285" max="1285" width="19" style="35" customWidth="1"/>
    <col min="1286" max="1286" width="16.7109375" style="35" customWidth="1"/>
    <col min="1287" max="1287" width="13" style="35" customWidth="1"/>
    <col min="1288" max="1536" width="11.42578125" style="35"/>
    <col min="1537" max="1537" width="4.85546875" style="35" customWidth="1"/>
    <col min="1538" max="1538" width="16" style="35" customWidth="1"/>
    <col min="1539" max="1539" width="14.5703125" style="35" customWidth="1"/>
    <col min="1540" max="1540" width="55.7109375" style="35" customWidth="1"/>
    <col min="1541" max="1541" width="19" style="35" customWidth="1"/>
    <col min="1542" max="1542" width="16.7109375" style="35" customWidth="1"/>
    <col min="1543" max="1543" width="13" style="35" customWidth="1"/>
    <col min="1544" max="1792" width="11.42578125" style="35"/>
    <col min="1793" max="1793" width="4.85546875" style="35" customWidth="1"/>
    <col min="1794" max="1794" width="16" style="35" customWidth="1"/>
    <col min="1795" max="1795" width="14.5703125" style="35" customWidth="1"/>
    <col min="1796" max="1796" width="55.7109375" style="35" customWidth="1"/>
    <col min="1797" max="1797" width="19" style="35" customWidth="1"/>
    <col min="1798" max="1798" width="16.7109375" style="35" customWidth="1"/>
    <col min="1799" max="1799" width="13" style="35" customWidth="1"/>
    <col min="1800" max="2048" width="11.42578125" style="35"/>
    <col min="2049" max="2049" width="4.85546875" style="35" customWidth="1"/>
    <col min="2050" max="2050" width="16" style="35" customWidth="1"/>
    <col min="2051" max="2051" width="14.5703125" style="35" customWidth="1"/>
    <col min="2052" max="2052" width="55.7109375" style="35" customWidth="1"/>
    <col min="2053" max="2053" width="19" style="35" customWidth="1"/>
    <col min="2054" max="2054" width="16.7109375" style="35" customWidth="1"/>
    <col min="2055" max="2055" width="13" style="35" customWidth="1"/>
    <col min="2056" max="2304" width="11.42578125" style="35"/>
    <col min="2305" max="2305" width="4.85546875" style="35" customWidth="1"/>
    <col min="2306" max="2306" width="16" style="35" customWidth="1"/>
    <col min="2307" max="2307" width="14.5703125" style="35" customWidth="1"/>
    <col min="2308" max="2308" width="55.7109375" style="35" customWidth="1"/>
    <col min="2309" max="2309" width="19" style="35" customWidth="1"/>
    <col min="2310" max="2310" width="16.7109375" style="35" customWidth="1"/>
    <col min="2311" max="2311" width="13" style="35" customWidth="1"/>
    <col min="2312" max="2560" width="11.42578125" style="35"/>
    <col min="2561" max="2561" width="4.85546875" style="35" customWidth="1"/>
    <col min="2562" max="2562" width="16" style="35" customWidth="1"/>
    <col min="2563" max="2563" width="14.5703125" style="35" customWidth="1"/>
    <col min="2564" max="2564" width="55.7109375" style="35" customWidth="1"/>
    <col min="2565" max="2565" width="19" style="35" customWidth="1"/>
    <col min="2566" max="2566" width="16.7109375" style="35" customWidth="1"/>
    <col min="2567" max="2567" width="13" style="35" customWidth="1"/>
    <col min="2568" max="2816" width="11.42578125" style="35"/>
    <col min="2817" max="2817" width="4.85546875" style="35" customWidth="1"/>
    <col min="2818" max="2818" width="16" style="35" customWidth="1"/>
    <col min="2819" max="2819" width="14.5703125" style="35" customWidth="1"/>
    <col min="2820" max="2820" width="55.7109375" style="35" customWidth="1"/>
    <col min="2821" max="2821" width="19" style="35" customWidth="1"/>
    <col min="2822" max="2822" width="16.7109375" style="35" customWidth="1"/>
    <col min="2823" max="2823" width="13" style="35" customWidth="1"/>
    <col min="2824" max="3072" width="11.42578125" style="35"/>
    <col min="3073" max="3073" width="4.85546875" style="35" customWidth="1"/>
    <col min="3074" max="3074" width="16" style="35" customWidth="1"/>
    <col min="3075" max="3075" width="14.5703125" style="35" customWidth="1"/>
    <col min="3076" max="3076" width="55.7109375" style="35" customWidth="1"/>
    <col min="3077" max="3077" width="19" style="35" customWidth="1"/>
    <col min="3078" max="3078" width="16.7109375" style="35" customWidth="1"/>
    <col min="3079" max="3079" width="13" style="35" customWidth="1"/>
    <col min="3080" max="3328" width="11.42578125" style="35"/>
    <col min="3329" max="3329" width="4.85546875" style="35" customWidth="1"/>
    <col min="3330" max="3330" width="16" style="35" customWidth="1"/>
    <col min="3331" max="3331" width="14.5703125" style="35" customWidth="1"/>
    <col min="3332" max="3332" width="55.7109375" style="35" customWidth="1"/>
    <col min="3333" max="3333" width="19" style="35" customWidth="1"/>
    <col min="3334" max="3334" width="16.7109375" style="35" customWidth="1"/>
    <col min="3335" max="3335" width="13" style="35" customWidth="1"/>
    <col min="3336" max="3584" width="11.42578125" style="35"/>
    <col min="3585" max="3585" width="4.85546875" style="35" customWidth="1"/>
    <col min="3586" max="3586" width="16" style="35" customWidth="1"/>
    <col min="3587" max="3587" width="14.5703125" style="35" customWidth="1"/>
    <col min="3588" max="3588" width="55.7109375" style="35" customWidth="1"/>
    <col min="3589" max="3589" width="19" style="35" customWidth="1"/>
    <col min="3590" max="3590" width="16.7109375" style="35" customWidth="1"/>
    <col min="3591" max="3591" width="13" style="35" customWidth="1"/>
    <col min="3592" max="3840" width="11.42578125" style="35"/>
    <col min="3841" max="3841" width="4.85546875" style="35" customWidth="1"/>
    <col min="3842" max="3842" width="16" style="35" customWidth="1"/>
    <col min="3843" max="3843" width="14.5703125" style="35" customWidth="1"/>
    <col min="3844" max="3844" width="55.7109375" style="35" customWidth="1"/>
    <col min="3845" max="3845" width="19" style="35" customWidth="1"/>
    <col min="3846" max="3846" width="16.7109375" style="35" customWidth="1"/>
    <col min="3847" max="3847" width="13" style="35" customWidth="1"/>
    <col min="3848" max="4096" width="11.42578125" style="35"/>
    <col min="4097" max="4097" width="4.85546875" style="35" customWidth="1"/>
    <col min="4098" max="4098" width="16" style="35" customWidth="1"/>
    <col min="4099" max="4099" width="14.5703125" style="35" customWidth="1"/>
    <col min="4100" max="4100" width="55.7109375" style="35" customWidth="1"/>
    <col min="4101" max="4101" width="19" style="35" customWidth="1"/>
    <col min="4102" max="4102" width="16.7109375" style="35" customWidth="1"/>
    <col min="4103" max="4103" width="13" style="35" customWidth="1"/>
    <col min="4104" max="4352" width="11.42578125" style="35"/>
    <col min="4353" max="4353" width="4.85546875" style="35" customWidth="1"/>
    <col min="4354" max="4354" width="16" style="35" customWidth="1"/>
    <col min="4355" max="4355" width="14.5703125" style="35" customWidth="1"/>
    <col min="4356" max="4356" width="55.7109375" style="35" customWidth="1"/>
    <col min="4357" max="4357" width="19" style="35" customWidth="1"/>
    <col min="4358" max="4358" width="16.7109375" style="35" customWidth="1"/>
    <col min="4359" max="4359" width="13" style="35" customWidth="1"/>
    <col min="4360" max="4608" width="11.42578125" style="35"/>
    <col min="4609" max="4609" width="4.85546875" style="35" customWidth="1"/>
    <col min="4610" max="4610" width="16" style="35" customWidth="1"/>
    <col min="4611" max="4611" width="14.5703125" style="35" customWidth="1"/>
    <col min="4612" max="4612" width="55.7109375" style="35" customWidth="1"/>
    <col min="4613" max="4613" width="19" style="35" customWidth="1"/>
    <col min="4614" max="4614" width="16.7109375" style="35" customWidth="1"/>
    <col min="4615" max="4615" width="13" style="35" customWidth="1"/>
    <col min="4616" max="4864" width="11.42578125" style="35"/>
    <col min="4865" max="4865" width="4.85546875" style="35" customWidth="1"/>
    <col min="4866" max="4866" width="16" style="35" customWidth="1"/>
    <col min="4867" max="4867" width="14.5703125" style="35" customWidth="1"/>
    <col min="4868" max="4868" width="55.7109375" style="35" customWidth="1"/>
    <col min="4869" max="4869" width="19" style="35" customWidth="1"/>
    <col min="4870" max="4870" width="16.7109375" style="35" customWidth="1"/>
    <col min="4871" max="4871" width="13" style="35" customWidth="1"/>
    <col min="4872" max="5120" width="11.42578125" style="35"/>
    <col min="5121" max="5121" width="4.85546875" style="35" customWidth="1"/>
    <col min="5122" max="5122" width="16" style="35" customWidth="1"/>
    <col min="5123" max="5123" width="14.5703125" style="35" customWidth="1"/>
    <col min="5124" max="5124" width="55.7109375" style="35" customWidth="1"/>
    <col min="5125" max="5125" width="19" style="35" customWidth="1"/>
    <col min="5126" max="5126" width="16.7109375" style="35" customWidth="1"/>
    <col min="5127" max="5127" width="13" style="35" customWidth="1"/>
    <col min="5128" max="5376" width="11.42578125" style="35"/>
    <col min="5377" max="5377" width="4.85546875" style="35" customWidth="1"/>
    <col min="5378" max="5378" width="16" style="35" customWidth="1"/>
    <col min="5379" max="5379" width="14.5703125" style="35" customWidth="1"/>
    <col min="5380" max="5380" width="55.7109375" style="35" customWidth="1"/>
    <col min="5381" max="5381" width="19" style="35" customWidth="1"/>
    <col min="5382" max="5382" width="16.7109375" style="35" customWidth="1"/>
    <col min="5383" max="5383" width="13" style="35" customWidth="1"/>
    <col min="5384" max="5632" width="11.42578125" style="35"/>
    <col min="5633" max="5633" width="4.85546875" style="35" customWidth="1"/>
    <col min="5634" max="5634" width="16" style="35" customWidth="1"/>
    <col min="5635" max="5635" width="14.5703125" style="35" customWidth="1"/>
    <col min="5636" max="5636" width="55.7109375" style="35" customWidth="1"/>
    <col min="5637" max="5637" width="19" style="35" customWidth="1"/>
    <col min="5638" max="5638" width="16.7109375" style="35" customWidth="1"/>
    <col min="5639" max="5639" width="13" style="35" customWidth="1"/>
    <col min="5640" max="5888" width="11.42578125" style="35"/>
    <col min="5889" max="5889" width="4.85546875" style="35" customWidth="1"/>
    <col min="5890" max="5890" width="16" style="35" customWidth="1"/>
    <col min="5891" max="5891" width="14.5703125" style="35" customWidth="1"/>
    <col min="5892" max="5892" width="55.7109375" style="35" customWidth="1"/>
    <col min="5893" max="5893" width="19" style="35" customWidth="1"/>
    <col min="5894" max="5894" width="16.7109375" style="35" customWidth="1"/>
    <col min="5895" max="5895" width="13" style="35" customWidth="1"/>
    <col min="5896" max="6144" width="11.42578125" style="35"/>
    <col min="6145" max="6145" width="4.85546875" style="35" customWidth="1"/>
    <col min="6146" max="6146" width="16" style="35" customWidth="1"/>
    <col min="6147" max="6147" width="14.5703125" style="35" customWidth="1"/>
    <col min="6148" max="6148" width="55.7109375" style="35" customWidth="1"/>
    <col min="6149" max="6149" width="19" style="35" customWidth="1"/>
    <col min="6150" max="6150" width="16.7109375" style="35" customWidth="1"/>
    <col min="6151" max="6151" width="13" style="35" customWidth="1"/>
    <col min="6152" max="6400" width="11.42578125" style="35"/>
    <col min="6401" max="6401" width="4.85546875" style="35" customWidth="1"/>
    <col min="6402" max="6402" width="16" style="35" customWidth="1"/>
    <col min="6403" max="6403" width="14.5703125" style="35" customWidth="1"/>
    <col min="6404" max="6404" width="55.7109375" style="35" customWidth="1"/>
    <col min="6405" max="6405" width="19" style="35" customWidth="1"/>
    <col min="6406" max="6406" width="16.7109375" style="35" customWidth="1"/>
    <col min="6407" max="6407" width="13" style="35" customWidth="1"/>
    <col min="6408" max="6656" width="11.42578125" style="35"/>
    <col min="6657" max="6657" width="4.85546875" style="35" customWidth="1"/>
    <col min="6658" max="6658" width="16" style="35" customWidth="1"/>
    <col min="6659" max="6659" width="14.5703125" style="35" customWidth="1"/>
    <col min="6660" max="6660" width="55.7109375" style="35" customWidth="1"/>
    <col min="6661" max="6661" width="19" style="35" customWidth="1"/>
    <col min="6662" max="6662" width="16.7109375" style="35" customWidth="1"/>
    <col min="6663" max="6663" width="13" style="35" customWidth="1"/>
    <col min="6664" max="6912" width="11.42578125" style="35"/>
    <col min="6913" max="6913" width="4.85546875" style="35" customWidth="1"/>
    <col min="6914" max="6914" width="16" style="35" customWidth="1"/>
    <col min="6915" max="6915" width="14.5703125" style="35" customWidth="1"/>
    <col min="6916" max="6916" width="55.7109375" style="35" customWidth="1"/>
    <col min="6917" max="6917" width="19" style="35" customWidth="1"/>
    <col min="6918" max="6918" width="16.7109375" style="35" customWidth="1"/>
    <col min="6919" max="6919" width="13" style="35" customWidth="1"/>
    <col min="6920" max="7168" width="11.42578125" style="35"/>
    <col min="7169" max="7169" width="4.85546875" style="35" customWidth="1"/>
    <col min="7170" max="7170" width="16" style="35" customWidth="1"/>
    <col min="7171" max="7171" width="14.5703125" style="35" customWidth="1"/>
    <col min="7172" max="7172" width="55.7109375" style="35" customWidth="1"/>
    <col min="7173" max="7173" width="19" style="35" customWidth="1"/>
    <col min="7174" max="7174" width="16.7109375" style="35" customWidth="1"/>
    <col min="7175" max="7175" width="13" style="35" customWidth="1"/>
    <col min="7176" max="7424" width="11.42578125" style="35"/>
    <col min="7425" max="7425" width="4.85546875" style="35" customWidth="1"/>
    <col min="7426" max="7426" width="16" style="35" customWidth="1"/>
    <col min="7427" max="7427" width="14.5703125" style="35" customWidth="1"/>
    <col min="7428" max="7428" width="55.7109375" style="35" customWidth="1"/>
    <col min="7429" max="7429" width="19" style="35" customWidth="1"/>
    <col min="7430" max="7430" width="16.7109375" style="35" customWidth="1"/>
    <col min="7431" max="7431" width="13" style="35" customWidth="1"/>
    <col min="7432" max="7680" width="11.42578125" style="35"/>
    <col min="7681" max="7681" width="4.85546875" style="35" customWidth="1"/>
    <col min="7682" max="7682" width="16" style="35" customWidth="1"/>
    <col min="7683" max="7683" width="14.5703125" style="35" customWidth="1"/>
    <col min="7684" max="7684" width="55.7109375" style="35" customWidth="1"/>
    <col min="7685" max="7685" width="19" style="35" customWidth="1"/>
    <col min="7686" max="7686" width="16.7109375" style="35" customWidth="1"/>
    <col min="7687" max="7687" width="13" style="35" customWidth="1"/>
    <col min="7688" max="7936" width="11.42578125" style="35"/>
    <col min="7937" max="7937" width="4.85546875" style="35" customWidth="1"/>
    <col min="7938" max="7938" width="16" style="35" customWidth="1"/>
    <col min="7939" max="7939" width="14.5703125" style="35" customWidth="1"/>
    <col min="7940" max="7940" width="55.7109375" style="35" customWidth="1"/>
    <col min="7941" max="7941" width="19" style="35" customWidth="1"/>
    <col min="7942" max="7942" width="16.7109375" style="35" customWidth="1"/>
    <col min="7943" max="7943" width="13" style="35" customWidth="1"/>
    <col min="7944" max="8192" width="11.42578125" style="35"/>
    <col min="8193" max="8193" width="4.85546875" style="35" customWidth="1"/>
    <col min="8194" max="8194" width="16" style="35" customWidth="1"/>
    <col min="8195" max="8195" width="14.5703125" style="35" customWidth="1"/>
    <col min="8196" max="8196" width="55.7109375" style="35" customWidth="1"/>
    <col min="8197" max="8197" width="19" style="35" customWidth="1"/>
    <col min="8198" max="8198" width="16.7109375" style="35" customWidth="1"/>
    <col min="8199" max="8199" width="13" style="35" customWidth="1"/>
    <col min="8200" max="8448" width="11.42578125" style="35"/>
    <col min="8449" max="8449" width="4.85546875" style="35" customWidth="1"/>
    <col min="8450" max="8450" width="16" style="35" customWidth="1"/>
    <col min="8451" max="8451" width="14.5703125" style="35" customWidth="1"/>
    <col min="8452" max="8452" width="55.7109375" style="35" customWidth="1"/>
    <col min="8453" max="8453" width="19" style="35" customWidth="1"/>
    <col min="8454" max="8454" width="16.7109375" style="35" customWidth="1"/>
    <col min="8455" max="8455" width="13" style="35" customWidth="1"/>
    <col min="8456" max="8704" width="11.42578125" style="35"/>
    <col min="8705" max="8705" width="4.85546875" style="35" customWidth="1"/>
    <col min="8706" max="8706" width="16" style="35" customWidth="1"/>
    <col min="8707" max="8707" width="14.5703125" style="35" customWidth="1"/>
    <col min="8708" max="8708" width="55.7109375" style="35" customWidth="1"/>
    <col min="8709" max="8709" width="19" style="35" customWidth="1"/>
    <col min="8710" max="8710" width="16.7109375" style="35" customWidth="1"/>
    <col min="8711" max="8711" width="13" style="35" customWidth="1"/>
    <col min="8712" max="8960" width="11.42578125" style="35"/>
    <col min="8961" max="8961" width="4.85546875" style="35" customWidth="1"/>
    <col min="8962" max="8962" width="16" style="35" customWidth="1"/>
    <col min="8963" max="8963" width="14.5703125" style="35" customWidth="1"/>
    <col min="8964" max="8964" width="55.7109375" style="35" customWidth="1"/>
    <col min="8965" max="8965" width="19" style="35" customWidth="1"/>
    <col min="8966" max="8966" width="16.7109375" style="35" customWidth="1"/>
    <col min="8967" max="8967" width="13" style="35" customWidth="1"/>
    <col min="8968" max="9216" width="11.42578125" style="35"/>
    <col min="9217" max="9217" width="4.85546875" style="35" customWidth="1"/>
    <col min="9218" max="9218" width="16" style="35" customWidth="1"/>
    <col min="9219" max="9219" width="14.5703125" style="35" customWidth="1"/>
    <col min="9220" max="9220" width="55.7109375" style="35" customWidth="1"/>
    <col min="9221" max="9221" width="19" style="35" customWidth="1"/>
    <col min="9222" max="9222" width="16.7109375" style="35" customWidth="1"/>
    <col min="9223" max="9223" width="13" style="35" customWidth="1"/>
    <col min="9224" max="9472" width="11.42578125" style="35"/>
    <col min="9473" max="9473" width="4.85546875" style="35" customWidth="1"/>
    <col min="9474" max="9474" width="16" style="35" customWidth="1"/>
    <col min="9475" max="9475" width="14.5703125" style="35" customWidth="1"/>
    <col min="9476" max="9476" width="55.7109375" style="35" customWidth="1"/>
    <col min="9477" max="9477" width="19" style="35" customWidth="1"/>
    <col min="9478" max="9478" width="16.7109375" style="35" customWidth="1"/>
    <col min="9479" max="9479" width="13" style="35" customWidth="1"/>
    <col min="9480" max="9728" width="11.42578125" style="35"/>
    <col min="9729" max="9729" width="4.85546875" style="35" customWidth="1"/>
    <col min="9730" max="9730" width="16" style="35" customWidth="1"/>
    <col min="9731" max="9731" width="14.5703125" style="35" customWidth="1"/>
    <col min="9732" max="9732" width="55.7109375" style="35" customWidth="1"/>
    <col min="9733" max="9733" width="19" style="35" customWidth="1"/>
    <col min="9734" max="9734" width="16.7109375" style="35" customWidth="1"/>
    <col min="9735" max="9735" width="13" style="35" customWidth="1"/>
    <col min="9736" max="9984" width="11.42578125" style="35"/>
    <col min="9985" max="9985" width="4.85546875" style="35" customWidth="1"/>
    <col min="9986" max="9986" width="16" style="35" customWidth="1"/>
    <col min="9987" max="9987" width="14.5703125" style="35" customWidth="1"/>
    <col min="9988" max="9988" width="55.7109375" style="35" customWidth="1"/>
    <col min="9989" max="9989" width="19" style="35" customWidth="1"/>
    <col min="9990" max="9990" width="16.7109375" style="35" customWidth="1"/>
    <col min="9991" max="9991" width="13" style="35" customWidth="1"/>
    <col min="9992" max="10240" width="11.42578125" style="35"/>
    <col min="10241" max="10241" width="4.85546875" style="35" customWidth="1"/>
    <col min="10242" max="10242" width="16" style="35" customWidth="1"/>
    <col min="10243" max="10243" width="14.5703125" style="35" customWidth="1"/>
    <col min="10244" max="10244" width="55.7109375" style="35" customWidth="1"/>
    <col min="10245" max="10245" width="19" style="35" customWidth="1"/>
    <col min="10246" max="10246" width="16.7109375" style="35" customWidth="1"/>
    <col min="10247" max="10247" width="13" style="35" customWidth="1"/>
    <col min="10248" max="10496" width="11.42578125" style="35"/>
    <col min="10497" max="10497" width="4.85546875" style="35" customWidth="1"/>
    <col min="10498" max="10498" width="16" style="35" customWidth="1"/>
    <col min="10499" max="10499" width="14.5703125" style="35" customWidth="1"/>
    <col min="10500" max="10500" width="55.7109375" style="35" customWidth="1"/>
    <col min="10501" max="10501" width="19" style="35" customWidth="1"/>
    <col min="10502" max="10502" width="16.7109375" style="35" customWidth="1"/>
    <col min="10503" max="10503" width="13" style="35" customWidth="1"/>
    <col min="10504" max="10752" width="11.42578125" style="35"/>
    <col min="10753" max="10753" width="4.85546875" style="35" customWidth="1"/>
    <col min="10754" max="10754" width="16" style="35" customWidth="1"/>
    <col min="10755" max="10755" width="14.5703125" style="35" customWidth="1"/>
    <col min="10756" max="10756" width="55.7109375" style="35" customWidth="1"/>
    <col min="10757" max="10757" width="19" style="35" customWidth="1"/>
    <col min="10758" max="10758" width="16.7109375" style="35" customWidth="1"/>
    <col min="10759" max="10759" width="13" style="35" customWidth="1"/>
    <col min="10760" max="11008" width="11.42578125" style="35"/>
    <col min="11009" max="11009" width="4.85546875" style="35" customWidth="1"/>
    <col min="11010" max="11010" width="16" style="35" customWidth="1"/>
    <col min="11011" max="11011" width="14.5703125" style="35" customWidth="1"/>
    <col min="11012" max="11012" width="55.7109375" style="35" customWidth="1"/>
    <col min="11013" max="11013" width="19" style="35" customWidth="1"/>
    <col min="11014" max="11014" width="16.7109375" style="35" customWidth="1"/>
    <col min="11015" max="11015" width="13" style="35" customWidth="1"/>
    <col min="11016" max="11264" width="11.42578125" style="35"/>
    <col min="11265" max="11265" width="4.85546875" style="35" customWidth="1"/>
    <col min="11266" max="11266" width="16" style="35" customWidth="1"/>
    <col min="11267" max="11267" width="14.5703125" style="35" customWidth="1"/>
    <col min="11268" max="11268" width="55.7109375" style="35" customWidth="1"/>
    <col min="11269" max="11269" width="19" style="35" customWidth="1"/>
    <col min="11270" max="11270" width="16.7109375" style="35" customWidth="1"/>
    <col min="11271" max="11271" width="13" style="35" customWidth="1"/>
    <col min="11272" max="11520" width="11.42578125" style="35"/>
    <col min="11521" max="11521" width="4.85546875" style="35" customWidth="1"/>
    <col min="11522" max="11522" width="16" style="35" customWidth="1"/>
    <col min="11523" max="11523" width="14.5703125" style="35" customWidth="1"/>
    <col min="11524" max="11524" width="55.7109375" style="35" customWidth="1"/>
    <col min="11525" max="11525" width="19" style="35" customWidth="1"/>
    <col min="11526" max="11526" width="16.7109375" style="35" customWidth="1"/>
    <col min="11527" max="11527" width="13" style="35" customWidth="1"/>
    <col min="11528" max="11776" width="11.42578125" style="35"/>
    <col min="11777" max="11777" width="4.85546875" style="35" customWidth="1"/>
    <col min="11778" max="11778" width="16" style="35" customWidth="1"/>
    <col min="11779" max="11779" width="14.5703125" style="35" customWidth="1"/>
    <col min="11780" max="11780" width="55.7109375" style="35" customWidth="1"/>
    <col min="11781" max="11781" width="19" style="35" customWidth="1"/>
    <col min="11782" max="11782" width="16.7109375" style="35" customWidth="1"/>
    <col min="11783" max="11783" width="13" style="35" customWidth="1"/>
    <col min="11784" max="12032" width="11.42578125" style="35"/>
    <col min="12033" max="12033" width="4.85546875" style="35" customWidth="1"/>
    <col min="12034" max="12034" width="16" style="35" customWidth="1"/>
    <col min="12035" max="12035" width="14.5703125" style="35" customWidth="1"/>
    <col min="12036" max="12036" width="55.7109375" style="35" customWidth="1"/>
    <col min="12037" max="12037" width="19" style="35" customWidth="1"/>
    <col min="12038" max="12038" width="16.7109375" style="35" customWidth="1"/>
    <col min="12039" max="12039" width="13" style="35" customWidth="1"/>
    <col min="12040" max="12288" width="11.42578125" style="35"/>
    <col min="12289" max="12289" width="4.85546875" style="35" customWidth="1"/>
    <col min="12290" max="12290" width="16" style="35" customWidth="1"/>
    <col min="12291" max="12291" width="14.5703125" style="35" customWidth="1"/>
    <col min="12292" max="12292" width="55.7109375" style="35" customWidth="1"/>
    <col min="12293" max="12293" width="19" style="35" customWidth="1"/>
    <col min="12294" max="12294" width="16.7109375" style="35" customWidth="1"/>
    <col min="12295" max="12295" width="13" style="35" customWidth="1"/>
    <col min="12296" max="12544" width="11.42578125" style="35"/>
    <col min="12545" max="12545" width="4.85546875" style="35" customWidth="1"/>
    <col min="12546" max="12546" width="16" style="35" customWidth="1"/>
    <col min="12547" max="12547" width="14.5703125" style="35" customWidth="1"/>
    <col min="12548" max="12548" width="55.7109375" style="35" customWidth="1"/>
    <col min="12549" max="12549" width="19" style="35" customWidth="1"/>
    <col min="12550" max="12550" width="16.7109375" style="35" customWidth="1"/>
    <col min="12551" max="12551" width="13" style="35" customWidth="1"/>
    <col min="12552" max="12800" width="11.42578125" style="35"/>
    <col min="12801" max="12801" width="4.85546875" style="35" customWidth="1"/>
    <col min="12802" max="12802" width="16" style="35" customWidth="1"/>
    <col min="12803" max="12803" width="14.5703125" style="35" customWidth="1"/>
    <col min="12804" max="12804" width="55.7109375" style="35" customWidth="1"/>
    <col min="12805" max="12805" width="19" style="35" customWidth="1"/>
    <col min="12806" max="12806" width="16.7109375" style="35" customWidth="1"/>
    <col min="12807" max="12807" width="13" style="35" customWidth="1"/>
    <col min="12808" max="13056" width="11.42578125" style="35"/>
    <col min="13057" max="13057" width="4.85546875" style="35" customWidth="1"/>
    <col min="13058" max="13058" width="16" style="35" customWidth="1"/>
    <col min="13059" max="13059" width="14.5703125" style="35" customWidth="1"/>
    <col min="13060" max="13060" width="55.7109375" style="35" customWidth="1"/>
    <col min="13061" max="13061" width="19" style="35" customWidth="1"/>
    <col min="13062" max="13062" width="16.7109375" style="35" customWidth="1"/>
    <col min="13063" max="13063" width="13" style="35" customWidth="1"/>
    <col min="13064" max="13312" width="11.42578125" style="35"/>
    <col min="13313" max="13313" width="4.85546875" style="35" customWidth="1"/>
    <col min="13314" max="13314" width="16" style="35" customWidth="1"/>
    <col min="13315" max="13315" width="14.5703125" style="35" customWidth="1"/>
    <col min="13316" max="13316" width="55.7109375" style="35" customWidth="1"/>
    <col min="13317" max="13317" width="19" style="35" customWidth="1"/>
    <col min="13318" max="13318" width="16.7109375" style="35" customWidth="1"/>
    <col min="13319" max="13319" width="13" style="35" customWidth="1"/>
    <col min="13320" max="13568" width="11.42578125" style="35"/>
    <col min="13569" max="13569" width="4.85546875" style="35" customWidth="1"/>
    <col min="13570" max="13570" width="16" style="35" customWidth="1"/>
    <col min="13571" max="13571" width="14.5703125" style="35" customWidth="1"/>
    <col min="13572" max="13572" width="55.7109375" style="35" customWidth="1"/>
    <col min="13573" max="13573" width="19" style="35" customWidth="1"/>
    <col min="13574" max="13574" width="16.7109375" style="35" customWidth="1"/>
    <col min="13575" max="13575" width="13" style="35" customWidth="1"/>
    <col min="13576" max="13824" width="11.42578125" style="35"/>
    <col min="13825" max="13825" width="4.85546875" style="35" customWidth="1"/>
    <col min="13826" max="13826" width="16" style="35" customWidth="1"/>
    <col min="13827" max="13827" width="14.5703125" style="35" customWidth="1"/>
    <col min="13828" max="13828" width="55.7109375" style="35" customWidth="1"/>
    <col min="13829" max="13829" width="19" style="35" customWidth="1"/>
    <col min="13830" max="13830" width="16.7109375" style="35" customWidth="1"/>
    <col min="13831" max="13831" width="13" style="35" customWidth="1"/>
    <col min="13832" max="14080" width="11.42578125" style="35"/>
    <col min="14081" max="14081" width="4.85546875" style="35" customWidth="1"/>
    <col min="14082" max="14082" width="16" style="35" customWidth="1"/>
    <col min="14083" max="14083" width="14.5703125" style="35" customWidth="1"/>
    <col min="14084" max="14084" width="55.7109375" style="35" customWidth="1"/>
    <col min="14085" max="14085" width="19" style="35" customWidth="1"/>
    <col min="14086" max="14086" width="16.7109375" style="35" customWidth="1"/>
    <col min="14087" max="14087" width="13" style="35" customWidth="1"/>
    <col min="14088" max="14336" width="11.42578125" style="35"/>
    <col min="14337" max="14337" width="4.85546875" style="35" customWidth="1"/>
    <col min="14338" max="14338" width="16" style="35" customWidth="1"/>
    <col min="14339" max="14339" width="14.5703125" style="35" customWidth="1"/>
    <col min="14340" max="14340" width="55.7109375" style="35" customWidth="1"/>
    <col min="14341" max="14341" width="19" style="35" customWidth="1"/>
    <col min="14342" max="14342" width="16.7109375" style="35" customWidth="1"/>
    <col min="14343" max="14343" width="13" style="35" customWidth="1"/>
    <col min="14344" max="14592" width="11.42578125" style="35"/>
    <col min="14593" max="14593" width="4.85546875" style="35" customWidth="1"/>
    <col min="14594" max="14594" width="16" style="35" customWidth="1"/>
    <col min="14595" max="14595" width="14.5703125" style="35" customWidth="1"/>
    <col min="14596" max="14596" width="55.7109375" style="35" customWidth="1"/>
    <col min="14597" max="14597" width="19" style="35" customWidth="1"/>
    <col min="14598" max="14598" width="16.7109375" style="35" customWidth="1"/>
    <col min="14599" max="14599" width="13" style="35" customWidth="1"/>
    <col min="14600" max="14848" width="11.42578125" style="35"/>
    <col min="14849" max="14849" width="4.85546875" style="35" customWidth="1"/>
    <col min="14850" max="14850" width="16" style="35" customWidth="1"/>
    <col min="14851" max="14851" width="14.5703125" style="35" customWidth="1"/>
    <col min="14852" max="14852" width="55.7109375" style="35" customWidth="1"/>
    <col min="14853" max="14853" width="19" style="35" customWidth="1"/>
    <col min="14854" max="14854" width="16.7109375" style="35" customWidth="1"/>
    <col min="14855" max="14855" width="13" style="35" customWidth="1"/>
    <col min="14856" max="15104" width="11.42578125" style="35"/>
    <col min="15105" max="15105" width="4.85546875" style="35" customWidth="1"/>
    <col min="15106" max="15106" width="16" style="35" customWidth="1"/>
    <col min="15107" max="15107" width="14.5703125" style="35" customWidth="1"/>
    <col min="15108" max="15108" width="55.7109375" style="35" customWidth="1"/>
    <col min="15109" max="15109" width="19" style="35" customWidth="1"/>
    <col min="15110" max="15110" width="16.7109375" style="35" customWidth="1"/>
    <col min="15111" max="15111" width="13" style="35" customWidth="1"/>
    <col min="15112" max="15360" width="11.42578125" style="35"/>
    <col min="15361" max="15361" width="4.85546875" style="35" customWidth="1"/>
    <col min="15362" max="15362" width="16" style="35" customWidth="1"/>
    <col min="15363" max="15363" width="14.5703125" style="35" customWidth="1"/>
    <col min="15364" max="15364" width="55.7109375" style="35" customWidth="1"/>
    <col min="15365" max="15365" width="19" style="35" customWidth="1"/>
    <col min="15366" max="15366" width="16.7109375" style="35" customWidth="1"/>
    <col min="15367" max="15367" width="13" style="35" customWidth="1"/>
    <col min="15368" max="15616" width="11.42578125" style="35"/>
    <col min="15617" max="15617" width="4.85546875" style="35" customWidth="1"/>
    <col min="15618" max="15618" width="16" style="35" customWidth="1"/>
    <col min="15619" max="15619" width="14.5703125" style="35" customWidth="1"/>
    <col min="15620" max="15620" width="55.7109375" style="35" customWidth="1"/>
    <col min="15621" max="15621" width="19" style="35" customWidth="1"/>
    <col min="15622" max="15622" width="16.7109375" style="35" customWidth="1"/>
    <col min="15623" max="15623" width="13" style="35" customWidth="1"/>
    <col min="15624" max="15872" width="11.42578125" style="35"/>
    <col min="15873" max="15873" width="4.85546875" style="35" customWidth="1"/>
    <col min="15874" max="15874" width="16" style="35" customWidth="1"/>
    <col min="15875" max="15875" width="14.5703125" style="35" customWidth="1"/>
    <col min="15876" max="15876" width="55.7109375" style="35" customWidth="1"/>
    <col min="15877" max="15877" width="19" style="35" customWidth="1"/>
    <col min="15878" max="15878" width="16.7109375" style="35" customWidth="1"/>
    <col min="15879" max="15879" width="13" style="35" customWidth="1"/>
    <col min="15880" max="16128" width="11.42578125" style="35"/>
    <col min="16129" max="16129" width="4.85546875" style="35" customWidth="1"/>
    <col min="16130" max="16130" width="16" style="35" customWidth="1"/>
    <col min="16131" max="16131" width="14.5703125" style="35" customWidth="1"/>
    <col min="16132" max="16132" width="55.7109375" style="35" customWidth="1"/>
    <col min="16133" max="16133" width="19" style="35" customWidth="1"/>
    <col min="16134" max="16134" width="16.7109375" style="35" customWidth="1"/>
    <col min="16135" max="16135" width="13" style="35" customWidth="1"/>
    <col min="16136" max="16384" width="11.42578125" style="35"/>
  </cols>
  <sheetData>
    <row r="5" spans="1:11" s="25" customFormat="1" ht="36" customHeight="1" x14ac:dyDescent="0.2">
      <c r="A5" s="78" t="s">
        <v>6476</v>
      </c>
      <c r="B5" s="78"/>
      <c r="C5" s="78"/>
      <c r="D5" s="78"/>
      <c r="E5" s="78"/>
      <c r="F5" s="78"/>
      <c r="G5" s="78"/>
    </row>
    <row r="6" spans="1:11" s="25" customFormat="1" ht="36" customHeight="1" x14ac:dyDescent="0.2"/>
    <row r="7" spans="1:11" s="25" customFormat="1" ht="36" customHeight="1" x14ac:dyDescent="0.2">
      <c r="C7" s="26" t="s">
        <v>6448</v>
      </c>
      <c r="D7" s="27" t="s">
        <v>29</v>
      </c>
    </row>
    <row r="8" spans="1:11" s="25" customFormat="1" ht="36" customHeight="1" x14ac:dyDescent="0.2">
      <c r="C8" s="28" t="s">
        <v>6477</v>
      </c>
      <c r="D8" s="29" t="str">
        <f>IF(ISNA(VLOOKUP($D$7,'Liste GHM'!$A$2:$F$4483,2,FALSE)),"",VLOOKUP($D$7,'Liste GHM'!$A$2:$F$4483,2,FALSE))</f>
        <v>Craniotomies en dehors de tout traumatisme, âge supérieur à 17 ans, niveau 2</v>
      </c>
    </row>
    <row r="9" spans="1:11" s="25" customFormat="1" ht="36" customHeight="1" x14ac:dyDescent="0.2">
      <c r="C9" s="30" t="s">
        <v>6447</v>
      </c>
      <c r="D9" s="31" t="str">
        <f>IF(D7&lt;&gt;"",IF(VLOOKUP(Synthèse!D7,'Liste GHM'!$A$1:$U$7483,7,FALSE)=1,IF(ISNA(VLOOKUP(Synthèse!D7,'Liste GHM'!$A$1:$E$7483,3,FALSE)),"",VLOOKUP(Synthèse!D7,'Liste GHM'!$A$1:$E$7483,3,FALSE)),"Veuillez sélectionner le GHS"),"")</f>
        <v>Veuillez sélectionner le GHS</v>
      </c>
      <c r="E9" s="32">
        <v>27</v>
      </c>
      <c r="F9" s="33"/>
    </row>
    <row r="10" spans="1:11" s="34" customFormat="1" ht="10.5" customHeight="1" x14ac:dyDescent="0.2">
      <c r="C10" s="34" t="s">
        <v>6478</v>
      </c>
      <c r="D10" s="34" t="str">
        <f>IF(VLOOKUP(D7,'Liste GHM'!A:G,7,FALSE)=1,TRIM(CONCATENATE(D9,D7)),TRIM(CONCATENATE(E9,D7)))</f>
        <v>2701C042</v>
      </c>
    </row>
    <row r="11" spans="1:11" ht="10.5" customHeight="1" x14ac:dyDescent="0.2"/>
    <row r="12" spans="1:11" ht="10.5" customHeight="1" x14ac:dyDescent="0.2"/>
    <row r="13" spans="1:11" ht="10.5" customHeight="1" thickBot="1" x14ac:dyDescent="0.25"/>
    <row r="14" spans="1:11" s="36" customFormat="1" ht="36" customHeight="1" thickBot="1" x14ac:dyDescent="0.3">
      <c r="B14" s="79" t="s">
        <v>6479</v>
      </c>
      <c r="C14" s="37"/>
      <c r="D14" s="37"/>
      <c r="E14" s="37"/>
      <c r="F14" s="37"/>
      <c r="G14" s="38"/>
      <c r="H14" s="39"/>
      <c r="I14" s="39"/>
      <c r="J14" s="40" t="s">
        <v>6480</v>
      </c>
    </row>
    <row r="15" spans="1:11" s="36" customFormat="1" ht="36" customHeight="1" x14ac:dyDescent="0.25">
      <c r="B15" s="80"/>
      <c r="C15" s="82" t="s">
        <v>6481</v>
      </c>
      <c r="D15" s="83"/>
      <c r="E15" s="41" t="s">
        <v>6482</v>
      </c>
      <c r="F15" s="42" t="s">
        <v>6483</v>
      </c>
      <c r="G15" s="43"/>
      <c r="H15" s="39"/>
      <c r="I15" s="39"/>
      <c r="J15" s="39"/>
      <c r="K15" s="40" t="s">
        <v>6480</v>
      </c>
    </row>
    <row r="16" spans="1:11" s="36" customFormat="1" ht="36" customHeight="1" x14ac:dyDescent="0.25">
      <c r="B16" s="80"/>
      <c r="C16" s="74" t="s">
        <v>6504</v>
      </c>
      <c r="D16" s="75"/>
      <c r="E16" s="44">
        <f>IF(ISNA(VLOOKUP($D$10,'Secteur Ex DG'!$A$1:$M$2200,5,FALSE)),"",VLOOKUP($D$10,'Secteur Ex DG'!$A$1:$M$2200,5,FALSE))</f>
        <v>7414.6</v>
      </c>
      <c r="F16" s="45">
        <f>IF(ISNA(VLOOKUP($D$10,'Secteur Ex OQN'!$A$1:$M$1993,5,FALSE)),"",VLOOKUP($D$10,'Secteur Ex OQN'!$A$1:$M$1993,5,FALSE))</f>
        <v>526.54</v>
      </c>
      <c r="G16" s="43"/>
      <c r="H16" s="39"/>
      <c r="I16" s="39"/>
      <c r="J16" s="39"/>
      <c r="K16" s="40" t="s">
        <v>6480</v>
      </c>
    </row>
    <row r="17" spans="2:11" s="36" customFormat="1" ht="36" customHeight="1" x14ac:dyDescent="0.25">
      <c r="B17" s="80"/>
      <c r="C17" s="84" t="s">
        <v>6505</v>
      </c>
      <c r="D17" s="85"/>
      <c r="E17" s="46">
        <f>IF(ISNA(VLOOKUP($D$10,'Secteur Ex DG'!$A$1:$M$2200,6,FALSE)),"",VLOOKUP($D$10,'Secteur Ex DG'!$A$1:$M$2200,6,FALSE))</f>
        <v>66969064.801157303</v>
      </c>
      <c r="F17" s="47">
        <f>IF(ISNA(VLOOKUP($D$10,'Secteur Ex OQN'!$A$1:$M$1993,6,FALSE)),"",VLOOKUP($D$10,'Secteur Ex OQN'!$A$1:$M$1993,6,FALSE))</f>
        <v>2371794.1101691201</v>
      </c>
      <c r="G17" s="43"/>
      <c r="H17" s="39"/>
      <c r="I17" s="39"/>
      <c r="J17" s="39"/>
      <c r="K17" s="40" t="s">
        <v>6480</v>
      </c>
    </row>
    <row r="18" spans="2:11" s="36" customFormat="1" ht="36" customHeight="1" x14ac:dyDescent="0.25">
      <c r="B18" s="80"/>
      <c r="C18" s="74" t="s">
        <v>6484</v>
      </c>
      <c r="D18" s="86"/>
      <c r="E18" s="44">
        <f>IF(ISNA(VLOOKUP($D$10,'Secteur Ex DG'!$A$1:$M$2200,7,FALSE)),"",VLOOKUP($D$10,'Secteur Ex DG'!$A$1:$M$2200,7,FALSE))</f>
        <v>51162903.711357899</v>
      </c>
      <c r="F18" s="45">
        <f>IF(ISNA(VLOOKUP($D$10,'Secteur Ex OQN'!$A$1:$M$1993,7,FALSE)),"",VLOOKUP($D$10,'Secteur Ex OQN'!$A$1:$M$1993,7,FALSE))</f>
        <v>2387819.2604147149</v>
      </c>
      <c r="G18" s="43"/>
      <c r="H18" s="39"/>
      <c r="I18" s="39"/>
      <c r="J18" s="39"/>
      <c r="K18" s="40" t="s">
        <v>6480</v>
      </c>
    </row>
    <row r="19" spans="2:11" s="36" customFormat="1" ht="36" customHeight="1" x14ac:dyDescent="0.25">
      <c r="B19" s="80"/>
      <c r="C19" s="84" t="s">
        <v>6485</v>
      </c>
      <c r="D19" s="85"/>
      <c r="E19" s="48">
        <f>IF(ISNA(VLOOKUP($D$10,'Secteur Ex DG'!$A$1:$M$2200,8,FALSE)),"",VLOOKUP($D$10,'Secteur Ex DG'!$A$1:$M$2200,8,FALSE))</f>
        <v>0.30893792070465398</v>
      </c>
      <c r="F19" s="49">
        <f>IF(ISNA(VLOOKUP($D$10,'Secteur Ex OQN'!$A$1:$M$1993,8,FALSE)),"",VLOOKUP($D$10,'Secteur Ex OQN'!$A$1:$M$1993,8,FALSE))</f>
        <v>-6.7112073812527154E-3</v>
      </c>
      <c r="G19" s="43"/>
      <c r="H19" s="39"/>
      <c r="I19" s="39"/>
      <c r="J19" s="39"/>
      <c r="K19" s="40" t="s">
        <v>6480</v>
      </c>
    </row>
    <row r="20" spans="2:11" s="36" customFormat="1" ht="36" customHeight="1" x14ac:dyDescent="0.25">
      <c r="B20" s="80"/>
      <c r="C20" s="74" t="s">
        <v>6486</v>
      </c>
      <c r="D20" s="86"/>
      <c r="E20" s="50">
        <f>IF(ISNA(VLOOKUP($D$10,'Secteur Ex DG'!$A$1:$M$2200,9,FALSE)),"",VLOOKUP($D$10,'Secteur Ex DG'!$A$1:$M$2200,9,FALSE))</f>
        <v>15806161.0897994</v>
      </c>
      <c r="F20" s="51">
        <f>IF(ISNA(VLOOKUP($D$10,'Secteur Ex OQN'!$A$1:$M$1993,9,FALSE)),"",VLOOKUP($D$10,'Secteur Ex OQN'!$A$1:$M$1993,9,FALSE))</f>
        <v>-16025.150245594792</v>
      </c>
      <c r="G20" s="43"/>
      <c r="H20" s="39"/>
      <c r="I20" s="39"/>
      <c r="J20" s="39"/>
      <c r="K20" s="40"/>
    </row>
    <row r="21" spans="2:11" s="36" customFormat="1" ht="36" customHeight="1" x14ac:dyDescent="0.25">
      <c r="B21" s="80"/>
      <c r="C21" s="84" t="s">
        <v>6506</v>
      </c>
      <c r="D21" s="87"/>
      <c r="E21" s="52">
        <f>IF(ISNA(VLOOKUP($D$10,'Secteur Ex DG'!$A$1:$M$2200,10,FALSE)),"",VLOOKUP($D$10,'Secteur Ex DG'!$A$1:$M$2200,10,FALSE))</f>
        <v>9032.0536240872498</v>
      </c>
      <c r="F21" s="53">
        <f>IF(ISNA(VLOOKUP($D$10,'Secteur Ex OQN'!$A$1:$M$1993,10,FALSE)),"",VLOOKUP($D$10,'Secteur Ex OQN'!$A$1:$M$1993,10,FALSE))</f>
        <v>4504.4898966253704</v>
      </c>
      <c r="G21" s="43"/>
      <c r="H21" s="39"/>
      <c r="I21" s="39"/>
      <c r="J21" s="39"/>
      <c r="K21" s="40"/>
    </row>
    <row r="22" spans="2:11" s="36" customFormat="1" ht="36" customHeight="1" x14ac:dyDescent="0.25">
      <c r="B22" s="80"/>
      <c r="C22" s="74" t="s">
        <v>6487</v>
      </c>
      <c r="D22" s="75"/>
      <c r="E22" s="44">
        <f>IF(ISNA(VLOOKUP($D$10,'Secteur Ex DG'!$A$1:$M$2200,11,FALSE)),"",VLOOKUP($D$10,'Secteur Ex DG'!$A$1:$M$2200,11,FALSE))</f>
        <v>6900.2918176783596</v>
      </c>
      <c r="F22" s="45">
        <f>IF(ISNA(VLOOKUP($D$10,'Secteur Ex OQN'!$A$1:$M$1993,11,FALSE)),"",VLOOKUP($D$10,'Secteur Ex OQN'!$A$1:$M$1993,11,FALSE))</f>
        <v>4534.9247168585771</v>
      </c>
      <c r="G22" s="43"/>
      <c r="H22" s="39"/>
      <c r="I22" s="39"/>
      <c r="J22" s="39"/>
      <c r="K22" s="40" t="s">
        <v>6480</v>
      </c>
    </row>
    <row r="23" spans="2:11" s="36" customFormat="1" ht="36" customHeight="1" x14ac:dyDescent="0.25">
      <c r="B23" s="80"/>
      <c r="C23" s="74" t="s">
        <v>8</v>
      </c>
      <c r="D23" s="75"/>
      <c r="E23" s="54" t="str">
        <f>IF(ISNA(VLOOKUP($D$10,'Secteur Ex DG'!$A$1:$M$2200,13,FALSE)),"",VLOOKUP($D$10,'Secteur Ex DG'!$A$1:$M$2200,12,FALSE))</f>
        <v>CORRECT</v>
      </c>
      <c r="F23" s="55" t="str">
        <f>IF(ISNA(VLOOKUP($D$10,'Secteur Ex OQN'!$A$1:$M$1993,13,FALSE)),"",VLOOKUP($D$10,'Secteur Ex OQN'!$A$1:$M$1993,12,FALSE))</f>
        <v>MAUVAIS</v>
      </c>
      <c r="G23" s="43"/>
      <c r="H23" s="39"/>
      <c r="I23" s="39"/>
      <c r="J23" s="40"/>
    </row>
    <row r="24" spans="2:11" s="36" customFormat="1" ht="36" customHeight="1" thickBot="1" x14ac:dyDescent="0.3">
      <c r="B24" s="80"/>
      <c r="C24" s="76" t="s">
        <v>6488</v>
      </c>
      <c r="D24" s="77"/>
      <c r="E24" s="56" t="str">
        <f>IF(ISNA(VLOOKUP($D$10,'Secteur Ex DG'!$A$1:$M$2200,13,FALSE)),"",VLOOKUP($D$10,'Secteur Ex DG'!$A$1:$M$2200,13,FALSE))</f>
        <v>2015 2016 2017</v>
      </c>
      <c r="F24" s="57" t="str">
        <f>IF(ISNA(VLOOKUP($D$10,'Secteur Ex OQN'!$A$1:$M$1993,13,FALSE)),"",VLOOKUP($D$10,'Secteur Ex OQN'!$A$1:$M$1993,13,FALSE))</f>
        <v>2015 2016 2017</v>
      </c>
      <c r="G24" s="58"/>
      <c r="H24" s="39"/>
      <c r="I24" s="39"/>
      <c r="J24" s="40" t="s">
        <v>6480</v>
      </c>
    </row>
    <row r="25" spans="2:11" ht="36" customHeight="1" x14ac:dyDescent="0.2">
      <c r="B25" s="80"/>
      <c r="C25" s="59"/>
      <c r="D25" s="59"/>
      <c r="E25" s="59"/>
      <c r="F25" s="59"/>
      <c r="G25" s="58"/>
    </row>
    <row r="26" spans="2:11" ht="36" customHeight="1" thickBot="1" x14ac:dyDescent="0.25">
      <c r="B26" s="81"/>
      <c r="C26" s="60"/>
      <c r="D26" s="60"/>
      <c r="E26" s="61"/>
      <c r="F26" s="62"/>
      <c r="G26" s="63"/>
    </row>
  </sheetData>
  <mergeCells count="12">
    <mergeCell ref="C23:D23"/>
    <mergeCell ref="C24:D24"/>
    <mergeCell ref="A5:G5"/>
    <mergeCell ref="B14:B26"/>
    <mergeCell ref="C15:D15"/>
    <mergeCell ref="C16:D16"/>
    <mergeCell ref="C17:D17"/>
    <mergeCell ref="C18:D18"/>
    <mergeCell ref="C19:D19"/>
    <mergeCell ref="C20:D20"/>
    <mergeCell ref="C21:D21"/>
    <mergeCell ref="C22:D22"/>
  </mergeCells>
  <dataValidations count="2">
    <dataValidation type="list" allowBlank="1" showInputMessage="1" showErrorMessage="1" sqref="WVL98304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xr:uid="{3EFD32F3-4F2A-4A57-AF56-E131AE243DD0}">
      <formula1>ListeGHM</formula1>
    </dataValidation>
    <dataValidation type="list" allowBlank="1" showInputMessage="1" showErrorMessage="1" promptTitle="Saisir le Numéro de GHS" sqref="WVM98304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xr:uid="{4576733D-404E-47AC-8C83-21B7A0FD4073}">
      <formula1>ListeGHS</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B12170D-C2DF-42CA-845D-C31021F9C193}">
          <x14:formula1>
            <xm:f>'Liste GHM'!$A$2:$A$2136</xm:f>
          </x14:formula1>
          <xm:sqref>D7</xm:sqref>
        </x14:dataValidation>
        <x14:dataValidation type="list" allowBlank="1" showInputMessage="1" showErrorMessage="1" xr:uid="{13FE93CE-9296-4C9B-8ECD-CA15622DA8FA}">
          <x14:formula1>
            <xm:f>'Choix GHS'!$B$2:$B$5</xm:f>
          </x14:formula1>
          <xm:sqref>E9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69"/>
  <sheetViews>
    <sheetView topLeftCell="B1" workbookViewId="0">
      <pane xSplit="2" ySplit="3" topLeftCell="D4" activePane="bottomRight" state="frozenSplit"/>
      <selection activeCell="B1" sqref="B1"/>
      <selection pane="topRight" activeCell="D1" sqref="D1"/>
      <selection pane="bottomLeft" activeCell="B4" sqref="B4"/>
      <selection pane="bottomRight" activeCell="E10" sqref="E10"/>
    </sheetView>
  </sheetViews>
  <sheetFormatPr baseColWidth="10" defaultRowHeight="15" x14ac:dyDescent="0.25"/>
  <cols>
    <col min="1" max="1" width="12.28515625" style="7" hidden="1" customWidth="1"/>
    <col min="2" max="2" width="6" style="7" bestFit="1" customWidth="1"/>
    <col min="3" max="3" width="7.85546875" style="7" bestFit="1" customWidth="1"/>
    <col min="4" max="4" width="58.85546875" style="7" customWidth="1"/>
    <col min="5" max="5" width="10.7109375" style="7" customWidth="1"/>
    <col min="6" max="7" width="12" style="7" customWidth="1"/>
    <col min="8" max="8" width="8.7109375" style="8" customWidth="1"/>
    <col min="9" max="9" width="12.28515625" style="7" customWidth="1"/>
    <col min="10" max="10" width="8.85546875" style="7" customWidth="1"/>
    <col min="11" max="11" width="9.140625" style="7" customWidth="1"/>
    <col min="12" max="12" width="9.28515625" style="7" bestFit="1" customWidth="1"/>
    <col min="13" max="13" width="13.28515625" style="7" bestFit="1" customWidth="1"/>
  </cols>
  <sheetData>
    <row r="1" spans="1:13" ht="43.5" customHeight="1" x14ac:dyDescent="0.25">
      <c r="A1" s="1" t="s">
        <v>0</v>
      </c>
      <c r="B1" s="1" t="s">
        <v>6447</v>
      </c>
      <c r="C1" s="1" t="s">
        <v>6448</v>
      </c>
      <c r="D1" s="1" t="s">
        <v>1</v>
      </c>
      <c r="E1" s="2" t="s">
        <v>2</v>
      </c>
      <c r="F1" s="2" t="s">
        <v>3</v>
      </c>
      <c r="G1" s="2" t="s">
        <v>4</v>
      </c>
      <c r="H1" s="3" t="s">
        <v>5</v>
      </c>
      <c r="I1" s="2" t="s">
        <v>6</v>
      </c>
      <c r="J1" s="2" t="s">
        <v>6449</v>
      </c>
      <c r="K1" s="2" t="s">
        <v>7</v>
      </c>
      <c r="L1" s="2" t="s">
        <v>8</v>
      </c>
      <c r="M1" s="2" t="s">
        <v>9</v>
      </c>
    </row>
    <row r="2" spans="1:13" x14ac:dyDescent="0.25">
      <c r="A2" s="4" t="s">
        <v>10</v>
      </c>
      <c r="B2" s="9">
        <v>22</v>
      </c>
      <c r="C2" s="9" t="s">
        <v>11</v>
      </c>
      <c r="D2" s="9" t="s">
        <v>12</v>
      </c>
      <c r="E2" s="10">
        <v>717.73</v>
      </c>
      <c r="F2" s="10">
        <v>2494511.3808788802</v>
      </c>
      <c r="G2" s="10">
        <v>2480872.0779001298</v>
      </c>
      <c r="H2" s="16">
        <v>5.4977856779676601E-3</v>
      </c>
      <c r="I2" s="10">
        <v>13639.3029787494</v>
      </c>
      <c r="J2" s="10">
        <v>3475.5567983487899</v>
      </c>
      <c r="K2" s="10">
        <v>3456.5534085242798</v>
      </c>
      <c r="L2" s="10" t="s">
        <v>13</v>
      </c>
      <c r="M2" s="10" t="s">
        <v>14</v>
      </c>
    </row>
    <row r="3" spans="1:13" x14ac:dyDescent="0.25">
      <c r="A3" s="4" t="s">
        <v>15</v>
      </c>
      <c r="B3" s="9">
        <v>23</v>
      </c>
      <c r="C3" s="9" t="s">
        <v>16</v>
      </c>
      <c r="D3" s="9" t="s">
        <v>17</v>
      </c>
      <c r="E3" s="10">
        <v>1670.18</v>
      </c>
      <c r="F3" s="10">
        <v>10264500.4659185</v>
      </c>
      <c r="G3" s="10">
        <v>8474287.7920238003</v>
      </c>
      <c r="H3" s="16">
        <v>0.21125228666174101</v>
      </c>
      <c r="I3" s="10">
        <v>1790212.6738946999</v>
      </c>
      <c r="J3" s="10">
        <v>6145.7450489878302</v>
      </c>
      <c r="K3" s="10">
        <v>5073.8769426192403</v>
      </c>
      <c r="L3" s="10" t="s">
        <v>13</v>
      </c>
      <c r="M3" s="10" t="s">
        <v>14</v>
      </c>
    </row>
    <row r="4" spans="1:13" x14ac:dyDescent="0.25">
      <c r="A4" s="4" t="s">
        <v>18</v>
      </c>
      <c r="B4" s="9">
        <v>24</v>
      </c>
      <c r="C4" s="9" t="s">
        <v>19</v>
      </c>
      <c r="D4" s="9" t="s">
        <v>20</v>
      </c>
      <c r="E4" s="10">
        <v>1507.5</v>
      </c>
      <c r="F4" s="10">
        <v>16707251.714121001</v>
      </c>
      <c r="G4" s="10">
        <v>12352014.623351401</v>
      </c>
      <c r="H4" s="16">
        <v>0.35259325896004501</v>
      </c>
      <c r="I4" s="10">
        <v>4355237.0907696001</v>
      </c>
      <c r="J4" s="10">
        <v>11082.7540392179</v>
      </c>
      <c r="K4" s="10">
        <v>8193.7078761866596</v>
      </c>
      <c r="L4" s="10" t="s">
        <v>13</v>
      </c>
      <c r="M4" s="10" t="s">
        <v>14</v>
      </c>
    </row>
    <row r="5" spans="1:13" x14ac:dyDescent="0.25">
      <c r="A5" s="4" t="s">
        <v>21</v>
      </c>
      <c r="B5" s="9">
        <v>25</v>
      </c>
      <c r="C5" s="9" t="s">
        <v>22</v>
      </c>
      <c r="D5" s="9" t="s">
        <v>23</v>
      </c>
      <c r="E5" s="10">
        <v>1232.1500000000001</v>
      </c>
      <c r="F5" s="10">
        <v>19624590.475882102</v>
      </c>
      <c r="G5" s="10">
        <v>20390678.347502999</v>
      </c>
      <c r="H5" s="16">
        <v>-3.7570494642947802E-2</v>
      </c>
      <c r="I5" s="10">
        <v>-766087.87162093399</v>
      </c>
      <c r="J5" s="10">
        <v>15927.1115334027</v>
      </c>
      <c r="K5" s="10">
        <v>16548.860404579798</v>
      </c>
      <c r="L5" s="10" t="s">
        <v>13</v>
      </c>
      <c r="M5" s="10" t="s">
        <v>14</v>
      </c>
    </row>
    <row r="6" spans="1:13" x14ac:dyDescent="0.25">
      <c r="A6" s="4" t="s">
        <v>24</v>
      </c>
      <c r="B6" s="9">
        <v>26</v>
      </c>
      <c r="C6" s="9" t="s">
        <v>25</v>
      </c>
      <c r="D6" s="9" t="s">
        <v>26</v>
      </c>
      <c r="E6" s="10">
        <v>5537.96</v>
      </c>
      <c r="F6" s="10">
        <v>30025337.5578897</v>
      </c>
      <c r="G6" s="10">
        <v>28548620.410705499</v>
      </c>
      <c r="H6" s="16">
        <v>5.1726392587098803E-2</v>
      </c>
      <c r="I6" s="10">
        <v>1476717.1471842099</v>
      </c>
      <c r="J6" s="10">
        <v>5421.7324715038903</v>
      </c>
      <c r="K6" s="10">
        <v>5155.0788396278604</v>
      </c>
      <c r="L6" s="10" t="s">
        <v>27</v>
      </c>
      <c r="M6" s="10" t="s">
        <v>14</v>
      </c>
    </row>
    <row r="7" spans="1:13" x14ac:dyDescent="0.25">
      <c r="A7" s="4" t="s">
        <v>28</v>
      </c>
      <c r="B7" s="9">
        <v>27</v>
      </c>
      <c r="C7" s="9" t="s">
        <v>29</v>
      </c>
      <c r="D7" s="9" t="s">
        <v>30</v>
      </c>
      <c r="E7" s="10">
        <v>7414.6</v>
      </c>
      <c r="F7" s="10">
        <v>66969064.801157303</v>
      </c>
      <c r="G7" s="10">
        <v>51162903.711357899</v>
      </c>
      <c r="H7" s="16">
        <v>0.30893792070465398</v>
      </c>
      <c r="I7" s="10">
        <v>15806161.0897994</v>
      </c>
      <c r="J7" s="10">
        <v>9032.0536240872498</v>
      </c>
      <c r="K7" s="10">
        <v>6900.2918176783596</v>
      </c>
      <c r="L7" s="10" t="s">
        <v>27</v>
      </c>
      <c r="M7" s="10" t="s">
        <v>14</v>
      </c>
    </row>
    <row r="8" spans="1:13" x14ac:dyDescent="0.25">
      <c r="A8" s="4" t="s">
        <v>31</v>
      </c>
      <c r="B8" s="9">
        <v>28</v>
      </c>
      <c r="C8" s="9" t="s">
        <v>32</v>
      </c>
      <c r="D8" s="9" t="s">
        <v>33</v>
      </c>
      <c r="E8" s="10">
        <v>5083.3</v>
      </c>
      <c r="F8" s="10">
        <v>66299012.8191493</v>
      </c>
      <c r="G8" s="10">
        <v>49686403.879405998</v>
      </c>
      <c r="H8" s="16">
        <v>0.33434919097916299</v>
      </c>
      <c r="I8" s="10">
        <v>16612608.939743301</v>
      </c>
      <c r="J8" s="10">
        <v>13042.5142759918</v>
      </c>
      <c r="K8" s="10">
        <v>9774.4386283331696</v>
      </c>
      <c r="L8" s="10" t="s">
        <v>13</v>
      </c>
      <c r="M8" s="10" t="s">
        <v>14</v>
      </c>
    </row>
    <row r="9" spans="1:13" x14ac:dyDescent="0.25">
      <c r="A9" s="4" t="s">
        <v>34</v>
      </c>
      <c r="B9" s="9">
        <v>29</v>
      </c>
      <c r="C9" s="9" t="s">
        <v>35</v>
      </c>
      <c r="D9" s="9" t="s">
        <v>36</v>
      </c>
      <c r="E9" s="10">
        <v>4079.13</v>
      </c>
      <c r="F9" s="10">
        <v>72781642.014897093</v>
      </c>
      <c r="G9" s="10">
        <v>74158117.812385798</v>
      </c>
      <c r="H9" s="16">
        <v>-1.8561363719762702E-2</v>
      </c>
      <c r="I9" s="10">
        <v>-1376475.7974886999</v>
      </c>
      <c r="J9" s="10">
        <v>17842.442387199499</v>
      </c>
      <c r="K9" s="10">
        <v>18179.885861050199</v>
      </c>
      <c r="L9" s="10" t="s">
        <v>27</v>
      </c>
      <c r="M9" s="10" t="s">
        <v>14</v>
      </c>
    </row>
    <row r="10" spans="1:13" x14ac:dyDescent="0.25">
      <c r="A10" s="4" t="s">
        <v>37</v>
      </c>
      <c r="B10" s="9">
        <v>30</v>
      </c>
      <c r="C10" s="9" t="s">
        <v>38</v>
      </c>
      <c r="D10" s="9" t="s">
        <v>39</v>
      </c>
      <c r="E10" s="10">
        <v>3197.11</v>
      </c>
      <c r="F10" s="10">
        <v>14788415.548616599</v>
      </c>
      <c r="G10" s="10">
        <v>13258285.105311301</v>
      </c>
      <c r="H10" s="16">
        <v>0.11540937844912399</v>
      </c>
      <c r="I10" s="10">
        <v>1530130.44330526</v>
      </c>
      <c r="J10" s="10">
        <v>4625.55731539314</v>
      </c>
      <c r="K10" s="10">
        <v>4146.9593180438897</v>
      </c>
      <c r="L10" s="10" t="s">
        <v>13</v>
      </c>
      <c r="M10" s="10" t="s">
        <v>14</v>
      </c>
    </row>
    <row r="11" spans="1:13" x14ac:dyDescent="0.25">
      <c r="A11" s="4" t="s">
        <v>40</v>
      </c>
      <c r="B11" s="9">
        <v>31</v>
      </c>
      <c r="C11" s="9" t="s">
        <v>41</v>
      </c>
      <c r="D11" s="9" t="s">
        <v>42</v>
      </c>
      <c r="E11" s="10">
        <v>2611.2800000000002</v>
      </c>
      <c r="F11" s="10">
        <v>18894191.613770898</v>
      </c>
      <c r="G11" s="10">
        <v>15863893.2475945</v>
      </c>
      <c r="H11" s="16">
        <v>0.19101858029938101</v>
      </c>
      <c r="I11" s="10">
        <v>3030298.3661764399</v>
      </c>
      <c r="J11" s="10">
        <v>7235.6053788834997</v>
      </c>
      <c r="K11" s="10">
        <v>6075.1406389182603</v>
      </c>
      <c r="L11" s="10" t="s">
        <v>27</v>
      </c>
      <c r="M11" s="10" t="s">
        <v>43</v>
      </c>
    </row>
    <row r="12" spans="1:13" x14ac:dyDescent="0.25">
      <c r="A12" s="4" t="s">
        <v>44</v>
      </c>
      <c r="B12" s="9">
        <v>32</v>
      </c>
      <c r="C12" s="9" t="s">
        <v>45</v>
      </c>
      <c r="D12" s="9" t="s">
        <v>46</v>
      </c>
      <c r="E12" s="10">
        <v>1606.12</v>
      </c>
      <c r="F12" s="10">
        <v>18598413.285127699</v>
      </c>
      <c r="G12" s="10">
        <v>14604738.531114999</v>
      </c>
      <c r="H12" s="16">
        <v>0.27345061642180402</v>
      </c>
      <c r="I12" s="10">
        <v>3993674.7540126801</v>
      </c>
      <c r="J12" s="10">
        <v>11579.715889925899</v>
      </c>
      <c r="K12" s="10">
        <v>9093.1801678050506</v>
      </c>
      <c r="L12" s="10" t="s">
        <v>13</v>
      </c>
      <c r="M12" s="10" t="s">
        <v>43</v>
      </c>
    </row>
    <row r="13" spans="1:13" x14ac:dyDescent="0.25">
      <c r="A13" s="4" t="s">
        <v>47</v>
      </c>
      <c r="B13" s="9">
        <v>33</v>
      </c>
      <c r="C13" s="9" t="s">
        <v>48</v>
      </c>
      <c r="D13" s="9" t="s">
        <v>49</v>
      </c>
      <c r="E13" s="10">
        <v>563.30999999999995</v>
      </c>
      <c r="F13" s="10">
        <v>8604542.4893049095</v>
      </c>
      <c r="G13" s="10">
        <v>9178523.0852979794</v>
      </c>
      <c r="H13" s="16">
        <v>-6.2535180296322199E-2</v>
      </c>
      <c r="I13" s="10">
        <v>-573980.59599306399</v>
      </c>
      <c r="J13" s="10">
        <v>15274.968470833001</v>
      </c>
      <c r="K13" s="10">
        <v>16293.9111418188</v>
      </c>
      <c r="L13" s="10" t="s">
        <v>13</v>
      </c>
      <c r="M13" s="10" t="s">
        <v>14</v>
      </c>
    </row>
    <row r="14" spans="1:13" x14ac:dyDescent="0.25">
      <c r="A14" s="4" t="s">
        <v>50</v>
      </c>
      <c r="B14" s="9">
        <v>34</v>
      </c>
      <c r="C14" s="9" t="s">
        <v>51</v>
      </c>
      <c r="D14" s="9" t="s">
        <v>52</v>
      </c>
      <c r="E14" s="10">
        <v>4784.88</v>
      </c>
      <c r="F14" s="10">
        <v>22701163.267719001</v>
      </c>
      <c r="G14" s="10">
        <v>23373333.296008501</v>
      </c>
      <c r="H14" s="16">
        <v>-2.8757987565440998E-2</v>
      </c>
      <c r="I14" s="10">
        <v>-672170.02828952298</v>
      </c>
      <c r="J14" s="10">
        <v>4744.3537283524402</v>
      </c>
      <c r="K14" s="10">
        <v>4884.8316563860599</v>
      </c>
      <c r="L14" s="10" t="s">
        <v>27</v>
      </c>
      <c r="M14" s="10" t="s">
        <v>14</v>
      </c>
    </row>
    <row r="15" spans="1:13" x14ac:dyDescent="0.25">
      <c r="A15" s="4" t="s">
        <v>53</v>
      </c>
      <c r="B15" s="9">
        <v>35</v>
      </c>
      <c r="C15" s="9" t="s">
        <v>54</v>
      </c>
      <c r="D15" s="9" t="s">
        <v>55</v>
      </c>
      <c r="E15" s="10">
        <v>3145.03</v>
      </c>
      <c r="F15" s="10">
        <v>20412263.125366598</v>
      </c>
      <c r="G15" s="10">
        <v>19292972.168520398</v>
      </c>
      <c r="H15" s="16">
        <v>5.8015475638974398E-2</v>
      </c>
      <c r="I15" s="10">
        <v>1119290.9568461999</v>
      </c>
      <c r="J15" s="10">
        <v>6490.3238205570697</v>
      </c>
      <c r="K15" s="10">
        <v>6134.4318396073804</v>
      </c>
      <c r="L15" s="10" t="s">
        <v>27</v>
      </c>
      <c r="M15" s="10" t="s">
        <v>14</v>
      </c>
    </row>
    <row r="16" spans="1:13" x14ac:dyDescent="0.25">
      <c r="A16" s="4" t="s">
        <v>56</v>
      </c>
      <c r="B16" s="9">
        <v>36</v>
      </c>
      <c r="C16" s="9" t="s">
        <v>57</v>
      </c>
      <c r="D16" s="9" t="s">
        <v>58</v>
      </c>
      <c r="E16" s="10">
        <v>1023.4</v>
      </c>
      <c r="F16" s="10">
        <v>9716324.8267706297</v>
      </c>
      <c r="G16" s="10">
        <v>9471667.8578954991</v>
      </c>
      <c r="H16" s="16">
        <v>2.5830399940723E-2</v>
      </c>
      <c r="I16" s="10">
        <v>244656.968875133</v>
      </c>
      <c r="J16" s="10">
        <v>9494.1614488671403</v>
      </c>
      <c r="K16" s="10">
        <v>9255.0985517837598</v>
      </c>
      <c r="L16" s="10" t="s">
        <v>27</v>
      </c>
      <c r="M16" s="10" t="s">
        <v>14</v>
      </c>
    </row>
    <row r="17" spans="1:13" x14ac:dyDescent="0.25">
      <c r="A17" s="4" t="s">
        <v>59</v>
      </c>
      <c r="B17" s="9">
        <v>37</v>
      </c>
      <c r="C17" s="9" t="s">
        <v>60</v>
      </c>
      <c r="D17" s="9" t="s">
        <v>61</v>
      </c>
      <c r="E17" s="10">
        <v>189.54</v>
      </c>
      <c r="F17" s="10">
        <v>2545067.3966693799</v>
      </c>
      <c r="G17" s="10">
        <v>2775953.8089847998</v>
      </c>
      <c r="H17" s="16">
        <v>-8.31737226924011E-2</v>
      </c>
      <c r="I17" s="10">
        <v>-230886.412315416</v>
      </c>
      <c r="J17" s="10">
        <v>13427.6004889173</v>
      </c>
      <c r="K17" s="10">
        <v>14645.741315736999</v>
      </c>
      <c r="L17" s="10" t="s">
        <v>27</v>
      </c>
      <c r="M17" s="10" t="s">
        <v>14</v>
      </c>
    </row>
    <row r="18" spans="1:13" x14ac:dyDescent="0.25">
      <c r="A18" s="4" t="s">
        <v>62</v>
      </c>
      <c r="B18" s="9">
        <v>38</v>
      </c>
      <c r="C18" s="9" t="s">
        <v>63</v>
      </c>
      <c r="D18" s="9" t="s">
        <v>64</v>
      </c>
      <c r="E18" s="10">
        <v>3886.91</v>
      </c>
      <c r="F18" s="10">
        <v>9212761.1001489591</v>
      </c>
      <c r="G18" s="10">
        <v>10871939.5214001</v>
      </c>
      <c r="H18" s="16">
        <v>-0.15261107900621201</v>
      </c>
      <c r="I18" s="10">
        <v>-1659178.4212511601</v>
      </c>
      <c r="J18" s="10">
        <v>2370.2018055856602</v>
      </c>
      <c r="K18" s="10">
        <v>2797.0648976693901</v>
      </c>
      <c r="L18" s="10" t="s">
        <v>27</v>
      </c>
      <c r="M18" s="10" t="s">
        <v>14</v>
      </c>
    </row>
    <row r="19" spans="1:13" x14ac:dyDescent="0.25">
      <c r="A19" s="4" t="s">
        <v>65</v>
      </c>
      <c r="B19" s="9">
        <v>39</v>
      </c>
      <c r="C19" s="9" t="s">
        <v>66</v>
      </c>
      <c r="D19" s="9" t="s">
        <v>67</v>
      </c>
      <c r="E19" s="10">
        <v>729.52</v>
      </c>
      <c r="F19" s="10">
        <v>3471927.09442118</v>
      </c>
      <c r="G19" s="10">
        <v>3498252.9582822798</v>
      </c>
      <c r="H19" s="16">
        <v>-7.5254317440860401E-3</v>
      </c>
      <c r="I19" s="10">
        <v>-26325.863861100301</v>
      </c>
      <c r="J19" s="10">
        <v>4759.1938458454597</v>
      </c>
      <c r="K19" s="10">
        <v>4795.2804011984299</v>
      </c>
      <c r="L19" s="10" t="s">
        <v>13</v>
      </c>
      <c r="M19" s="10" t="s">
        <v>14</v>
      </c>
    </row>
    <row r="20" spans="1:13" x14ac:dyDescent="0.25">
      <c r="A20" s="4" t="s">
        <v>68</v>
      </c>
      <c r="B20" s="9">
        <v>40</v>
      </c>
      <c r="C20" s="9" t="s">
        <v>69</v>
      </c>
      <c r="D20" s="9" t="s">
        <v>70</v>
      </c>
      <c r="E20" s="10">
        <v>285.31</v>
      </c>
      <c r="F20" s="10">
        <v>2537566.7763898</v>
      </c>
      <c r="G20" s="10">
        <v>2714626.0148299802</v>
      </c>
      <c r="H20" s="16">
        <v>-6.5224173596255902E-2</v>
      </c>
      <c r="I20" s="10">
        <v>-177059.23844018299</v>
      </c>
      <c r="J20" s="10">
        <v>8894.0688247513208</v>
      </c>
      <c r="K20" s="10">
        <v>9514.6542877220709</v>
      </c>
      <c r="L20" s="10" t="s">
        <v>27</v>
      </c>
      <c r="M20" s="10" t="s">
        <v>71</v>
      </c>
    </row>
    <row r="21" spans="1:13" x14ac:dyDescent="0.25">
      <c r="A21" s="4" t="s">
        <v>72</v>
      </c>
      <c r="B21" s="9">
        <v>41</v>
      </c>
      <c r="C21" s="9" t="s">
        <v>73</v>
      </c>
      <c r="D21" s="9" t="s">
        <v>74</v>
      </c>
      <c r="E21" s="10">
        <v>143.24</v>
      </c>
      <c r="F21" s="10">
        <v>2183917.1650103899</v>
      </c>
      <c r="G21" s="10">
        <v>2764037.4767980999</v>
      </c>
      <c r="H21" s="16">
        <v>-0.209881492800787</v>
      </c>
      <c r="I21" s="10">
        <v>-580120.31178770598</v>
      </c>
      <c r="J21" s="10">
        <v>15246.5593759452</v>
      </c>
      <c r="K21" s="10">
        <v>19296.547590045298</v>
      </c>
      <c r="L21" s="10" t="s">
        <v>27</v>
      </c>
      <c r="M21" s="10" t="s">
        <v>14</v>
      </c>
    </row>
    <row r="22" spans="1:13" x14ac:dyDescent="0.25">
      <c r="A22" s="4" t="s">
        <v>75</v>
      </c>
      <c r="B22" s="9">
        <v>42</v>
      </c>
      <c r="C22" s="9" t="s">
        <v>76</v>
      </c>
      <c r="D22" s="9" t="s">
        <v>77</v>
      </c>
      <c r="E22" s="10">
        <v>2885.58</v>
      </c>
      <c r="F22" s="10">
        <v>6801943.7395572001</v>
      </c>
      <c r="G22" s="10">
        <v>5446576.5094142696</v>
      </c>
      <c r="H22" s="16">
        <v>0.24884755181538601</v>
      </c>
      <c r="I22" s="10">
        <v>1355367.2301429301</v>
      </c>
      <c r="J22" s="10">
        <v>2357.2189090433098</v>
      </c>
      <c r="K22" s="10">
        <v>1887.5153381345399</v>
      </c>
      <c r="L22" s="10" t="s">
        <v>27</v>
      </c>
      <c r="M22" s="10" t="s">
        <v>14</v>
      </c>
    </row>
    <row r="23" spans="1:13" x14ac:dyDescent="0.25">
      <c r="A23" s="4" t="s">
        <v>78</v>
      </c>
      <c r="B23" s="9">
        <v>43</v>
      </c>
      <c r="C23" s="9" t="s">
        <v>79</v>
      </c>
      <c r="D23" s="9" t="s">
        <v>80</v>
      </c>
      <c r="E23" s="10">
        <v>1303.25</v>
      </c>
      <c r="F23" s="10">
        <v>8847699.9776543509</v>
      </c>
      <c r="G23" s="10">
        <v>6580484.8456118703</v>
      </c>
      <c r="H23" s="16">
        <v>0.34453618315895901</v>
      </c>
      <c r="I23" s="10">
        <v>2267215.1320424802</v>
      </c>
      <c r="J23" s="10">
        <v>6788.95068302655</v>
      </c>
      <c r="K23" s="10">
        <v>5049.2881992034299</v>
      </c>
      <c r="L23" s="10" t="s">
        <v>27</v>
      </c>
      <c r="M23" s="10" t="s">
        <v>43</v>
      </c>
    </row>
    <row r="24" spans="1:13" x14ac:dyDescent="0.25">
      <c r="A24" s="4" t="s">
        <v>81</v>
      </c>
      <c r="B24" s="9">
        <v>44</v>
      </c>
      <c r="C24" s="9" t="s">
        <v>82</v>
      </c>
      <c r="D24" s="9" t="s">
        <v>83</v>
      </c>
      <c r="E24" s="10">
        <v>301.89</v>
      </c>
      <c r="F24" s="10">
        <v>3452829.9113952001</v>
      </c>
      <c r="G24" s="10">
        <v>3948531.8819663501</v>
      </c>
      <c r="H24" s="16">
        <v>-0.12554083020960499</v>
      </c>
      <c r="I24" s="10">
        <v>-495701.97057114902</v>
      </c>
      <c r="J24" s="10">
        <v>11437.37755936</v>
      </c>
      <c r="K24" s="10">
        <v>13079.372890676599</v>
      </c>
      <c r="L24" s="10" t="s">
        <v>27</v>
      </c>
      <c r="M24" s="10" t="s">
        <v>84</v>
      </c>
    </row>
    <row r="25" spans="1:13" x14ac:dyDescent="0.25">
      <c r="A25" s="4" t="s">
        <v>85</v>
      </c>
      <c r="B25" s="9">
        <v>45</v>
      </c>
      <c r="C25" s="9" t="s">
        <v>86</v>
      </c>
      <c r="D25" s="9" t="s">
        <v>87</v>
      </c>
      <c r="E25" s="10">
        <v>66.95</v>
      </c>
      <c r="F25" s="10">
        <v>1172598.6367144</v>
      </c>
      <c r="G25" s="10">
        <v>921482.94494064501</v>
      </c>
      <c r="H25" s="16">
        <v>0.27251257676823198</v>
      </c>
      <c r="I25" s="10">
        <v>251115.69177375501</v>
      </c>
      <c r="J25" s="10">
        <v>17514.542744053801</v>
      </c>
      <c r="K25" s="10">
        <v>13763.7482440724</v>
      </c>
      <c r="L25" s="10" t="s">
        <v>88</v>
      </c>
      <c r="M25" s="10" t="s">
        <v>89</v>
      </c>
    </row>
    <row r="26" spans="1:13" x14ac:dyDescent="0.25">
      <c r="A26" s="4" t="s">
        <v>90</v>
      </c>
      <c r="B26" s="9">
        <v>47</v>
      </c>
      <c r="C26" s="9" t="s">
        <v>91</v>
      </c>
      <c r="D26" s="9" t="s">
        <v>92</v>
      </c>
      <c r="E26" s="10">
        <v>2432.35</v>
      </c>
      <c r="F26" s="10">
        <v>4886293.1132196598</v>
      </c>
      <c r="G26" s="10">
        <v>6035655.8306287397</v>
      </c>
      <c r="H26" s="16">
        <v>-0.19042880337485199</v>
      </c>
      <c r="I26" s="10">
        <v>-1149362.7174090799</v>
      </c>
      <c r="J26" s="10">
        <v>2008.8774696156599</v>
      </c>
      <c r="K26" s="10">
        <v>2481.4092670169798</v>
      </c>
      <c r="L26" s="10" t="s">
        <v>13</v>
      </c>
      <c r="M26" s="10" t="s">
        <v>14</v>
      </c>
    </row>
    <row r="27" spans="1:13" x14ac:dyDescent="0.25">
      <c r="A27" s="4" t="s">
        <v>93</v>
      </c>
      <c r="B27" s="9">
        <v>48</v>
      </c>
      <c r="C27" s="9" t="s">
        <v>94</v>
      </c>
      <c r="D27" s="9" t="s">
        <v>95</v>
      </c>
      <c r="E27" s="10">
        <v>375.02</v>
      </c>
      <c r="F27" s="10">
        <v>1617965.7215962999</v>
      </c>
      <c r="G27" s="10">
        <v>1420807.7580645101</v>
      </c>
      <c r="H27" s="16">
        <v>0.138764700863101</v>
      </c>
      <c r="I27" s="10">
        <v>197157.96353179499</v>
      </c>
      <c r="J27" s="10">
        <v>4314.3451591816402</v>
      </c>
      <c r="K27" s="10">
        <v>3788.6186285118301</v>
      </c>
      <c r="L27" s="10" t="s">
        <v>27</v>
      </c>
      <c r="M27" s="10" t="s">
        <v>89</v>
      </c>
    </row>
    <row r="28" spans="1:13" x14ac:dyDescent="0.25">
      <c r="A28" s="4" t="s">
        <v>96</v>
      </c>
      <c r="B28" s="9">
        <v>51</v>
      </c>
      <c r="C28" s="9" t="s">
        <v>97</v>
      </c>
      <c r="D28" s="9" t="s">
        <v>98</v>
      </c>
      <c r="E28" s="10">
        <v>193.44</v>
      </c>
      <c r="F28" s="10">
        <v>1333905.68990304</v>
      </c>
      <c r="G28" s="10">
        <v>1075011.6109547999</v>
      </c>
      <c r="H28" s="16">
        <v>0.24082910017901099</v>
      </c>
      <c r="I28" s="10">
        <v>258894.07894823499</v>
      </c>
      <c r="J28" s="10">
        <v>6895.7076607890804</v>
      </c>
      <c r="K28" s="10">
        <v>5557.3387663089597</v>
      </c>
      <c r="L28" s="10" t="s">
        <v>88</v>
      </c>
      <c r="M28" s="10" t="s">
        <v>71</v>
      </c>
    </row>
    <row r="29" spans="1:13" x14ac:dyDescent="0.25">
      <c r="A29" s="4" t="s">
        <v>99</v>
      </c>
      <c r="B29" s="9">
        <v>52</v>
      </c>
      <c r="C29" s="9" t="s">
        <v>100</v>
      </c>
      <c r="D29" s="9" t="s">
        <v>101</v>
      </c>
      <c r="E29" s="10">
        <v>276.99</v>
      </c>
      <c r="F29" s="10">
        <v>2594281.2255374999</v>
      </c>
      <c r="G29" s="10">
        <v>2108383.13040944</v>
      </c>
      <c r="H29" s="16">
        <v>0.23046005639103401</v>
      </c>
      <c r="I29" s="10">
        <v>485898.09512806399</v>
      </c>
      <c r="J29" s="10">
        <v>9365.9743150926006</v>
      </c>
      <c r="K29" s="10">
        <v>7611.7662385264302</v>
      </c>
      <c r="L29" s="10" t="s">
        <v>88</v>
      </c>
      <c r="M29" s="10" t="s">
        <v>14</v>
      </c>
    </row>
    <row r="30" spans="1:13" x14ac:dyDescent="0.25">
      <c r="A30" s="4" t="s">
        <v>102</v>
      </c>
      <c r="B30" s="9">
        <v>53</v>
      </c>
      <c r="C30" s="9" t="s">
        <v>103</v>
      </c>
      <c r="D30" s="9" t="s">
        <v>104</v>
      </c>
      <c r="E30" s="10">
        <v>254.09</v>
      </c>
      <c r="F30" s="10">
        <v>2920669.9601362399</v>
      </c>
      <c r="G30" s="10">
        <v>2641642.9728442701</v>
      </c>
      <c r="H30" s="16">
        <v>0.10562630535629999</v>
      </c>
      <c r="I30" s="10">
        <v>279026.98729197198</v>
      </c>
      <c r="J30" s="10">
        <v>11494.627730868</v>
      </c>
      <c r="K30" s="10">
        <v>10396.4853903903</v>
      </c>
      <c r="L30" s="10" t="s">
        <v>88</v>
      </c>
      <c r="M30" s="10" t="s">
        <v>43</v>
      </c>
    </row>
    <row r="31" spans="1:13" x14ac:dyDescent="0.25">
      <c r="A31" s="4" t="s">
        <v>105</v>
      </c>
      <c r="B31" s="9">
        <v>54</v>
      </c>
      <c r="C31" s="9" t="s">
        <v>106</v>
      </c>
      <c r="D31" s="9" t="s">
        <v>107</v>
      </c>
      <c r="E31" s="10">
        <v>144.02000000000001</v>
      </c>
      <c r="F31" s="10">
        <v>2015402.8886321399</v>
      </c>
      <c r="G31" s="10">
        <v>2177278.8859029799</v>
      </c>
      <c r="H31" s="16">
        <v>-7.4347846901435699E-2</v>
      </c>
      <c r="I31" s="10">
        <v>-161875.99727084301</v>
      </c>
      <c r="J31" s="10">
        <v>13993.909794696199</v>
      </c>
      <c r="K31" s="10">
        <v>15117.8925559157</v>
      </c>
      <c r="L31" s="10" t="s">
        <v>88</v>
      </c>
      <c r="M31" s="10" t="s">
        <v>89</v>
      </c>
    </row>
    <row r="32" spans="1:13" x14ac:dyDescent="0.25">
      <c r="A32" s="4" t="s">
        <v>108</v>
      </c>
      <c r="B32" s="9">
        <v>55</v>
      </c>
      <c r="C32" s="9" t="s">
        <v>109</v>
      </c>
      <c r="D32" s="9" t="s">
        <v>110</v>
      </c>
      <c r="E32" s="10">
        <v>557.82000000000005</v>
      </c>
      <c r="F32" s="10">
        <v>2687284.59033874</v>
      </c>
      <c r="G32" s="10">
        <v>2601941.7684689299</v>
      </c>
      <c r="H32" s="16">
        <v>3.2799666350729999E-2</v>
      </c>
      <c r="I32" s="10">
        <v>85342.821869809195</v>
      </c>
      <c r="J32" s="10">
        <v>4817.4762294983002</v>
      </c>
      <c r="K32" s="10">
        <v>4664.4827515487596</v>
      </c>
      <c r="L32" s="10" t="s">
        <v>88</v>
      </c>
      <c r="M32" s="10" t="s">
        <v>43</v>
      </c>
    </row>
    <row r="33" spans="1:13" x14ac:dyDescent="0.25">
      <c r="A33" s="4" t="s">
        <v>111</v>
      </c>
      <c r="B33" s="9">
        <v>56</v>
      </c>
      <c r="C33" s="9" t="s">
        <v>112</v>
      </c>
      <c r="D33" s="9" t="s">
        <v>113</v>
      </c>
      <c r="E33" s="10">
        <v>615.44000000000005</v>
      </c>
      <c r="F33" s="10">
        <v>4756708.5101267397</v>
      </c>
      <c r="G33" s="10">
        <v>4245080.0267175902</v>
      </c>
      <c r="H33" s="16">
        <v>0.12052269455206301</v>
      </c>
      <c r="I33" s="10">
        <v>511628.483409148</v>
      </c>
      <c r="J33" s="10">
        <v>7728.9557229408902</v>
      </c>
      <c r="K33" s="10">
        <v>6897.6342563330199</v>
      </c>
      <c r="L33" s="10" t="s">
        <v>88</v>
      </c>
      <c r="M33" s="10" t="s">
        <v>84</v>
      </c>
    </row>
    <row r="34" spans="1:13" x14ac:dyDescent="0.25">
      <c r="A34" s="4" t="s">
        <v>114</v>
      </c>
      <c r="B34" s="9">
        <v>57</v>
      </c>
      <c r="C34" s="9" t="s">
        <v>115</v>
      </c>
      <c r="D34" s="9" t="s">
        <v>116</v>
      </c>
      <c r="E34" s="10">
        <v>307.92</v>
      </c>
      <c r="F34" s="10">
        <v>2733581.58277496</v>
      </c>
      <c r="G34" s="10">
        <v>2909228.5374528202</v>
      </c>
      <c r="H34" s="16">
        <v>-6.0375784307287801E-2</v>
      </c>
      <c r="I34" s="10">
        <v>-175646.95467785801</v>
      </c>
      <c r="J34" s="10">
        <v>8877.5707416697805</v>
      </c>
      <c r="K34" s="10">
        <v>9448.0012258145507</v>
      </c>
      <c r="L34" s="10" t="s">
        <v>27</v>
      </c>
      <c r="M34" s="10" t="s">
        <v>43</v>
      </c>
    </row>
    <row r="35" spans="1:13" x14ac:dyDescent="0.25">
      <c r="A35" s="4" t="s">
        <v>117</v>
      </c>
      <c r="B35" s="9">
        <v>58</v>
      </c>
      <c r="C35" s="9" t="s">
        <v>118</v>
      </c>
      <c r="D35" s="9" t="s">
        <v>119</v>
      </c>
      <c r="E35" s="10">
        <v>298.68</v>
      </c>
      <c r="F35" s="10">
        <v>3884049.2806135998</v>
      </c>
      <c r="G35" s="10">
        <v>4219797.8309990903</v>
      </c>
      <c r="H35" s="16">
        <v>-7.9565079615672898E-2</v>
      </c>
      <c r="I35" s="10">
        <v>-335748.55038548599</v>
      </c>
      <c r="J35" s="10">
        <v>13004.0487498781</v>
      </c>
      <c r="K35" s="10">
        <v>14128.1566592979</v>
      </c>
      <c r="L35" s="10" t="s">
        <v>27</v>
      </c>
      <c r="M35" s="10" t="s">
        <v>14</v>
      </c>
    </row>
    <row r="36" spans="1:13" x14ac:dyDescent="0.25">
      <c r="A36" s="4" t="s">
        <v>120</v>
      </c>
      <c r="B36" s="9">
        <v>66</v>
      </c>
      <c r="C36" s="9" t="s">
        <v>29</v>
      </c>
      <c r="D36" s="9" t="s">
        <v>30</v>
      </c>
      <c r="E36" s="10">
        <v>124.75</v>
      </c>
      <c r="F36" s="10">
        <v>1943261.4215085399</v>
      </c>
      <c r="G36" s="10">
        <v>2512289.0882184501</v>
      </c>
      <c r="H36" s="16">
        <v>-0.22649768666289299</v>
      </c>
      <c r="I36" s="10">
        <v>-569027.666709907</v>
      </c>
      <c r="J36" s="10">
        <v>15577.245863795901</v>
      </c>
      <c r="K36" s="10">
        <v>20138.589885518599</v>
      </c>
      <c r="L36" s="10" t="s">
        <v>88</v>
      </c>
      <c r="M36" s="10" t="s">
        <v>14</v>
      </c>
    </row>
    <row r="37" spans="1:13" x14ac:dyDescent="0.25">
      <c r="A37" s="4" t="s">
        <v>121</v>
      </c>
      <c r="B37" s="9">
        <v>70</v>
      </c>
      <c r="C37" s="9" t="s">
        <v>112</v>
      </c>
      <c r="D37" s="9" t="s">
        <v>113</v>
      </c>
      <c r="E37" s="10">
        <v>72.430000000000007</v>
      </c>
      <c r="F37" s="10">
        <v>1025996.40237717</v>
      </c>
      <c r="G37" s="10">
        <v>997797.12183170998</v>
      </c>
      <c r="H37" s="16">
        <v>2.8261537268912298E-2</v>
      </c>
      <c r="I37" s="10">
        <v>28199.2805454603</v>
      </c>
      <c r="J37" s="10">
        <v>14165.351406560399</v>
      </c>
      <c r="K37" s="10">
        <v>13776.019906554</v>
      </c>
      <c r="L37" s="10" t="s">
        <v>13</v>
      </c>
      <c r="M37" s="10" t="s">
        <v>84</v>
      </c>
    </row>
    <row r="38" spans="1:13" x14ac:dyDescent="0.25">
      <c r="A38" s="4" t="s">
        <v>122</v>
      </c>
      <c r="B38" s="9">
        <v>73</v>
      </c>
      <c r="C38" s="9" t="s">
        <v>123</v>
      </c>
      <c r="D38" s="9" t="s">
        <v>124</v>
      </c>
      <c r="E38" s="10">
        <v>1252.56</v>
      </c>
      <c r="F38" s="10">
        <v>2404662.4540707599</v>
      </c>
      <c r="G38" s="10">
        <v>1629226.8111445501</v>
      </c>
      <c r="H38" s="16">
        <v>0.47595315619772799</v>
      </c>
      <c r="I38" s="10">
        <v>775435.64292620798</v>
      </c>
      <c r="J38" s="10">
        <v>1919.7982165092001</v>
      </c>
      <c r="K38" s="10">
        <v>1300.7175793132101</v>
      </c>
      <c r="L38" s="10" t="s">
        <v>13</v>
      </c>
      <c r="M38" s="10" t="s">
        <v>43</v>
      </c>
    </row>
    <row r="39" spans="1:13" x14ac:dyDescent="0.25">
      <c r="A39" s="4" t="s">
        <v>125</v>
      </c>
      <c r="B39" s="9">
        <v>74</v>
      </c>
      <c r="C39" s="9" t="s">
        <v>126</v>
      </c>
      <c r="D39" s="9" t="s">
        <v>127</v>
      </c>
      <c r="E39" s="10">
        <v>919</v>
      </c>
      <c r="F39" s="10">
        <v>873235.05263369996</v>
      </c>
      <c r="G39" s="10">
        <v>1597723.7487542201</v>
      </c>
      <c r="H39" s="16">
        <v>-0.45345053967271798</v>
      </c>
      <c r="I39" s="10">
        <v>-724488.69612051803</v>
      </c>
      <c r="J39" s="10">
        <v>950.20136303993502</v>
      </c>
      <c r="K39" s="10">
        <v>1738.54597252907</v>
      </c>
      <c r="L39" s="10" t="s">
        <v>27</v>
      </c>
      <c r="M39" s="10" t="s">
        <v>14</v>
      </c>
    </row>
    <row r="40" spans="1:13" x14ac:dyDescent="0.25">
      <c r="A40" s="4" t="s">
        <v>128</v>
      </c>
      <c r="B40" s="9">
        <v>75</v>
      </c>
      <c r="C40" s="9" t="s">
        <v>129</v>
      </c>
      <c r="D40" s="9" t="s">
        <v>130</v>
      </c>
      <c r="E40" s="10">
        <v>73.87</v>
      </c>
      <c r="F40" s="10">
        <v>242881.92630913001</v>
      </c>
      <c r="G40" s="10">
        <v>292943.20675185003</v>
      </c>
      <c r="H40" s="16">
        <v>-0.17089073680116501</v>
      </c>
      <c r="I40" s="10">
        <v>-50061.280442719697</v>
      </c>
      <c r="J40" s="10">
        <v>3287.9643469491002</v>
      </c>
      <c r="K40" s="10">
        <v>3965.6586808156198</v>
      </c>
      <c r="L40" s="10" t="s">
        <v>88</v>
      </c>
      <c r="M40" s="10" t="s">
        <v>71</v>
      </c>
    </row>
    <row r="41" spans="1:13" x14ac:dyDescent="0.25">
      <c r="A41" s="4" t="s">
        <v>131</v>
      </c>
      <c r="B41" s="9">
        <v>78</v>
      </c>
      <c r="C41" s="9" t="s">
        <v>132</v>
      </c>
      <c r="D41" s="9" t="s">
        <v>133</v>
      </c>
      <c r="E41" s="10">
        <v>5138.03</v>
      </c>
      <c r="F41" s="10">
        <v>4792615.3445891999</v>
      </c>
      <c r="G41" s="10">
        <v>7181593.1427489296</v>
      </c>
      <c r="H41" s="16">
        <v>-0.33265290175506801</v>
      </c>
      <c r="I41" s="10">
        <v>-2388977.7981597302</v>
      </c>
      <c r="J41" s="10">
        <v>932.77293915940595</v>
      </c>
      <c r="K41" s="10">
        <v>1397.7328164196999</v>
      </c>
      <c r="L41" s="10" t="s">
        <v>27</v>
      </c>
      <c r="M41" s="10" t="s">
        <v>71</v>
      </c>
    </row>
    <row r="42" spans="1:13" x14ac:dyDescent="0.25">
      <c r="A42" s="4" t="s">
        <v>134</v>
      </c>
      <c r="B42" s="9">
        <v>79</v>
      </c>
      <c r="C42" s="9" t="s">
        <v>135</v>
      </c>
      <c r="D42" s="9" t="s">
        <v>136</v>
      </c>
      <c r="E42" s="10">
        <v>1663.97</v>
      </c>
      <c r="F42" s="10">
        <v>1567065.22856381</v>
      </c>
      <c r="G42" s="10">
        <v>2025553.0518906801</v>
      </c>
      <c r="H42" s="16">
        <v>-0.22635192047866201</v>
      </c>
      <c r="I42" s="10">
        <v>-458487.82332687097</v>
      </c>
      <c r="J42" s="10">
        <v>941.76290952589898</v>
      </c>
      <c r="K42" s="10">
        <v>1217.3014248397999</v>
      </c>
      <c r="L42" s="10" t="s">
        <v>13</v>
      </c>
      <c r="M42" s="10" t="s">
        <v>14</v>
      </c>
    </row>
    <row r="43" spans="1:13" x14ac:dyDescent="0.25">
      <c r="A43" s="4" t="s">
        <v>137</v>
      </c>
      <c r="B43" s="9">
        <v>83</v>
      </c>
      <c r="C43" s="9" t="s">
        <v>138</v>
      </c>
      <c r="D43" s="9" t="s">
        <v>139</v>
      </c>
      <c r="E43" s="10">
        <v>37347.79</v>
      </c>
      <c r="F43" s="10">
        <v>34904732.840043001</v>
      </c>
      <c r="G43" s="10">
        <v>36809922.928096503</v>
      </c>
      <c r="H43" s="16">
        <v>-5.1757513640411902E-2</v>
      </c>
      <c r="I43" s="10">
        <v>-1905190.08805346</v>
      </c>
      <c r="J43" s="10">
        <v>934.58629921725003</v>
      </c>
      <c r="K43" s="10">
        <v>985.59842304180495</v>
      </c>
      <c r="L43" s="10" t="s">
        <v>13</v>
      </c>
      <c r="M43" s="10" t="s">
        <v>43</v>
      </c>
    </row>
    <row r="44" spans="1:13" x14ac:dyDescent="0.25">
      <c r="A44" s="4" t="s">
        <v>140</v>
      </c>
      <c r="B44" s="9">
        <v>84</v>
      </c>
      <c r="C44" s="9" t="s">
        <v>141</v>
      </c>
      <c r="D44" s="9" t="s">
        <v>142</v>
      </c>
      <c r="E44" s="10">
        <v>2107.9</v>
      </c>
      <c r="F44" s="10">
        <v>3720278.2563690399</v>
      </c>
      <c r="G44" s="10">
        <v>4245985.9059237903</v>
      </c>
      <c r="H44" s="16">
        <v>-0.123812857885682</v>
      </c>
      <c r="I44" s="10">
        <v>-525707.64955475205</v>
      </c>
      <c r="J44" s="10">
        <v>1764.9216074619501</v>
      </c>
      <c r="K44" s="10">
        <v>2014.32036905156</v>
      </c>
      <c r="L44" s="10" t="s">
        <v>13</v>
      </c>
      <c r="M44" s="10" t="s">
        <v>14</v>
      </c>
    </row>
    <row r="45" spans="1:13" x14ac:dyDescent="0.25">
      <c r="A45" s="4" t="s">
        <v>143</v>
      </c>
      <c r="B45" s="9">
        <v>84</v>
      </c>
      <c r="C45" s="9" t="s">
        <v>144</v>
      </c>
      <c r="D45" s="9" t="s">
        <v>145</v>
      </c>
      <c r="E45" s="10">
        <v>3648.8</v>
      </c>
      <c r="F45" s="10">
        <v>6342934.3303648401</v>
      </c>
      <c r="G45" s="10">
        <v>7349852.1625953503</v>
      </c>
      <c r="H45" s="16">
        <v>-0.13699837900888401</v>
      </c>
      <c r="I45" s="10">
        <v>-1006917.8322304999</v>
      </c>
      <c r="J45" s="10">
        <v>1738.3617436869199</v>
      </c>
      <c r="K45" s="10">
        <v>2014.32036905156</v>
      </c>
      <c r="L45" s="10" t="s">
        <v>13</v>
      </c>
      <c r="M45" s="10" t="s">
        <v>14</v>
      </c>
    </row>
    <row r="46" spans="1:13" x14ac:dyDescent="0.25">
      <c r="A46" s="4" t="s">
        <v>146</v>
      </c>
      <c r="B46" s="9">
        <v>85</v>
      </c>
      <c r="C46" s="9" t="s">
        <v>147</v>
      </c>
      <c r="D46" s="9" t="s">
        <v>148</v>
      </c>
      <c r="E46" s="10">
        <v>585.62</v>
      </c>
      <c r="F46" s="10">
        <v>3116589.8486068002</v>
      </c>
      <c r="G46" s="10">
        <v>2696784.27853989</v>
      </c>
      <c r="H46" s="16">
        <v>0.155668947422891</v>
      </c>
      <c r="I46" s="10">
        <v>419805.570066905</v>
      </c>
      <c r="J46" s="10">
        <v>5321.8637488589902</v>
      </c>
      <c r="K46" s="10">
        <v>4605.0071352410996</v>
      </c>
      <c r="L46" s="10" t="s">
        <v>27</v>
      </c>
      <c r="M46" s="10" t="s">
        <v>14</v>
      </c>
    </row>
    <row r="47" spans="1:13" x14ac:dyDescent="0.25">
      <c r="A47" s="4" t="s">
        <v>149</v>
      </c>
      <c r="B47" s="9">
        <v>85</v>
      </c>
      <c r="C47" s="9" t="s">
        <v>150</v>
      </c>
      <c r="D47" s="9" t="s">
        <v>151</v>
      </c>
      <c r="E47" s="10">
        <v>800.96</v>
      </c>
      <c r="F47" s="10">
        <v>4285419.3816977805</v>
      </c>
      <c r="G47" s="10">
        <v>3688426.5150427101</v>
      </c>
      <c r="H47" s="16">
        <v>0.16185570302683799</v>
      </c>
      <c r="I47" s="10">
        <v>596992.86665506801</v>
      </c>
      <c r="J47" s="10">
        <v>5350.3538025591497</v>
      </c>
      <c r="K47" s="10">
        <v>4605.0071352410996</v>
      </c>
      <c r="L47" s="10" t="s">
        <v>27</v>
      </c>
      <c r="M47" s="10" t="s">
        <v>14</v>
      </c>
    </row>
    <row r="48" spans="1:13" x14ac:dyDescent="0.25">
      <c r="A48" s="4" t="s">
        <v>152</v>
      </c>
      <c r="B48" s="9">
        <v>86</v>
      </c>
      <c r="C48" s="9" t="s">
        <v>153</v>
      </c>
      <c r="D48" s="9" t="s">
        <v>154</v>
      </c>
      <c r="E48" s="10">
        <v>234.2</v>
      </c>
      <c r="F48" s="10">
        <v>2272646.2750254399</v>
      </c>
      <c r="G48" s="10">
        <v>2318287.2514750301</v>
      </c>
      <c r="H48" s="16">
        <v>-1.9687368949017601E-2</v>
      </c>
      <c r="I48" s="10">
        <v>-45640.976449592999</v>
      </c>
      <c r="J48" s="10">
        <v>9703.8696627901008</v>
      </c>
      <c r="K48" s="10">
        <v>9898.7500062981799</v>
      </c>
      <c r="L48" s="10" t="s">
        <v>13</v>
      </c>
      <c r="M48" s="10" t="s">
        <v>14</v>
      </c>
    </row>
    <row r="49" spans="1:13" x14ac:dyDescent="0.25">
      <c r="A49" s="4" t="s">
        <v>155</v>
      </c>
      <c r="B49" s="9">
        <v>86</v>
      </c>
      <c r="C49" s="9" t="s">
        <v>156</v>
      </c>
      <c r="D49" s="9" t="s">
        <v>157</v>
      </c>
      <c r="E49" s="10">
        <v>369.78</v>
      </c>
      <c r="F49" s="10">
        <v>3601687.2793331598</v>
      </c>
      <c r="G49" s="10">
        <v>3660359.7773289401</v>
      </c>
      <c r="H49" s="16">
        <v>-1.6029161493681499E-2</v>
      </c>
      <c r="I49" s="10">
        <v>-58672.497995781698</v>
      </c>
      <c r="J49" s="10">
        <v>9740.0813438616406</v>
      </c>
      <c r="K49" s="10">
        <v>9898.7500062981799</v>
      </c>
      <c r="L49" s="10" t="s">
        <v>13</v>
      </c>
      <c r="M49" s="10" t="s">
        <v>14</v>
      </c>
    </row>
    <row r="50" spans="1:13" x14ac:dyDescent="0.25">
      <c r="A50" s="4" t="s">
        <v>158</v>
      </c>
      <c r="B50" s="9">
        <v>87</v>
      </c>
      <c r="C50" s="9" t="s">
        <v>159</v>
      </c>
      <c r="D50" s="9" t="s">
        <v>160</v>
      </c>
      <c r="E50" s="10">
        <v>192.69</v>
      </c>
      <c r="F50" s="10">
        <v>2637451.5027753999</v>
      </c>
      <c r="G50" s="10">
        <v>3237220.18608865</v>
      </c>
      <c r="H50" s="16">
        <v>-0.185272749098329</v>
      </c>
      <c r="I50" s="10">
        <v>-599768.68331324798</v>
      </c>
      <c r="J50" s="10">
        <v>13687.536990894199</v>
      </c>
      <c r="K50" s="10">
        <v>16800.146276862601</v>
      </c>
      <c r="L50" s="10" t="s">
        <v>27</v>
      </c>
      <c r="M50" s="10" t="s">
        <v>14</v>
      </c>
    </row>
    <row r="51" spans="1:13" x14ac:dyDescent="0.25">
      <c r="A51" s="4" t="s">
        <v>161</v>
      </c>
      <c r="B51" s="9">
        <v>87</v>
      </c>
      <c r="C51" s="9" t="s">
        <v>162</v>
      </c>
      <c r="D51" s="9" t="s">
        <v>163</v>
      </c>
      <c r="E51" s="10">
        <v>243.9</v>
      </c>
      <c r="F51" s="10">
        <v>3507665.6293627201</v>
      </c>
      <c r="G51" s="10">
        <v>4097555.67692678</v>
      </c>
      <c r="H51" s="16">
        <v>-0.14396144776890099</v>
      </c>
      <c r="I51" s="10">
        <v>-589890.04756405903</v>
      </c>
      <c r="J51" s="10">
        <v>14381.5728961161</v>
      </c>
      <c r="K51" s="10">
        <v>16800.146276862601</v>
      </c>
      <c r="L51" s="10" t="s">
        <v>27</v>
      </c>
      <c r="M51" s="10" t="s">
        <v>14</v>
      </c>
    </row>
    <row r="52" spans="1:13" x14ac:dyDescent="0.25">
      <c r="A52" s="4" t="s">
        <v>164</v>
      </c>
      <c r="B52" s="9">
        <v>88</v>
      </c>
      <c r="C52" s="9" t="s">
        <v>165</v>
      </c>
      <c r="D52" s="9" t="s">
        <v>166</v>
      </c>
      <c r="E52" s="10">
        <v>1002.7</v>
      </c>
      <c r="F52" s="10">
        <v>1734622.1882955199</v>
      </c>
      <c r="G52" s="10">
        <v>1441430.1643059601</v>
      </c>
      <c r="H52" s="16">
        <v>0.20340355797308299</v>
      </c>
      <c r="I52" s="10">
        <v>293192.02398955799</v>
      </c>
      <c r="J52" s="10">
        <v>1729.9513197322401</v>
      </c>
      <c r="K52" s="10">
        <v>1437.5487825929599</v>
      </c>
      <c r="L52" s="10" t="s">
        <v>13</v>
      </c>
      <c r="M52" s="10" t="s">
        <v>14</v>
      </c>
    </row>
    <row r="53" spans="1:13" x14ac:dyDescent="0.25">
      <c r="A53" s="4" t="s">
        <v>167</v>
      </c>
      <c r="B53" s="9">
        <v>88</v>
      </c>
      <c r="C53" s="9" t="s">
        <v>168</v>
      </c>
      <c r="D53" s="9" t="s">
        <v>169</v>
      </c>
      <c r="E53" s="10">
        <v>3025.99</v>
      </c>
      <c r="F53" s="10">
        <v>5237729.73003296</v>
      </c>
      <c r="G53" s="10">
        <v>4350008.2406384796</v>
      </c>
      <c r="H53" s="16">
        <v>0.204073519011124</v>
      </c>
      <c r="I53" s="10">
        <v>887721.48939448397</v>
      </c>
      <c r="J53" s="10">
        <v>1730.9144214068699</v>
      </c>
      <c r="K53" s="10">
        <v>1437.5487825929599</v>
      </c>
      <c r="L53" s="10" t="s">
        <v>13</v>
      </c>
      <c r="M53" s="10" t="s">
        <v>14</v>
      </c>
    </row>
    <row r="54" spans="1:13" x14ac:dyDescent="0.25">
      <c r="A54" s="4" t="s">
        <v>170</v>
      </c>
      <c r="B54" s="9">
        <v>89</v>
      </c>
      <c r="C54" s="9" t="s">
        <v>171</v>
      </c>
      <c r="D54" s="9" t="s">
        <v>172</v>
      </c>
      <c r="E54" s="10">
        <v>8992.4</v>
      </c>
      <c r="F54" s="10">
        <v>21873224.353512</v>
      </c>
      <c r="G54" s="10">
        <v>22036626.107080299</v>
      </c>
      <c r="H54" s="16">
        <v>-7.4150077590964302E-3</v>
      </c>
      <c r="I54" s="10">
        <v>-163401.753568307</v>
      </c>
      <c r="J54" s="10">
        <v>2432.41229855344</v>
      </c>
      <c r="K54" s="10">
        <v>2450.5833934300399</v>
      </c>
      <c r="L54" s="10" t="s">
        <v>27</v>
      </c>
      <c r="M54" s="10" t="s">
        <v>14</v>
      </c>
    </row>
    <row r="55" spans="1:13" x14ac:dyDescent="0.25">
      <c r="A55" s="4" t="s">
        <v>173</v>
      </c>
      <c r="B55" s="9">
        <v>89</v>
      </c>
      <c r="C55" s="9" t="s">
        <v>174</v>
      </c>
      <c r="D55" s="9" t="s">
        <v>175</v>
      </c>
      <c r="E55" s="10">
        <v>13585.16</v>
      </c>
      <c r="F55" s="10">
        <v>32881251.917680699</v>
      </c>
      <c r="G55" s="10">
        <v>33291567.49309</v>
      </c>
      <c r="H55" s="16">
        <v>-1.23249100690263E-2</v>
      </c>
      <c r="I55" s="10">
        <v>-410315.57540925202</v>
      </c>
      <c r="J55" s="10">
        <v>2420.38017348936</v>
      </c>
      <c r="K55" s="10">
        <v>2450.5833934300399</v>
      </c>
      <c r="L55" s="10" t="s">
        <v>27</v>
      </c>
      <c r="M55" s="10" t="s">
        <v>14</v>
      </c>
    </row>
    <row r="56" spans="1:13" x14ac:dyDescent="0.25">
      <c r="A56" s="4" t="s">
        <v>176</v>
      </c>
      <c r="B56" s="9">
        <v>189</v>
      </c>
      <c r="C56" s="9" t="s">
        <v>177</v>
      </c>
      <c r="D56" s="9" t="s">
        <v>178</v>
      </c>
      <c r="E56" s="10">
        <v>2393.88</v>
      </c>
      <c r="F56" s="10">
        <v>16912591.7363251</v>
      </c>
      <c r="G56" s="10">
        <v>14009395.2281505</v>
      </c>
      <c r="H56" s="16">
        <v>0.20723210823126201</v>
      </c>
      <c r="I56" s="10">
        <v>2903196.5081746201</v>
      </c>
      <c r="J56" s="10">
        <v>7064.92879188811</v>
      </c>
      <c r="K56" s="10">
        <v>5852.1710479015201</v>
      </c>
      <c r="L56" s="10" t="s">
        <v>27</v>
      </c>
      <c r="M56" s="10" t="s">
        <v>14</v>
      </c>
    </row>
    <row r="57" spans="1:13" x14ac:dyDescent="0.25">
      <c r="A57" s="4" t="s">
        <v>179</v>
      </c>
      <c r="B57" s="9">
        <v>190</v>
      </c>
      <c r="C57" s="9" t="s">
        <v>180</v>
      </c>
      <c r="D57" s="9" t="s">
        <v>181</v>
      </c>
      <c r="E57" s="10">
        <v>1164.17</v>
      </c>
      <c r="F57" s="10">
        <v>9378315.7723603602</v>
      </c>
      <c r="G57" s="10">
        <v>7503503.6603331901</v>
      </c>
      <c r="H57" s="16">
        <v>0.249858225822991</v>
      </c>
      <c r="I57" s="10">
        <v>1874812.1120271699</v>
      </c>
      <c r="J57" s="10">
        <v>8055.7957792765301</v>
      </c>
      <c r="K57" s="10">
        <v>6445.3676527768203</v>
      </c>
      <c r="L57" s="10" t="s">
        <v>27</v>
      </c>
      <c r="M57" s="10" t="s">
        <v>14</v>
      </c>
    </row>
    <row r="58" spans="1:13" x14ac:dyDescent="0.25">
      <c r="A58" s="4" t="s">
        <v>182</v>
      </c>
      <c r="B58" s="9">
        <v>191</v>
      </c>
      <c r="C58" s="9" t="s">
        <v>183</v>
      </c>
      <c r="D58" s="9" t="s">
        <v>184</v>
      </c>
      <c r="E58" s="10">
        <v>290.01</v>
      </c>
      <c r="F58" s="10">
        <v>2904096.2492946</v>
      </c>
      <c r="G58" s="10">
        <v>2672711.42868884</v>
      </c>
      <c r="H58" s="16">
        <v>8.6573065136057906E-2</v>
      </c>
      <c r="I58" s="10">
        <v>231384.82060576501</v>
      </c>
      <c r="J58" s="10">
        <v>10013.779694819499</v>
      </c>
      <c r="K58" s="10">
        <v>9215.92851518512</v>
      </c>
      <c r="L58" s="10" t="s">
        <v>88</v>
      </c>
      <c r="M58" s="10" t="s">
        <v>14</v>
      </c>
    </row>
    <row r="59" spans="1:13" x14ac:dyDescent="0.25">
      <c r="A59" s="4" t="s">
        <v>185</v>
      </c>
      <c r="B59" s="9">
        <v>192</v>
      </c>
      <c r="C59" s="9" t="s">
        <v>186</v>
      </c>
      <c r="D59" s="9" t="s">
        <v>187</v>
      </c>
      <c r="E59" s="10">
        <v>106.04</v>
      </c>
      <c r="F59" s="10">
        <v>1669318.10481066</v>
      </c>
      <c r="G59" s="10">
        <v>1540665.8301466999</v>
      </c>
      <c r="H59" s="16">
        <v>8.3504334390090307E-2</v>
      </c>
      <c r="I59" s="10">
        <v>128652.27466395601</v>
      </c>
      <c r="J59" s="10">
        <v>15742.3435006664</v>
      </c>
      <c r="K59" s="10">
        <v>14529.1006237901</v>
      </c>
      <c r="L59" s="10" t="s">
        <v>88</v>
      </c>
      <c r="M59" s="10" t="s">
        <v>84</v>
      </c>
    </row>
    <row r="60" spans="1:13" x14ac:dyDescent="0.25">
      <c r="A60" s="4" t="s">
        <v>188</v>
      </c>
      <c r="B60" s="9">
        <v>193</v>
      </c>
      <c r="C60" s="9" t="s">
        <v>189</v>
      </c>
      <c r="D60" s="9" t="s">
        <v>190</v>
      </c>
      <c r="E60" s="10">
        <v>2267.31</v>
      </c>
      <c r="F60" s="10">
        <v>9431969.7792992406</v>
      </c>
      <c r="G60" s="10">
        <v>10536791.537381999</v>
      </c>
      <c r="H60" s="16">
        <v>-0.104853717012726</v>
      </c>
      <c r="I60" s="10">
        <v>-1104821.75808273</v>
      </c>
      <c r="J60" s="10">
        <v>4159.9824370285696</v>
      </c>
      <c r="K60" s="10">
        <v>4647.2654984902701</v>
      </c>
      <c r="L60" s="10" t="s">
        <v>27</v>
      </c>
      <c r="M60" s="10" t="s">
        <v>14</v>
      </c>
    </row>
    <row r="61" spans="1:13" x14ac:dyDescent="0.25">
      <c r="A61" s="4" t="s">
        <v>191</v>
      </c>
      <c r="B61" s="9">
        <v>194</v>
      </c>
      <c r="C61" s="9" t="s">
        <v>192</v>
      </c>
      <c r="D61" s="9" t="s">
        <v>193</v>
      </c>
      <c r="E61" s="10">
        <v>1187.54</v>
      </c>
      <c r="F61" s="10">
        <v>9311977.5435557794</v>
      </c>
      <c r="G61" s="10">
        <v>8143201.9108007997</v>
      </c>
      <c r="H61" s="16">
        <v>0.14352777268174599</v>
      </c>
      <c r="I61" s="10">
        <v>1168775.6327549799</v>
      </c>
      <c r="J61" s="10">
        <v>7841.4011684286697</v>
      </c>
      <c r="K61" s="10">
        <v>6857.2022085999697</v>
      </c>
      <c r="L61" s="10" t="s">
        <v>27</v>
      </c>
      <c r="M61" s="10" t="s">
        <v>14</v>
      </c>
    </row>
    <row r="62" spans="1:13" x14ac:dyDescent="0.25">
      <c r="A62" s="4" t="s">
        <v>194</v>
      </c>
      <c r="B62" s="9">
        <v>195</v>
      </c>
      <c r="C62" s="9" t="s">
        <v>195</v>
      </c>
      <c r="D62" s="9" t="s">
        <v>196</v>
      </c>
      <c r="E62" s="10">
        <v>2152.67</v>
      </c>
      <c r="F62" s="10">
        <v>22491372.389892999</v>
      </c>
      <c r="G62" s="10">
        <v>20002944.9060621</v>
      </c>
      <c r="H62" s="16">
        <v>0.124403056425794</v>
      </c>
      <c r="I62" s="10">
        <v>2488427.4838308799</v>
      </c>
      <c r="J62" s="10">
        <v>10448.1283196649</v>
      </c>
      <c r="K62" s="10">
        <v>9292.1557442906196</v>
      </c>
      <c r="L62" s="10" t="s">
        <v>13</v>
      </c>
      <c r="M62" s="10" t="s">
        <v>14</v>
      </c>
    </row>
    <row r="63" spans="1:13" x14ac:dyDescent="0.25">
      <c r="A63" s="4" t="s">
        <v>197</v>
      </c>
      <c r="B63" s="9">
        <v>196</v>
      </c>
      <c r="C63" s="9" t="s">
        <v>198</v>
      </c>
      <c r="D63" s="9" t="s">
        <v>199</v>
      </c>
      <c r="E63" s="10">
        <v>996.33</v>
      </c>
      <c r="F63" s="10">
        <v>16259286.246931899</v>
      </c>
      <c r="G63" s="10">
        <v>14437252.619297599</v>
      </c>
      <c r="H63" s="16">
        <v>0.12620362583382999</v>
      </c>
      <c r="I63" s="10">
        <v>1822033.6276343199</v>
      </c>
      <c r="J63" s="10">
        <v>16319.177628829701</v>
      </c>
      <c r="K63" s="10">
        <v>14490.432506596801</v>
      </c>
      <c r="L63" s="10" t="s">
        <v>13</v>
      </c>
      <c r="M63" s="10" t="s">
        <v>14</v>
      </c>
    </row>
    <row r="64" spans="1:13" x14ac:dyDescent="0.25">
      <c r="A64" s="4" t="s">
        <v>200</v>
      </c>
      <c r="B64" s="9">
        <v>197</v>
      </c>
      <c r="C64" s="9" t="s">
        <v>201</v>
      </c>
      <c r="D64" s="9" t="s">
        <v>202</v>
      </c>
      <c r="E64" s="10">
        <v>30720.9</v>
      </c>
      <c r="F64" s="10">
        <v>11281618.0307514</v>
      </c>
      <c r="G64" s="10">
        <v>14663823.4219366</v>
      </c>
      <c r="H64" s="16">
        <v>-0.23064962621723401</v>
      </c>
      <c r="I64" s="10">
        <v>-3382205.3911851901</v>
      </c>
      <c r="J64" s="10">
        <v>367.22941159768698</v>
      </c>
      <c r="K64" s="10">
        <v>477.32401791407801</v>
      </c>
      <c r="L64" s="10" t="s">
        <v>13</v>
      </c>
      <c r="M64" s="10" t="s">
        <v>43</v>
      </c>
    </row>
    <row r="65" spans="1:13" x14ac:dyDescent="0.25">
      <c r="A65" s="4" t="s">
        <v>203</v>
      </c>
      <c r="B65" s="9">
        <v>198</v>
      </c>
      <c r="C65" s="9" t="s">
        <v>204</v>
      </c>
      <c r="D65" s="9" t="s">
        <v>205</v>
      </c>
      <c r="E65" s="10">
        <v>2905.35</v>
      </c>
      <c r="F65" s="10">
        <v>743758.52727209998</v>
      </c>
      <c r="G65" s="10">
        <v>787155.55390829395</v>
      </c>
      <c r="H65" s="16">
        <v>-5.5131449458399498E-2</v>
      </c>
      <c r="I65" s="10">
        <v>-43397.026636193601</v>
      </c>
      <c r="J65" s="10">
        <v>255.99618884888201</v>
      </c>
      <c r="K65" s="10">
        <v>270.93312472104702</v>
      </c>
      <c r="L65" s="10" t="s">
        <v>27</v>
      </c>
      <c r="M65" s="10" t="s">
        <v>206</v>
      </c>
    </row>
    <row r="66" spans="1:13" x14ac:dyDescent="0.25">
      <c r="A66" s="4" t="s">
        <v>207</v>
      </c>
      <c r="B66" s="9">
        <v>199</v>
      </c>
      <c r="C66" s="9" t="s">
        <v>208</v>
      </c>
      <c r="D66" s="9" t="s">
        <v>209</v>
      </c>
      <c r="E66" s="10">
        <v>6995.2</v>
      </c>
      <c r="F66" s="10">
        <v>6220517.4892715598</v>
      </c>
      <c r="G66" s="10">
        <v>7674187.1644418603</v>
      </c>
      <c r="H66" s="16">
        <v>-0.18942327624036001</v>
      </c>
      <c r="I66" s="10">
        <v>-1453669.6751703001</v>
      </c>
      <c r="J66" s="10">
        <v>889.255130556891</v>
      </c>
      <c r="K66" s="10">
        <v>1097.06472501742</v>
      </c>
      <c r="L66" s="10" t="s">
        <v>88</v>
      </c>
      <c r="M66" s="10" t="s">
        <v>71</v>
      </c>
    </row>
    <row r="67" spans="1:13" x14ac:dyDescent="0.25">
      <c r="A67" s="4" t="s">
        <v>210</v>
      </c>
      <c r="B67" s="9">
        <v>200</v>
      </c>
      <c r="C67" s="9" t="s">
        <v>211</v>
      </c>
      <c r="D67" s="9" t="s">
        <v>212</v>
      </c>
      <c r="E67" s="10">
        <v>306.25</v>
      </c>
      <c r="F67" s="10">
        <v>2773692.6396504398</v>
      </c>
      <c r="G67" s="10">
        <v>2526250.4707775898</v>
      </c>
      <c r="H67" s="16">
        <v>9.7948390998888996E-2</v>
      </c>
      <c r="I67" s="10">
        <v>247442.16887284999</v>
      </c>
      <c r="J67" s="10">
        <v>9056.9555580422493</v>
      </c>
      <c r="K67" s="10">
        <v>8248.9811290696798</v>
      </c>
      <c r="L67" s="10" t="s">
        <v>27</v>
      </c>
      <c r="M67" s="10" t="s">
        <v>14</v>
      </c>
    </row>
    <row r="68" spans="1:13" x14ac:dyDescent="0.25">
      <c r="A68" s="4" t="s">
        <v>213</v>
      </c>
      <c r="B68" s="9">
        <v>201</v>
      </c>
      <c r="C68" s="9" t="s">
        <v>214</v>
      </c>
      <c r="D68" s="9" t="s">
        <v>215</v>
      </c>
      <c r="E68" s="10">
        <v>566.48</v>
      </c>
      <c r="F68" s="10">
        <v>5366434.9412946999</v>
      </c>
      <c r="G68" s="10">
        <v>5557742.4555066098</v>
      </c>
      <c r="H68" s="16">
        <v>-3.4421802691191099E-2</v>
      </c>
      <c r="I68" s="10">
        <v>-191307.514211904</v>
      </c>
      <c r="J68" s="10">
        <v>9473.2999246128693</v>
      </c>
      <c r="K68" s="10">
        <v>9811.0126668313205</v>
      </c>
      <c r="L68" s="10" t="s">
        <v>27</v>
      </c>
      <c r="M68" s="10" t="s">
        <v>14</v>
      </c>
    </row>
    <row r="69" spans="1:13" x14ac:dyDescent="0.25">
      <c r="A69" s="4" t="s">
        <v>216</v>
      </c>
      <c r="B69" s="9">
        <v>202</v>
      </c>
      <c r="C69" s="9" t="s">
        <v>217</v>
      </c>
      <c r="D69" s="9" t="s">
        <v>218</v>
      </c>
      <c r="E69" s="10">
        <v>290.64999999999998</v>
      </c>
      <c r="F69" s="10">
        <v>4255556.49223834</v>
      </c>
      <c r="G69" s="10">
        <v>3740770.48221158</v>
      </c>
      <c r="H69" s="16">
        <v>0.13761496795238101</v>
      </c>
      <c r="I69" s="10">
        <v>514786.010026759</v>
      </c>
      <c r="J69" s="10">
        <v>14641.515541848799</v>
      </c>
      <c r="K69" s="10">
        <v>12870.3611980443</v>
      </c>
      <c r="L69" s="10" t="s">
        <v>88</v>
      </c>
      <c r="M69" s="10" t="s">
        <v>14</v>
      </c>
    </row>
    <row r="70" spans="1:13" x14ac:dyDescent="0.25">
      <c r="A70" s="4" t="s">
        <v>219</v>
      </c>
      <c r="B70" s="9">
        <v>203</v>
      </c>
      <c r="C70" s="9" t="s">
        <v>220</v>
      </c>
      <c r="D70" s="9" t="s">
        <v>221</v>
      </c>
      <c r="E70" s="10">
        <v>305.14999999999998</v>
      </c>
      <c r="F70" s="10">
        <v>7078615.78983898</v>
      </c>
      <c r="G70" s="10">
        <v>5580632.2983545102</v>
      </c>
      <c r="H70" s="16">
        <v>0.26842540619029198</v>
      </c>
      <c r="I70" s="10">
        <v>1497983.49148447</v>
      </c>
      <c r="J70" s="10">
        <v>23197.167916890001</v>
      </c>
      <c r="K70" s="10">
        <v>18288.160899080802</v>
      </c>
      <c r="L70" s="10" t="s">
        <v>88</v>
      </c>
      <c r="M70" s="10" t="s">
        <v>43</v>
      </c>
    </row>
    <row r="71" spans="1:13" x14ac:dyDescent="0.25">
      <c r="A71" s="4" t="s">
        <v>222</v>
      </c>
      <c r="B71" s="9">
        <v>204</v>
      </c>
      <c r="C71" s="9" t="s">
        <v>223</v>
      </c>
      <c r="D71" s="9" t="s">
        <v>224</v>
      </c>
      <c r="E71" s="10">
        <v>2842.19</v>
      </c>
      <c r="F71" s="10">
        <v>4796654.5518177999</v>
      </c>
      <c r="G71" s="10">
        <v>5228667.7087769704</v>
      </c>
      <c r="H71" s="16">
        <v>-8.2623945720242106E-2</v>
      </c>
      <c r="I71" s="10">
        <v>-432013.156959171</v>
      </c>
      <c r="J71" s="10">
        <v>1687.6614694365301</v>
      </c>
      <c r="K71" s="10">
        <v>1839.6615668822201</v>
      </c>
      <c r="L71" s="10" t="s">
        <v>13</v>
      </c>
      <c r="M71" s="10" t="s">
        <v>14</v>
      </c>
    </row>
    <row r="72" spans="1:13" x14ac:dyDescent="0.25">
      <c r="A72" s="4" t="s">
        <v>225</v>
      </c>
      <c r="B72" s="9">
        <v>205</v>
      </c>
      <c r="C72" s="9" t="s">
        <v>226</v>
      </c>
      <c r="D72" s="9" t="s">
        <v>227</v>
      </c>
      <c r="E72" s="10">
        <v>1865.72</v>
      </c>
      <c r="F72" s="10">
        <v>6643772.7633668398</v>
      </c>
      <c r="G72" s="10">
        <v>5861040.60471291</v>
      </c>
      <c r="H72" s="16">
        <v>0.13354832553532001</v>
      </c>
      <c r="I72" s="10">
        <v>782732.15865392797</v>
      </c>
      <c r="J72" s="10">
        <v>3560.9699008247999</v>
      </c>
      <c r="K72" s="10">
        <v>3141.43633809624</v>
      </c>
      <c r="L72" s="10" t="s">
        <v>13</v>
      </c>
      <c r="M72" s="10" t="s">
        <v>14</v>
      </c>
    </row>
    <row r="73" spans="1:13" x14ac:dyDescent="0.25">
      <c r="A73" s="4" t="s">
        <v>228</v>
      </c>
      <c r="B73" s="9">
        <v>206</v>
      </c>
      <c r="C73" s="9" t="s">
        <v>229</v>
      </c>
      <c r="D73" s="9" t="s">
        <v>230</v>
      </c>
      <c r="E73" s="10">
        <v>551.03</v>
      </c>
      <c r="F73" s="10">
        <v>3316191.9086702</v>
      </c>
      <c r="G73" s="10">
        <v>3439465.6571786399</v>
      </c>
      <c r="H73" s="16">
        <v>-3.5840959263876503E-2</v>
      </c>
      <c r="I73" s="10">
        <v>-123273.748508442</v>
      </c>
      <c r="J73" s="10">
        <v>6018.1694438963405</v>
      </c>
      <c r="K73" s="10">
        <v>6241.8845746667903</v>
      </c>
      <c r="L73" s="10" t="s">
        <v>27</v>
      </c>
      <c r="M73" s="10" t="s">
        <v>14</v>
      </c>
    </row>
    <row r="74" spans="1:13" x14ac:dyDescent="0.25">
      <c r="A74" s="4" t="s">
        <v>231</v>
      </c>
      <c r="B74" s="9">
        <v>208</v>
      </c>
      <c r="C74" s="9" t="s">
        <v>232</v>
      </c>
      <c r="D74" s="9" t="s">
        <v>233</v>
      </c>
      <c r="E74" s="10">
        <v>2681.38</v>
      </c>
      <c r="F74" s="10">
        <v>6898791.3261896595</v>
      </c>
      <c r="G74" s="10">
        <v>5959950.5361227002</v>
      </c>
      <c r="H74" s="16">
        <v>0.15752492984241001</v>
      </c>
      <c r="I74" s="10">
        <v>938840.79006696201</v>
      </c>
      <c r="J74" s="10">
        <v>2572.85104169855</v>
      </c>
      <c r="K74" s="10">
        <v>2222.7176066513098</v>
      </c>
      <c r="L74" s="10" t="s">
        <v>13</v>
      </c>
      <c r="M74" s="10" t="s">
        <v>14</v>
      </c>
    </row>
    <row r="75" spans="1:13" x14ac:dyDescent="0.25">
      <c r="A75" s="4" t="s">
        <v>234</v>
      </c>
      <c r="B75" s="9">
        <v>209</v>
      </c>
      <c r="C75" s="9" t="s">
        <v>235</v>
      </c>
      <c r="D75" s="9" t="s">
        <v>236</v>
      </c>
      <c r="E75" s="10">
        <v>2806.94</v>
      </c>
      <c r="F75" s="10">
        <v>14480609.6869493</v>
      </c>
      <c r="G75" s="10">
        <v>13857333.625165399</v>
      </c>
      <c r="H75" s="16">
        <v>4.4978065668566998E-2</v>
      </c>
      <c r="I75" s="10">
        <v>623276.06178393005</v>
      </c>
      <c r="J75" s="10">
        <v>5158.8597144753103</v>
      </c>
      <c r="K75" s="10">
        <v>4936.8114833824002</v>
      </c>
      <c r="L75" s="10" t="s">
        <v>13</v>
      </c>
      <c r="M75" s="10" t="s">
        <v>14</v>
      </c>
    </row>
    <row r="76" spans="1:13" x14ac:dyDescent="0.25">
      <c r="A76" s="4" t="s">
        <v>237</v>
      </c>
      <c r="B76" s="9">
        <v>210</v>
      </c>
      <c r="C76" s="9" t="s">
        <v>238</v>
      </c>
      <c r="D76" s="9" t="s">
        <v>239</v>
      </c>
      <c r="E76" s="10">
        <v>2748.1</v>
      </c>
      <c r="F76" s="10">
        <v>21433444.3962624</v>
      </c>
      <c r="G76" s="10">
        <v>19740102.459160101</v>
      </c>
      <c r="H76" s="16">
        <v>8.5781821072388395E-2</v>
      </c>
      <c r="I76" s="10">
        <v>1693341.9371022901</v>
      </c>
      <c r="J76" s="10">
        <v>7799.3684350141502</v>
      </c>
      <c r="K76" s="10">
        <v>7183.1820018049202</v>
      </c>
      <c r="L76" s="10" t="s">
        <v>13</v>
      </c>
      <c r="M76" s="10" t="s">
        <v>14</v>
      </c>
    </row>
    <row r="77" spans="1:13" x14ac:dyDescent="0.25">
      <c r="A77" s="4" t="s">
        <v>240</v>
      </c>
      <c r="B77" s="9">
        <v>211</v>
      </c>
      <c r="C77" s="9" t="s">
        <v>241</v>
      </c>
      <c r="D77" s="9" t="s">
        <v>242</v>
      </c>
      <c r="E77" s="10">
        <v>1806.8</v>
      </c>
      <c r="F77" s="10">
        <v>23285080.584092502</v>
      </c>
      <c r="G77" s="10">
        <v>25607386.782161701</v>
      </c>
      <c r="H77" s="16">
        <v>-9.0688917921409706E-2</v>
      </c>
      <c r="I77" s="10">
        <v>-2322306.19806926</v>
      </c>
      <c r="J77" s="10">
        <v>12887.469882716699</v>
      </c>
      <c r="K77" s="10">
        <v>14172.7843602843</v>
      </c>
      <c r="L77" s="10" t="s">
        <v>13</v>
      </c>
      <c r="M77" s="10" t="s">
        <v>71</v>
      </c>
    </row>
    <row r="78" spans="1:13" x14ac:dyDescent="0.25">
      <c r="A78" s="4" t="s">
        <v>243</v>
      </c>
      <c r="B78" s="9">
        <v>212</v>
      </c>
      <c r="C78" s="9" t="s">
        <v>244</v>
      </c>
      <c r="D78" s="9" t="s">
        <v>245</v>
      </c>
      <c r="E78" s="10">
        <v>789.73</v>
      </c>
      <c r="F78" s="10">
        <v>487262.04874509998</v>
      </c>
      <c r="G78" s="10">
        <v>678471.18593233195</v>
      </c>
      <c r="H78" s="16">
        <v>-0.281823519040796</v>
      </c>
      <c r="I78" s="10">
        <v>-191209.137187232</v>
      </c>
      <c r="J78" s="10">
        <v>616.99827630341997</v>
      </c>
      <c r="K78" s="10">
        <v>859.11790856663902</v>
      </c>
      <c r="L78" s="10" t="s">
        <v>13</v>
      </c>
      <c r="M78" s="10" t="s">
        <v>43</v>
      </c>
    </row>
    <row r="79" spans="1:13" x14ac:dyDescent="0.25">
      <c r="A79" s="4" t="s">
        <v>246</v>
      </c>
      <c r="B79" s="9">
        <v>213</v>
      </c>
      <c r="C79" s="9" t="s">
        <v>247</v>
      </c>
      <c r="D79" s="9" t="s">
        <v>248</v>
      </c>
      <c r="E79" s="10">
        <v>1296.25</v>
      </c>
      <c r="F79" s="10">
        <v>2280860.0533912401</v>
      </c>
      <c r="G79" s="10">
        <v>1839652.2242980599</v>
      </c>
      <c r="H79" s="16">
        <v>0.23983219396890701</v>
      </c>
      <c r="I79" s="10">
        <v>441207.82909318298</v>
      </c>
      <c r="J79" s="10">
        <v>1759.58345488235</v>
      </c>
      <c r="K79" s="10">
        <v>1419.21097342184</v>
      </c>
      <c r="L79" s="10" t="s">
        <v>13</v>
      </c>
      <c r="M79" s="10" t="s">
        <v>14</v>
      </c>
    </row>
    <row r="80" spans="1:13" x14ac:dyDescent="0.25">
      <c r="A80" s="4" t="s">
        <v>249</v>
      </c>
      <c r="B80" s="9">
        <v>214</v>
      </c>
      <c r="C80" s="9" t="s">
        <v>250</v>
      </c>
      <c r="D80" s="9" t="s">
        <v>251</v>
      </c>
      <c r="E80" s="10">
        <v>2290.33</v>
      </c>
      <c r="F80" s="10">
        <v>8619023.6346812807</v>
      </c>
      <c r="G80" s="10">
        <v>8009551.2189946203</v>
      </c>
      <c r="H80" s="16">
        <v>7.6093204103783396E-2</v>
      </c>
      <c r="I80" s="10">
        <v>609472.41568666499</v>
      </c>
      <c r="J80" s="10">
        <v>3763.2234807566101</v>
      </c>
      <c r="K80" s="10">
        <v>3497.1166683380202</v>
      </c>
      <c r="L80" s="10" t="s">
        <v>13</v>
      </c>
      <c r="M80" s="10" t="s">
        <v>14</v>
      </c>
    </row>
    <row r="81" spans="1:13" x14ac:dyDescent="0.25">
      <c r="A81" s="4" t="s">
        <v>252</v>
      </c>
      <c r="B81" s="9">
        <v>215</v>
      </c>
      <c r="C81" s="9" t="s">
        <v>253</v>
      </c>
      <c r="D81" s="9" t="s">
        <v>254</v>
      </c>
      <c r="E81" s="10">
        <v>3681.6</v>
      </c>
      <c r="F81" s="10">
        <v>18167509.7913431</v>
      </c>
      <c r="G81" s="10">
        <v>17988638.307021201</v>
      </c>
      <c r="H81" s="16">
        <v>9.9435811243175892E-3</v>
      </c>
      <c r="I81" s="10">
        <v>178871.48432187401</v>
      </c>
      <c r="J81" s="10">
        <v>4934.6778007776602</v>
      </c>
      <c r="K81" s="10">
        <v>4886.0925431935002</v>
      </c>
      <c r="L81" s="10" t="s">
        <v>13</v>
      </c>
      <c r="M81" s="10" t="s">
        <v>14</v>
      </c>
    </row>
    <row r="82" spans="1:13" x14ac:dyDescent="0.25">
      <c r="A82" s="4" t="s">
        <v>255</v>
      </c>
      <c r="B82" s="9">
        <v>216</v>
      </c>
      <c r="C82" s="9" t="s">
        <v>256</v>
      </c>
      <c r="D82" s="9" t="s">
        <v>257</v>
      </c>
      <c r="E82" s="10">
        <v>670.8</v>
      </c>
      <c r="F82" s="10">
        <v>4475392.4322585501</v>
      </c>
      <c r="G82" s="10">
        <v>5097693.7985099303</v>
      </c>
      <c r="H82" s="16">
        <v>-0.12207507764261601</v>
      </c>
      <c r="I82" s="10">
        <v>-622301.36625138496</v>
      </c>
      <c r="J82" s="10">
        <v>6671.7239598368396</v>
      </c>
      <c r="K82" s="10">
        <v>7599.4242673075896</v>
      </c>
      <c r="L82" s="10" t="s">
        <v>13</v>
      </c>
      <c r="M82" s="10" t="s">
        <v>14</v>
      </c>
    </row>
    <row r="83" spans="1:13" x14ac:dyDescent="0.25">
      <c r="A83" s="4" t="s">
        <v>258</v>
      </c>
      <c r="B83" s="9">
        <v>217</v>
      </c>
      <c r="C83" s="9" t="s">
        <v>259</v>
      </c>
      <c r="D83" s="9" t="s">
        <v>260</v>
      </c>
      <c r="E83" s="10">
        <v>3179.62</v>
      </c>
      <c r="F83" s="10">
        <v>1750995.63707281</v>
      </c>
      <c r="G83" s="10">
        <v>2113553.6807184801</v>
      </c>
      <c r="H83" s="16">
        <v>-0.17153954827512199</v>
      </c>
      <c r="I83" s="10">
        <v>-362558.04364566802</v>
      </c>
      <c r="J83" s="10">
        <v>550.69336495329901</v>
      </c>
      <c r="K83" s="10">
        <v>664.71895406321505</v>
      </c>
      <c r="L83" s="10" t="s">
        <v>13</v>
      </c>
      <c r="M83" s="10" t="s">
        <v>14</v>
      </c>
    </row>
    <row r="84" spans="1:13" x14ac:dyDescent="0.25">
      <c r="A84" s="4" t="s">
        <v>261</v>
      </c>
      <c r="B84" s="9">
        <v>218</v>
      </c>
      <c r="C84" s="9" t="s">
        <v>262</v>
      </c>
      <c r="D84" s="9" t="s">
        <v>263</v>
      </c>
      <c r="E84" s="10">
        <v>6848.01</v>
      </c>
      <c r="F84" s="10">
        <v>9968100.5356071796</v>
      </c>
      <c r="G84" s="10">
        <v>10093004.267357601</v>
      </c>
      <c r="H84" s="16">
        <v>-1.2375277810431601E-2</v>
      </c>
      <c r="I84" s="10">
        <v>-124903.73175042099</v>
      </c>
      <c r="J84" s="10">
        <v>1455.6200320395501</v>
      </c>
      <c r="K84" s="10">
        <v>1473.85945221423</v>
      </c>
      <c r="L84" s="10" t="s">
        <v>13</v>
      </c>
      <c r="M84" s="10" t="s">
        <v>14</v>
      </c>
    </row>
    <row r="85" spans="1:13" x14ac:dyDescent="0.25">
      <c r="A85" s="4" t="s">
        <v>264</v>
      </c>
      <c r="B85" s="9">
        <v>219</v>
      </c>
      <c r="C85" s="9" t="s">
        <v>265</v>
      </c>
      <c r="D85" s="9" t="s">
        <v>266</v>
      </c>
      <c r="E85" s="10">
        <v>6027.34</v>
      </c>
      <c r="F85" s="10">
        <v>23465912.8189165</v>
      </c>
      <c r="G85" s="10">
        <v>21954909.677834898</v>
      </c>
      <c r="H85" s="16">
        <v>6.8823017869531697E-2</v>
      </c>
      <c r="I85" s="10">
        <v>1511003.14108159</v>
      </c>
      <c r="J85" s="10">
        <v>3893.2452489682801</v>
      </c>
      <c r="K85" s="10">
        <v>3642.5537099010398</v>
      </c>
      <c r="L85" s="10" t="s">
        <v>13</v>
      </c>
      <c r="M85" s="10" t="s">
        <v>14</v>
      </c>
    </row>
    <row r="86" spans="1:13" x14ac:dyDescent="0.25">
      <c r="A86" s="4" t="s">
        <v>267</v>
      </c>
      <c r="B86" s="9">
        <v>220</v>
      </c>
      <c r="C86" s="9" t="s">
        <v>268</v>
      </c>
      <c r="D86" s="9" t="s">
        <v>269</v>
      </c>
      <c r="E86" s="10">
        <v>5036.1000000000004</v>
      </c>
      <c r="F86" s="10">
        <v>29255350.195223302</v>
      </c>
      <c r="G86" s="10">
        <v>29530699.887477901</v>
      </c>
      <c r="H86" s="16">
        <v>-9.3241844353080198E-3</v>
      </c>
      <c r="I86" s="10">
        <v>-275349.69225457299</v>
      </c>
      <c r="J86" s="10">
        <v>5809.1281339177704</v>
      </c>
      <c r="K86" s="10">
        <v>5863.80331754291</v>
      </c>
      <c r="L86" s="10" t="s">
        <v>13</v>
      </c>
      <c r="M86" s="10" t="s">
        <v>43</v>
      </c>
    </row>
    <row r="87" spans="1:13" x14ac:dyDescent="0.25">
      <c r="A87" s="4" t="s">
        <v>270</v>
      </c>
      <c r="B87" s="9">
        <v>221</v>
      </c>
      <c r="C87" s="9" t="s">
        <v>271</v>
      </c>
      <c r="D87" s="9" t="s">
        <v>272</v>
      </c>
      <c r="E87" s="10">
        <v>1388.83</v>
      </c>
      <c r="F87" s="10">
        <v>13370158.0200567</v>
      </c>
      <c r="G87" s="10">
        <v>14495302.1351193</v>
      </c>
      <c r="H87" s="16">
        <v>-7.7621294442465003E-2</v>
      </c>
      <c r="I87" s="10">
        <v>-1125144.11506259</v>
      </c>
      <c r="J87" s="10">
        <v>9626.9219559317498</v>
      </c>
      <c r="K87" s="10">
        <v>10437.0600686328</v>
      </c>
      <c r="L87" s="10" t="s">
        <v>13</v>
      </c>
      <c r="M87" s="10" t="s">
        <v>14</v>
      </c>
    </row>
    <row r="88" spans="1:13" x14ac:dyDescent="0.25">
      <c r="A88" s="4" t="s">
        <v>273</v>
      </c>
      <c r="B88" s="9">
        <v>222</v>
      </c>
      <c r="C88" s="9" t="s">
        <v>274</v>
      </c>
      <c r="D88" s="9" t="s">
        <v>275</v>
      </c>
      <c r="E88" s="10">
        <v>6477.12</v>
      </c>
      <c r="F88" s="10">
        <v>3201014.7524900399</v>
      </c>
      <c r="G88" s="10">
        <v>3947756.2697609002</v>
      </c>
      <c r="H88" s="16">
        <v>-0.18915593219134799</v>
      </c>
      <c r="I88" s="10">
        <v>-746741.51727086003</v>
      </c>
      <c r="J88" s="10">
        <v>494.20340405767399</v>
      </c>
      <c r="K88" s="10">
        <v>609.49253213787904</v>
      </c>
      <c r="L88" s="10" t="s">
        <v>27</v>
      </c>
      <c r="M88" s="10" t="s">
        <v>43</v>
      </c>
    </row>
    <row r="89" spans="1:13" x14ac:dyDescent="0.25">
      <c r="A89" s="4" t="s">
        <v>276</v>
      </c>
      <c r="B89" s="9">
        <v>223</v>
      </c>
      <c r="C89" s="9" t="s">
        <v>277</v>
      </c>
      <c r="D89" s="9" t="s">
        <v>278</v>
      </c>
      <c r="E89" s="10">
        <v>786.32</v>
      </c>
      <c r="F89" s="10">
        <v>1230896.8310685901</v>
      </c>
      <c r="G89" s="10">
        <v>1193092.3489703599</v>
      </c>
      <c r="H89" s="16">
        <v>3.1686132369267199E-2</v>
      </c>
      <c r="I89" s="10">
        <v>37804.482098234599</v>
      </c>
      <c r="J89" s="10">
        <v>1565.38919405406</v>
      </c>
      <c r="K89" s="10">
        <v>1517.31146221685</v>
      </c>
      <c r="L89" s="10" t="s">
        <v>13</v>
      </c>
      <c r="M89" s="10" t="s">
        <v>43</v>
      </c>
    </row>
    <row r="90" spans="1:13" x14ac:dyDescent="0.25">
      <c r="A90" s="4" t="s">
        <v>279</v>
      </c>
      <c r="B90" s="9">
        <v>224</v>
      </c>
      <c r="C90" s="9" t="s">
        <v>280</v>
      </c>
      <c r="D90" s="9" t="s">
        <v>281</v>
      </c>
      <c r="E90" s="10">
        <v>460.58</v>
      </c>
      <c r="F90" s="10">
        <v>2222276.16156819</v>
      </c>
      <c r="G90" s="10">
        <v>1740915.50860594</v>
      </c>
      <c r="H90" s="16">
        <v>0.27649857249402499</v>
      </c>
      <c r="I90" s="10">
        <v>481360.65296225098</v>
      </c>
      <c r="J90" s="10">
        <v>4824.9514993447201</v>
      </c>
      <c r="K90" s="10">
        <v>3779.8330552910202</v>
      </c>
      <c r="L90" s="10" t="s">
        <v>13</v>
      </c>
      <c r="M90" s="10" t="s">
        <v>14</v>
      </c>
    </row>
    <row r="91" spans="1:13" x14ac:dyDescent="0.25">
      <c r="A91" s="4" t="s">
        <v>282</v>
      </c>
      <c r="B91" s="9">
        <v>225</v>
      </c>
      <c r="C91" s="9" t="s">
        <v>283</v>
      </c>
      <c r="D91" s="9" t="s">
        <v>284</v>
      </c>
      <c r="E91" s="10">
        <v>533.42999999999995</v>
      </c>
      <c r="F91" s="10">
        <v>3891322.1098377998</v>
      </c>
      <c r="G91" s="10">
        <v>3553793.1860780101</v>
      </c>
      <c r="H91" s="16">
        <v>9.4977086759593599E-2</v>
      </c>
      <c r="I91" s="10">
        <v>337528.92375978502</v>
      </c>
      <c r="J91" s="10">
        <v>7294.9067540966898</v>
      </c>
      <c r="K91" s="10">
        <v>6662.1547083553896</v>
      </c>
      <c r="L91" s="10" t="s">
        <v>27</v>
      </c>
      <c r="M91" s="10" t="s">
        <v>14</v>
      </c>
    </row>
    <row r="92" spans="1:13" x14ac:dyDescent="0.25">
      <c r="A92" s="4" t="s">
        <v>285</v>
      </c>
      <c r="B92" s="9">
        <v>226</v>
      </c>
      <c r="C92" s="9" t="s">
        <v>286</v>
      </c>
      <c r="D92" s="9" t="s">
        <v>287</v>
      </c>
      <c r="E92" s="10">
        <v>298.45999999999998</v>
      </c>
      <c r="F92" s="10">
        <v>3561819.7943404499</v>
      </c>
      <c r="G92" s="10">
        <v>3788070.2019154602</v>
      </c>
      <c r="H92" s="16">
        <v>-5.9727089392537097E-2</v>
      </c>
      <c r="I92" s="10">
        <v>-226250.40757501099</v>
      </c>
      <c r="J92" s="10">
        <v>11933.9938160573</v>
      </c>
      <c r="K92" s="10">
        <v>12692.053212877599</v>
      </c>
      <c r="L92" s="10" t="s">
        <v>27</v>
      </c>
      <c r="M92" s="10" t="s">
        <v>14</v>
      </c>
    </row>
    <row r="93" spans="1:13" x14ac:dyDescent="0.25">
      <c r="A93" s="4" t="s">
        <v>288</v>
      </c>
      <c r="B93" s="9">
        <v>227</v>
      </c>
      <c r="C93" s="9" t="s">
        <v>289</v>
      </c>
      <c r="D93" s="9" t="s">
        <v>290</v>
      </c>
      <c r="E93" s="10">
        <v>817.69</v>
      </c>
      <c r="F93" s="10">
        <v>446871.95162225998</v>
      </c>
      <c r="G93" s="10">
        <v>473610.52543497499</v>
      </c>
      <c r="H93" s="16">
        <v>-5.6456882558E-2</v>
      </c>
      <c r="I93" s="10">
        <v>-26738.573812715</v>
      </c>
      <c r="J93" s="10">
        <v>546.50534019281099</v>
      </c>
      <c r="K93" s="10">
        <v>579.20547571203599</v>
      </c>
      <c r="L93" s="10" t="s">
        <v>27</v>
      </c>
      <c r="M93" s="10" t="s">
        <v>14</v>
      </c>
    </row>
    <row r="94" spans="1:13" x14ac:dyDescent="0.25">
      <c r="A94" s="4" t="s">
        <v>291</v>
      </c>
      <c r="B94" s="9">
        <v>228</v>
      </c>
      <c r="C94" s="9" t="s">
        <v>292</v>
      </c>
      <c r="D94" s="9" t="s">
        <v>293</v>
      </c>
      <c r="E94" s="10">
        <v>1900.72</v>
      </c>
      <c r="F94" s="10">
        <v>3700733.4209282398</v>
      </c>
      <c r="G94" s="10">
        <v>3163186.5277915299</v>
      </c>
      <c r="H94" s="16">
        <v>0.16993841128680301</v>
      </c>
      <c r="I94" s="10">
        <v>537546.89313671004</v>
      </c>
      <c r="J94" s="10">
        <v>1947.0166152448801</v>
      </c>
      <c r="K94" s="10">
        <v>1664.2043687610601</v>
      </c>
      <c r="L94" s="10" t="s">
        <v>13</v>
      </c>
      <c r="M94" s="10" t="s">
        <v>14</v>
      </c>
    </row>
    <row r="95" spans="1:13" x14ac:dyDescent="0.25">
      <c r="A95" s="4" t="s">
        <v>294</v>
      </c>
      <c r="B95" s="9">
        <v>229</v>
      </c>
      <c r="C95" s="9" t="s">
        <v>295</v>
      </c>
      <c r="D95" s="9" t="s">
        <v>296</v>
      </c>
      <c r="E95" s="10">
        <v>1921.09</v>
      </c>
      <c r="F95" s="10">
        <v>8453502.9873294402</v>
      </c>
      <c r="G95" s="10">
        <v>6921769.0612033904</v>
      </c>
      <c r="H95" s="16">
        <v>0.221292261065375</v>
      </c>
      <c r="I95" s="10">
        <v>1531733.9261260601</v>
      </c>
      <c r="J95" s="10">
        <v>4400.3680136430103</v>
      </c>
      <c r="K95" s="10">
        <v>3603.04257541468</v>
      </c>
      <c r="L95" s="10" t="s">
        <v>13</v>
      </c>
      <c r="M95" s="10" t="s">
        <v>297</v>
      </c>
    </row>
    <row r="96" spans="1:13" x14ac:dyDescent="0.25">
      <c r="A96" s="4" t="s">
        <v>298</v>
      </c>
      <c r="B96" s="9">
        <v>230</v>
      </c>
      <c r="C96" s="9" t="s">
        <v>299</v>
      </c>
      <c r="D96" s="9" t="s">
        <v>300</v>
      </c>
      <c r="E96" s="10">
        <v>1201.6500000000001</v>
      </c>
      <c r="F96" s="10">
        <v>7730220.9111441001</v>
      </c>
      <c r="G96" s="10">
        <v>6906145.3448844701</v>
      </c>
      <c r="H96" s="16">
        <v>0.11932496712801501</v>
      </c>
      <c r="I96" s="10">
        <v>824075.566259632</v>
      </c>
      <c r="J96" s="10">
        <v>6433.0053768935204</v>
      </c>
      <c r="K96" s="10">
        <v>5747.2186950313899</v>
      </c>
      <c r="L96" s="10" t="s">
        <v>13</v>
      </c>
      <c r="M96" s="10" t="s">
        <v>14</v>
      </c>
    </row>
    <row r="97" spans="1:13" x14ac:dyDescent="0.25">
      <c r="A97" s="4" t="s">
        <v>301</v>
      </c>
      <c r="B97" s="9">
        <v>231</v>
      </c>
      <c r="C97" s="9" t="s">
        <v>302</v>
      </c>
      <c r="D97" s="9" t="s">
        <v>303</v>
      </c>
      <c r="E97" s="10">
        <v>307.08999999999997</v>
      </c>
      <c r="F97" s="10">
        <v>3711901.6572905802</v>
      </c>
      <c r="G97" s="10">
        <v>3602990.4139504801</v>
      </c>
      <c r="H97" s="16">
        <v>3.0228013629568701E-2</v>
      </c>
      <c r="I97" s="10">
        <v>108911.24334010101</v>
      </c>
      <c r="J97" s="10">
        <v>12087.341356900501</v>
      </c>
      <c r="K97" s="10">
        <v>11732.6855773567</v>
      </c>
      <c r="L97" s="10" t="s">
        <v>27</v>
      </c>
      <c r="M97" s="10" t="s">
        <v>71</v>
      </c>
    </row>
    <row r="98" spans="1:13" x14ac:dyDescent="0.25">
      <c r="A98" s="4" t="s">
        <v>304</v>
      </c>
      <c r="B98" s="9">
        <v>232</v>
      </c>
      <c r="C98" s="9" t="s">
        <v>305</v>
      </c>
      <c r="D98" s="9" t="s">
        <v>306</v>
      </c>
      <c r="E98" s="10">
        <v>1143.1099999999999</v>
      </c>
      <c r="F98" s="10">
        <v>940597.09045728995</v>
      </c>
      <c r="G98" s="10">
        <v>863692.95712615305</v>
      </c>
      <c r="H98" s="16">
        <v>8.9041056427074702E-2</v>
      </c>
      <c r="I98" s="10">
        <v>76904.133331136894</v>
      </c>
      <c r="J98" s="10">
        <v>822.84040071147103</v>
      </c>
      <c r="K98" s="10">
        <v>755.56416891301205</v>
      </c>
      <c r="L98" s="10" t="s">
        <v>13</v>
      </c>
      <c r="M98" s="10" t="s">
        <v>14</v>
      </c>
    </row>
    <row r="99" spans="1:13" x14ac:dyDescent="0.25">
      <c r="A99" s="4" t="s">
        <v>307</v>
      </c>
      <c r="B99" s="9">
        <v>233</v>
      </c>
      <c r="C99" s="9" t="s">
        <v>308</v>
      </c>
      <c r="D99" s="9" t="s">
        <v>309</v>
      </c>
      <c r="E99" s="10">
        <v>10748.33</v>
      </c>
      <c r="F99" s="10">
        <v>21682825.737203699</v>
      </c>
      <c r="G99" s="10">
        <v>20914241.819138601</v>
      </c>
      <c r="H99" s="16">
        <v>3.6749308184905703E-2</v>
      </c>
      <c r="I99" s="10">
        <v>768583.91806516796</v>
      </c>
      <c r="J99" s="10">
        <v>2017.3204337049301</v>
      </c>
      <c r="K99" s="10">
        <v>1945.8131467063799</v>
      </c>
      <c r="L99" s="10" t="s">
        <v>13</v>
      </c>
      <c r="M99" s="10" t="s">
        <v>14</v>
      </c>
    </row>
    <row r="100" spans="1:13" x14ac:dyDescent="0.25">
      <c r="A100" s="4" t="s">
        <v>310</v>
      </c>
      <c r="B100" s="9">
        <v>234</v>
      </c>
      <c r="C100" s="9" t="s">
        <v>311</v>
      </c>
      <c r="D100" s="9" t="s">
        <v>312</v>
      </c>
      <c r="E100" s="10">
        <v>9171.52</v>
      </c>
      <c r="F100" s="10">
        <v>30329479.4584019</v>
      </c>
      <c r="G100" s="10">
        <v>28164357.596814699</v>
      </c>
      <c r="H100" s="16">
        <v>7.6874533855232602E-2</v>
      </c>
      <c r="I100" s="10">
        <v>2165121.8615872101</v>
      </c>
      <c r="J100" s="10">
        <v>3306.9196227453999</v>
      </c>
      <c r="K100" s="10">
        <v>3070.8494989723299</v>
      </c>
      <c r="L100" s="10" t="s">
        <v>13</v>
      </c>
      <c r="M100" s="10" t="s">
        <v>14</v>
      </c>
    </row>
    <row r="101" spans="1:13" x14ac:dyDescent="0.25">
      <c r="A101" s="4" t="s">
        <v>313</v>
      </c>
      <c r="B101" s="9">
        <v>235</v>
      </c>
      <c r="C101" s="9" t="s">
        <v>314</v>
      </c>
      <c r="D101" s="9" t="s">
        <v>315</v>
      </c>
      <c r="E101" s="10">
        <v>3524.94</v>
      </c>
      <c r="F101" s="10">
        <v>18734714.841283299</v>
      </c>
      <c r="G101" s="10">
        <v>17230432.380560599</v>
      </c>
      <c r="H101" s="16">
        <v>8.7303813827665402E-2</v>
      </c>
      <c r="I101" s="10">
        <v>1504282.4607226399</v>
      </c>
      <c r="J101" s="10">
        <v>5314.9031873686499</v>
      </c>
      <c r="K101" s="10">
        <v>4888.1491261016099</v>
      </c>
      <c r="L101" s="10" t="s">
        <v>13</v>
      </c>
      <c r="M101" s="10" t="s">
        <v>297</v>
      </c>
    </row>
    <row r="102" spans="1:13" x14ac:dyDescent="0.25">
      <c r="A102" s="4" t="s">
        <v>316</v>
      </c>
      <c r="B102" s="9">
        <v>236</v>
      </c>
      <c r="C102" s="9" t="s">
        <v>317</v>
      </c>
      <c r="D102" s="9" t="s">
        <v>318</v>
      </c>
      <c r="E102" s="10">
        <v>768.94</v>
      </c>
      <c r="F102" s="10">
        <v>7080281.9713457804</v>
      </c>
      <c r="G102" s="10">
        <v>6660254.0591804404</v>
      </c>
      <c r="H102" s="16">
        <v>6.3064848342590907E-2</v>
      </c>
      <c r="I102" s="10">
        <v>420027.91216533899</v>
      </c>
      <c r="J102" s="10">
        <v>9207.8471289642603</v>
      </c>
      <c r="K102" s="10">
        <v>8661.6043633839308</v>
      </c>
      <c r="L102" s="10" t="s">
        <v>13</v>
      </c>
      <c r="M102" s="10" t="s">
        <v>43</v>
      </c>
    </row>
    <row r="103" spans="1:13" x14ac:dyDescent="0.25">
      <c r="A103" s="4" t="s">
        <v>319</v>
      </c>
      <c r="B103" s="9">
        <v>237</v>
      </c>
      <c r="C103" s="9" t="s">
        <v>320</v>
      </c>
      <c r="D103" s="9" t="s">
        <v>321</v>
      </c>
      <c r="E103" s="10">
        <v>11855.11</v>
      </c>
      <c r="F103" s="10">
        <v>6418421.3896804499</v>
      </c>
      <c r="G103" s="10">
        <v>7875719.9200343499</v>
      </c>
      <c r="H103" s="16">
        <v>-0.18503686585486701</v>
      </c>
      <c r="I103" s="10">
        <v>-1457298.5303539</v>
      </c>
      <c r="J103" s="10">
        <v>541.40546900707398</v>
      </c>
      <c r="K103" s="10">
        <v>664.33123944310501</v>
      </c>
      <c r="L103" s="10" t="s">
        <v>13</v>
      </c>
      <c r="M103" s="10" t="s">
        <v>14</v>
      </c>
    </row>
    <row r="104" spans="1:13" x14ac:dyDescent="0.25">
      <c r="A104" s="4" t="s">
        <v>322</v>
      </c>
      <c r="B104" s="9">
        <v>238</v>
      </c>
      <c r="C104" s="9" t="s">
        <v>323</v>
      </c>
      <c r="D104" s="9" t="s">
        <v>324</v>
      </c>
      <c r="E104" s="10">
        <v>3500</v>
      </c>
      <c r="F104" s="10">
        <v>6294893.62941333</v>
      </c>
      <c r="G104" s="10">
        <v>6544323.3862816002</v>
      </c>
      <c r="H104" s="16">
        <v>-3.8113910658989898E-2</v>
      </c>
      <c r="I104" s="10">
        <v>-249429.75686827599</v>
      </c>
      <c r="J104" s="10">
        <v>1798.5410369752401</v>
      </c>
      <c r="K104" s="10">
        <v>1869.8066817947399</v>
      </c>
      <c r="L104" s="10" t="s">
        <v>13</v>
      </c>
      <c r="M104" s="10" t="s">
        <v>14</v>
      </c>
    </row>
    <row r="105" spans="1:13" x14ac:dyDescent="0.25">
      <c r="A105" s="4" t="s">
        <v>325</v>
      </c>
      <c r="B105" s="9">
        <v>239</v>
      </c>
      <c r="C105" s="9" t="s">
        <v>326</v>
      </c>
      <c r="D105" s="9" t="s">
        <v>327</v>
      </c>
      <c r="E105" s="10">
        <v>3743.72</v>
      </c>
      <c r="F105" s="10">
        <v>13527996.328462699</v>
      </c>
      <c r="G105" s="10">
        <v>12391635.1916038</v>
      </c>
      <c r="H105" s="16">
        <v>9.1703888896666599E-2</v>
      </c>
      <c r="I105" s="10">
        <v>1136361.13685886</v>
      </c>
      <c r="J105" s="10">
        <v>3613.5171242674901</v>
      </c>
      <c r="K105" s="10">
        <v>3309.9791628657699</v>
      </c>
      <c r="L105" s="10" t="s">
        <v>13</v>
      </c>
      <c r="M105" s="10" t="s">
        <v>14</v>
      </c>
    </row>
    <row r="106" spans="1:13" x14ac:dyDescent="0.25">
      <c r="A106" s="4" t="s">
        <v>328</v>
      </c>
      <c r="B106" s="9">
        <v>240</v>
      </c>
      <c r="C106" s="9" t="s">
        <v>329</v>
      </c>
      <c r="D106" s="9" t="s">
        <v>330</v>
      </c>
      <c r="E106" s="10">
        <v>2342.7600000000002</v>
      </c>
      <c r="F106" s="10">
        <v>13629280.597228801</v>
      </c>
      <c r="G106" s="10">
        <v>13332983.0756508</v>
      </c>
      <c r="H106" s="16">
        <v>2.2222897898907901E-2</v>
      </c>
      <c r="I106" s="10">
        <v>296297.52157805301</v>
      </c>
      <c r="J106" s="10">
        <v>5817.6170829401399</v>
      </c>
      <c r="K106" s="10">
        <v>5691.1433845766396</v>
      </c>
      <c r="L106" s="10" t="s">
        <v>13</v>
      </c>
      <c r="M106" s="10" t="s">
        <v>14</v>
      </c>
    </row>
    <row r="107" spans="1:13" x14ac:dyDescent="0.25">
      <c r="A107" s="4" t="s">
        <v>331</v>
      </c>
      <c r="B107" s="9">
        <v>241</v>
      </c>
      <c r="C107" s="9" t="s">
        <v>332</v>
      </c>
      <c r="D107" s="9" t="s">
        <v>333</v>
      </c>
      <c r="E107" s="10">
        <v>799.07</v>
      </c>
      <c r="F107" s="10">
        <v>6776600.8040018603</v>
      </c>
      <c r="G107" s="10">
        <v>7302375.6099666702</v>
      </c>
      <c r="H107" s="16">
        <v>-7.2000515181280103E-2</v>
      </c>
      <c r="I107" s="10">
        <v>-525774.80596481496</v>
      </c>
      <c r="J107" s="10">
        <v>8480.6097137946108</v>
      </c>
      <c r="K107" s="10">
        <v>9138.5931269684406</v>
      </c>
      <c r="L107" s="10" t="s">
        <v>13</v>
      </c>
      <c r="M107" s="10" t="s">
        <v>14</v>
      </c>
    </row>
    <row r="108" spans="1:13" x14ac:dyDescent="0.25">
      <c r="A108" s="4" t="s">
        <v>334</v>
      </c>
      <c r="B108" s="9">
        <v>242</v>
      </c>
      <c r="C108" s="9" t="s">
        <v>335</v>
      </c>
      <c r="D108" s="9" t="s">
        <v>336</v>
      </c>
      <c r="E108" s="10">
        <v>5819.46</v>
      </c>
      <c r="F108" s="10">
        <v>3952936.6110607502</v>
      </c>
      <c r="G108" s="10">
        <v>4503286.5572480401</v>
      </c>
      <c r="H108" s="16">
        <v>-0.122210731915672</v>
      </c>
      <c r="I108" s="10">
        <v>-550349.94618728803</v>
      </c>
      <c r="J108" s="10">
        <v>679.26175470932901</v>
      </c>
      <c r="K108" s="10">
        <v>773.83237572696396</v>
      </c>
      <c r="L108" s="10" t="s">
        <v>27</v>
      </c>
      <c r="M108" s="10" t="s">
        <v>14</v>
      </c>
    </row>
    <row r="109" spans="1:13" x14ac:dyDescent="0.25">
      <c r="A109" s="4" t="s">
        <v>337</v>
      </c>
      <c r="B109" s="9">
        <v>243</v>
      </c>
      <c r="C109" s="9" t="s">
        <v>338</v>
      </c>
      <c r="D109" s="9" t="s">
        <v>339</v>
      </c>
      <c r="E109" s="10">
        <v>5167.67</v>
      </c>
      <c r="F109" s="10">
        <v>4675132.6685459102</v>
      </c>
      <c r="G109" s="10">
        <v>4838307.7921467498</v>
      </c>
      <c r="H109" s="16">
        <v>-3.3725660005692902E-2</v>
      </c>
      <c r="I109" s="10">
        <v>-163175.123600836</v>
      </c>
      <c r="J109" s="10">
        <v>904.68870275112602</v>
      </c>
      <c r="K109" s="10">
        <v>936.26485285375099</v>
      </c>
      <c r="L109" s="10" t="s">
        <v>13</v>
      </c>
      <c r="M109" s="10" t="s">
        <v>71</v>
      </c>
    </row>
    <row r="110" spans="1:13" x14ac:dyDescent="0.25">
      <c r="A110" s="4" t="s">
        <v>340</v>
      </c>
      <c r="B110" s="9">
        <v>244</v>
      </c>
      <c r="C110" s="9" t="s">
        <v>341</v>
      </c>
      <c r="D110" s="9" t="s">
        <v>342</v>
      </c>
      <c r="E110" s="10">
        <v>1490.44</v>
      </c>
      <c r="F110" s="10">
        <v>4398412.0302360104</v>
      </c>
      <c r="G110" s="10">
        <v>4206797.2660279404</v>
      </c>
      <c r="H110" s="16">
        <v>4.5548846804541097E-2</v>
      </c>
      <c r="I110" s="10">
        <v>191614.76420806901</v>
      </c>
      <c r="J110" s="10">
        <v>2951.0829219800898</v>
      </c>
      <c r="K110" s="10">
        <v>2822.5203738680798</v>
      </c>
      <c r="L110" s="10" t="s">
        <v>13</v>
      </c>
      <c r="M110" s="10" t="s">
        <v>14</v>
      </c>
    </row>
    <row r="111" spans="1:13" x14ac:dyDescent="0.25">
      <c r="A111" s="4" t="s">
        <v>343</v>
      </c>
      <c r="B111" s="9">
        <v>245</v>
      </c>
      <c r="C111" s="9" t="s">
        <v>344</v>
      </c>
      <c r="D111" s="9" t="s">
        <v>345</v>
      </c>
      <c r="E111" s="10">
        <v>2157.37</v>
      </c>
      <c r="F111" s="10">
        <v>10553076.88515</v>
      </c>
      <c r="G111" s="10">
        <v>10681852.100229399</v>
      </c>
      <c r="H111" s="16">
        <v>-1.2055513769620701E-2</v>
      </c>
      <c r="I111" s="10">
        <v>-128775.215079367</v>
      </c>
      <c r="J111" s="10">
        <v>4891.6397674715099</v>
      </c>
      <c r="K111" s="10">
        <v>4951.3306017184796</v>
      </c>
      <c r="L111" s="10" t="s">
        <v>13</v>
      </c>
      <c r="M111" s="10" t="s">
        <v>14</v>
      </c>
    </row>
    <row r="112" spans="1:13" x14ac:dyDescent="0.25">
      <c r="A112" s="4" t="s">
        <v>346</v>
      </c>
      <c r="B112" s="9">
        <v>246</v>
      </c>
      <c r="C112" s="9" t="s">
        <v>347</v>
      </c>
      <c r="D112" s="9" t="s">
        <v>348</v>
      </c>
      <c r="E112" s="10">
        <v>1461.46</v>
      </c>
      <c r="F112" s="10">
        <v>14050277.717713401</v>
      </c>
      <c r="G112" s="10">
        <v>13311847.1284739</v>
      </c>
      <c r="H112" s="16">
        <v>5.5471684891873499E-2</v>
      </c>
      <c r="I112" s="10">
        <v>738430.58923949499</v>
      </c>
      <c r="J112" s="10">
        <v>9613.8640248199499</v>
      </c>
      <c r="K112" s="10">
        <v>9108.5949177355997</v>
      </c>
      <c r="L112" s="10" t="s">
        <v>13</v>
      </c>
      <c r="M112" s="10" t="s">
        <v>14</v>
      </c>
    </row>
    <row r="113" spans="1:13" x14ac:dyDescent="0.25">
      <c r="A113" s="4" t="s">
        <v>349</v>
      </c>
      <c r="B113" s="9">
        <v>247</v>
      </c>
      <c r="C113" s="9" t="s">
        <v>350</v>
      </c>
      <c r="D113" s="9" t="s">
        <v>351</v>
      </c>
      <c r="E113" s="10">
        <v>2126.9699999999998</v>
      </c>
      <c r="F113" s="10">
        <v>4908091.4643136002</v>
      </c>
      <c r="G113" s="10">
        <v>4788652.8889837395</v>
      </c>
      <c r="H113" s="16">
        <v>2.4941998950191099E-2</v>
      </c>
      <c r="I113" s="10">
        <v>119438.575329863</v>
      </c>
      <c r="J113" s="10">
        <v>2307.5508654628902</v>
      </c>
      <c r="K113" s="10">
        <v>2251.39653543949</v>
      </c>
      <c r="L113" s="10" t="s">
        <v>13</v>
      </c>
      <c r="M113" s="10" t="s">
        <v>14</v>
      </c>
    </row>
    <row r="114" spans="1:13" x14ac:dyDescent="0.25">
      <c r="A114" s="4" t="s">
        <v>352</v>
      </c>
      <c r="B114" s="9">
        <v>248</v>
      </c>
      <c r="C114" s="9" t="s">
        <v>353</v>
      </c>
      <c r="D114" s="9" t="s">
        <v>354</v>
      </c>
      <c r="E114" s="10">
        <v>4558.1899999999996</v>
      </c>
      <c r="F114" s="10">
        <v>13854406.0925381</v>
      </c>
      <c r="G114" s="10">
        <v>12903003.4780387</v>
      </c>
      <c r="H114" s="16">
        <v>7.3734973110612501E-2</v>
      </c>
      <c r="I114" s="10">
        <v>951402.61449932703</v>
      </c>
      <c r="J114" s="10">
        <v>3039.4533998227498</v>
      </c>
      <c r="K114" s="10">
        <v>2830.7296268998698</v>
      </c>
      <c r="L114" s="10" t="s">
        <v>13</v>
      </c>
      <c r="M114" s="10" t="s">
        <v>14</v>
      </c>
    </row>
    <row r="115" spans="1:13" x14ac:dyDescent="0.25">
      <c r="A115" s="4" t="s">
        <v>355</v>
      </c>
      <c r="B115" s="9">
        <v>249</v>
      </c>
      <c r="C115" s="9" t="s">
        <v>356</v>
      </c>
      <c r="D115" s="9" t="s">
        <v>357</v>
      </c>
      <c r="E115" s="10">
        <v>2241.66</v>
      </c>
      <c r="F115" s="10">
        <v>9494990.5934071094</v>
      </c>
      <c r="G115" s="10">
        <v>9374270.03335784</v>
      </c>
      <c r="H115" s="16">
        <v>1.2877862448989599E-2</v>
      </c>
      <c r="I115" s="10">
        <v>120720.56004926701</v>
      </c>
      <c r="J115" s="10">
        <v>4235.69613295821</v>
      </c>
      <c r="K115" s="10">
        <v>4181.8429348598102</v>
      </c>
      <c r="L115" s="10" t="s">
        <v>13</v>
      </c>
      <c r="M115" s="10" t="s">
        <v>14</v>
      </c>
    </row>
    <row r="116" spans="1:13" x14ac:dyDescent="0.25">
      <c r="A116" s="4" t="s">
        <v>358</v>
      </c>
      <c r="B116" s="9">
        <v>250</v>
      </c>
      <c r="C116" s="9" t="s">
        <v>359</v>
      </c>
      <c r="D116" s="9" t="s">
        <v>360</v>
      </c>
      <c r="E116" s="10">
        <v>287.29000000000002</v>
      </c>
      <c r="F116" s="10">
        <v>2050546.92612717</v>
      </c>
      <c r="G116" s="10">
        <v>1931033.3167878101</v>
      </c>
      <c r="H116" s="16">
        <v>6.1891013635209997E-2</v>
      </c>
      <c r="I116" s="10">
        <v>119513.609339359</v>
      </c>
      <c r="J116" s="10">
        <v>7137.5506496124799</v>
      </c>
      <c r="K116" s="10">
        <v>6721.5472755327701</v>
      </c>
      <c r="L116" s="10" t="s">
        <v>27</v>
      </c>
      <c r="M116" s="10" t="s">
        <v>14</v>
      </c>
    </row>
    <row r="117" spans="1:13" x14ac:dyDescent="0.25">
      <c r="A117" s="4" t="s">
        <v>361</v>
      </c>
      <c r="B117" s="9">
        <v>251</v>
      </c>
      <c r="C117" s="9" t="s">
        <v>362</v>
      </c>
      <c r="D117" s="9" t="s">
        <v>363</v>
      </c>
      <c r="E117" s="10">
        <v>5644.2</v>
      </c>
      <c r="F117" s="10">
        <v>12286466.1577997</v>
      </c>
      <c r="G117" s="10">
        <v>11682867.1848926</v>
      </c>
      <c r="H117" s="16">
        <v>5.1665311550202403E-2</v>
      </c>
      <c r="I117" s="10">
        <v>603598.97290711105</v>
      </c>
      <c r="J117" s="10">
        <v>2176.83040250163</v>
      </c>
      <c r="K117" s="10">
        <v>2069.88894526994</v>
      </c>
      <c r="L117" s="10" t="s">
        <v>13</v>
      </c>
      <c r="M117" s="10" t="s">
        <v>14</v>
      </c>
    </row>
    <row r="118" spans="1:13" x14ac:dyDescent="0.25">
      <c r="A118" s="4" t="s">
        <v>364</v>
      </c>
      <c r="B118" s="9">
        <v>252</v>
      </c>
      <c r="C118" s="9" t="s">
        <v>365</v>
      </c>
      <c r="D118" s="9" t="s">
        <v>366</v>
      </c>
      <c r="E118" s="10">
        <v>5513.88</v>
      </c>
      <c r="F118" s="10">
        <v>15838199.544965001</v>
      </c>
      <c r="G118" s="10">
        <v>13949139.618719</v>
      </c>
      <c r="H118" s="16">
        <v>0.13542483464076999</v>
      </c>
      <c r="I118" s="10">
        <v>1889059.92624603</v>
      </c>
      <c r="J118" s="10">
        <v>2872.4236916590498</v>
      </c>
      <c r="K118" s="10">
        <v>2529.8228504644599</v>
      </c>
      <c r="L118" s="10" t="s">
        <v>13</v>
      </c>
      <c r="M118" s="10" t="s">
        <v>43</v>
      </c>
    </row>
    <row r="119" spans="1:13" x14ac:dyDescent="0.25">
      <c r="A119" s="4" t="s">
        <v>367</v>
      </c>
      <c r="B119" s="9">
        <v>253</v>
      </c>
      <c r="C119" s="9" t="s">
        <v>368</v>
      </c>
      <c r="D119" s="9" t="s">
        <v>369</v>
      </c>
      <c r="E119" s="10">
        <v>937.96</v>
      </c>
      <c r="F119" s="10">
        <v>4356211.4840660002</v>
      </c>
      <c r="G119" s="10">
        <v>4040408.65147499</v>
      </c>
      <c r="H119" s="16">
        <v>7.81611118656826E-2</v>
      </c>
      <c r="I119" s="10">
        <v>315802.83259100898</v>
      </c>
      <c r="J119" s="10">
        <v>4644.3467568616998</v>
      </c>
      <c r="K119" s="10">
        <v>4307.6556052230299</v>
      </c>
      <c r="L119" s="10" t="s">
        <v>13</v>
      </c>
      <c r="M119" s="10" t="s">
        <v>43</v>
      </c>
    </row>
    <row r="120" spans="1:13" x14ac:dyDescent="0.25">
      <c r="A120" s="4" t="s">
        <v>370</v>
      </c>
      <c r="B120" s="9">
        <v>254</v>
      </c>
      <c r="C120" s="9" t="s">
        <v>371</v>
      </c>
      <c r="D120" s="9" t="s">
        <v>372</v>
      </c>
      <c r="E120" s="10">
        <v>149.5</v>
      </c>
      <c r="F120" s="10">
        <v>1286289.6418691301</v>
      </c>
      <c r="G120" s="10">
        <v>1239294.3641944099</v>
      </c>
      <c r="H120" s="16">
        <v>3.7920996845061797E-2</v>
      </c>
      <c r="I120" s="10">
        <v>46995.277674719</v>
      </c>
      <c r="J120" s="10">
        <v>8603.9440927700998</v>
      </c>
      <c r="K120" s="10">
        <v>8289.5944093271592</v>
      </c>
      <c r="L120" s="10" t="s">
        <v>27</v>
      </c>
      <c r="M120" s="10" t="s">
        <v>84</v>
      </c>
    </row>
    <row r="121" spans="1:13" x14ac:dyDescent="0.25">
      <c r="A121" s="4" t="s">
        <v>373</v>
      </c>
      <c r="B121" s="9">
        <v>255</v>
      </c>
      <c r="C121" s="9" t="s">
        <v>374</v>
      </c>
      <c r="D121" s="9" t="s">
        <v>375</v>
      </c>
      <c r="E121" s="10">
        <v>3802.95</v>
      </c>
      <c r="F121" s="10">
        <v>4651898.8565260395</v>
      </c>
      <c r="G121" s="10">
        <v>5112409.9005247699</v>
      </c>
      <c r="H121" s="16">
        <v>-9.0077097290547498E-2</v>
      </c>
      <c r="I121" s="10">
        <v>-460511.04399872798</v>
      </c>
      <c r="J121" s="10">
        <v>1223.2342935158299</v>
      </c>
      <c r="K121" s="10">
        <v>1344.32740386404</v>
      </c>
      <c r="L121" s="10" t="s">
        <v>13</v>
      </c>
      <c r="M121" s="10" t="s">
        <v>297</v>
      </c>
    </row>
    <row r="122" spans="1:13" x14ac:dyDescent="0.25">
      <c r="A122" s="4" t="s">
        <v>376</v>
      </c>
      <c r="B122" s="9">
        <v>256</v>
      </c>
      <c r="C122" s="9" t="s">
        <v>377</v>
      </c>
      <c r="D122" s="9" t="s">
        <v>378</v>
      </c>
      <c r="E122" s="10">
        <v>2757.11</v>
      </c>
      <c r="F122" s="10">
        <v>8586927.0902641397</v>
      </c>
      <c r="G122" s="10">
        <v>8214242.3100983603</v>
      </c>
      <c r="H122" s="16">
        <v>4.53705608011599E-2</v>
      </c>
      <c r="I122" s="10">
        <v>372684.78016577801</v>
      </c>
      <c r="J122" s="10">
        <v>3114.4666300090098</v>
      </c>
      <c r="K122" s="10">
        <v>2979.29437349194</v>
      </c>
      <c r="L122" s="10" t="s">
        <v>13</v>
      </c>
      <c r="M122" s="10" t="s">
        <v>14</v>
      </c>
    </row>
    <row r="123" spans="1:13" x14ac:dyDescent="0.25">
      <c r="A123" s="4" t="s">
        <v>379</v>
      </c>
      <c r="B123" s="9">
        <v>257</v>
      </c>
      <c r="C123" s="9" t="s">
        <v>380</v>
      </c>
      <c r="D123" s="9" t="s">
        <v>381</v>
      </c>
      <c r="E123" s="10">
        <v>1152.06</v>
      </c>
      <c r="F123" s="10">
        <v>6584652.3447378799</v>
      </c>
      <c r="G123" s="10">
        <v>6526659.8716097698</v>
      </c>
      <c r="H123" s="16">
        <v>8.8854750008309207E-3</v>
      </c>
      <c r="I123" s="10">
        <v>57992.473128114798</v>
      </c>
      <c r="J123" s="10">
        <v>5715.54636454515</v>
      </c>
      <c r="K123" s="10">
        <v>5665.2082978401904</v>
      </c>
      <c r="L123" s="10" t="s">
        <v>13</v>
      </c>
      <c r="M123" s="10" t="s">
        <v>14</v>
      </c>
    </row>
    <row r="124" spans="1:13" x14ac:dyDescent="0.25">
      <c r="A124" s="4" t="s">
        <v>382</v>
      </c>
      <c r="B124" s="9">
        <v>258</v>
      </c>
      <c r="C124" s="9" t="s">
        <v>383</v>
      </c>
      <c r="D124" s="9" t="s">
        <v>384</v>
      </c>
      <c r="E124" s="10">
        <v>213.58</v>
      </c>
      <c r="F124" s="10">
        <v>2106000.2861613999</v>
      </c>
      <c r="G124" s="10">
        <v>2016640.0149876301</v>
      </c>
      <c r="H124" s="16">
        <v>4.4311463875379202E-2</v>
      </c>
      <c r="I124" s="10">
        <v>89360.271173768706</v>
      </c>
      <c r="J124" s="10">
        <v>9860.4751669697507</v>
      </c>
      <c r="K124" s="10">
        <v>9442.0826621763808</v>
      </c>
      <c r="L124" s="10" t="s">
        <v>27</v>
      </c>
      <c r="M124" s="10" t="s">
        <v>297</v>
      </c>
    </row>
    <row r="125" spans="1:13" x14ac:dyDescent="0.25">
      <c r="A125" s="4" t="s">
        <v>385</v>
      </c>
      <c r="B125" s="9">
        <v>259</v>
      </c>
      <c r="C125" s="9" t="s">
        <v>386</v>
      </c>
      <c r="D125" s="9" t="s">
        <v>387</v>
      </c>
      <c r="E125" s="10">
        <v>4321.62</v>
      </c>
      <c r="F125" s="10">
        <v>1917543.4108201801</v>
      </c>
      <c r="G125" s="10">
        <v>1857920.1393576399</v>
      </c>
      <c r="H125" s="16">
        <v>3.2091407052167002E-2</v>
      </c>
      <c r="I125" s="10">
        <v>59623.271462544602</v>
      </c>
      <c r="J125" s="10">
        <v>443.70939851726399</v>
      </c>
      <c r="K125" s="10">
        <v>429.912888999411</v>
      </c>
      <c r="L125" s="10" t="s">
        <v>27</v>
      </c>
      <c r="M125" s="10" t="s">
        <v>297</v>
      </c>
    </row>
    <row r="126" spans="1:13" x14ac:dyDescent="0.25">
      <c r="A126" s="4" t="s">
        <v>388</v>
      </c>
      <c r="B126" s="9">
        <v>260</v>
      </c>
      <c r="C126" s="9" t="s">
        <v>389</v>
      </c>
      <c r="D126" s="9" t="s">
        <v>390</v>
      </c>
      <c r="E126" s="10">
        <v>1802.71</v>
      </c>
      <c r="F126" s="10">
        <v>3634913.5702036</v>
      </c>
      <c r="G126" s="10">
        <v>3941288.6031588102</v>
      </c>
      <c r="H126" s="16">
        <v>-7.7734736986694405E-2</v>
      </c>
      <c r="I126" s="10">
        <v>-306375.032955206</v>
      </c>
      <c r="J126" s="10">
        <v>2016.3606848597899</v>
      </c>
      <c r="K126" s="10">
        <v>2186.3131636030198</v>
      </c>
      <c r="L126" s="10" t="s">
        <v>13</v>
      </c>
      <c r="M126" s="10" t="s">
        <v>14</v>
      </c>
    </row>
    <row r="127" spans="1:13" x14ac:dyDescent="0.25">
      <c r="A127" s="4" t="s">
        <v>391</v>
      </c>
      <c r="B127" s="9">
        <v>261</v>
      </c>
      <c r="C127" s="9" t="s">
        <v>392</v>
      </c>
      <c r="D127" s="9" t="s">
        <v>393</v>
      </c>
      <c r="E127" s="10">
        <v>1975.3</v>
      </c>
      <c r="F127" s="10">
        <v>8760643.5963170994</v>
      </c>
      <c r="G127" s="10">
        <v>7541324.2823336301</v>
      </c>
      <c r="H127" s="16">
        <v>0.161685039435297</v>
      </c>
      <c r="I127" s="10">
        <v>1219319.31398348</v>
      </c>
      <c r="J127" s="10">
        <v>4435.0952241771402</v>
      </c>
      <c r="K127" s="10">
        <v>3817.8121208594298</v>
      </c>
      <c r="L127" s="10" t="s">
        <v>13</v>
      </c>
      <c r="M127" s="10" t="s">
        <v>14</v>
      </c>
    </row>
    <row r="128" spans="1:13" x14ac:dyDescent="0.25">
      <c r="A128" s="4" t="s">
        <v>394</v>
      </c>
      <c r="B128" s="9">
        <v>262</v>
      </c>
      <c r="C128" s="9" t="s">
        <v>395</v>
      </c>
      <c r="D128" s="9" t="s">
        <v>396</v>
      </c>
      <c r="E128" s="10">
        <v>2067.56</v>
      </c>
      <c r="F128" s="10">
        <v>13832790.2340327</v>
      </c>
      <c r="G128" s="10">
        <v>13072850.8282628</v>
      </c>
      <c r="H128" s="16">
        <v>5.81311158333504E-2</v>
      </c>
      <c r="I128" s="10">
        <v>759939.405769857</v>
      </c>
      <c r="J128" s="10">
        <v>6690.3936205153204</v>
      </c>
      <c r="K128" s="10">
        <v>6322.8398828874597</v>
      </c>
      <c r="L128" s="10" t="s">
        <v>13</v>
      </c>
      <c r="M128" s="10" t="s">
        <v>14</v>
      </c>
    </row>
    <row r="129" spans="1:13" x14ac:dyDescent="0.25">
      <c r="A129" s="4" t="s">
        <v>397</v>
      </c>
      <c r="B129" s="9">
        <v>263</v>
      </c>
      <c r="C129" s="9" t="s">
        <v>398</v>
      </c>
      <c r="D129" s="9" t="s">
        <v>399</v>
      </c>
      <c r="E129" s="10">
        <v>889.93</v>
      </c>
      <c r="F129" s="10">
        <v>10436858.252419099</v>
      </c>
      <c r="G129" s="10">
        <v>9925695.4381275401</v>
      </c>
      <c r="H129" s="16">
        <v>5.1498942061835903E-2</v>
      </c>
      <c r="I129" s="10">
        <v>511162.81429155899</v>
      </c>
      <c r="J129" s="10">
        <v>11727.729430875601</v>
      </c>
      <c r="K129" s="10">
        <v>11153.3440137174</v>
      </c>
      <c r="L129" s="10" t="s">
        <v>13</v>
      </c>
      <c r="M129" s="10" t="s">
        <v>14</v>
      </c>
    </row>
    <row r="130" spans="1:13" x14ac:dyDescent="0.25">
      <c r="A130" s="4" t="s">
        <v>400</v>
      </c>
      <c r="B130" s="9">
        <v>264</v>
      </c>
      <c r="C130" s="9" t="s">
        <v>401</v>
      </c>
      <c r="D130" s="9" t="s">
        <v>402</v>
      </c>
      <c r="E130" s="10">
        <v>10387.5</v>
      </c>
      <c r="F130" s="10">
        <v>12351270.785060899</v>
      </c>
      <c r="G130" s="10">
        <v>12775491.2855314</v>
      </c>
      <c r="H130" s="16">
        <v>-3.3205807196700701E-2</v>
      </c>
      <c r="I130" s="10">
        <v>-424220.50047048699</v>
      </c>
      <c r="J130" s="10">
        <v>1189.05133911537</v>
      </c>
      <c r="K130" s="10">
        <v>1229.8908578128901</v>
      </c>
      <c r="L130" s="10" t="s">
        <v>13</v>
      </c>
      <c r="M130" s="10" t="s">
        <v>14</v>
      </c>
    </row>
    <row r="131" spans="1:13" x14ac:dyDescent="0.25">
      <c r="A131" s="4" t="s">
        <v>403</v>
      </c>
      <c r="B131" s="9">
        <v>265</v>
      </c>
      <c r="C131" s="9" t="s">
        <v>404</v>
      </c>
      <c r="D131" s="9" t="s">
        <v>405</v>
      </c>
      <c r="E131" s="10">
        <v>4387.54</v>
      </c>
      <c r="F131" s="10">
        <v>14920319.525366999</v>
      </c>
      <c r="G131" s="10">
        <v>15036104.574617401</v>
      </c>
      <c r="H131" s="16">
        <v>-7.7004684741188703E-3</v>
      </c>
      <c r="I131" s="10">
        <v>-115785.049250396</v>
      </c>
      <c r="J131" s="10">
        <v>3400.6116241372201</v>
      </c>
      <c r="K131" s="10">
        <v>3427.0011383639599</v>
      </c>
      <c r="L131" s="10" t="s">
        <v>13</v>
      </c>
      <c r="M131" s="10" t="s">
        <v>14</v>
      </c>
    </row>
    <row r="132" spans="1:13" x14ac:dyDescent="0.25">
      <c r="A132" s="4" t="s">
        <v>406</v>
      </c>
      <c r="B132" s="9">
        <v>266</v>
      </c>
      <c r="C132" s="9" t="s">
        <v>407</v>
      </c>
      <c r="D132" s="9" t="s">
        <v>408</v>
      </c>
      <c r="E132" s="10">
        <v>4432.46</v>
      </c>
      <c r="F132" s="10">
        <v>22487699.464483801</v>
      </c>
      <c r="G132" s="10">
        <v>23177257.065038498</v>
      </c>
      <c r="H132" s="16">
        <v>-2.9751475708266199E-2</v>
      </c>
      <c r="I132" s="10">
        <v>-689557.600554734</v>
      </c>
      <c r="J132" s="10">
        <v>5073.4128372244304</v>
      </c>
      <c r="K132" s="10">
        <v>5228.9827917315697</v>
      </c>
      <c r="L132" s="10" t="s">
        <v>13</v>
      </c>
      <c r="M132" s="10" t="s">
        <v>14</v>
      </c>
    </row>
    <row r="133" spans="1:13" x14ac:dyDescent="0.25">
      <c r="A133" s="4" t="s">
        <v>409</v>
      </c>
      <c r="B133" s="9">
        <v>267</v>
      </c>
      <c r="C133" s="9" t="s">
        <v>410</v>
      </c>
      <c r="D133" s="9" t="s">
        <v>411</v>
      </c>
      <c r="E133" s="10">
        <v>1142.17</v>
      </c>
      <c r="F133" s="10">
        <v>9750606.3314068392</v>
      </c>
      <c r="G133" s="10">
        <v>10165927.5948638</v>
      </c>
      <c r="H133" s="16">
        <v>-4.0854241738534497E-2</v>
      </c>
      <c r="I133" s="10">
        <v>-415321.26345700602</v>
      </c>
      <c r="J133" s="10">
        <v>8536.9133591381596</v>
      </c>
      <c r="K133" s="10">
        <v>8900.5380940349005</v>
      </c>
      <c r="L133" s="10" t="s">
        <v>13</v>
      </c>
      <c r="M133" s="10" t="s">
        <v>14</v>
      </c>
    </row>
    <row r="134" spans="1:13" x14ac:dyDescent="0.25">
      <c r="A134" s="4" t="s">
        <v>412</v>
      </c>
      <c r="B134" s="9">
        <v>268</v>
      </c>
      <c r="C134" s="9" t="s">
        <v>413</v>
      </c>
      <c r="D134" s="9" t="s">
        <v>414</v>
      </c>
      <c r="E134" s="10">
        <v>74453.8</v>
      </c>
      <c r="F134" s="10">
        <v>49746071.604251601</v>
      </c>
      <c r="G134" s="10">
        <v>49708827.7036428</v>
      </c>
      <c r="H134" s="16">
        <v>7.4924117766084198E-4</v>
      </c>
      <c r="I134" s="10">
        <v>37243.900608822703</v>
      </c>
      <c r="J134" s="10">
        <v>668.14684548339505</v>
      </c>
      <c r="K134" s="10">
        <v>667.646617145704</v>
      </c>
      <c r="L134" s="10" t="s">
        <v>13</v>
      </c>
      <c r="M134" s="10" t="s">
        <v>14</v>
      </c>
    </row>
    <row r="135" spans="1:13" x14ac:dyDescent="0.25">
      <c r="A135" s="4" t="s">
        <v>415</v>
      </c>
      <c r="B135" s="9">
        <v>269</v>
      </c>
      <c r="C135" s="9" t="s">
        <v>416</v>
      </c>
      <c r="D135" s="9" t="s">
        <v>417</v>
      </c>
      <c r="E135" s="10">
        <v>2530.73</v>
      </c>
      <c r="F135" s="10">
        <v>6071376.0284227403</v>
      </c>
      <c r="G135" s="10">
        <v>6790218.1306476602</v>
      </c>
      <c r="H135" s="16">
        <v>-0.105864360819342</v>
      </c>
      <c r="I135" s="10">
        <v>-718842.10222491901</v>
      </c>
      <c r="J135" s="10">
        <v>2399.0611516924901</v>
      </c>
      <c r="K135" s="10">
        <v>2683.1065070741101</v>
      </c>
      <c r="L135" s="10" t="s">
        <v>13</v>
      </c>
      <c r="M135" s="10" t="s">
        <v>14</v>
      </c>
    </row>
    <row r="136" spans="1:13" x14ac:dyDescent="0.25">
      <c r="A136" s="4" t="s">
        <v>418</v>
      </c>
      <c r="B136" s="9">
        <v>270</v>
      </c>
      <c r="C136" s="9" t="s">
        <v>419</v>
      </c>
      <c r="D136" s="9" t="s">
        <v>420</v>
      </c>
      <c r="E136" s="10">
        <v>3055.39</v>
      </c>
      <c r="F136" s="10">
        <v>10878611.178933499</v>
      </c>
      <c r="G136" s="10">
        <v>12140918.794466101</v>
      </c>
      <c r="H136" s="16">
        <v>-0.103971341617736</v>
      </c>
      <c r="I136" s="10">
        <v>-1262307.6155326299</v>
      </c>
      <c r="J136" s="10">
        <v>3560.46566197229</v>
      </c>
      <c r="K136" s="10">
        <v>3973.6069027083799</v>
      </c>
      <c r="L136" s="10" t="s">
        <v>13</v>
      </c>
      <c r="M136" s="10" t="s">
        <v>14</v>
      </c>
    </row>
    <row r="137" spans="1:13" x14ac:dyDescent="0.25">
      <c r="A137" s="4" t="s">
        <v>421</v>
      </c>
      <c r="B137" s="9">
        <v>271</v>
      </c>
      <c r="C137" s="9" t="s">
        <v>422</v>
      </c>
      <c r="D137" s="9" t="s">
        <v>423</v>
      </c>
      <c r="E137" s="10">
        <v>393.53</v>
      </c>
      <c r="F137" s="10">
        <v>2173185.55062844</v>
      </c>
      <c r="G137" s="10">
        <v>2739695.9699972998</v>
      </c>
      <c r="H137" s="16">
        <v>-0.206778571627209</v>
      </c>
      <c r="I137" s="10">
        <v>-566510.41936886497</v>
      </c>
      <c r="J137" s="10">
        <v>5522.2868666389804</v>
      </c>
      <c r="K137" s="10">
        <v>6961.8478133745903</v>
      </c>
      <c r="L137" s="10" t="s">
        <v>27</v>
      </c>
      <c r="M137" s="10" t="s">
        <v>71</v>
      </c>
    </row>
    <row r="138" spans="1:13" x14ac:dyDescent="0.25">
      <c r="A138" s="4" t="s">
        <v>424</v>
      </c>
      <c r="B138" s="9">
        <v>272</v>
      </c>
      <c r="C138" s="9" t="s">
        <v>425</v>
      </c>
      <c r="D138" s="9" t="s">
        <v>426</v>
      </c>
      <c r="E138" s="10">
        <v>7721.67</v>
      </c>
      <c r="F138" s="10">
        <v>11876029.2178932</v>
      </c>
      <c r="G138" s="10">
        <v>11159903.2097864</v>
      </c>
      <c r="H138" s="16">
        <v>6.41695536820375E-2</v>
      </c>
      <c r="I138" s="10">
        <v>716126.00810673297</v>
      </c>
      <c r="J138" s="10">
        <v>1538.0130487178501</v>
      </c>
      <c r="K138" s="10">
        <v>1445.2706745803</v>
      </c>
      <c r="L138" s="10" t="s">
        <v>13</v>
      </c>
      <c r="M138" s="10" t="s">
        <v>297</v>
      </c>
    </row>
    <row r="139" spans="1:13" x14ac:dyDescent="0.25">
      <c r="A139" s="4" t="s">
        <v>427</v>
      </c>
      <c r="B139" s="9">
        <v>273</v>
      </c>
      <c r="C139" s="9" t="s">
        <v>428</v>
      </c>
      <c r="D139" s="9" t="s">
        <v>429</v>
      </c>
      <c r="E139" s="10">
        <v>5899.84</v>
      </c>
      <c r="F139" s="10">
        <v>17221752.575518198</v>
      </c>
      <c r="G139" s="10">
        <v>16423702.105166299</v>
      </c>
      <c r="H139" s="16">
        <v>4.8591387328004602E-2</v>
      </c>
      <c r="I139" s="10">
        <v>798050.47035190102</v>
      </c>
      <c r="J139" s="10">
        <v>2919.0202743664499</v>
      </c>
      <c r="K139" s="10">
        <v>2783.7538145384101</v>
      </c>
      <c r="L139" s="10" t="s">
        <v>13</v>
      </c>
      <c r="M139" s="10" t="s">
        <v>14</v>
      </c>
    </row>
    <row r="140" spans="1:13" x14ac:dyDescent="0.25">
      <c r="A140" s="4" t="s">
        <v>430</v>
      </c>
      <c r="B140" s="9">
        <v>274</v>
      </c>
      <c r="C140" s="9" t="s">
        <v>431</v>
      </c>
      <c r="D140" s="9" t="s">
        <v>432</v>
      </c>
      <c r="E140" s="10">
        <v>5317.79</v>
      </c>
      <c r="F140" s="10">
        <v>28110302.5478829</v>
      </c>
      <c r="G140" s="10">
        <v>25810700.360006601</v>
      </c>
      <c r="H140" s="16">
        <v>8.9094916286719006E-2</v>
      </c>
      <c r="I140" s="10">
        <v>2299602.1878763698</v>
      </c>
      <c r="J140" s="10">
        <v>5286.0873686029199</v>
      </c>
      <c r="K140" s="10">
        <v>4853.6516786120801</v>
      </c>
      <c r="L140" s="10" t="s">
        <v>13</v>
      </c>
      <c r="M140" s="10" t="s">
        <v>14</v>
      </c>
    </row>
    <row r="141" spans="1:13" x14ac:dyDescent="0.25">
      <c r="A141" s="4" t="s">
        <v>433</v>
      </c>
      <c r="B141" s="9">
        <v>275</v>
      </c>
      <c r="C141" s="9" t="s">
        <v>434</v>
      </c>
      <c r="D141" s="9" t="s">
        <v>435</v>
      </c>
      <c r="E141" s="10">
        <v>1354.77</v>
      </c>
      <c r="F141" s="10">
        <v>11666159.626648</v>
      </c>
      <c r="G141" s="10">
        <v>11421993.1561615</v>
      </c>
      <c r="H141" s="16">
        <v>2.1376870669438799E-2</v>
      </c>
      <c r="I141" s="10">
        <v>244166.470486481</v>
      </c>
      <c r="J141" s="10">
        <v>8611.1735768049093</v>
      </c>
      <c r="K141" s="10">
        <v>8430.9463275401104</v>
      </c>
      <c r="L141" s="10" t="s">
        <v>13</v>
      </c>
      <c r="M141" s="10" t="s">
        <v>14</v>
      </c>
    </row>
    <row r="142" spans="1:13" x14ac:dyDescent="0.25">
      <c r="A142" s="4" t="s">
        <v>436</v>
      </c>
      <c r="B142" s="9">
        <v>276</v>
      </c>
      <c r="C142" s="9" t="s">
        <v>437</v>
      </c>
      <c r="D142" s="9" t="s">
        <v>438</v>
      </c>
      <c r="E142" s="10">
        <v>28656.79</v>
      </c>
      <c r="F142" s="10">
        <v>24107394.581107501</v>
      </c>
      <c r="G142" s="10">
        <v>26688376.1454712</v>
      </c>
      <c r="H142" s="16">
        <v>-9.67080780897073E-2</v>
      </c>
      <c r="I142" s="10">
        <v>-2580981.5643637101</v>
      </c>
      <c r="J142" s="10">
        <v>841.24546333024296</v>
      </c>
      <c r="K142" s="10">
        <v>931.31073457533705</v>
      </c>
      <c r="L142" s="10" t="s">
        <v>13</v>
      </c>
      <c r="M142" s="10" t="s">
        <v>14</v>
      </c>
    </row>
    <row r="143" spans="1:13" x14ac:dyDescent="0.25">
      <c r="A143" s="4" t="s">
        <v>439</v>
      </c>
      <c r="B143" s="9">
        <v>277</v>
      </c>
      <c r="C143" s="9" t="s">
        <v>440</v>
      </c>
      <c r="D143" s="9" t="s">
        <v>441</v>
      </c>
      <c r="E143" s="10">
        <v>3935.88</v>
      </c>
      <c r="F143" s="10">
        <v>8730092.1740983296</v>
      </c>
      <c r="G143" s="10">
        <v>9713635.8528118692</v>
      </c>
      <c r="H143" s="16">
        <v>-0.101253917031368</v>
      </c>
      <c r="I143" s="10">
        <v>-983543.67871353799</v>
      </c>
      <c r="J143" s="10">
        <v>2218.0788474491901</v>
      </c>
      <c r="K143" s="10">
        <v>2467.9705308118801</v>
      </c>
      <c r="L143" s="10" t="s">
        <v>13</v>
      </c>
      <c r="M143" s="10" t="s">
        <v>14</v>
      </c>
    </row>
    <row r="144" spans="1:13" x14ac:dyDescent="0.25">
      <c r="A144" s="4" t="s">
        <v>442</v>
      </c>
      <c r="B144" s="9">
        <v>278</v>
      </c>
      <c r="C144" s="9" t="s">
        <v>443</v>
      </c>
      <c r="D144" s="9" t="s">
        <v>444</v>
      </c>
      <c r="E144" s="10">
        <v>1387.13</v>
      </c>
      <c r="F144" s="10">
        <v>4469459.4915356403</v>
      </c>
      <c r="G144" s="10">
        <v>5057687.4099368304</v>
      </c>
      <c r="H144" s="16">
        <v>-0.116303731473302</v>
      </c>
      <c r="I144" s="10">
        <v>-588227.91840119194</v>
      </c>
      <c r="J144" s="10">
        <v>3222.09129031572</v>
      </c>
      <c r="K144" s="10">
        <v>3646.1524225824801</v>
      </c>
      <c r="L144" s="10" t="s">
        <v>13</v>
      </c>
      <c r="M144" s="10" t="s">
        <v>14</v>
      </c>
    </row>
    <row r="145" spans="1:13" x14ac:dyDescent="0.25">
      <c r="A145" s="4" t="s">
        <v>445</v>
      </c>
      <c r="B145" s="9">
        <v>279</v>
      </c>
      <c r="C145" s="9" t="s">
        <v>446</v>
      </c>
      <c r="D145" s="9" t="s">
        <v>447</v>
      </c>
      <c r="E145" s="10">
        <v>126.88</v>
      </c>
      <c r="F145" s="10">
        <v>658767.59843379003</v>
      </c>
      <c r="G145" s="10">
        <v>906896.96794770902</v>
      </c>
      <c r="H145" s="16">
        <v>-0.27360260126950398</v>
      </c>
      <c r="I145" s="10">
        <v>-248129.36951391899</v>
      </c>
      <c r="J145" s="10">
        <v>5192.0523205689597</v>
      </c>
      <c r="K145" s="10">
        <v>7147.6747158552098</v>
      </c>
      <c r="L145" s="10" t="s">
        <v>27</v>
      </c>
      <c r="M145" s="10" t="s">
        <v>84</v>
      </c>
    </row>
    <row r="146" spans="1:13" x14ac:dyDescent="0.25">
      <c r="A146" s="4" t="s">
        <v>448</v>
      </c>
      <c r="B146" s="9">
        <v>280</v>
      </c>
      <c r="C146" s="9" t="s">
        <v>449</v>
      </c>
      <c r="D146" s="9" t="s">
        <v>450</v>
      </c>
      <c r="E146" s="10">
        <v>14567.54</v>
      </c>
      <c r="F146" s="10">
        <v>11821696.1486903</v>
      </c>
      <c r="G146" s="10">
        <v>8828500.6808799207</v>
      </c>
      <c r="H146" s="16">
        <v>0.33903780222759999</v>
      </c>
      <c r="I146" s="10">
        <v>2993195.4678103998</v>
      </c>
      <c r="J146" s="10">
        <v>811.50943458472204</v>
      </c>
      <c r="K146" s="10">
        <v>606.03922699919997</v>
      </c>
      <c r="L146" s="10" t="s">
        <v>13</v>
      </c>
      <c r="M146" s="10" t="s">
        <v>14</v>
      </c>
    </row>
    <row r="147" spans="1:13" x14ac:dyDescent="0.25">
      <c r="A147" s="4" t="s">
        <v>451</v>
      </c>
      <c r="B147" s="9">
        <v>281</v>
      </c>
      <c r="C147" s="9" t="s">
        <v>452</v>
      </c>
      <c r="D147" s="9" t="s">
        <v>453</v>
      </c>
      <c r="E147" s="10">
        <v>9526.43</v>
      </c>
      <c r="F147" s="10">
        <v>8695060.3460482005</v>
      </c>
      <c r="G147" s="10">
        <v>8917340.4485159405</v>
      </c>
      <c r="H147" s="16">
        <v>-2.4926726051458199E-2</v>
      </c>
      <c r="I147" s="10">
        <v>-222280.102467744</v>
      </c>
      <c r="J147" s="10">
        <v>912.73019862091098</v>
      </c>
      <c r="K147" s="10">
        <v>936.06318930763598</v>
      </c>
      <c r="L147" s="10" t="s">
        <v>13</v>
      </c>
      <c r="M147" s="10" t="s">
        <v>14</v>
      </c>
    </row>
    <row r="148" spans="1:13" x14ac:dyDescent="0.25">
      <c r="A148" s="4" t="s">
        <v>454</v>
      </c>
      <c r="B148" s="9">
        <v>282</v>
      </c>
      <c r="C148" s="9" t="s">
        <v>455</v>
      </c>
      <c r="D148" s="9" t="s">
        <v>456</v>
      </c>
      <c r="E148" s="10">
        <v>302.94</v>
      </c>
      <c r="F148" s="10">
        <v>751986.43365559995</v>
      </c>
      <c r="G148" s="10">
        <v>826558.71995238599</v>
      </c>
      <c r="H148" s="16">
        <v>-9.0220191858942894E-2</v>
      </c>
      <c r="I148" s="10">
        <v>-74572.286296786595</v>
      </c>
      <c r="J148" s="10">
        <v>2482.2949549600598</v>
      </c>
      <c r="K148" s="10">
        <v>2728.4568559859599</v>
      </c>
      <c r="L148" s="10" t="s">
        <v>27</v>
      </c>
      <c r="M148" s="10" t="s">
        <v>43</v>
      </c>
    </row>
    <row r="149" spans="1:13" x14ac:dyDescent="0.25">
      <c r="A149" s="4" t="s">
        <v>457</v>
      </c>
      <c r="B149" s="9">
        <v>285</v>
      </c>
      <c r="C149" s="9" t="s">
        <v>458</v>
      </c>
      <c r="D149" s="9" t="s">
        <v>459</v>
      </c>
      <c r="E149" s="10">
        <v>5121.8999999999996</v>
      </c>
      <c r="F149" s="10">
        <v>8498786.2322556302</v>
      </c>
      <c r="G149" s="10">
        <v>8948428.8305847999</v>
      </c>
      <c r="H149" s="16">
        <v>-5.0248217518626098E-2</v>
      </c>
      <c r="I149" s="10">
        <v>-449642.59832917002</v>
      </c>
      <c r="J149" s="10">
        <v>1659.30342885563</v>
      </c>
      <c r="K149" s="10">
        <v>1747.09167117374</v>
      </c>
      <c r="L149" s="10" t="s">
        <v>13</v>
      </c>
      <c r="M149" s="10" t="s">
        <v>71</v>
      </c>
    </row>
    <row r="150" spans="1:13" x14ac:dyDescent="0.25">
      <c r="A150" s="4" t="s">
        <v>460</v>
      </c>
      <c r="B150" s="9">
        <v>286</v>
      </c>
      <c r="C150" s="9" t="s">
        <v>461</v>
      </c>
      <c r="D150" s="9" t="s">
        <v>462</v>
      </c>
      <c r="E150" s="10">
        <v>2527.9299999999998</v>
      </c>
      <c r="F150" s="10">
        <v>9124686.3620945103</v>
      </c>
      <c r="G150" s="10">
        <v>8872140.7739777304</v>
      </c>
      <c r="H150" s="16">
        <v>2.8465011382315299E-2</v>
      </c>
      <c r="I150" s="10">
        <v>252545.58811678001</v>
      </c>
      <c r="J150" s="10">
        <v>3609.5486671286399</v>
      </c>
      <c r="K150" s="10">
        <v>3509.6465384633798</v>
      </c>
      <c r="L150" s="10" t="s">
        <v>13</v>
      </c>
      <c r="M150" s="10" t="s">
        <v>71</v>
      </c>
    </row>
    <row r="151" spans="1:13" x14ac:dyDescent="0.25">
      <c r="A151" s="4" t="s">
        <v>463</v>
      </c>
      <c r="B151" s="9">
        <v>287</v>
      </c>
      <c r="C151" s="9" t="s">
        <v>464</v>
      </c>
      <c r="D151" s="9" t="s">
        <v>465</v>
      </c>
      <c r="E151" s="10">
        <v>543.05999999999995</v>
      </c>
      <c r="F151" s="10">
        <v>3645373.8478790801</v>
      </c>
      <c r="G151" s="10">
        <v>3426452.7700998001</v>
      </c>
      <c r="H151" s="16">
        <v>6.3891462240381905E-2</v>
      </c>
      <c r="I151" s="10">
        <v>218921.07777928299</v>
      </c>
      <c r="J151" s="10">
        <v>6712.6539385686301</v>
      </c>
      <c r="K151" s="10">
        <v>6309.5289104330895</v>
      </c>
      <c r="L151" s="10" t="s">
        <v>13</v>
      </c>
      <c r="M151" s="10" t="s">
        <v>14</v>
      </c>
    </row>
    <row r="152" spans="1:13" x14ac:dyDescent="0.25">
      <c r="A152" s="4" t="s">
        <v>466</v>
      </c>
      <c r="B152" s="9">
        <v>288</v>
      </c>
      <c r="C152" s="9" t="s">
        <v>467</v>
      </c>
      <c r="D152" s="9" t="s">
        <v>468</v>
      </c>
      <c r="E152" s="10">
        <v>215.42</v>
      </c>
      <c r="F152" s="10">
        <v>2478676.8760080002</v>
      </c>
      <c r="G152" s="10">
        <v>2329546.8533216799</v>
      </c>
      <c r="H152" s="16">
        <v>6.4016751787448103E-2</v>
      </c>
      <c r="I152" s="10">
        <v>149130.02268632501</v>
      </c>
      <c r="J152" s="10">
        <v>11506.2523257265</v>
      </c>
      <c r="K152" s="10">
        <v>10813.9766656841</v>
      </c>
      <c r="L152" s="10" t="s">
        <v>27</v>
      </c>
      <c r="M152" s="10" t="s">
        <v>71</v>
      </c>
    </row>
    <row r="153" spans="1:13" x14ac:dyDescent="0.25">
      <c r="A153" s="4" t="s">
        <v>469</v>
      </c>
      <c r="B153" s="9">
        <v>289</v>
      </c>
      <c r="C153" s="9" t="s">
        <v>470</v>
      </c>
      <c r="D153" s="9" t="s">
        <v>471</v>
      </c>
      <c r="E153" s="10">
        <v>11396.32</v>
      </c>
      <c r="F153" s="10">
        <v>8114502.9245683197</v>
      </c>
      <c r="G153" s="10">
        <v>8603101.5264343601</v>
      </c>
      <c r="H153" s="16">
        <v>-5.6793308827606102E-2</v>
      </c>
      <c r="I153" s="10">
        <v>-488598.601866037</v>
      </c>
      <c r="J153" s="10">
        <v>712.028349903155</v>
      </c>
      <c r="K153" s="10">
        <v>754.90171620614001</v>
      </c>
      <c r="L153" s="10" t="s">
        <v>13</v>
      </c>
      <c r="M153" s="10" t="s">
        <v>14</v>
      </c>
    </row>
    <row r="154" spans="1:13" x14ac:dyDescent="0.25">
      <c r="A154" s="4" t="s">
        <v>472</v>
      </c>
      <c r="B154" s="9">
        <v>290</v>
      </c>
      <c r="C154" s="9" t="s">
        <v>473</v>
      </c>
      <c r="D154" s="9" t="s">
        <v>474</v>
      </c>
      <c r="E154" s="10">
        <v>9918.61</v>
      </c>
      <c r="F154" s="10">
        <v>14605343.269937901</v>
      </c>
      <c r="G154" s="10">
        <v>14890494.414621299</v>
      </c>
      <c r="H154" s="16">
        <v>-1.9149877548956602E-2</v>
      </c>
      <c r="I154" s="10">
        <v>-285151.14468342101</v>
      </c>
      <c r="J154" s="10">
        <v>1472.51916044062</v>
      </c>
      <c r="K154" s="10">
        <v>1501.2682638617</v>
      </c>
      <c r="L154" s="10" t="s">
        <v>13</v>
      </c>
      <c r="M154" s="10" t="s">
        <v>14</v>
      </c>
    </row>
    <row r="155" spans="1:13" x14ac:dyDescent="0.25">
      <c r="A155" s="4" t="s">
        <v>475</v>
      </c>
      <c r="B155" s="9">
        <v>291</v>
      </c>
      <c r="C155" s="9" t="s">
        <v>476</v>
      </c>
      <c r="D155" s="9" t="s">
        <v>477</v>
      </c>
      <c r="E155" s="10">
        <v>12547.43</v>
      </c>
      <c r="F155" s="10">
        <v>33000641.390813701</v>
      </c>
      <c r="G155" s="10">
        <v>36353294.318206497</v>
      </c>
      <c r="H155" s="16">
        <v>-9.2224184637750201E-2</v>
      </c>
      <c r="I155" s="10">
        <v>-3352652.92739275</v>
      </c>
      <c r="J155" s="10">
        <v>2630.0717669525702</v>
      </c>
      <c r="K155" s="10">
        <v>2897.2701436235502</v>
      </c>
      <c r="L155" s="10" t="s">
        <v>13</v>
      </c>
      <c r="M155" s="10" t="s">
        <v>14</v>
      </c>
    </row>
    <row r="156" spans="1:13" x14ac:dyDescent="0.25">
      <c r="A156" s="4" t="s">
        <v>478</v>
      </c>
      <c r="B156" s="9">
        <v>292</v>
      </c>
      <c r="C156" s="9" t="s">
        <v>479</v>
      </c>
      <c r="D156" s="9" t="s">
        <v>480</v>
      </c>
      <c r="E156" s="10">
        <v>8195.86</v>
      </c>
      <c r="F156" s="10">
        <v>33965243.964083098</v>
      </c>
      <c r="G156" s="10">
        <v>39450206.314962298</v>
      </c>
      <c r="H156" s="16">
        <v>-0.139035073912882</v>
      </c>
      <c r="I156" s="10">
        <v>-5484962.3508792296</v>
      </c>
      <c r="J156" s="10">
        <v>4144.1952356535003</v>
      </c>
      <c r="K156" s="10">
        <v>4813.4309657512804</v>
      </c>
      <c r="L156" s="10" t="s">
        <v>13</v>
      </c>
      <c r="M156" s="10" t="s">
        <v>14</v>
      </c>
    </row>
    <row r="157" spans="1:13" x14ac:dyDescent="0.25">
      <c r="A157" s="4" t="s">
        <v>481</v>
      </c>
      <c r="B157" s="9">
        <v>293</v>
      </c>
      <c r="C157" s="9" t="s">
        <v>482</v>
      </c>
      <c r="D157" s="9" t="s">
        <v>483</v>
      </c>
      <c r="E157" s="10">
        <v>3687.92</v>
      </c>
      <c r="F157" s="10">
        <v>24683991.893761002</v>
      </c>
      <c r="G157" s="10">
        <v>28155085.884875201</v>
      </c>
      <c r="H157" s="16">
        <v>-0.123284794985437</v>
      </c>
      <c r="I157" s="10">
        <v>-3471093.9911142099</v>
      </c>
      <c r="J157" s="10">
        <v>6693.20155907965</v>
      </c>
      <c r="K157" s="10">
        <v>7634.4079819722801</v>
      </c>
      <c r="L157" s="10" t="s">
        <v>13</v>
      </c>
      <c r="M157" s="10" t="s">
        <v>14</v>
      </c>
    </row>
    <row r="158" spans="1:13" x14ac:dyDescent="0.25">
      <c r="A158" s="4" t="s">
        <v>484</v>
      </c>
      <c r="B158" s="9">
        <v>294</v>
      </c>
      <c r="C158" s="9" t="s">
        <v>485</v>
      </c>
      <c r="D158" s="9" t="s">
        <v>486</v>
      </c>
      <c r="E158" s="10">
        <v>28731.26</v>
      </c>
      <c r="F158" s="10">
        <v>17416091.857813101</v>
      </c>
      <c r="G158" s="10">
        <v>18778749.2973263</v>
      </c>
      <c r="H158" s="16">
        <v>-7.2563801664216193E-2</v>
      </c>
      <c r="I158" s="10">
        <v>-1362657.43951323</v>
      </c>
      <c r="J158" s="10">
        <v>606.172226968573</v>
      </c>
      <c r="K158" s="10">
        <v>653.59992208230005</v>
      </c>
      <c r="L158" s="10" t="s">
        <v>13</v>
      </c>
      <c r="M158" s="10" t="s">
        <v>14</v>
      </c>
    </row>
    <row r="159" spans="1:13" x14ac:dyDescent="0.25">
      <c r="A159" s="4" t="s">
        <v>487</v>
      </c>
      <c r="B159" s="9">
        <v>295</v>
      </c>
      <c r="C159" s="9" t="s">
        <v>488</v>
      </c>
      <c r="D159" s="9" t="s">
        <v>489</v>
      </c>
      <c r="E159" s="10">
        <v>1914.08</v>
      </c>
      <c r="F159" s="10">
        <v>4986182.6862623896</v>
      </c>
      <c r="G159" s="10">
        <v>3857512.8542544101</v>
      </c>
      <c r="H159" s="16">
        <v>0.29259003784347198</v>
      </c>
      <c r="I159" s="10">
        <v>1128669.83200798</v>
      </c>
      <c r="J159" s="10">
        <v>2605.00223933294</v>
      </c>
      <c r="K159" s="10">
        <v>2015.3352285455201</v>
      </c>
      <c r="L159" s="10" t="s">
        <v>13</v>
      </c>
      <c r="M159" s="10" t="s">
        <v>43</v>
      </c>
    </row>
    <row r="160" spans="1:13" x14ac:dyDescent="0.25">
      <c r="A160" s="4" t="s">
        <v>490</v>
      </c>
      <c r="B160" s="9">
        <v>296</v>
      </c>
      <c r="C160" s="9" t="s">
        <v>491</v>
      </c>
      <c r="D160" s="9" t="s">
        <v>492</v>
      </c>
      <c r="E160" s="10">
        <v>2668.57</v>
      </c>
      <c r="F160" s="10">
        <v>12548766.166338</v>
      </c>
      <c r="G160" s="10">
        <v>9662317.9350140505</v>
      </c>
      <c r="H160" s="16">
        <v>0.29873248331687302</v>
      </c>
      <c r="I160" s="10">
        <v>2886448.2313239002</v>
      </c>
      <c r="J160" s="10">
        <v>4702.4309522845397</v>
      </c>
      <c r="K160" s="10">
        <v>3620.7848904147399</v>
      </c>
      <c r="L160" s="10" t="s">
        <v>13</v>
      </c>
      <c r="M160" s="10" t="s">
        <v>14</v>
      </c>
    </row>
    <row r="161" spans="1:13" x14ac:dyDescent="0.25">
      <c r="A161" s="4" t="s">
        <v>493</v>
      </c>
      <c r="B161" s="9">
        <v>297</v>
      </c>
      <c r="C161" s="9" t="s">
        <v>494</v>
      </c>
      <c r="D161" s="9" t="s">
        <v>495</v>
      </c>
      <c r="E161" s="10">
        <v>5482.47</v>
      </c>
      <c r="F161" s="10">
        <v>37957742.108812802</v>
      </c>
      <c r="G161" s="10">
        <v>33381824.117967401</v>
      </c>
      <c r="H161" s="16">
        <v>0.137078128944501</v>
      </c>
      <c r="I161" s="10">
        <v>4575917.9908453897</v>
      </c>
      <c r="J161" s="10">
        <v>6923.4746581035097</v>
      </c>
      <c r="K161" s="10">
        <v>6088.8293265567099</v>
      </c>
      <c r="L161" s="10" t="s">
        <v>13</v>
      </c>
      <c r="M161" s="10" t="s">
        <v>14</v>
      </c>
    </row>
    <row r="162" spans="1:13" x14ac:dyDescent="0.25">
      <c r="A162" s="4" t="s">
        <v>496</v>
      </c>
      <c r="B162" s="9">
        <v>298</v>
      </c>
      <c r="C162" s="9" t="s">
        <v>497</v>
      </c>
      <c r="D162" s="9" t="s">
        <v>498</v>
      </c>
      <c r="E162" s="10">
        <v>1833.37</v>
      </c>
      <c r="F162" s="10">
        <v>17937716.4597717</v>
      </c>
      <c r="G162" s="10">
        <v>18098168.718529399</v>
      </c>
      <c r="H162" s="16">
        <v>-8.8656626674847895E-3</v>
      </c>
      <c r="I162" s="10">
        <v>-160452.25875770699</v>
      </c>
      <c r="J162" s="10">
        <v>9784.0132977913199</v>
      </c>
      <c r="K162" s="10">
        <v>9871.5309613058907</v>
      </c>
      <c r="L162" s="10" t="s">
        <v>13</v>
      </c>
      <c r="M162" s="10" t="s">
        <v>14</v>
      </c>
    </row>
    <row r="163" spans="1:13" x14ac:dyDescent="0.25">
      <c r="A163" s="4" t="s">
        <v>499</v>
      </c>
      <c r="B163" s="9">
        <v>299</v>
      </c>
      <c r="C163" s="9" t="s">
        <v>500</v>
      </c>
      <c r="D163" s="9" t="s">
        <v>501</v>
      </c>
      <c r="E163" s="10">
        <v>1929.36</v>
      </c>
      <c r="F163" s="10">
        <v>1152320.66218938</v>
      </c>
      <c r="G163" s="10">
        <v>1251374.5397749201</v>
      </c>
      <c r="H163" s="16">
        <v>-7.9156059546611604E-2</v>
      </c>
      <c r="I163" s="10">
        <v>-99053.877585537004</v>
      </c>
      <c r="J163" s="10">
        <v>597.25539152329304</v>
      </c>
      <c r="K163" s="10">
        <v>648.595668913483</v>
      </c>
      <c r="L163" s="10" t="s">
        <v>13</v>
      </c>
      <c r="M163" s="10" t="s">
        <v>14</v>
      </c>
    </row>
    <row r="164" spans="1:13" x14ac:dyDescent="0.25">
      <c r="A164" s="4" t="s">
        <v>502</v>
      </c>
      <c r="B164" s="9">
        <v>300</v>
      </c>
      <c r="C164" s="9" t="s">
        <v>503</v>
      </c>
      <c r="D164" s="9" t="s">
        <v>504</v>
      </c>
      <c r="E164" s="10">
        <v>1089.8</v>
      </c>
      <c r="F164" s="10">
        <v>2052461.20724602</v>
      </c>
      <c r="G164" s="10">
        <v>2068720.2760668199</v>
      </c>
      <c r="H164" s="16">
        <v>-7.8594815398197494E-3</v>
      </c>
      <c r="I164" s="10">
        <v>-16259.0688207981</v>
      </c>
      <c r="J164" s="10">
        <v>1883.33749976695</v>
      </c>
      <c r="K164" s="10">
        <v>1898.2568141556401</v>
      </c>
      <c r="L164" s="10" t="s">
        <v>13</v>
      </c>
      <c r="M164" s="10" t="s">
        <v>297</v>
      </c>
    </row>
    <row r="165" spans="1:13" x14ac:dyDescent="0.25">
      <c r="A165" s="4" t="s">
        <v>505</v>
      </c>
      <c r="B165" s="9">
        <v>301</v>
      </c>
      <c r="C165" s="9" t="s">
        <v>506</v>
      </c>
      <c r="D165" s="9" t="s">
        <v>507</v>
      </c>
      <c r="E165" s="10">
        <v>1220.75</v>
      </c>
      <c r="F165" s="10">
        <v>4088717.6013819599</v>
      </c>
      <c r="G165" s="10">
        <v>3885010.9894660502</v>
      </c>
      <c r="H165" s="16">
        <v>5.2433986021724402E-2</v>
      </c>
      <c r="I165" s="10">
        <v>203706.61191590899</v>
      </c>
      <c r="J165" s="10">
        <v>3349.3488440564902</v>
      </c>
      <c r="K165" s="10">
        <v>3182.4787953848499</v>
      </c>
      <c r="L165" s="10" t="s">
        <v>13</v>
      </c>
      <c r="M165" s="10" t="s">
        <v>43</v>
      </c>
    </row>
    <row r="166" spans="1:13" x14ac:dyDescent="0.25">
      <c r="A166" s="4" t="s">
        <v>508</v>
      </c>
      <c r="B166" s="9">
        <v>302</v>
      </c>
      <c r="C166" s="9" t="s">
        <v>509</v>
      </c>
      <c r="D166" s="9" t="s">
        <v>510</v>
      </c>
      <c r="E166" s="10">
        <v>767.17</v>
      </c>
      <c r="F166" s="10">
        <v>3913673.8644299102</v>
      </c>
      <c r="G166" s="10">
        <v>4108957.30857113</v>
      </c>
      <c r="H166" s="16">
        <v>-4.7526277222172397E-2</v>
      </c>
      <c r="I166" s="10">
        <v>-195283.44414122301</v>
      </c>
      <c r="J166" s="10">
        <v>5101.4427889905901</v>
      </c>
      <c r="K166" s="10">
        <v>5355.9932069438801</v>
      </c>
      <c r="L166" s="10" t="s">
        <v>13</v>
      </c>
      <c r="M166" s="10" t="s">
        <v>14</v>
      </c>
    </row>
    <row r="167" spans="1:13" x14ac:dyDescent="0.25">
      <c r="A167" s="4" t="s">
        <v>511</v>
      </c>
      <c r="B167" s="9">
        <v>303</v>
      </c>
      <c r="C167" s="9" t="s">
        <v>512</v>
      </c>
      <c r="D167" s="9" t="s">
        <v>513</v>
      </c>
      <c r="E167" s="10">
        <v>546.80999999999995</v>
      </c>
      <c r="F167" s="10">
        <v>4984712.6241979599</v>
      </c>
      <c r="G167" s="10">
        <v>3591949.2360926201</v>
      </c>
      <c r="H167" s="16">
        <v>0.38774584398648299</v>
      </c>
      <c r="I167" s="10">
        <v>1392763.3881053401</v>
      </c>
      <c r="J167" s="10">
        <v>9115.9865843674397</v>
      </c>
      <c r="K167" s="10">
        <v>6568.9165086458297</v>
      </c>
      <c r="L167" s="10" t="s">
        <v>27</v>
      </c>
      <c r="M167" s="10" t="s">
        <v>71</v>
      </c>
    </row>
    <row r="168" spans="1:13" x14ac:dyDescent="0.25">
      <c r="A168" s="4" t="s">
        <v>514</v>
      </c>
      <c r="B168" s="9">
        <v>304</v>
      </c>
      <c r="C168" s="9" t="s">
        <v>515</v>
      </c>
      <c r="D168" s="9" t="s">
        <v>516</v>
      </c>
      <c r="E168" s="10">
        <v>1478.94</v>
      </c>
      <c r="F168" s="10">
        <v>1158052.0543168799</v>
      </c>
      <c r="G168" s="10">
        <v>1115716.06151448</v>
      </c>
      <c r="H168" s="16">
        <v>3.7945131617926502E-2</v>
      </c>
      <c r="I168" s="10">
        <v>42335.992802401299</v>
      </c>
      <c r="J168" s="10">
        <v>783.02842192170101</v>
      </c>
      <c r="K168" s="10">
        <v>754.40251904369302</v>
      </c>
      <c r="L168" s="10" t="s">
        <v>13</v>
      </c>
      <c r="M168" s="10" t="s">
        <v>14</v>
      </c>
    </row>
    <row r="169" spans="1:13" x14ac:dyDescent="0.25">
      <c r="A169" s="4" t="s">
        <v>517</v>
      </c>
      <c r="B169" s="9">
        <v>305</v>
      </c>
      <c r="C169" s="9" t="s">
        <v>518</v>
      </c>
      <c r="D169" s="9" t="s">
        <v>519</v>
      </c>
      <c r="E169" s="10">
        <v>1249.19</v>
      </c>
      <c r="F169" s="10">
        <v>1710817.08238435</v>
      </c>
      <c r="G169" s="10">
        <v>1379208.72128978</v>
      </c>
      <c r="H169" s="16">
        <v>0.24043377624850401</v>
      </c>
      <c r="I169" s="10">
        <v>331608.36109457101</v>
      </c>
      <c r="J169" s="10">
        <v>1369.54112855879</v>
      </c>
      <c r="K169" s="10">
        <v>1104.0824224415601</v>
      </c>
      <c r="L169" s="10" t="s">
        <v>13</v>
      </c>
      <c r="M169" s="10" t="s">
        <v>14</v>
      </c>
    </row>
    <row r="170" spans="1:13" x14ac:dyDescent="0.25">
      <c r="A170" s="4" t="s">
        <v>520</v>
      </c>
      <c r="B170" s="9">
        <v>306</v>
      </c>
      <c r="C170" s="9" t="s">
        <v>521</v>
      </c>
      <c r="D170" s="9" t="s">
        <v>522</v>
      </c>
      <c r="E170" s="10">
        <v>731.04</v>
      </c>
      <c r="F170" s="10">
        <v>2543606.5045096502</v>
      </c>
      <c r="G170" s="10">
        <v>2089060.04473997</v>
      </c>
      <c r="H170" s="16">
        <v>0.21758420056627001</v>
      </c>
      <c r="I170" s="10">
        <v>454546.45976968203</v>
      </c>
      <c r="J170" s="10">
        <v>3479.4354679766502</v>
      </c>
      <c r="K170" s="10">
        <v>2857.65490908838</v>
      </c>
      <c r="L170" s="10" t="s">
        <v>13</v>
      </c>
      <c r="M170" s="10" t="s">
        <v>297</v>
      </c>
    </row>
    <row r="171" spans="1:13" x14ac:dyDescent="0.25">
      <c r="A171" s="4" t="s">
        <v>523</v>
      </c>
      <c r="B171" s="9">
        <v>307</v>
      </c>
      <c r="C171" s="9" t="s">
        <v>524</v>
      </c>
      <c r="D171" s="9" t="s">
        <v>525</v>
      </c>
      <c r="E171" s="10">
        <v>571.03</v>
      </c>
      <c r="F171" s="10">
        <v>2848584.9800879601</v>
      </c>
      <c r="G171" s="10">
        <v>2942106.2897435101</v>
      </c>
      <c r="H171" s="16">
        <v>-3.1787196125978197E-2</v>
      </c>
      <c r="I171" s="10">
        <v>-93521.309655551304</v>
      </c>
      <c r="J171" s="10">
        <v>4988.5031961332297</v>
      </c>
      <c r="K171" s="10">
        <v>5152.2797221573501</v>
      </c>
      <c r="L171" s="10" t="s">
        <v>27</v>
      </c>
      <c r="M171" s="10" t="s">
        <v>43</v>
      </c>
    </row>
    <row r="172" spans="1:13" x14ac:dyDescent="0.25">
      <c r="A172" s="4" t="s">
        <v>526</v>
      </c>
      <c r="B172" s="9">
        <v>309</v>
      </c>
      <c r="C172" s="9" t="s">
        <v>527</v>
      </c>
      <c r="D172" s="9" t="s">
        <v>528</v>
      </c>
      <c r="E172" s="10">
        <v>917.87</v>
      </c>
      <c r="F172" s="10">
        <v>463423.73244575999</v>
      </c>
      <c r="G172" s="10">
        <v>557520.124754866</v>
      </c>
      <c r="H172" s="16">
        <v>-0.16877667393706899</v>
      </c>
      <c r="I172" s="10">
        <v>-94096.392309106202</v>
      </c>
      <c r="J172" s="10">
        <v>504.89037929746002</v>
      </c>
      <c r="K172" s="10">
        <v>607.406413495229</v>
      </c>
      <c r="L172" s="10" t="s">
        <v>13</v>
      </c>
      <c r="M172" s="10" t="s">
        <v>43</v>
      </c>
    </row>
    <row r="173" spans="1:13" x14ac:dyDescent="0.25">
      <c r="A173" s="4" t="s">
        <v>529</v>
      </c>
      <c r="B173" s="9">
        <v>310</v>
      </c>
      <c r="C173" s="9" t="s">
        <v>530</v>
      </c>
      <c r="D173" s="9" t="s">
        <v>531</v>
      </c>
      <c r="E173" s="10">
        <v>2105.5</v>
      </c>
      <c r="F173" s="10">
        <v>4344993.3241536701</v>
      </c>
      <c r="G173" s="10">
        <v>3888258.6861379398</v>
      </c>
      <c r="H173" s="16">
        <v>0.117465085243437</v>
      </c>
      <c r="I173" s="10">
        <v>456734.63801572798</v>
      </c>
      <c r="J173" s="10">
        <v>2063.6396695101698</v>
      </c>
      <c r="K173" s="10">
        <v>1846.7151204644699</v>
      </c>
      <c r="L173" s="10" t="s">
        <v>88</v>
      </c>
      <c r="M173" s="10" t="s">
        <v>14</v>
      </c>
    </row>
    <row r="174" spans="1:13" x14ac:dyDescent="0.25">
      <c r="A174" s="4" t="s">
        <v>532</v>
      </c>
      <c r="B174" s="9">
        <v>314</v>
      </c>
      <c r="C174" s="9" t="s">
        <v>533</v>
      </c>
      <c r="D174" s="9" t="s">
        <v>534</v>
      </c>
      <c r="E174" s="10">
        <v>27683.22</v>
      </c>
      <c r="F174" s="10">
        <v>80465680.989338696</v>
      </c>
      <c r="G174" s="10">
        <v>69066062.256228998</v>
      </c>
      <c r="H174" s="16">
        <v>0.16505383918976199</v>
      </c>
      <c r="I174" s="10">
        <v>11399618.7331097</v>
      </c>
      <c r="J174" s="10">
        <v>2906.6590154374599</v>
      </c>
      <c r="K174" s="10">
        <v>2494.8709816354099</v>
      </c>
      <c r="L174" s="10" t="s">
        <v>13</v>
      </c>
      <c r="M174" s="10" t="s">
        <v>14</v>
      </c>
    </row>
    <row r="175" spans="1:13" x14ac:dyDescent="0.25">
      <c r="A175" s="4" t="s">
        <v>535</v>
      </c>
      <c r="B175" s="9">
        <v>315</v>
      </c>
      <c r="C175" s="9" t="s">
        <v>536</v>
      </c>
      <c r="D175" s="9" t="s">
        <v>537</v>
      </c>
      <c r="E175" s="10">
        <v>27779.919999999998</v>
      </c>
      <c r="F175" s="10">
        <v>125592650.477033</v>
      </c>
      <c r="G175" s="10">
        <v>104376570.57777099</v>
      </c>
      <c r="H175" s="16">
        <v>0.203264772753325</v>
      </c>
      <c r="I175" s="10">
        <v>21216079.899262</v>
      </c>
      <c r="J175" s="10">
        <v>4520.9867586743703</v>
      </c>
      <c r="K175" s="10">
        <v>3757.2667803856598</v>
      </c>
      <c r="L175" s="10" t="s">
        <v>13</v>
      </c>
      <c r="M175" s="10" t="s">
        <v>14</v>
      </c>
    </row>
    <row r="176" spans="1:13" x14ac:dyDescent="0.25">
      <c r="A176" s="4" t="s">
        <v>538</v>
      </c>
      <c r="B176" s="9">
        <v>316</v>
      </c>
      <c r="C176" s="9" t="s">
        <v>539</v>
      </c>
      <c r="D176" s="9" t="s">
        <v>540</v>
      </c>
      <c r="E176" s="10">
        <v>36777.4</v>
      </c>
      <c r="F176" s="10">
        <v>235711365.635658</v>
      </c>
      <c r="G176" s="10">
        <v>205190655.791457</v>
      </c>
      <c r="H176" s="16">
        <v>0.14874317607922699</v>
      </c>
      <c r="I176" s="10">
        <v>30520709.844200801</v>
      </c>
      <c r="J176" s="10">
        <v>6409.1361987431901</v>
      </c>
      <c r="K176" s="10">
        <v>5579.2594308313601</v>
      </c>
      <c r="L176" s="10" t="s">
        <v>13</v>
      </c>
      <c r="M176" s="10" t="s">
        <v>14</v>
      </c>
    </row>
    <row r="177" spans="1:13" x14ac:dyDescent="0.25">
      <c r="A177" s="4" t="s">
        <v>541</v>
      </c>
      <c r="B177" s="9">
        <v>317</v>
      </c>
      <c r="C177" s="9" t="s">
        <v>542</v>
      </c>
      <c r="D177" s="9" t="s">
        <v>543</v>
      </c>
      <c r="E177" s="10">
        <v>10496.24</v>
      </c>
      <c r="F177" s="10">
        <v>99381616.771265998</v>
      </c>
      <c r="G177" s="10">
        <v>97697945.875417605</v>
      </c>
      <c r="H177" s="16">
        <v>1.7233431888070201E-2</v>
      </c>
      <c r="I177" s="10">
        <v>1683670.8958483899</v>
      </c>
      <c r="J177" s="10">
        <v>9468.3064384261397</v>
      </c>
      <c r="K177" s="10">
        <v>9307.8993882969207</v>
      </c>
      <c r="L177" s="10" t="s">
        <v>13</v>
      </c>
      <c r="M177" s="10" t="s">
        <v>14</v>
      </c>
    </row>
    <row r="178" spans="1:13" x14ac:dyDescent="0.25">
      <c r="A178" s="4" t="s">
        <v>544</v>
      </c>
      <c r="B178" s="9">
        <v>318</v>
      </c>
      <c r="C178" s="9" t="s">
        <v>545</v>
      </c>
      <c r="D178" s="9" t="s">
        <v>546</v>
      </c>
      <c r="E178" s="10">
        <v>12313.39</v>
      </c>
      <c r="F178" s="10">
        <v>8922245.1080866009</v>
      </c>
      <c r="G178" s="10">
        <v>9923669.3529015202</v>
      </c>
      <c r="H178" s="16">
        <v>-0.10091269763256699</v>
      </c>
      <c r="I178" s="10">
        <v>-1001424.24481492</v>
      </c>
      <c r="J178" s="10">
        <v>724.59697192134695</v>
      </c>
      <c r="K178" s="10">
        <v>805.92504199911798</v>
      </c>
      <c r="L178" s="10" t="s">
        <v>13</v>
      </c>
      <c r="M178" s="10" t="s">
        <v>14</v>
      </c>
    </row>
    <row r="179" spans="1:13" x14ac:dyDescent="0.25">
      <c r="A179" s="4" t="s">
        <v>547</v>
      </c>
      <c r="B179" s="9">
        <v>319</v>
      </c>
      <c r="C179" s="9" t="s">
        <v>548</v>
      </c>
      <c r="D179" s="9" t="s">
        <v>549</v>
      </c>
      <c r="E179" s="10">
        <v>2436.8200000000002</v>
      </c>
      <c r="F179" s="10">
        <v>7113648.9909583796</v>
      </c>
      <c r="G179" s="10">
        <v>6436658.3612836702</v>
      </c>
      <c r="H179" s="16">
        <v>0.105177343844563</v>
      </c>
      <c r="I179" s="10">
        <v>676990.62967471394</v>
      </c>
      <c r="J179" s="10">
        <v>2919.23449042538</v>
      </c>
      <c r="K179" s="10">
        <v>2641.4172410287401</v>
      </c>
      <c r="L179" s="10" t="s">
        <v>27</v>
      </c>
      <c r="M179" s="10" t="s">
        <v>14</v>
      </c>
    </row>
    <row r="180" spans="1:13" x14ac:dyDescent="0.25">
      <c r="A180" s="4" t="s">
        <v>550</v>
      </c>
      <c r="B180" s="9">
        <v>320</v>
      </c>
      <c r="C180" s="9" t="s">
        <v>551</v>
      </c>
      <c r="D180" s="9" t="s">
        <v>552</v>
      </c>
      <c r="E180" s="10">
        <v>2358.59</v>
      </c>
      <c r="F180" s="10">
        <v>10443565.7975068</v>
      </c>
      <c r="G180" s="10">
        <v>9438247.4993547201</v>
      </c>
      <c r="H180" s="16">
        <v>0.10651535660839399</v>
      </c>
      <c r="I180" s="10">
        <v>1005318.29815205</v>
      </c>
      <c r="J180" s="10">
        <v>4427.8852185020596</v>
      </c>
      <c r="K180" s="10">
        <v>4001.64823023702</v>
      </c>
      <c r="L180" s="10" t="s">
        <v>13</v>
      </c>
      <c r="M180" s="10" t="s">
        <v>14</v>
      </c>
    </row>
    <row r="181" spans="1:13" x14ac:dyDescent="0.25">
      <c r="A181" s="4" t="s">
        <v>553</v>
      </c>
      <c r="B181" s="9">
        <v>321</v>
      </c>
      <c r="C181" s="9" t="s">
        <v>554</v>
      </c>
      <c r="D181" s="9" t="s">
        <v>555</v>
      </c>
      <c r="E181" s="10">
        <v>2345.25</v>
      </c>
      <c r="F181" s="10">
        <v>15742631.522875</v>
      </c>
      <c r="G181" s="10">
        <v>13818286.359611301</v>
      </c>
      <c r="H181" s="16">
        <v>0.13926076744857999</v>
      </c>
      <c r="I181" s="10">
        <v>1924345.16326371</v>
      </c>
      <c r="J181" s="10">
        <v>6712.5600779767501</v>
      </c>
      <c r="K181" s="10">
        <v>5892.03128008155</v>
      </c>
      <c r="L181" s="10" t="s">
        <v>13</v>
      </c>
      <c r="M181" s="10" t="s">
        <v>14</v>
      </c>
    </row>
    <row r="182" spans="1:13" x14ac:dyDescent="0.25">
      <c r="A182" s="4" t="s">
        <v>556</v>
      </c>
      <c r="B182" s="9">
        <v>322</v>
      </c>
      <c r="C182" s="9" t="s">
        <v>557</v>
      </c>
      <c r="D182" s="9" t="s">
        <v>558</v>
      </c>
      <c r="E182" s="10">
        <v>823.84</v>
      </c>
      <c r="F182" s="10">
        <v>7401009.2274401104</v>
      </c>
      <c r="G182" s="10">
        <v>7168294.99498617</v>
      </c>
      <c r="H182" s="16">
        <v>3.2464377179888503E-2</v>
      </c>
      <c r="I182" s="10">
        <v>232714.23245393799</v>
      </c>
      <c r="J182" s="10">
        <v>8983.5516938241799</v>
      </c>
      <c r="K182" s="10">
        <v>8701.0766592859909</v>
      </c>
      <c r="L182" s="10" t="s">
        <v>13</v>
      </c>
      <c r="M182" s="10" t="s">
        <v>297</v>
      </c>
    </row>
    <row r="183" spans="1:13" x14ac:dyDescent="0.25">
      <c r="A183" s="4" t="s">
        <v>559</v>
      </c>
      <c r="B183" s="9">
        <v>323</v>
      </c>
      <c r="C183" s="9" t="s">
        <v>560</v>
      </c>
      <c r="D183" s="9" t="s">
        <v>561</v>
      </c>
      <c r="E183" s="10">
        <v>4924.5</v>
      </c>
      <c r="F183" s="10">
        <v>3631122.9352323599</v>
      </c>
      <c r="G183" s="10">
        <v>3981994.64106212</v>
      </c>
      <c r="H183" s="16">
        <v>-8.8114560027678701E-2</v>
      </c>
      <c r="I183" s="10">
        <v>-350871.70582976303</v>
      </c>
      <c r="J183" s="10">
        <v>737.35870346885201</v>
      </c>
      <c r="K183" s="10">
        <v>808.60892294895405</v>
      </c>
      <c r="L183" s="10" t="s">
        <v>13</v>
      </c>
      <c r="M183" s="10" t="s">
        <v>43</v>
      </c>
    </row>
    <row r="184" spans="1:13" x14ac:dyDescent="0.25">
      <c r="A184" s="4" t="s">
        <v>562</v>
      </c>
      <c r="B184" s="9">
        <v>324</v>
      </c>
      <c r="C184" s="9" t="s">
        <v>563</v>
      </c>
      <c r="D184" s="9" t="s">
        <v>564</v>
      </c>
      <c r="E184" s="10">
        <v>71179.199999999997</v>
      </c>
      <c r="F184" s="10">
        <v>53406227.886542797</v>
      </c>
      <c r="G184" s="10">
        <v>48444954.562172197</v>
      </c>
      <c r="H184" s="16">
        <v>0.10241052694153099</v>
      </c>
      <c r="I184" s="10">
        <v>4961273.32437059</v>
      </c>
      <c r="J184" s="10">
        <v>750.30666102657403</v>
      </c>
      <c r="K184" s="10">
        <v>680.60549377026098</v>
      </c>
      <c r="L184" s="10" t="s">
        <v>27</v>
      </c>
      <c r="M184" s="10" t="s">
        <v>14</v>
      </c>
    </row>
    <row r="185" spans="1:13" x14ac:dyDescent="0.25">
      <c r="A185" s="4" t="s">
        <v>565</v>
      </c>
      <c r="B185" s="9">
        <v>325</v>
      </c>
      <c r="C185" s="9" t="s">
        <v>566</v>
      </c>
      <c r="D185" s="9" t="s">
        <v>567</v>
      </c>
      <c r="E185" s="10">
        <v>836.38</v>
      </c>
      <c r="F185" s="10">
        <v>591553.89261630003</v>
      </c>
      <c r="G185" s="10">
        <v>636253.83843546896</v>
      </c>
      <c r="H185" s="16">
        <v>-7.0254893752916506E-2</v>
      </c>
      <c r="I185" s="10">
        <v>-44699.945819169203</v>
      </c>
      <c r="J185" s="10">
        <v>707.278859628757</v>
      </c>
      <c r="K185" s="10">
        <v>760.72340136716502</v>
      </c>
      <c r="L185" s="10" t="s">
        <v>27</v>
      </c>
      <c r="M185" s="10" t="s">
        <v>297</v>
      </c>
    </row>
    <row r="186" spans="1:13" x14ac:dyDescent="0.25">
      <c r="A186" s="4" t="s">
        <v>568</v>
      </c>
      <c r="B186" s="9">
        <v>329</v>
      </c>
      <c r="C186" s="9" t="s">
        <v>569</v>
      </c>
      <c r="D186" s="9" t="s">
        <v>570</v>
      </c>
      <c r="E186" s="10">
        <v>28079.74</v>
      </c>
      <c r="F186" s="10">
        <v>97723590.973034903</v>
      </c>
      <c r="G186" s="10">
        <v>96055152.974489897</v>
      </c>
      <c r="H186" s="16">
        <v>1.7369583482815101E-2</v>
      </c>
      <c r="I186" s="10">
        <v>1668437.9985449901</v>
      </c>
      <c r="J186" s="10">
        <v>3480.2170879443602</v>
      </c>
      <c r="K186" s="10">
        <v>3420.7992301385202</v>
      </c>
      <c r="L186" s="10" t="s">
        <v>13</v>
      </c>
      <c r="M186" s="10" t="s">
        <v>14</v>
      </c>
    </row>
    <row r="187" spans="1:13" x14ac:dyDescent="0.25">
      <c r="A187" s="4" t="s">
        <v>571</v>
      </c>
      <c r="B187" s="9">
        <v>330</v>
      </c>
      <c r="C187" s="9" t="s">
        <v>572</v>
      </c>
      <c r="D187" s="9" t="s">
        <v>573</v>
      </c>
      <c r="E187" s="10">
        <v>7731.37</v>
      </c>
      <c r="F187" s="10">
        <v>17961776.643481102</v>
      </c>
      <c r="G187" s="10">
        <v>16499031.548219301</v>
      </c>
      <c r="H187" s="16">
        <v>8.8656421498855401E-2</v>
      </c>
      <c r="I187" s="10">
        <v>1462745.0952618399</v>
      </c>
      <c r="J187" s="10">
        <v>2323.2333523658999</v>
      </c>
      <c r="K187" s="10">
        <v>2134.0372467259099</v>
      </c>
      <c r="L187" s="10" t="s">
        <v>13</v>
      </c>
      <c r="M187" s="10" t="s">
        <v>43</v>
      </c>
    </row>
    <row r="188" spans="1:13" x14ac:dyDescent="0.25">
      <c r="A188" s="4" t="s">
        <v>574</v>
      </c>
      <c r="B188" s="9">
        <v>331</v>
      </c>
      <c r="C188" s="9" t="s">
        <v>575</v>
      </c>
      <c r="D188" s="9" t="s">
        <v>576</v>
      </c>
      <c r="E188" s="10">
        <v>3686.19</v>
      </c>
      <c r="F188" s="10">
        <v>2645522.7801744002</v>
      </c>
      <c r="G188" s="10">
        <v>3250560.9672652101</v>
      </c>
      <c r="H188" s="16">
        <v>-0.18613346840248499</v>
      </c>
      <c r="I188" s="10">
        <v>-605038.18709081004</v>
      </c>
      <c r="J188" s="10">
        <v>717.68486707804004</v>
      </c>
      <c r="K188" s="10">
        <v>881.82132968328006</v>
      </c>
      <c r="L188" s="10" t="s">
        <v>13</v>
      </c>
      <c r="M188" s="10" t="s">
        <v>14</v>
      </c>
    </row>
    <row r="189" spans="1:13" x14ac:dyDescent="0.25">
      <c r="A189" s="4" t="s">
        <v>577</v>
      </c>
      <c r="B189" s="9">
        <v>332</v>
      </c>
      <c r="C189" s="9" t="s">
        <v>578</v>
      </c>
      <c r="D189" s="9" t="s">
        <v>579</v>
      </c>
      <c r="E189" s="10">
        <v>3319.16</v>
      </c>
      <c r="F189" s="10">
        <v>2254819.7569306502</v>
      </c>
      <c r="G189" s="10">
        <v>3093900.94789442</v>
      </c>
      <c r="H189" s="16">
        <v>-0.271204930311299</v>
      </c>
      <c r="I189" s="10">
        <v>-839081.19096376596</v>
      </c>
      <c r="J189" s="10">
        <v>679.33445719117196</v>
      </c>
      <c r="K189" s="10">
        <v>932.13371693272302</v>
      </c>
      <c r="L189" s="10" t="s">
        <v>13</v>
      </c>
      <c r="M189" s="10" t="s">
        <v>71</v>
      </c>
    </row>
    <row r="190" spans="1:13" x14ac:dyDescent="0.25">
      <c r="A190" s="4" t="s">
        <v>580</v>
      </c>
      <c r="B190" s="9">
        <v>333</v>
      </c>
      <c r="C190" s="9" t="s">
        <v>581</v>
      </c>
      <c r="D190" s="9" t="s">
        <v>582</v>
      </c>
      <c r="E190" s="10">
        <v>2158.37</v>
      </c>
      <c r="F190" s="10">
        <v>1381386.0709496101</v>
      </c>
      <c r="G190" s="10">
        <v>1496057.01024419</v>
      </c>
      <c r="H190" s="16">
        <v>-7.6648776423208206E-2</v>
      </c>
      <c r="I190" s="10">
        <v>-114670.93929458001</v>
      </c>
      <c r="J190" s="10">
        <v>640.01356159954503</v>
      </c>
      <c r="K190" s="10">
        <v>693.14205175395796</v>
      </c>
      <c r="L190" s="10" t="s">
        <v>13</v>
      </c>
      <c r="M190" s="10" t="s">
        <v>14</v>
      </c>
    </row>
    <row r="191" spans="1:13" x14ac:dyDescent="0.25">
      <c r="A191" s="4" t="s">
        <v>583</v>
      </c>
      <c r="B191" s="9">
        <v>334</v>
      </c>
      <c r="C191" s="9" t="s">
        <v>584</v>
      </c>
      <c r="D191" s="9" t="s">
        <v>585</v>
      </c>
      <c r="E191" s="10">
        <v>4962.55</v>
      </c>
      <c r="F191" s="10">
        <v>3549459.9990345002</v>
      </c>
      <c r="G191" s="10">
        <v>3709023.4482447398</v>
      </c>
      <c r="H191" s="16">
        <v>-4.3020339837901801E-2</v>
      </c>
      <c r="I191" s="10">
        <v>-159563.44921023501</v>
      </c>
      <c r="J191" s="10">
        <v>715.24921643802099</v>
      </c>
      <c r="K191" s="10">
        <v>747.40273614265595</v>
      </c>
      <c r="L191" s="10" t="s">
        <v>13</v>
      </c>
      <c r="M191" s="10" t="s">
        <v>14</v>
      </c>
    </row>
    <row r="192" spans="1:13" x14ac:dyDescent="0.25">
      <c r="A192" s="4" t="s">
        <v>586</v>
      </c>
      <c r="B192" s="9">
        <v>335</v>
      </c>
      <c r="C192" s="9" t="s">
        <v>587</v>
      </c>
      <c r="D192" s="9" t="s">
        <v>588</v>
      </c>
      <c r="E192" s="10">
        <v>14196.32</v>
      </c>
      <c r="F192" s="10">
        <v>11343406.394714201</v>
      </c>
      <c r="G192" s="10">
        <v>11544898.7095866</v>
      </c>
      <c r="H192" s="16">
        <v>-1.7452930505585499E-2</v>
      </c>
      <c r="I192" s="10">
        <v>-201492.314872438</v>
      </c>
      <c r="J192" s="10">
        <v>799.03851101652901</v>
      </c>
      <c r="K192" s="10">
        <v>813.23178891336704</v>
      </c>
      <c r="L192" s="10" t="s">
        <v>13</v>
      </c>
      <c r="M192" s="10" t="s">
        <v>14</v>
      </c>
    </row>
    <row r="193" spans="1:13" x14ac:dyDescent="0.25">
      <c r="A193" s="4" t="s">
        <v>589</v>
      </c>
      <c r="B193" s="9">
        <v>336</v>
      </c>
      <c r="C193" s="9" t="s">
        <v>590</v>
      </c>
      <c r="D193" s="9" t="s">
        <v>591</v>
      </c>
      <c r="E193" s="10">
        <v>1272.55</v>
      </c>
      <c r="F193" s="10">
        <v>1032909.7878938999</v>
      </c>
      <c r="G193" s="10">
        <v>1041703.62066834</v>
      </c>
      <c r="H193" s="16">
        <v>-8.4417799842160194E-3</v>
      </c>
      <c r="I193" s="10">
        <v>-8793.8327744434391</v>
      </c>
      <c r="J193" s="10">
        <v>811.68503233185299</v>
      </c>
      <c r="K193" s="10">
        <v>818.59543488927204</v>
      </c>
      <c r="L193" s="10" t="s">
        <v>27</v>
      </c>
      <c r="M193" s="10" t="s">
        <v>14</v>
      </c>
    </row>
    <row r="194" spans="1:13" x14ac:dyDescent="0.25">
      <c r="A194" s="4" t="s">
        <v>592</v>
      </c>
      <c r="B194" s="9">
        <v>337</v>
      </c>
      <c r="C194" s="9" t="s">
        <v>593</v>
      </c>
      <c r="D194" s="9" t="s">
        <v>594</v>
      </c>
      <c r="E194" s="10">
        <v>61994.37</v>
      </c>
      <c r="F194" s="10">
        <v>24976918.075070601</v>
      </c>
      <c r="G194" s="10">
        <v>23247871.571459699</v>
      </c>
      <c r="H194" s="16">
        <v>7.4374400180943198E-2</v>
      </c>
      <c r="I194" s="10">
        <v>1729046.5036109199</v>
      </c>
      <c r="J194" s="10">
        <v>402.89010236043401</v>
      </c>
      <c r="K194" s="10">
        <v>374.99972290160702</v>
      </c>
      <c r="L194" s="10" t="s">
        <v>27</v>
      </c>
      <c r="M194" s="10" t="s">
        <v>14</v>
      </c>
    </row>
    <row r="195" spans="1:13" x14ac:dyDescent="0.25">
      <c r="A195" s="4" t="s">
        <v>595</v>
      </c>
      <c r="B195" s="9">
        <v>338</v>
      </c>
      <c r="C195" s="9" t="s">
        <v>596</v>
      </c>
      <c r="D195" s="9" t="s">
        <v>597</v>
      </c>
      <c r="E195" s="10">
        <v>16594.39</v>
      </c>
      <c r="F195" s="10">
        <v>9514014.4831516705</v>
      </c>
      <c r="G195" s="10">
        <v>10925267.2115309</v>
      </c>
      <c r="H195" s="16">
        <v>-0.12917329169668201</v>
      </c>
      <c r="I195" s="10">
        <v>-1411252.7283792801</v>
      </c>
      <c r="J195" s="10">
        <v>573.32715954920104</v>
      </c>
      <c r="K195" s="10">
        <v>658.371124912151</v>
      </c>
      <c r="L195" s="10" t="s">
        <v>13</v>
      </c>
      <c r="M195" s="10" t="s">
        <v>14</v>
      </c>
    </row>
    <row r="196" spans="1:13" x14ac:dyDescent="0.25">
      <c r="A196" s="4" t="s">
        <v>598</v>
      </c>
      <c r="B196" s="9">
        <v>339</v>
      </c>
      <c r="C196" s="9" t="s">
        <v>599</v>
      </c>
      <c r="D196" s="9" t="s">
        <v>600</v>
      </c>
      <c r="E196" s="10">
        <v>11309.74</v>
      </c>
      <c r="F196" s="10">
        <v>6569875.6589533603</v>
      </c>
      <c r="G196" s="10">
        <v>7468166.9666373702</v>
      </c>
      <c r="H196" s="16">
        <v>-0.12028270279667801</v>
      </c>
      <c r="I196" s="10">
        <v>-898291.30768401001</v>
      </c>
      <c r="J196" s="10">
        <v>580.90421698052796</v>
      </c>
      <c r="K196" s="10">
        <v>660.330561678462</v>
      </c>
      <c r="L196" s="10" t="s">
        <v>13</v>
      </c>
      <c r="M196" s="10" t="s">
        <v>14</v>
      </c>
    </row>
    <row r="197" spans="1:13" x14ac:dyDescent="0.25">
      <c r="A197" s="4" t="s">
        <v>601</v>
      </c>
      <c r="B197" s="9">
        <v>340</v>
      </c>
      <c r="C197" s="9" t="s">
        <v>602</v>
      </c>
      <c r="D197" s="9" t="s">
        <v>603</v>
      </c>
      <c r="E197" s="10">
        <v>431.65</v>
      </c>
      <c r="F197" s="10">
        <v>447925.75712000002</v>
      </c>
      <c r="G197" s="10">
        <v>439360.12272477499</v>
      </c>
      <c r="H197" s="16">
        <v>1.94957028464573E-2</v>
      </c>
      <c r="I197" s="10">
        <v>8565.6343952252591</v>
      </c>
      <c r="J197" s="10">
        <v>1037.7059124753901</v>
      </c>
      <c r="K197" s="10">
        <v>1017.86197781715</v>
      </c>
      <c r="L197" s="10" t="s">
        <v>27</v>
      </c>
      <c r="M197" s="10" t="s">
        <v>14</v>
      </c>
    </row>
    <row r="198" spans="1:13" x14ac:dyDescent="0.25">
      <c r="A198" s="4" t="s">
        <v>604</v>
      </c>
      <c r="B198" s="9">
        <v>344</v>
      </c>
      <c r="C198" s="9" t="s">
        <v>605</v>
      </c>
      <c r="D198" s="9" t="s">
        <v>606</v>
      </c>
      <c r="E198" s="10">
        <v>759.31</v>
      </c>
      <c r="F198" s="10">
        <v>754434.59453190002</v>
      </c>
      <c r="G198" s="10">
        <v>712603.99836526404</v>
      </c>
      <c r="H198" s="16">
        <v>5.8701040497382E-2</v>
      </c>
      <c r="I198" s="10">
        <v>41830.596166635703</v>
      </c>
      <c r="J198" s="10">
        <v>993.57916336134099</v>
      </c>
      <c r="K198" s="10">
        <v>938.48888907727303</v>
      </c>
      <c r="L198" s="10" t="s">
        <v>13</v>
      </c>
      <c r="M198" s="10" t="s">
        <v>71</v>
      </c>
    </row>
    <row r="199" spans="1:13" x14ac:dyDescent="0.25">
      <c r="A199" s="4" t="s">
        <v>607</v>
      </c>
      <c r="B199" s="9">
        <v>345</v>
      </c>
      <c r="C199" s="9" t="s">
        <v>608</v>
      </c>
      <c r="D199" s="9" t="s">
        <v>609</v>
      </c>
      <c r="E199" s="10">
        <v>111.6</v>
      </c>
      <c r="F199" s="10">
        <v>219877.61493168</v>
      </c>
      <c r="G199" s="10">
        <v>215833.396082124</v>
      </c>
      <c r="H199" s="16">
        <v>1.8737688063883901E-2</v>
      </c>
      <c r="I199" s="10">
        <v>4044.2188495555602</v>
      </c>
      <c r="J199" s="10">
        <v>1970.22952447742</v>
      </c>
      <c r="K199" s="10">
        <v>1933.9910043201101</v>
      </c>
      <c r="L199" s="10" t="s">
        <v>88</v>
      </c>
      <c r="M199" s="10" t="s">
        <v>89</v>
      </c>
    </row>
    <row r="200" spans="1:13" x14ac:dyDescent="0.25">
      <c r="A200" s="4" t="s">
        <v>610</v>
      </c>
      <c r="B200" s="9">
        <v>410</v>
      </c>
      <c r="C200" s="9" t="s">
        <v>611</v>
      </c>
      <c r="D200" s="9" t="s">
        <v>612</v>
      </c>
      <c r="E200" s="10">
        <v>7240.73</v>
      </c>
      <c r="F200" s="10">
        <v>17641156.594028499</v>
      </c>
      <c r="G200" s="10">
        <v>19601434.8337004</v>
      </c>
      <c r="H200" s="16">
        <v>-0.100006874818245</v>
      </c>
      <c r="I200" s="10">
        <v>-1960278.2396718699</v>
      </c>
      <c r="J200" s="10">
        <v>2436.37818203807</v>
      </c>
      <c r="K200" s="10">
        <v>2707.1075476782598</v>
      </c>
      <c r="L200" s="10" t="s">
        <v>27</v>
      </c>
      <c r="M200" s="10" t="s">
        <v>14</v>
      </c>
    </row>
    <row r="201" spans="1:13" x14ac:dyDescent="0.25">
      <c r="A201" s="4" t="s">
        <v>613</v>
      </c>
      <c r="B201" s="9">
        <v>411</v>
      </c>
      <c r="C201" s="9" t="s">
        <v>614</v>
      </c>
      <c r="D201" s="9" t="s">
        <v>615</v>
      </c>
      <c r="E201" s="10">
        <v>208.66</v>
      </c>
      <c r="F201" s="10">
        <v>903028.13905751996</v>
      </c>
      <c r="G201" s="10">
        <v>1103858.6463105399</v>
      </c>
      <c r="H201" s="16">
        <v>-0.18193498590083401</v>
      </c>
      <c r="I201" s="10">
        <v>-200830.50725302199</v>
      </c>
      <c r="J201" s="10">
        <v>4327.7491567982397</v>
      </c>
      <c r="K201" s="10">
        <v>5290.22642725267</v>
      </c>
      <c r="L201" s="10" t="s">
        <v>88</v>
      </c>
      <c r="M201" s="10" t="s">
        <v>14</v>
      </c>
    </row>
    <row r="202" spans="1:13" x14ac:dyDescent="0.25">
      <c r="A202" s="4" t="s">
        <v>616</v>
      </c>
      <c r="B202" s="9">
        <v>414</v>
      </c>
      <c r="C202" s="9" t="s">
        <v>617</v>
      </c>
      <c r="D202" s="9" t="s">
        <v>618</v>
      </c>
      <c r="E202" s="10">
        <v>11173.6</v>
      </c>
      <c r="F202" s="10">
        <v>27076581.163711499</v>
      </c>
      <c r="G202" s="10">
        <v>26665684.266154598</v>
      </c>
      <c r="H202" s="16">
        <v>1.5409201333657301E-2</v>
      </c>
      <c r="I202" s="10">
        <v>410896.89755691198</v>
      </c>
      <c r="J202" s="10">
        <v>2423.2638687362601</v>
      </c>
      <c r="K202" s="10">
        <v>2386.4899643941599</v>
      </c>
      <c r="L202" s="10" t="s">
        <v>27</v>
      </c>
      <c r="M202" s="10" t="s">
        <v>14</v>
      </c>
    </row>
    <row r="203" spans="1:13" x14ac:dyDescent="0.25">
      <c r="A203" s="4" t="s">
        <v>619</v>
      </c>
      <c r="B203" s="9">
        <v>415</v>
      </c>
      <c r="C203" s="9" t="s">
        <v>620</v>
      </c>
      <c r="D203" s="9" t="s">
        <v>621</v>
      </c>
      <c r="E203" s="10">
        <v>2830.61</v>
      </c>
      <c r="F203" s="10">
        <v>6169999.86027053</v>
      </c>
      <c r="G203" s="10">
        <v>6931575.3269793</v>
      </c>
      <c r="H203" s="16">
        <v>-0.109870473995217</v>
      </c>
      <c r="I203" s="10">
        <v>-761575.46670876897</v>
      </c>
      <c r="J203" s="10">
        <v>2179.74212635104</v>
      </c>
      <c r="K203" s="10">
        <v>2448.7920720195598</v>
      </c>
      <c r="L203" s="10" t="s">
        <v>13</v>
      </c>
      <c r="M203" s="10" t="s">
        <v>14</v>
      </c>
    </row>
    <row r="204" spans="1:13" x14ac:dyDescent="0.25">
      <c r="A204" s="4" t="s">
        <v>622</v>
      </c>
      <c r="B204" s="9">
        <v>416</v>
      </c>
      <c r="C204" s="9" t="s">
        <v>623</v>
      </c>
      <c r="D204" s="9" t="s">
        <v>624</v>
      </c>
      <c r="E204" s="10">
        <v>369.65</v>
      </c>
      <c r="F204" s="10">
        <v>1785129.9328079999</v>
      </c>
      <c r="G204" s="10">
        <v>1777971.0862501699</v>
      </c>
      <c r="H204" s="16">
        <v>4.0264133726335399E-3</v>
      </c>
      <c r="I204" s="10">
        <v>7158.8465578334899</v>
      </c>
      <c r="J204" s="10">
        <v>4829.2436975733799</v>
      </c>
      <c r="K204" s="10">
        <v>4809.8771439203701</v>
      </c>
      <c r="L204" s="10" t="s">
        <v>13</v>
      </c>
      <c r="M204" s="10" t="s">
        <v>43</v>
      </c>
    </row>
    <row r="205" spans="1:13" x14ac:dyDescent="0.25">
      <c r="A205" s="4" t="s">
        <v>625</v>
      </c>
      <c r="B205" s="9">
        <v>417</v>
      </c>
      <c r="C205" s="9" t="s">
        <v>626</v>
      </c>
      <c r="D205" s="9" t="s">
        <v>627</v>
      </c>
      <c r="E205" s="10">
        <v>95.92</v>
      </c>
      <c r="F205" s="10">
        <v>851995.45117103995</v>
      </c>
      <c r="G205" s="10">
        <v>709751.29738244205</v>
      </c>
      <c r="H205" s="16">
        <v>0.20041408069727101</v>
      </c>
      <c r="I205" s="10">
        <v>142244.15378859799</v>
      </c>
      <c r="J205" s="10">
        <v>8882.3545785137594</v>
      </c>
      <c r="K205" s="10">
        <v>7399.4088551130299</v>
      </c>
      <c r="L205" s="10" t="s">
        <v>27</v>
      </c>
      <c r="M205" s="10" t="s">
        <v>297</v>
      </c>
    </row>
    <row r="206" spans="1:13" x14ac:dyDescent="0.25">
      <c r="A206" s="4" t="s">
        <v>628</v>
      </c>
      <c r="B206" s="9">
        <v>419</v>
      </c>
      <c r="C206" s="9" t="s">
        <v>629</v>
      </c>
      <c r="D206" s="9" t="s">
        <v>630</v>
      </c>
      <c r="E206" s="10">
        <v>614.74</v>
      </c>
      <c r="F206" s="10">
        <v>1323765.5854845501</v>
      </c>
      <c r="G206" s="10">
        <v>1178149.74127471</v>
      </c>
      <c r="H206" s="16">
        <v>0.123597059956304</v>
      </c>
      <c r="I206" s="10">
        <v>145615.84420983499</v>
      </c>
      <c r="J206" s="10">
        <v>2153.3747364488199</v>
      </c>
      <c r="K206" s="10">
        <v>1916.5008642266901</v>
      </c>
      <c r="L206" s="10" t="s">
        <v>27</v>
      </c>
      <c r="M206" s="10" t="s">
        <v>71</v>
      </c>
    </row>
    <row r="207" spans="1:13" x14ac:dyDescent="0.25">
      <c r="A207" s="4" t="s">
        <v>631</v>
      </c>
      <c r="B207" s="9">
        <v>420</v>
      </c>
      <c r="C207" s="9" t="s">
        <v>632</v>
      </c>
      <c r="D207" s="9" t="s">
        <v>633</v>
      </c>
      <c r="E207" s="10">
        <v>12890.63</v>
      </c>
      <c r="F207" s="10">
        <v>16152670.376346201</v>
      </c>
      <c r="G207" s="10">
        <v>21816406.8436419</v>
      </c>
      <c r="H207" s="16">
        <v>-0.25960904139199897</v>
      </c>
      <c r="I207" s="10">
        <v>-5663736.4672957296</v>
      </c>
      <c r="J207" s="10">
        <v>1253.05515528304</v>
      </c>
      <c r="K207" s="10">
        <v>1692.4236320212401</v>
      </c>
      <c r="L207" s="10" t="s">
        <v>27</v>
      </c>
      <c r="M207" s="10" t="s">
        <v>14</v>
      </c>
    </row>
    <row r="208" spans="1:13" x14ac:dyDescent="0.25">
      <c r="A208" s="4" t="s">
        <v>634</v>
      </c>
      <c r="B208" s="9">
        <v>421</v>
      </c>
      <c r="C208" s="9" t="s">
        <v>635</v>
      </c>
      <c r="D208" s="9" t="s">
        <v>636</v>
      </c>
      <c r="E208" s="10">
        <v>185.96</v>
      </c>
      <c r="F208" s="10">
        <v>679228.89570194006</v>
      </c>
      <c r="G208" s="10">
        <v>810169.81223879603</v>
      </c>
      <c r="H208" s="16">
        <v>-0.16162156940286199</v>
      </c>
      <c r="I208" s="10">
        <v>-130940.91653685601</v>
      </c>
      <c r="J208" s="10">
        <v>3652.5537518925598</v>
      </c>
      <c r="K208" s="10">
        <v>4356.6886009829896</v>
      </c>
      <c r="L208" s="10" t="s">
        <v>27</v>
      </c>
      <c r="M208" s="10" t="s">
        <v>297</v>
      </c>
    </row>
    <row r="209" spans="1:13" x14ac:dyDescent="0.25">
      <c r="A209" s="4" t="s">
        <v>637</v>
      </c>
      <c r="B209" s="9">
        <v>424</v>
      </c>
      <c r="C209" s="9" t="s">
        <v>638</v>
      </c>
      <c r="D209" s="9" t="s">
        <v>639</v>
      </c>
      <c r="E209" s="10">
        <v>225627.85</v>
      </c>
      <c r="F209" s="10">
        <v>281089597.00204903</v>
      </c>
      <c r="G209" s="10">
        <v>305612929.46286398</v>
      </c>
      <c r="H209" s="16">
        <v>-8.0243111781681004E-2</v>
      </c>
      <c r="I209" s="10">
        <v>-24523332.460815601</v>
      </c>
      <c r="J209" s="10">
        <v>1245.8107321505199</v>
      </c>
      <c r="K209" s="10">
        <v>1354.5000294195299</v>
      </c>
      <c r="L209" s="10" t="s">
        <v>13</v>
      </c>
      <c r="M209" s="10" t="s">
        <v>71</v>
      </c>
    </row>
    <row r="210" spans="1:13" x14ac:dyDescent="0.25">
      <c r="A210" s="4" t="s">
        <v>640</v>
      </c>
      <c r="B210" s="9">
        <v>425</v>
      </c>
      <c r="C210" s="9" t="s">
        <v>641</v>
      </c>
      <c r="D210" s="9" t="s">
        <v>642</v>
      </c>
      <c r="E210" s="10">
        <v>427.41</v>
      </c>
      <c r="F210" s="10">
        <v>484270.93284765998</v>
      </c>
      <c r="G210" s="10">
        <v>677872.24114708102</v>
      </c>
      <c r="H210" s="16">
        <v>-0.28560146963949001</v>
      </c>
      <c r="I210" s="10">
        <v>-193601.30829942101</v>
      </c>
      <c r="J210" s="10">
        <v>1133.0360376398801</v>
      </c>
      <c r="K210" s="10">
        <v>1585.9999558903201</v>
      </c>
      <c r="L210" s="10" t="s">
        <v>27</v>
      </c>
      <c r="M210" s="10" t="s">
        <v>43</v>
      </c>
    </row>
    <row r="211" spans="1:13" x14ac:dyDescent="0.25">
      <c r="A211" s="4" t="s">
        <v>643</v>
      </c>
      <c r="B211" s="9">
        <v>429</v>
      </c>
      <c r="C211" s="9" t="s">
        <v>644</v>
      </c>
      <c r="D211" s="9" t="s">
        <v>645</v>
      </c>
      <c r="E211" s="10">
        <v>1214.94</v>
      </c>
      <c r="F211" s="10">
        <v>1328635.8252388199</v>
      </c>
      <c r="G211" s="10">
        <v>1546702.5878288399</v>
      </c>
      <c r="H211" s="16">
        <v>-0.14098816689518101</v>
      </c>
      <c r="I211" s="10">
        <v>-218066.76259001999</v>
      </c>
      <c r="J211" s="10">
        <v>1093.5814322014401</v>
      </c>
      <c r="K211" s="10">
        <v>1273.0691127371199</v>
      </c>
      <c r="L211" s="10" t="s">
        <v>88</v>
      </c>
      <c r="M211" s="10" t="s">
        <v>14</v>
      </c>
    </row>
    <row r="212" spans="1:13" x14ac:dyDescent="0.25">
      <c r="A212" s="4" t="s">
        <v>646</v>
      </c>
      <c r="B212" s="9">
        <v>430</v>
      </c>
      <c r="C212" s="9" t="s">
        <v>647</v>
      </c>
      <c r="D212" s="9" t="s">
        <v>648</v>
      </c>
      <c r="E212" s="10">
        <v>566.92999999999995</v>
      </c>
      <c r="F212" s="10">
        <v>504647.99756952003</v>
      </c>
      <c r="G212" s="10">
        <v>1037767.9600937</v>
      </c>
      <c r="H212" s="16">
        <v>-0.513717885909723</v>
      </c>
      <c r="I212" s="10">
        <v>-533119.96252418298</v>
      </c>
      <c r="J212" s="10">
        <v>890.14163577429304</v>
      </c>
      <c r="K212" s="10">
        <v>1830.5045774499599</v>
      </c>
      <c r="L212" s="10" t="s">
        <v>88</v>
      </c>
      <c r="M212" s="10" t="s">
        <v>71</v>
      </c>
    </row>
    <row r="213" spans="1:13" x14ac:dyDescent="0.25">
      <c r="A213" s="4" t="s">
        <v>649</v>
      </c>
      <c r="B213" s="9">
        <v>434</v>
      </c>
      <c r="C213" s="9" t="s">
        <v>650</v>
      </c>
      <c r="D213" s="9" t="s">
        <v>651</v>
      </c>
      <c r="E213" s="10">
        <v>2838.92</v>
      </c>
      <c r="F213" s="10">
        <v>2359402.50634692</v>
      </c>
      <c r="G213" s="10">
        <v>3056736.46504784</v>
      </c>
      <c r="H213" s="16">
        <v>-0.228130218837824</v>
      </c>
      <c r="I213" s="10">
        <v>-697333.95870091999</v>
      </c>
      <c r="J213" s="10">
        <v>831.09157931428899</v>
      </c>
      <c r="K213" s="10">
        <v>1076.7251155537499</v>
      </c>
      <c r="L213" s="10" t="s">
        <v>88</v>
      </c>
      <c r="M213" s="10" t="s">
        <v>89</v>
      </c>
    </row>
    <row r="214" spans="1:13" x14ac:dyDescent="0.25">
      <c r="A214" s="4" t="s">
        <v>652</v>
      </c>
      <c r="B214" s="9">
        <v>435</v>
      </c>
      <c r="C214" s="9" t="s">
        <v>653</v>
      </c>
      <c r="D214" s="9" t="s">
        <v>654</v>
      </c>
      <c r="E214" s="10">
        <v>4283.45</v>
      </c>
      <c r="F214" s="10">
        <v>4965099.3111914797</v>
      </c>
      <c r="G214" s="10">
        <v>7179509.1212090701</v>
      </c>
      <c r="H214" s="16">
        <v>-0.30843470948117901</v>
      </c>
      <c r="I214" s="10">
        <v>-2214409.8100176002</v>
      </c>
      <c r="J214" s="10">
        <v>1159.1355825774699</v>
      </c>
      <c r="K214" s="10">
        <v>1676.10433674003</v>
      </c>
      <c r="L214" s="10" t="s">
        <v>27</v>
      </c>
      <c r="M214" s="10" t="s">
        <v>14</v>
      </c>
    </row>
    <row r="215" spans="1:13" x14ac:dyDescent="0.25">
      <c r="A215" s="4" t="s">
        <v>655</v>
      </c>
      <c r="B215" s="9">
        <v>436</v>
      </c>
      <c r="C215" s="9" t="s">
        <v>656</v>
      </c>
      <c r="D215" s="9" t="s">
        <v>657</v>
      </c>
      <c r="E215" s="10">
        <v>632.95000000000005</v>
      </c>
      <c r="F215" s="10">
        <v>2222726.4946929701</v>
      </c>
      <c r="G215" s="10">
        <v>2293949.3203195399</v>
      </c>
      <c r="H215" s="16">
        <v>-3.1048125168105001E-2</v>
      </c>
      <c r="I215" s="10">
        <v>-71222.825626570295</v>
      </c>
      <c r="J215" s="10">
        <v>3511.6936483023501</v>
      </c>
      <c r="K215" s="10">
        <v>3624.2188487551002</v>
      </c>
      <c r="L215" s="10" t="s">
        <v>27</v>
      </c>
      <c r="M215" s="10" t="s">
        <v>43</v>
      </c>
    </row>
    <row r="216" spans="1:13" x14ac:dyDescent="0.25">
      <c r="A216" s="4" t="s">
        <v>658</v>
      </c>
      <c r="B216" s="9">
        <v>437</v>
      </c>
      <c r="C216" s="9" t="s">
        <v>659</v>
      </c>
      <c r="D216" s="9" t="s">
        <v>660</v>
      </c>
      <c r="E216" s="10">
        <v>213.13</v>
      </c>
      <c r="F216" s="10">
        <v>1407768.7500926501</v>
      </c>
      <c r="G216" s="10">
        <v>1152645.0826005801</v>
      </c>
      <c r="H216" s="16">
        <v>0.22133757506384</v>
      </c>
      <c r="I216" s="10">
        <v>255123.66749207201</v>
      </c>
      <c r="J216" s="10">
        <v>6605.21160837353</v>
      </c>
      <c r="K216" s="10">
        <v>5408.1784948180803</v>
      </c>
      <c r="L216" s="10" t="s">
        <v>27</v>
      </c>
      <c r="M216" s="10" t="s">
        <v>71</v>
      </c>
    </row>
    <row r="217" spans="1:13" x14ac:dyDescent="0.25">
      <c r="A217" s="4" t="s">
        <v>661</v>
      </c>
      <c r="B217" s="9">
        <v>439</v>
      </c>
      <c r="C217" s="9" t="s">
        <v>662</v>
      </c>
      <c r="D217" s="9" t="s">
        <v>663</v>
      </c>
      <c r="E217" s="10">
        <v>21228.42</v>
      </c>
      <c r="F217" s="10">
        <v>23825144.931191999</v>
      </c>
      <c r="G217" s="10">
        <v>24394650.597821102</v>
      </c>
      <c r="H217" s="16">
        <v>-2.3345514392404398E-2</v>
      </c>
      <c r="I217" s="10">
        <v>-569505.66662911</v>
      </c>
      <c r="J217" s="10">
        <v>1122.3230429392299</v>
      </c>
      <c r="K217" s="10">
        <v>1149.1505537303799</v>
      </c>
      <c r="L217" s="10" t="s">
        <v>27</v>
      </c>
      <c r="M217" s="10" t="s">
        <v>14</v>
      </c>
    </row>
    <row r="218" spans="1:13" x14ac:dyDescent="0.25">
      <c r="A218" s="4" t="s">
        <v>664</v>
      </c>
      <c r="B218" s="9">
        <v>440</v>
      </c>
      <c r="C218" s="9" t="s">
        <v>665</v>
      </c>
      <c r="D218" s="9" t="s">
        <v>666</v>
      </c>
      <c r="E218" s="10">
        <v>3198.17</v>
      </c>
      <c r="F218" s="10">
        <v>9084012.7638965603</v>
      </c>
      <c r="G218" s="10">
        <v>8555257.5172370393</v>
      </c>
      <c r="H218" s="16">
        <v>6.1804714305114597E-2</v>
      </c>
      <c r="I218" s="10">
        <v>528755.24665951903</v>
      </c>
      <c r="J218" s="10">
        <v>2840.3783300751902</v>
      </c>
      <c r="K218" s="10">
        <v>2675.0477670783698</v>
      </c>
      <c r="L218" s="10" t="s">
        <v>27</v>
      </c>
      <c r="M218" s="10" t="s">
        <v>14</v>
      </c>
    </row>
    <row r="219" spans="1:13" x14ac:dyDescent="0.25">
      <c r="A219" s="4" t="s">
        <v>667</v>
      </c>
      <c r="B219" s="9">
        <v>441</v>
      </c>
      <c r="C219" s="9" t="s">
        <v>668</v>
      </c>
      <c r="D219" s="9" t="s">
        <v>669</v>
      </c>
      <c r="E219" s="10">
        <v>228.88</v>
      </c>
      <c r="F219" s="10">
        <v>1004660.283742</v>
      </c>
      <c r="G219" s="10">
        <v>999687.86156418396</v>
      </c>
      <c r="H219" s="16">
        <v>4.9739747465131802E-3</v>
      </c>
      <c r="I219" s="10">
        <v>4972.4221778160399</v>
      </c>
      <c r="J219" s="10">
        <v>4389.4629663666501</v>
      </c>
      <c r="K219" s="10">
        <v>4367.7379481133503</v>
      </c>
      <c r="L219" s="10" t="s">
        <v>27</v>
      </c>
      <c r="M219" s="10" t="s">
        <v>43</v>
      </c>
    </row>
    <row r="220" spans="1:13" x14ac:dyDescent="0.25">
      <c r="A220" s="4" t="s">
        <v>670</v>
      </c>
      <c r="B220" s="9">
        <v>444</v>
      </c>
      <c r="C220" s="9" t="s">
        <v>671</v>
      </c>
      <c r="D220" s="9" t="s">
        <v>672</v>
      </c>
      <c r="E220" s="10">
        <v>449.4</v>
      </c>
      <c r="F220" s="10">
        <v>1275406.3795406399</v>
      </c>
      <c r="G220" s="10">
        <v>616297.11956817505</v>
      </c>
      <c r="H220" s="16">
        <v>1.06946672156165</v>
      </c>
      <c r="I220" s="10">
        <v>659109.25997246499</v>
      </c>
      <c r="J220" s="10">
        <v>2838.0204262141501</v>
      </c>
      <c r="K220" s="10">
        <v>1371.3776581401301</v>
      </c>
      <c r="L220" s="10" t="s">
        <v>88</v>
      </c>
      <c r="M220" s="10" t="s">
        <v>71</v>
      </c>
    </row>
    <row r="221" spans="1:13" x14ac:dyDescent="0.25">
      <c r="A221" s="4" t="s">
        <v>673</v>
      </c>
      <c r="B221" s="9">
        <v>445</v>
      </c>
      <c r="C221" s="9" t="s">
        <v>674</v>
      </c>
      <c r="D221" s="9" t="s">
        <v>675</v>
      </c>
      <c r="E221" s="10">
        <v>1461.93</v>
      </c>
      <c r="F221" s="10">
        <v>2738500.2375009302</v>
      </c>
      <c r="G221" s="10">
        <v>4160061.9785364601</v>
      </c>
      <c r="H221" s="16">
        <v>-0.34171648123753301</v>
      </c>
      <c r="I221" s="10">
        <v>-1421561.7410355301</v>
      </c>
      <c r="J221" s="10">
        <v>1873.2088660202101</v>
      </c>
      <c r="K221" s="10">
        <v>2845.5958756824598</v>
      </c>
      <c r="L221" s="10" t="s">
        <v>13</v>
      </c>
      <c r="M221" s="10" t="s">
        <v>14</v>
      </c>
    </row>
    <row r="222" spans="1:13" x14ac:dyDescent="0.25">
      <c r="A222" s="4" t="s">
        <v>676</v>
      </c>
      <c r="B222" s="9">
        <v>446</v>
      </c>
      <c r="C222" s="9" t="s">
        <v>677</v>
      </c>
      <c r="D222" s="9" t="s">
        <v>678</v>
      </c>
      <c r="E222" s="10">
        <v>607.73</v>
      </c>
      <c r="F222" s="10">
        <v>2776793.1188759799</v>
      </c>
      <c r="G222" s="10">
        <v>2840432.5880576302</v>
      </c>
      <c r="H222" s="16">
        <v>-2.24048510952932E-2</v>
      </c>
      <c r="I222" s="10">
        <v>-63639.469181649401</v>
      </c>
      <c r="J222" s="10">
        <v>4569.1229968505404</v>
      </c>
      <c r="K222" s="10">
        <v>4673.8396788995597</v>
      </c>
      <c r="L222" s="10" t="s">
        <v>13</v>
      </c>
      <c r="M222" s="10" t="s">
        <v>297</v>
      </c>
    </row>
    <row r="223" spans="1:13" x14ac:dyDescent="0.25">
      <c r="A223" s="4" t="s">
        <v>679</v>
      </c>
      <c r="B223" s="9">
        <v>447</v>
      </c>
      <c r="C223" s="9" t="s">
        <v>680</v>
      </c>
      <c r="D223" s="9" t="s">
        <v>681</v>
      </c>
      <c r="E223" s="10">
        <v>178.24</v>
      </c>
      <c r="F223" s="10">
        <v>1472495.6255144</v>
      </c>
      <c r="G223" s="10">
        <v>1135921.1795415001</v>
      </c>
      <c r="H223" s="16">
        <v>0.29630088076072097</v>
      </c>
      <c r="I223" s="10">
        <v>336574.445972902</v>
      </c>
      <c r="J223" s="10">
        <v>8261.3084914407591</v>
      </c>
      <c r="K223" s="10">
        <v>6372.9868690613603</v>
      </c>
      <c r="L223" s="10" t="s">
        <v>27</v>
      </c>
      <c r="M223" s="10" t="s">
        <v>297</v>
      </c>
    </row>
    <row r="224" spans="1:13" x14ac:dyDescent="0.25">
      <c r="A224" s="4" t="s">
        <v>682</v>
      </c>
      <c r="B224" s="9">
        <v>449</v>
      </c>
      <c r="C224" s="9" t="s">
        <v>683</v>
      </c>
      <c r="D224" s="9" t="s">
        <v>684</v>
      </c>
      <c r="E224" s="10">
        <v>691.62</v>
      </c>
      <c r="F224" s="10">
        <v>1271497.22048304</v>
      </c>
      <c r="G224" s="10">
        <v>746411.225932642</v>
      </c>
      <c r="H224" s="16">
        <v>0.70348083778389303</v>
      </c>
      <c r="I224" s="10">
        <v>525085.99455039797</v>
      </c>
      <c r="J224" s="10">
        <v>1838.43327330476</v>
      </c>
      <c r="K224" s="10">
        <v>1079.2215753342</v>
      </c>
      <c r="L224" s="10" t="s">
        <v>27</v>
      </c>
      <c r="M224" s="10" t="s">
        <v>14</v>
      </c>
    </row>
    <row r="225" spans="1:13" x14ac:dyDescent="0.25">
      <c r="A225" s="4" t="s">
        <v>685</v>
      </c>
      <c r="B225" s="9">
        <v>450</v>
      </c>
      <c r="C225" s="9" t="s">
        <v>686</v>
      </c>
      <c r="D225" s="9" t="s">
        <v>687</v>
      </c>
      <c r="E225" s="10">
        <v>2785.66</v>
      </c>
      <c r="F225" s="10">
        <v>3141251.7737819902</v>
      </c>
      <c r="G225" s="10">
        <v>4861256.8477745503</v>
      </c>
      <c r="H225" s="16">
        <v>-0.35381900768727398</v>
      </c>
      <c r="I225" s="10">
        <v>-1720005.0739925599</v>
      </c>
      <c r="J225" s="10">
        <v>1127.65081660432</v>
      </c>
      <c r="K225" s="10">
        <v>1745.1005678275701</v>
      </c>
      <c r="L225" s="10" t="s">
        <v>27</v>
      </c>
      <c r="M225" s="10" t="s">
        <v>14</v>
      </c>
    </row>
    <row r="226" spans="1:13" x14ac:dyDescent="0.25">
      <c r="A226" s="4" t="s">
        <v>688</v>
      </c>
      <c r="B226" s="9">
        <v>451</v>
      </c>
      <c r="C226" s="9" t="s">
        <v>689</v>
      </c>
      <c r="D226" s="9" t="s">
        <v>690</v>
      </c>
      <c r="E226" s="10">
        <v>256.7</v>
      </c>
      <c r="F226" s="10">
        <v>998275.55905577005</v>
      </c>
      <c r="G226" s="10">
        <v>1121424.9762921</v>
      </c>
      <c r="H226" s="16">
        <v>-0.10981511901358899</v>
      </c>
      <c r="I226" s="10">
        <v>-123149.41723632799</v>
      </c>
      <c r="J226" s="10">
        <v>3888.8802456399299</v>
      </c>
      <c r="K226" s="10">
        <v>4368.62086596065</v>
      </c>
      <c r="L226" s="10" t="s">
        <v>27</v>
      </c>
      <c r="M226" s="10" t="s">
        <v>43</v>
      </c>
    </row>
    <row r="227" spans="1:13" x14ac:dyDescent="0.25">
      <c r="A227" s="4" t="s">
        <v>691</v>
      </c>
      <c r="B227" s="9">
        <v>454</v>
      </c>
      <c r="C227" s="9" t="s">
        <v>692</v>
      </c>
      <c r="D227" s="9" t="s">
        <v>693</v>
      </c>
      <c r="E227" s="10">
        <v>8217.34</v>
      </c>
      <c r="F227" s="10">
        <v>8820130.5271568</v>
      </c>
      <c r="G227" s="10">
        <v>7548057.68735216</v>
      </c>
      <c r="H227" s="16">
        <v>0.16852982482317</v>
      </c>
      <c r="I227" s="10">
        <v>1272072.83980464</v>
      </c>
      <c r="J227" s="10">
        <v>1073.35591896609</v>
      </c>
      <c r="K227" s="10">
        <v>918.55243757130097</v>
      </c>
      <c r="L227" s="10" t="s">
        <v>27</v>
      </c>
      <c r="M227" s="10" t="s">
        <v>14</v>
      </c>
    </row>
    <row r="228" spans="1:13" x14ac:dyDescent="0.25">
      <c r="A228" s="4" t="s">
        <v>694</v>
      </c>
      <c r="B228" s="9">
        <v>455</v>
      </c>
      <c r="C228" s="9" t="s">
        <v>695</v>
      </c>
      <c r="D228" s="9" t="s">
        <v>696</v>
      </c>
      <c r="E228" s="10">
        <v>367.43</v>
      </c>
      <c r="F228" s="10">
        <v>696244.76083483</v>
      </c>
      <c r="G228" s="10">
        <v>873135.17635076202</v>
      </c>
      <c r="H228" s="16">
        <v>-0.20259224494337699</v>
      </c>
      <c r="I228" s="10">
        <v>-176890.41551593199</v>
      </c>
      <c r="J228" s="10">
        <v>1894.90450108818</v>
      </c>
      <c r="K228" s="10">
        <v>2376.3306652988699</v>
      </c>
      <c r="L228" s="10" t="s">
        <v>88</v>
      </c>
      <c r="M228" s="10" t="s">
        <v>14</v>
      </c>
    </row>
    <row r="229" spans="1:13" x14ac:dyDescent="0.25">
      <c r="A229" s="4" t="s">
        <v>697</v>
      </c>
      <c r="B229" s="9">
        <v>459</v>
      </c>
      <c r="C229" s="9" t="s">
        <v>698</v>
      </c>
      <c r="D229" s="9" t="s">
        <v>699</v>
      </c>
      <c r="E229" s="10">
        <v>1951.87</v>
      </c>
      <c r="F229" s="10">
        <v>3649067.6695916001</v>
      </c>
      <c r="G229" s="10">
        <v>4046535.1339510898</v>
      </c>
      <c r="H229" s="16">
        <v>-9.8224147623154595E-2</v>
      </c>
      <c r="I229" s="10">
        <v>-397467.46435949398</v>
      </c>
      <c r="J229" s="10">
        <v>1869.5239281261599</v>
      </c>
      <c r="K229" s="10">
        <v>2073.15811706266</v>
      </c>
      <c r="L229" s="10" t="s">
        <v>88</v>
      </c>
      <c r="M229" s="10" t="s">
        <v>14</v>
      </c>
    </row>
    <row r="230" spans="1:13" x14ac:dyDescent="0.25">
      <c r="A230" s="4" t="s">
        <v>700</v>
      </c>
      <c r="B230" s="9">
        <v>460</v>
      </c>
      <c r="C230" s="9" t="s">
        <v>665</v>
      </c>
      <c r="D230" s="9" t="s">
        <v>666</v>
      </c>
      <c r="E230" s="10">
        <v>626.14</v>
      </c>
      <c r="F230" s="10">
        <v>1232996.8879929199</v>
      </c>
      <c r="G230" s="10">
        <v>1955915.0798664801</v>
      </c>
      <c r="H230" s="16">
        <v>-0.36960612416920902</v>
      </c>
      <c r="I230" s="10">
        <v>-722918.19187355903</v>
      </c>
      <c r="J230" s="10">
        <v>1969.20319416252</v>
      </c>
      <c r="K230" s="10">
        <v>3123.7663779130498</v>
      </c>
      <c r="L230" s="10" t="s">
        <v>13</v>
      </c>
      <c r="M230" s="10" t="s">
        <v>71</v>
      </c>
    </row>
    <row r="231" spans="1:13" x14ac:dyDescent="0.25">
      <c r="A231" s="4" t="s">
        <v>701</v>
      </c>
      <c r="B231" s="9">
        <v>461</v>
      </c>
      <c r="C231" s="9" t="s">
        <v>668</v>
      </c>
      <c r="D231" s="9" t="s">
        <v>669</v>
      </c>
      <c r="E231" s="10">
        <v>325.83</v>
      </c>
      <c r="F231" s="10">
        <v>1128626.7918817799</v>
      </c>
      <c r="G231" s="10">
        <v>2204491.1893928698</v>
      </c>
      <c r="H231" s="16">
        <v>-0.48803297681012098</v>
      </c>
      <c r="I231" s="10">
        <v>-1075864.3975110899</v>
      </c>
      <c r="J231" s="10">
        <v>3463.85167689218</v>
      </c>
      <c r="K231" s="10">
        <v>6765.77107507861</v>
      </c>
      <c r="L231" s="10" t="s">
        <v>27</v>
      </c>
      <c r="M231" s="10" t="s">
        <v>14</v>
      </c>
    </row>
    <row r="232" spans="1:13" x14ac:dyDescent="0.25">
      <c r="A232" s="4" t="s">
        <v>702</v>
      </c>
      <c r="B232" s="9">
        <v>462</v>
      </c>
      <c r="C232" s="9" t="s">
        <v>703</v>
      </c>
      <c r="D232" s="9" t="s">
        <v>704</v>
      </c>
      <c r="E232" s="10">
        <v>115.66</v>
      </c>
      <c r="F232" s="10">
        <v>745979.32193922997</v>
      </c>
      <c r="G232" s="10">
        <v>902996.78745534702</v>
      </c>
      <c r="H232" s="16">
        <v>-0.17388485507085</v>
      </c>
      <c r="I232" s="10">
        <v>-157017.465516116</v>
      </c>
      <c r="J232" s="10">
        <v>6449.7606946155101</v>
      </c>
      <c r="K232" s="10">
        <v>7807.3386430515902</v>
      </c>
      <c r="L232" s="10" t="s">
        <v>27</v>
      </c>
      <c r="M232" s="10" t="s">
        <v>84</v>
      </c>
    </row>
    <row r="233" spans="1:13" x14ac:dyDescent="0.25">
      <c r="A233" s="4" t="s">
        <v>705</v>
      </c>
      <c r="B233" s="9">
        <v>464</v>
      </c>
      <c r="C233" s="9" t="s">
        <v>671</v>
      </c>
      <c r="D233" s="9" t="s">
        <v>672</v>
      </c>
      <c r="E233" s="10">
        <v>1240.49</v>
      </c>
      <c r="F233" s="10">
        <v>2355777.54162517</v>
      </c>
      <c r="G233" s="10">
        <v>1882336.53797601</v>
      </c>
      <c r="H233" s="16">
        <v>0.25151772496443803</v>
      </c>
      <c r="I233" s="10">
        <v>473441.00364916201</v>
      </c>
      <c r="J233" s="10">
        <v>1899.07015907034</v>
      </c>
      <c r="K233" s="10">
        <v>1517.4137139162799</v>
      </c>
      <c r="L233" s="10" t="s">
        <v>27</v>
      </c>
      <c r="M233" s="10" t="s">
        <v>71</v>
      </c>
    </row>
    <row r="234" spans="1:13" x14ac:dyDescent="0.25">
      <c r="A234" s="4" t="s">
        <v>706</v>
      </c>
      <c r="B234" s="9">
        <v>465</v>
      </c>
      <c r="C234" s="9" t="s">
        <v>707</v>
      </c>
      <c r="D234" s="9" t="s">
        <v>708</v>
      </c>
      <c r="E234" s="10">
        <v>415.9</v>
      </c>
      <c r="F234" s="10">
        <v>557297.52040351997</v>
      </c>
      <c r="G234" s="10">
        <v>827687.84736456897</v>
      </c>
      <c r="H234" s="16">
        <v>-0.32668152350188001</v>
      </c>
      <c r="I234" s="10">
        <v>-270390.326961049</v>
      </c>
      <c r="J234" s="10">
        <v>1339.97961145352</v>
      </c>
      <c r="K234" s="10">
        <v>1990.1126409342801</v>
      </c>
      <c r="L234" s="10" t="s">
        <v>88</v>
      </c>
      <c r="M234" s="10" t="s">
        <v>71</v>
      </c>
    </row>
    <row r="235" spans="1:13" x14ac:dyDescent="0.25">
      <c r="A235" s="4" t="s">
        <v>709</v>
      </c>
      <c r="B235" s="9">
        <v>469</v>
      </c>
      <c r="C235" s="9" t="s">
        <v>710</v>
      </c>
      <c r="D235" s="9" t="s">
        <v>711</v>
      </c>
      <c r="E235" s="10">
        <v>2253.2600000000002</v>
      </c>
      <c r="F235" s="10">
        <v>3013306.4069836</v>
      </c>
      <c r="G235" s="10">
        <v>3574955.9188942802</v>
      </c>
      <c r="H235" s="16">
        <v>-0.15710669576155101</v>
      </c>
      <c r="I235" s="10">
        <v>-561649.51191068196</v>
      </c>
      <c r="J235" s="10">
        <v>1337.3096788580101</v>
      </c>
      <c r="K235" s="10">
        <v>1586.57053286983</v>
      </c>
      <c r="L235" s="10" t="s">
        <v>27</v>
      </c>
      <c r="M235" s="10" t="s">
        <v>14</v>
      </c>
    </row>
    <row r="236" spans="1:13" x14ac:dyDescent="0.25">
      <c r="A236" s="4" t="s">
        <v>712</v>
      </c>
      <c r="B236" s="9">
        <v>470</v>
      </c>
      <c r="C236" s="9" t="s">
        <v>611</v>
      </c>
      <c r="D236" s="9" t="s">
        <v>612</v>
      </c>
      <c r="E236" s="10">
        <v>1464.32</v>
      </c>
      <c r="F236" s="10">
        <v>4345689.5181870405</v>
      </c>
      <c r="G236" s="10">
        <v>5083031.14092148</v>
      </c>
      <c r="H236" s="16">
        <v>-0.145059434477666</v>
      </c>
      <c r="I236" s="10">
        <v>-737341.62273443805</v>
      </c>
      <c r="J236" s="10">
        <v>2967.71847559757</v>
      </c>
      <c r="K236" s="10">
        <v>3471.2570619273602</v>
      </c>
      <c r="L236" s="10" t="s">
        <v>27</v>
      </c>
      <c r="M236" s="10" t="s">
        <v>14</v>
      </c>
    </row>
    <row r="237" spans="1:13" x14ac:dyDescent="0.25">
      <c r="A237" s="4" t="s">
        <v>713</v>
      </c>
      <c r="B237" s="9">
        <v>474</v>
      </c>
      <c r="C237" s="9" t="s">
        <v>617</v>
      </c>
      <c r="D237" s="9" t="s">
        <v>618</v>
      </c>
      <c r="E237" s="10">
        <v>3795.34</v>
      </c>
      <c r="F237" s="10">
        <v>11211548.95572</v>
      </c>
      <c r="G237" s="10">
        <v>11209670.796477599</v>
      </c>
      <c r="H237" s="16">
        <v>1.67548117737892E-4</v>
      </c>
      <c r="I237" s="10">
        <v>1878.15924241021</v>
      </c>
      <c r="J237" s="10">
        <v>2954.0301937955501</v>
      </c>
      <c r="K237" s="10">
        <v>2953.53533450958</v>
      </c>
      <c r="L237" s="10" t="s">
        <v>27</v>
      </c>
      <c r="M237" s="10" t="s">
        <v>14</v>
      </c>
    </row>
    <row r="238" spans="1:13" x14ac:dyDescent="0.25">
      <c r="A238" s="4" t="s">
        <v>714</v>
      </c>
      <c r="B238" s="9">
        <v>506</v>
      </c>
      <c r="C238" s="9" t="s">
        <v>715</v>
      </c>
      <c r="D238" s="9" t="s">
        <v>716</v>
      </c>
      <c r="E238" s="10">
        <v>1856.98</v>
      </c>
      <c r="F238" s="10">
        <v>1561126.9150501001</v>
      </c>
      <c r="G238" s="10">
        <v>1415100.34769301</v>
      </c>
      <c r="H238" s="16">
        <v>0.103191669477824</v>
      </c>
      <c r="I238" s="10">
        <v>146026.567357091</v>
      </c>
      <c r="J238" s="10">
        <v>840.68052162656602</v>
      </c>
      <c r="K238" s="10">
        <v>762.04393568751902</v>
      </c>
      <c r="L238" s="10" t="s">
        <v>13</v>
      </c>
      <c r="M238" s="10" t="s">
        <v>14</v>
      </c>
    </row>
    <row r="239" spans="1:13" x14ac:dyDescent="0.25">
      <c r="A239" s="4" t="s">
        <v>717</v>
      </c>
      <c r="B239" s="9">
        <v>508</v>
      </c>
      <c r="C239" s="9" t="s">
        <v>718</v>
      </c>
      <c r="D239" s="9" t="s">
        <v>719</v>
      </c>
      <c r="E239" s="10">
        <v>437.55</v>
      </c>
      <c r="F239" s="10">
        <v>2231986.6654489501</v>
      </c>
      <c r="G239" s="10">
        <v>1695641.2750152501</v>
      </c>
      <c r="H239" s="16">
        <v>0.31630828898575902</v>
      </c>
      <c r="I239" s="10">
        <v>536345.39043370401</v>
      </c>
      <c r="J239" s="10">
        <v>5101.1008237891701</v>
      </c>
      <c r="K239" s="10">
        <v>3875.30859333847</v>
      </c>
      <c r="L239" s="10" t="s">
        <v>27</v>
      </c>
      <c r="M239" s="10" t="s">
        <v>43</v>
      </c>
    </row>
    <row r="240" spans="1:13" x14ac:dyDescent="0.25">
      <c r="A240" s="4" t="s">
        <v>720</v>
      </c>
      <c r="B240" s="9">
        <v>510</v>
      </c>
      <c r="C240" s="9" t="s">
        <v>721</v>
      </c>
      <c r="D240" s="9" t="s">
        <v>722</v>
      </c>
      <c r="E240" s="10">
        <v>1695.03</v>
      </c>
      <c r="F240" s="10">
        <v>2963848.3848845102</v>
      </c>
      <c r="G240" s="10">
        <v>3332403.4856963698</v>
      </c>
      <c r="H240" s="16">
        <v>-0.11059738185781</v>
      </c>
      <c r="I240" s="10">
        <v>-368555.10081185697</v>
      </c>
      <c r="J240" s="10">
        <v>1748.55217009994</v>
      </c>
      <c r="K240" s="10">
        <v>1965.98495937911</v>
      </c>
      <c r="L240" s="10" t="s">
        <v>13</v>
      </c>
      <c r="M240" s="10" t="s">
        <v>14</v>
      </c>
    </row>
    <row r="241" spans="1:13" x14ac:dyDescent="0.25">
      <c r="A241" s="4" t="s">
        <v>723</v>
      </c>
      <c r="B241" s="9">
        <v>511</v>
      </c>
      <c r="C241" s="9" t="s">
        <v>724</v>
      </c>
      <c r="D241" s="9" t="s">
        <v>725</v>
      </c>
      <c r="E241" s="10">
        <v>1144.52</v>
      </c>
      <c r="F241" s="10">
        <v>3670261.8422269798</v>
      </c>
      <c r="G241" s="10">
        <v>3877701.8346701502</v>
      </c>
      <c r="H241" s="16">
        <v>-5.3495601592796801E-2</v>
      </c>
      <c r="I241" s="10">
        <v>-207439.99244317101</v>
      </c>
      <c r="J241" s="10">
        <v>3206.8131987444299</v>
      </c>
      <c r="K241" s="10">
        <v>3388.0594787947398</v>
      </c>
      <c r="L241" s="10" t="s">
        <v>13</v>
      </c>
      <c r="M241" s="10" t="s">
        <v>71</v>
      </c>
    </row>
    <row r="242" spans="1:13" x14ac:dyDescent="0.25">
      <c r="A242" s="4" t="s">
        <v>726</v>
      </c>
      <c r="B242" s="9">
        <v>512</v>
      </c>
      <c r="C242" s="9" t="s">
        <v>727</v>
      </c>
      <c r="D242" s="9" t="s">
        <v>728</v>
      </c>
      <c r="E242" s="10">
        <v>804.98</v>
      </c>
      <c r="F242" s="10">
        <v>3637395.2532837801</v>
      </c>
      <c r="G242" s="10">
        <v>3502579.67180565</v>
      </c>
      <c r="H242" s="16">
        <v>3.8490368274373403E-2</v>
      </c>
      <c r="I242" s="10">
        <v>134815.58147813301</v>
      </c>
      <c r="J242" s="10">
        <v>4518.6156839719997</v>
      </c>
      <c r="K242" s="10">
        <v>4351.13875103188</v>
      </c>
      <c r="L242" s="10" t="s">
        <v>13</v>
      </c>
      <c r="M242" s="10" t="s">
        <v>14</v>
      </c>
    </row>
    <row r="243" spans="1:13" x14ac:dyDescent="0.25">
      <c r="A243" s="4" t="s">
        <v>729</v>
      </c>
      <c r="B243" s="9">
        <v>513</v>
      </c>
      <c r="C243" s="9" t="s">
        <v>730</v>
      </c>
      <c r="D243" s="9" t="s">
        <v>731</v>
      </c>
      <c r="E243" s="10">
        <v>278.11</v>
      </c>
      <c r="F243" s="10">
        <v>1954129.6981276199</v>
      </c>
      <c r="G243" s="10">
        <v>1454245.6137322001</v>
      </c>
      <c r="H243" s="16">
        <v>0.343741167018215</v>
      </c>
      <c r="I243" s="10">
        <v>499884.08439542499</v>
      </c>
      <c r="J243" s="10">
        <v>7026.4632631966497</v>
      </c>
      <c r="K243" s="10">
        <v>5229.0302892100099</v>
      </c>
      <c r="L243" s="10" t="s">
        <v>27</v>
      </c>
      <c r="M243" s="10" t="s">
        <v>71</v>
      </c>
    </row>
    <row r="244" spans="1:13" x14ac:dyDescent="0.25">
      <c r="A244" s="4" t="s">
        <v>732</v>
      </c>
      <c r="B244" s="9">
        <v>514</v>
      </c>
      <c r="C244" s="9" t="s">
        <v>733</v>
      </c>
      <c r="D244" s="9" t="s">
        <v>734</v>
      </c>
      <c r="E244" s="10">
        <v>5061.83</v>
      </c>
      <c r="F244" s="10">
        <v>7309707.2757077897</v>
      </c>
      <c r="G244" s="10">
        <v>8195812.2385373302</v>
      </c>
      <c r="H244" s="16">
        <v>-0.108116796363759</v>
      </c>
      <c r="I244" s="10">
        <v>-886104.96282954398</v>
      </c>
      <c r="J244" s="10">
        <v>1444.0839134676201</v>
      </c>
      <c r="K244" s="10">
        <v>1619.14016048294</v>
      </c>
      <c r="L244" s="10" t="s">
        <v>13</v>
      </c>
      <c r="M244" s="10" t="s">
        <v>14</v>
      </c>
    </row>
    <row r="245" spans="1:13" x14ac:dyDescent="0.25">
      <c r="A245" s="4" t="s">
        <v>735</v>
      </c>
      <c r="B245" s="9">
        <v>515</v>
      </c>
      <c r="C245" s="9" t="s">
        <v>736</v>
      </c>
      <c r="D245" s="9" t="s">
        <v>737</v>
      </c>
      <c r="E245" s="10">
        <v>2027.15</v>
      </c>
      <c r="F245" s="10">
        <v>5671610.0795397498</v>
      </c>
      <c r="G245" s="10">
        <v>6447336.4062134903</v>
      </c>
      <c r="H245" s="16">
        <v>-0.120317333825818</v>
      </c>
      <c r="I245" s="10">
        <v>-775726.32667373703</v>
      </c>
      <c r="J245" s="10">
        <v>2797.8245712156199</v>
      </c>
      <c r="K245" s="10">
        <v>3180.4930104893501</v>
      </c>
      <c r="L245" s="10" t="s">
        <v>13</v>
      </c>
      <c r="M245" s="10" t="s">
        <v>14</v>
      </c>
    </row>
    <row r="246" spans="1:13" x14ac:dyDescent="0.25">
      <c r="A246" s="4" t="s">
        <v>738</v>
      </c>
      <c r="B246" s="9">
        <v>516</v>
      </c>
      <c r="C246" s="9" t="s">
        <v>739</v>
      </c>
      <c r="D246" s="9" t="s">
        <v>740</v>
      </c>
      <c r="E246" s="10">
        <v>309.24</v>
      </c>
      <c r="F246" s="10">
        <v>1281500.72219704</v>
      </c>
      <c r="G246" s="10">
        <v>1470908.5282755001</v>
      </c>
      <c r="H246" s="16">
        <v>-0.128769262287522</v>
      </c>
      <c r="I246" s="10">
        <v>-189407.80607846199</v>
      </c>
      <c r="J246" s="10">
        <v>4144.0328618453004</v>
      </c>
      <c r="K246" s="10">
        <v>4756.5273841530898</v>
      </c>
      <c r="L246" s="10" t="s">
        <v>27</v>
      </c>
      <c r="M246" s="10" t="s">
        <v>71</v>
      </c>
    </row>
    <row r="247" spans="1:13" x14ac:dyDescent="0.25">
      <c r="A247" s="4" t="s">
        <v>741</v>
      </c>
      <c r="B247" s="9">
        <v>518</v>
      </c>
      <c r="C247" s="9" t="s">
        <v>742</v>
      </c>
      <c r="D247" s="9" t="s">
        <v>743</v>
      </c>
      <c r="E247" s="10">
        <v>1897.76</v>
      </c>
      <c r="F247" s="10">
        <v>1117243.7879834</v>
      </c>
      <c r="G247" s="10">
        <v>1434221.15798011</v>
      </c>
      <c r="H247" s="16">
        <v>-0.221010105891288</v>
      </c>
      <c r="I247" s="10">
        <v>-316977.36999670899</v>
      </c>
      <c r="J247" s="10">
        <v>588.71711279792999</v>
      </c>
      <c r="K247" s="10">
        <v>755.74422370590003</v>
      </c>
      <c r="L247" s="10" t="s">
        <v>13</v>
      </c>
      <c r="M247" s="10" t="s">
        <v>43</v>
      </c>
    </row>
    <row r="248" spans="1:13" x14ac:dyDescent="0.25">
      <c r="A248" s="4" t="s">
        <v>744</v>
      </c>
      <c r="B248" s="9">
        <v>519</v>
      </c>
      <c r="C248" s="9" t="s">
        <v>745</v>
      </c>
      <c r="D248" s="9" t="s">
        <v>746</v>
      </c>
      <c r="E248" s="10">
        <v>1283.1500000000001</v>
      </c>
      <c r="F248" s="10">
        <v>1441016.63741039</v>
      </c>
      <c r="G248" s="10">
        <v>1666726.75819242</v>
      </c>
      <c r="H248" s="16">
        <v>-0.135421189869667</v>
      </c>
      <c r="I248" s="10">
        <v>-225710.12078203101</v>
      </c>
      <c r="J248" s="10">
        <v>1123.03054000732</v>
      </c>
      <c r="K248" s="10">
        <v>1298.9336852218501</v>
      </c>
      <c r="L248" s="10" t="s">
        <v>13</v>
      </c>
      <c r="M248" s="10" t="s">
        <v>14</v>
      </c>
    </row>
    <row r="249" spans="1:13" x14ac:dyDescent="0.25">
      <c r="A249" s="4" t="s">
        <v>747</v>
      </c>
      <c r="B249" s="9">
        <v>520</v>
      </c>
      <c r="C249" s="9" t="s">
        <v>748</v>
      </c>
      <c r="D249" s="9" t="s">
        <v>749</v>
      </c>
      <c r="E249" s="10">
        <v>198.1</v>
      </c>
      <c r="F249" s="10">
        <v>481503.59604074003</v>
      </c>
      <c r="G249" s="10">
        <v>554822.05864321603</v>
      </c>
      <c r="H249" s="16">
        <v>-0.13214770656698799</v>
      </c>
      <c r="I249" s="10">
        <v>-73318.462602475905</v>
      </c>
      <c r="J249" s="10">
        <v>2430.6087634565401</v>
      </c>
      <c r="K249" s="10">
        <v>2800.71710572042</v>
      </c>
      <c r="L249" s="10" t="s">
        <v>27</v>
      </c>
      <c r="M249" s="10" t="s">
        <v>43</v>
      </c>
    </row>
    <row r="250" spans="1:13" x14ac:dyDescent="0.25">
      <c r="A250" s="4" t="s">
        <v>750</v>
      </c>
      <c r="B250" s="9">
        <v>523</v>
      </c>
      <c r="C250" s="9" t="s">
        <v>751</v>
      </c>
      <c r="D250" s="9" t="s">
        <v>752</v>
      </c>
      <c r="E250" s="10">
        <v>1902.54</v>
      </c>
      <c r="F250" s="10">
        <v>1190881.29533883</v>
      </c>
      <c r="G250" s="10">
        <v>1753004.19904229</v>
      </c>
      <c r="H250" s="16">
        <v>-0.32066261108248401</v>
      </c>
      <c r="I250" s="10">
        <v>-562122.90370345896</v>
      </c>
      <c r="J250" s="10">
        <v>625.94284237852003</v>
      </c>
      <c r="K250" s="10">
        <v>921.40201995347797</v>
      </c>
      <c r="L250" s="10" t="s">
        <v>13</v>
      </c>
      <c r="M250" s="10" t="s">
        <v>206</v>
      </c>
    </row>
    <row r="251" spans="1:13" x14ac:dyDescent="0.25">
      <c r="A251" s="4" t="s">
        <v>753</v>
      </c>
      <c r="B251" s="9">
        <v>524</v>
      </c>
      <c r="C251" s="9" t="s">
        <v>754</v>
      </c>
      <c r="D251" s="9" t="s">
        <v>755</v>
      </c>
      <c r="E251" s="10">
        <v>2241.12</v>
      </c>
      <c r="F251" s="10">
        <v>3946947.3545947401</v>
      </c>
      <c r="G251" s="10">
        <v>4033297.74483894</v>
      </c>
      <c r="H251" s="16">
        <v>-2.14093765714913E-2</v>
      </c>
      <c r="I251" s="10">
        <v>-86350.390244203605</v>
      </c>
      <c r="J251" s="10">
        <v>1761.1494942683701</v>
      </c>
      <c r="K251" s="10">
        <v>1799.6795106192201</v>
      </c>
      <c r="L251" s="10" t="s">
        <v>13</v>
      </c>
      <c r="M251" s="10" t="s">
        <v>14</v>
      </c>
    </row>
    <row r="252" spans="1:13" x14ac:dyDescent="0.25">
      <c r="A252" s="4" t="s">
        <v>756</v>
      </c>
      <c r="B252" s="9">
        <v>525</v>
      </c>
      <c r="C252" s="9" t="s">
        <v>757</v>
      </c>
      <c r="D252" s="9" t="s">
        <v>758</v>
      </c>
      <c r="E252" s="10">
        <v>1839.73</v>
      </c>
      <c r="F252" s="10">
        <v>4988216.3761658799</v>
      </c>
      <c r="G252" s="10">
        <v>4571949.4908212097</v>
      </c>
      <c r="H252" s="16">
        <v>9.1048006147132807E-2</v>
      </c>
      <c r="I252" s="10">
        <v>416266.88534466998</v>
      </c>
      <c r="J252" s="10">
        <v>2711.3850272408899</v>
      </c>
      <c r="K252" s="10">
        <v>2485.1198223767701</v>
      </c>
      <c r="L252" s="10" t="s">
        <v>13</v>
      </c>
      <c r="M252" s="10" t="s">
        <v>14</v>
      </c>
    </row>
    <row r="253" spans="1:13" x14ac:dyDescent="0.25">
      <c r="A253" s="4" t="s">
        <v>759</v>
      </c>
      <c r="B253" s="9">
        <v>526</v>
      </c>
      <c r="C253" s="9" t="s">
        <v>760</v>
      </c>
      <c r="D253" s="9" t="s">
        <v>761</v>
      </c>
      <c r="E253" s="10">
        <v>378.22</v>
      </c>
      <c r="F253" s="10">
        <v>1568162.7930302001</v>
      </c>
      <c r="G253" s="10">
        <v>1391069.9775274601</v>
      </c>
      <c r="H253" s="16">
        <v>0.12730690645592599</v>
      </c>
      <c r="I253" s="10">
        <v>177092.81550273599</v>
      </c>
      <c r="J253" s="10">
        <v>4146.1657052250002</v>
      </c>
      <c r="K253" s="10">
        <v>3677.93870638111</v>
      </c>
      <c r="L253" s="10" t="s">
        <v>27</v>
      </c>
      <c r="M253" s="10" t="s">
        <v>71</v>
      </c>
    </row>
    <row r="254" spans="1:13" x14ac:dyDescent="0.25">
      <c r="A254" s="4" t="s">
        <v>762</v>
      </c>
      <c r="B254" s="9">
        <v>528</v>
      </c>
      <c r="C254" s="9" t="s">
        <v>763</v>
      </c>
      <c r="D254" s="9" t="s">
        <v>764</v>
      </c>
      <c r="E254" s="10">
        <v>604.72</v>
      </c>
      <c r="F254" s="10">
        <v>330181.31187613</v>
      </c>
      <c r="G254" s="10">
        <v>401723.74721589999</v>
      </c>
      <c r="H254" s="16">
        <v>-0.178088638860876</v>
      </c>
      <c r="I254" s="10">
        <v>-71542.435339770105</v>
      </c>
      <c r="J254" s="10">
        <v>546.00693192904203</v>
      </c>
      <c r="K254" s="10">
        <v>664.31364468828599</v>
      </c>
      <c r="L254" s="10" t="s">
        <v>27</v>
      </c>
      <c r="M254" s="10" t="s">
        <v>14</v>
      </c>
    </row>
    <row r="255" spans="1:13" x14ac:dyDescent="0.25">
      <c r="A255" s="4" t="s">
        <v>765</v>
      </c>
      <c r="B255" s="9">
        <v>529</v>
      </c>
      <c r="C255" s="9" t="s">
        <v>766</v>
      </c>
      <c r="D255" s="9" t="s">
        <v>767</v>
      </c>
      <c r="E255" s="10">
        <v>7262.26</v>
      </c>
      <c r="F255" s="10">
        <v>9021735.1358853597</v>
      </c>
      <c r="G255" s="10">
        <v>9036521.3675618805</v>
      </c>
      <c r="H255" s="16">
        <v>-1.63627474280092E-3</v>
      </c>
      <c r="I255" s="10">
        <v>-14786.231676522601</v>
      </c>
      <c r="J255" s="10">
        <v>1242.2765276767</v>
      </c>
      <c r="K255" s="10">
        <v>1244.31256489879</v>
      </c>
      <c r="L255" s="10" t="s">
        <v>13</v>
      </c>
      <c r="M255" s="10" t="s">
        <v>71</v>
      </c>
    </row>
    <row r="256" spans="1:13" x14ac:dyDescent="0.25">
      <c r="A256" s="4" t="s">
        <v>768</v>
      </c>
      <c r="B256" s="9">
        <v>530</v>
      </c>
      <c r="C256" s="9" t="s">
        <v>769</v>
      </c>
      <c r="D256" s="9" t="s">
        <v>770</v>
      </c>
      <c r="E256" s="10">
        <v>1556.46</v>
      </c>
      <c r="F256" s="10">
        <v>4945448.3285633</v>
      </c>
      <c r="G256" s="10">
        <v>4622346.5999333505</v>
      </c>
      <c r="H256" s="16">
        <v>6.9899935377977201E-2</v>
      </c>
      <c r="I256" s="10">
        <v>323101.72862995398</v>
      </c>
      <c r="J256" s="10">
        <v>3177.3693693145301</v>
      </c>
      <c r="K256" s="10">
        <v>2969.7818125318599</v>
      </c>
      <c r="L256" s="10" t="s">
        <v>13</v>
      </c>
      <c r="M256" s="10" t="s">
        <v>14</v>
      </c>
    </row>
    <row r="257" spans="1:13" x14ac:dyDescent="0.25">
      <c r="A257" s="4" t="s">
        <v>771</v>
      </c>
      <c r="B257" s="9">
        <v>531</v>
      </c>
      <c r="C257" s="9" t="s">
        <v>772</v>
      </c>
      <c r="D257" s="9" t="s">
        <v>773</v>
      </c>
      <c r="E257" s="10">
        <v>693.75</v>
      </c>
      <c r="F257" s="10">
        <v>3195464.6461301101</v>
      </c>
      <c r="G257" s="10">
        <v>3112082.9116844102</v>
      </c>
      <c r="H257" s="16">
        <v>2.6792902635285599E-2</v>
      </c>
      <c r="I257" s="10">
        <v>83381.734445696202</v>
      </c>
      <c r="J257" s="10">
        <v>4606.0751655929498</v>
      </c>
      <c r="K257" s="10">
        <v>4485.8852781036603</v>
      </c>
      <c r="L257" s="10" t="s">
        <v>27</v>
      </c>
      <c r="M257" s="10" t="s">
        <v>14</v>
      </c>
    </row>
    <row r="258" spans="1:13" x14ac:dyDescent="0.25">
      <c r="A258" s="4" t="s">
        <v>774</v>
      </c>
      <c r="B258" s="9">
        <v>533</v>
      </c>
      <c r="C258" s="9" t="s">
        <v>775</v>
      </c>
      <c r="D258" s="9" t="s">
        <v>776</v>
      </c>
      <c r="E258" s="10">
        <v>4584.93</v>
      </c>
      <c r="F258" s="10">
        <v>2451281.1506333998</v>
      </c>
      <c r="G258" s="10">
        <v>2663152.64009642</v>
      </c>
      <c r="H258" s="16">
        <v>-7.9556645110417906E-2</v>
      </c>
      <c r="I258" s="10">
        <v>-211871.48946302399</v>
      </c>
      <c r="J258" s="10">
        <v>534.638729628021</v>
      </c>
      <c r="K258" s="10">
        <v>580.84913839391697</v>
      </c>
      <c r="L258" s="10" t="s">
        <v>13</v>
      </c>
      <c r="M258" s="10" t="s">
        <v>43</v>
      </c>
    </row>
    <row r="259" spans="1:13" x14ac:dyDescent="0.25">
      <c r="A259" s="4" t="s">
        <v>777</v>
      </c>
      <c r="B259" s="9">
        <v>534</v>
      </c>
      <c r="C259" s="9" t="s">
        <v>778</v>
      </c>
      <c r="D259" s="9" t="s">
        <v>779</v>
      </c>
      <c r="E259" s="10">
        <v>6989.74</v>
      </c>
      <c r="F259" s="10">
        <v>4320075.0237012198</v>
      </c>
      <c r="G259" s="10">
        <v>4961935.6842906298</v>
      </c>
      <c r="H259" s="16">
        <v>-0.12935690855920001</v>
      </c>
      <c r="I259" s="10">
        <v>-641860.66058941302</v>
      </c>
      <c r="J259" s="10">
        <v>618.05947341406397</v>
      </c>
      <c r="K259" s="10">
        <v>709.88844853894898</v>
      </c>
      <c r="L259" s="10" t="s">
        <v>13</v>
      </c>
      <c r="M259" s="10" t="s">
        <v>14</v>
      </c>
    </row>
    <row r="260" spans="1:13" x14ac:dyDescent="0.25">
      <c r="A260" s="4" t="s">
        <v>780</v>
      </c>
      <c r="B260" s="9">
        <v>535</v>
      </c>
      <c r="C260" s="9" t="s">
        <v>781</v>
      </c>
      <c r="D260" s="9" t="s">
        <v>782</v>
      </c>
      <c r="E260" s="10">
        <v>682.13</v>
      </c>
      <c r="F260" s="10">
        <v>1837796.1992856001</v>
      </c>
      <c r="G260" s="10">
        <v>2060291.13806596</v>
      </c>
      <c r="H260" s="16">
        <v>-0.107991989418166</v>
      </c>
      <c r="I260" s="10">
        <v>-222494.93878035899</v>
      </c>
      <c r="J260" s="10">
        <v>2694.20227711081</v>
      </c>
      <c r="K260" s="10">
        <v>3020.3790158268398</v>
      </c>
      <c r="L260" s="10" t="s">
        <v>27</v>
      </c>
      <c r="M260" s="10" t="s">
        <v>43</v>
      </c>
    </row>
    <row r="261" spans="1:13" x14ac:dyDescent="0.25">
      <c r="A261" s="4" t="s">
        <v>783</v>
      </c>
      <c r="B261" s="9">
        <v>536</v>
      </c>
      <c r="C261" s="9" t="s">
        <v>784</v>
      </c>
      <c r="D261" s="9" t="s">
        <v>785</v>
      </c>
      <c r="E261" s="10">
        <v>487.7</v>
      </c>
      <c r="F261" s="10">
        <v>269536.82416796999</v>
      </c>
      <c r="G261" s="10">
        <v>341676.63704842603</v>
      </c>
      <c r="H261" s="16">
        <v>-0.21113475449663599</v>
      </c>
      <c r="I261" s="10">
        <v>-72139.812880455604</v>
      </c>
      <c r="J261" s="10">
        <v>552.66931344672901</v>
      </c>
      <c r="K261" s="10">
        <v>700.58773231171904</v>
      </c>
      <c r="L261" s="10" t="s">
        <v>27</v>
      </c>
      <c r="M261" s="10" t="s">
        <v>297</v>
      </c>
    </row>
    <row r="262" spans="1:13" x14ac:dyDescent="0.25">
      <c r="A262" s="4" t="s">
        <v>786</v>
      </c>
      <c r="B262" s="9">
        <v>624</v>
      </c>
      <c r="C262" s="9" t="s">
        <v>787</v>
      </c>
      <c r="D262" s="9" t="s">
        <v>788</v>
      </c>
      <c r="E262" s="10">
        <v>943.12</v>
      </c>
      <c r="F262" s="10">
        <v>3706959.657044</v>
      </c>
      <c r="G262" s="10">
        <v>3682674.74347643</v>
      </c>
      <c r="H262" s="16">
        <v>6.5943682945626102E-3</v>
      </c>
      <c r="I262" s="10">
        <v>24284.913567567699</v>
      </c>
      <c r="J262" s="10">
        <v>3930.52809509288</v>
      </c>
      <c r="K262" s="10">
        <v>3904.7785472436499</v>
      </c>
      <c r="L262" s="10" t="s">
        <v>27</v>
      </c>
      <c r="M262" s="10" t="s">
        <v>14</v>
      </c>
    </row>
    <row r="263" spans="1:13" x14ac:dyDescent="0.25">
      <c r="A263" s="4" t="s">
        <v>789</v>
      </c>
      <c r="B263" s="9">
        <v>625</v>
      </c>
      <c r="C263" s="9" t="s">
        <v>790</v>
      </c>
      <c r="D263" s="9" t="s">
        <v>791</v>
      </c>
      <c r="E263" s="10">
        <v>151.63999999999999</v>
      </c>
      <c r="F263" s="10">
        <v>917185.30423300003</v>
      </c>
      <c r="G263" s="10">
        <v>677099.38833682099</v>
      </c>
      <c r="H263" s="16">
        <v>0.35458002182797599</v>
      </c>
      <c r="I263" s="10">
        <v>240085.91589617901</v>
      </c>
      <c r="J263" s="10">
        <v>6048.43909412424</v>
      </c>
      <c r="K263" s="10">
        <v>4465.1766574572703</v>
      </c>
      <c r="L263" s="10" t="s">
        <v>27</v>
      </c>
      <c r="M263" s="10" t="s">
        <v>71</v>
      </c>
    </row>
    <row r="264" spans="1:13" x14ac:dyDescent="0.25">
      <c r="A264" s="4" t="s">
        <v>792</v>
      </c>
      <c r="B264" s="9">
        <v>628</v>
      </c>
      <c r="C264" s="9" t="s">
        <v>793</v>
      </c>
      <c r="D264" s="9" t="s">
        <v>794</v>
      </c>
      <c r="E264" s="10">
        <v>374.81</v>
      </c>
      <c r="F264" s="10">
        <v>716198.62722914002</v>
      </c>
      <c r="G264" s="10">
        <v>914268.18768586696</v>
      </c>
      <c r="H264" s="16">
        <v>-0.216642734729803</v>
      </c>
      <c r="I264" s="10">
        <v>-198069.56045672699</v>
      </c>
      <c r="J264" s="10">
        <v>1910.83116039898</v>
      </c>
      <c r="K264" s="10">
        <v>2439.2844045939701</v>
      </c>
      <c r="L264" s="10" t="s">
        <v>27</v>
      </c>
      <c r="M264" s="10" t="s">
        <v>14</v>
      </c>
    </row>
    <row r="265" spans="1:13" x14ac:dyDescent="0.25">
      <c r="A265" s="4" t="s">
        <v>795</v>
      </c>
      <c r="B265" s="9">
        <v>629</v>
      </c>
      <c r="C265" s="9" t="s">
        <v>796</v>
      </c>
      <c r="D265" s="9" t="s">
        <v>797</v>
      </c>
      <c r="E265" s="10">
        <v>131.06</v>
      </c>
      <c r="F265" s="10">
        <v>637539.72715126001</v>
      </c>
      <c r="G265" s="10">
        <v>707765.23890452401</v>
      </c>
      <c r="H265" s="16">
        <v>-9.9221476123861493E-2</v>
      </c>
      <c r="I265" s="10">
        <v>-70225.511753264305</v>
      </c>
      <c r="J265" s="10">
        <v>4864.4874649111898</v>
      </c>
      <c r="K265" s="10">
        <v>5400.3146566803298</v>
      </c>
      <c r="L265" s="10" t="s">
        <v>27</v>
      </c>
      <c r="M265" s="10" t="s">
        <v>89</v>
      </c>
    </row>
    <row r="266" spans="1:13" x14ac:dyDescent="0.25">
      <c r="A266" s="4" t="s">
        <v>798</v>
      </c>
      <c r="B266" s="9">
        <v>631</v>
      </c>
      <c r="C266" s="9" t="s">
        <v>799</v>
      </c>
      <c r="D266" s="9" t="s">
        <v>800</v>
      </c>
      <c r="E266" s="10">
        <v>70.849999999999994</v>
      </c>
      <c r="F266" s="10">
        <v>1465678.2009999999</v>
      </c>
      <c r="G266" s="10">
        <v>925107.49834055104</v>
      </c>
      <c r="H266" s="16">
        <v>0.58433285172709004</v>
      </c>
      <c r="I266" s="10">
        <v>540570.70265944896</v>
      </c>
      <c r="J266" s="10">
        <v>20687.060000000001</v>
      </c>
      <c r="K266" s="10">
        <v>13057.268854489101</v>
      </c>
      <c r="L266" s="10" t="s">
        <v>88</v>
      </c>
      <c r="M266" s="10" t="s">
        <v>206</v>
      </c>
    </row>
    <row r="267" spans="1:13" x14ac:dyDescent="0.25">
      <c r="A267" s="4" t="s">
        <v>801</v>
      </c>
      <c r="B267" s="9">
        <v>632</v>
      </c>
      <c r="C267" s="9" t="s">
        <v>802</v>
      </c>
      <c r="D267" s="9" t="s">
        <v>803</v>
      </c>
      <c r="E267" s="10">
        <v>255.81</v>
      </c>
      <c r="F267" s="10">
        <v>481338.23594400001</v>
      </c>
      <c r="G267" s="10">
        <v>370388.26869628101</v>
      </c>
      <c r="H267" s="16">
        <v>0.29955043565026501</v>
      </c>
      <c r="I267" s="10">
        <v>110949.967247719</v>
      </c>
      <c r="J267" s="10">
        <v>1881.62400197021</v>
      </c>
      <c r="K267" s="10">
        <v>1447.9037906895001</v>
      </c>
      <c r="L267" s="10" t="s">
        <v>88</v>
      </c>
      <c r="M267" s="10" t="s">
        <v>14</v>
      </c>
    </row>
    <row r="268" spans="1:13" x14ac:dyDescent="0.25">
      <c r="A268" s="4" t="s">
        <v>804</v>
      </c>
      <c r="B268" s="9">
        <v>633</v>
      </c>
      <c r="C268" s="9" t="s">
        <v>805</v>
      </c>
      <c r="D268" s="9" t="s">
        <v>806</v>
      </c>
      <c r="E268" s="10">
        <v>7100.81</v>
      </c>
      <c r="F268" s="10">
        <v>11693058.527014701</v>
      </c>
      <c r="G268" s="10">
        <v>14407544.834258299</v>
      </c>
      <c r="H268" s="16">
        <v>-0.18840727816366301</v>
      </c>
      <c r="I268" s="10">
        <v>-2714486.30724354</v>
      </c>
      <c r="J268" s="10">
        <v>1646.7217862489999</v>
      </c>
      <c r="K268" s="10">
        <v>2029.00018931056</v>
      </c>
      <c r="L268" s="10" t="s">
        <v>27</v>
      </c>
      <c r="M268" s="10" t="s">
        <v>71</v>
      </c>
    </row>
    <row r="269" spans="1:13" x14ac:dyDescent="0.25">
      <c r="A269" s="4" t="s">
        <v>807</v>
      </c>
      <c r="B269" s="9">
        <v>634</v>
      </c>
      <c r="C269" s="9" t="s">
        <v>808</v>
      </c>
      <c r="D269" s="9" t="s">
        <v>809</v>
      </c>
      <c r="E269" s="10">
        <v>575.97</v>
      </c>
      <c r="F269" s="10">
        <v>2105277.46491072</v>
      </c>
      <c r="G269" s="10">
        <v>2491967.8466258598</v>
      </c>
      <c r="H269" s="16">
        <v>-0.15517470750624601</v>
      </c>
      <c r="I269" s="10">
        <v>-386690.381715136</v>
      </c>
      <c r="J269" s="10">
        <v>3655.1859730727601</v>
      </c>
      <c r="K269" s="10">
        <v>4326.5584086425597</v>
      </c>
      <c r="L269" s="10" t="s">
        <v>13</v>
      </c>
      <c r="M269" s="10" t="s">
        <v>14</v>
      </c>
    </row>
    <row r="270" spans="1:13" x14ac:dyDescent="0.25">
      <c r="A270" s="4" t="s">
        <v>810</v>
      </c>
      <c r="B270" s="9">
        <v>635</v>
      </c>
      <c r="C270" s="9" t="s">
        <v>811</v>
      </c>
      <c r="D270" s="9" t="s">
        <v>812</v>
      </c>
      <c r="E270" s="10">
        <v>146.57</v>
      </c>
      <c r="F270" s="10">
        <v>995111.57979568001</v>
      </c>
      <c r="G270" s="10">
        <v>1012778.5488584799</v>
      </c>
      <c r="H270" s="16">
        <v>-1.7444059298761E-2</v>
      </c>
      <c r="I270" s="10">
        <v>-17666.969062800501</v>
      </c>
      <c r="J270" s="10">
        <v>6789.3264637762204</v>
      </c>
      <c r="K270" s="10">
        <v>6909.8625152383202</v>
      </c>
      <c r="L270" s="10" t="s">
        <v>27</v>
      </c>
      <c r="M270" s="10" t="s">
        <v>71</v>
      </c>
    </row>
    <row r="271" spans="1:13" x14ac:dyDescent="0.25">
      <c r="A271" s="4" t="s">
        <v>813</v>
      </c>
      <c r="B271" s="9">
        <v>636</v>
      </c>
      <c r="C271" s="9" t="s">
        <v>814</v>
      </c>
      <c r="D271" s="9" t="s">
        <v>815</v>
      </c>
      <c r="E271" s="10">
        <v>127.55</v>
      </c>
      <c r="F271" s="10">
        <v>1793413.5417118799</v>
      </c>
      <c r="G271" s="10">
        <v>1675913.35369379</v>
      </c>
      <c r="H271" s="16">
        <v>7.0111135375294106E-2</v>
      </c>
      <c r="I271" s="10">
        <v>117500.188018088</v>
      </c>
      <c r="J271" s="10">
        <v>14060.4746508183</v>
      </c>
      <c r="K271" s="10">
        <v>13139.2658070858</v>
      </c>
      <c r="L271" s="10" t="s">
        <v>27</v>
      </c>
      <c r="M271" s="10" t="s">
        <v>71</v>
      </c>
    </row>
    <row r="272" spans="1:13" x14ac:dyDescent="0.25">
      <c r="A272" s="4" t="s">
        <v>816</v>
      </c>
      <c r="B272" s="9">
        <v>637</v>
      </c>
      <c r="C272" s="9" t="s">
        <v>817</v>
      </c>
      <c r="D272" s="9" t="s">
        <v>818</v>
      </c>
      <c r="E272" s="10">
        <v>6183.22</v>
      </c>
      <c r="F272" s="10">
        <v>10086856.184098599</v>
      </c>
      <c r="G272" s="10">
        <v>8389689.4290465303</v>
      </c>
      <c r="H272" s="16">
        <v>0.20229196436952901</v>
      </c>
      <c r="I272" s="10">
        <v>1697166.7550520899</v>
      </c>
      <c r="J272" s="10">
        <v>1631.32739642106</v>
      </c>
      <c r="K272" s="10">
        <v>1356.84795770594</v>
      </c>
      <c r="L272" s="10" t="s">
        <v>27</v>
      </c>
      <c r="M272" s="10" t="s">
        <v>71</v>
      </c>
    </row>
    <row r="273" spans="1:13" x14ac:dyDescent="0.25">
      <c r="A273" s="4" t="s">
        <v>819</v>
      </c>
      <c r="B273" s="9">
        <v>638</v>
      </c>
      <c r="C273" s="9" t="s">
        <v>820</v>
      </c>
      <c r="D273" s="9" t="s">
        <v>821</v>
      </c>
      <c r="E273" s="10">
        <v>5624.88</v>
      </c>
      <c r="F273" s="10">
        <v>8264349.1298589101</v>
      </c>
      <c r="G273" s="10">
        <v>9968534.7297648191</v>
      </c>
      <c r="H273" s="16">
        <v>-0.17095647917215201</v>
      </c>
      <c r="I273" s="10">
        <v>-1704185.59990592</v>
      </c>
      <c r="J273" s="10">
        <v>1469.24896706399</v>
      </c>
      <c r="K273" s="10">
        <v>1772.22175935572</v>
      </c>
      <c r="L273" s="10" t="s">
        <v>27</v>
      </c>
      <c r="M273" s="10" t="s">
        <v>297</v>
      </c>
    </row>
    <row r="274" spans="1:13" x14ac:dyDescent="0.25">
      <c r="A274" s="4" t="s">
        <v>822</v>
      </c>
      <c r="B274" s="9">
        <v>642</v>
      </c>
      <c r="C274" s="9" t="s">
        <v>823</v>
      </c>
      <c r="D274" s="9" t="s">
        <v>824</v>
      </c>
      <c r="E274" s="10">
        <v>6879.5</v>
      </c>
      <c r="F274" s="10">
        <v>9999989.3067727704</v>
      </c>
      <c r="G274" s="10">
        <v>9231441.8249779902</v>
      </c>
      <c r="H274" s="16">
        <v>8.3253244332351303E-2</v>
      </c>
      <c r="I274" s="10">
        <v>768547.48179477802</v>
      </c>
      <c r="J274" s="10">
        <v>1453.59245683157</v>
      </c>
      <c r="K274" s="10">
        <v>1341.8768551461601</v>
      </c>
      <c r="L274" s="10" t="s">
        <v>27</v>
      </c>
      <c r="M274" s="10" t="s">
        <v>71</v>
      </c>
    </row>
    <row r="275" spans="1:13" x14ac:dyDescent="0.25">
      <c r="A275" s="4" t="s">
        <v>825</v>
      </c>
      <c r="B275" s="9">
        <v>643</v>
      </c>
      <c r="C275" s="9" t="s">
        <v>826</v>
      </c>
      <c r="D275" s="9" t="s">
        <v>827</v>
      </c>
      <c r="E275" s="10">
        <v>10350.35</v>
      </c>
      <c r="F275" s="10">
        <v>7807523.48758775</v>
      </c>
      <c r="G275" s="10">
        <v>11672542.893872</v>
      </c>
      <c r="H275" s="16">
        <v>-0.331120599977691</v>
      </c>
      <c r="I275" s="10">
        <v>-3865019.4062842098</v>
      </c>
      <c r="J275" s="10">
        <v>754.32458685819802</v>
      </c>
      <c r="K275" s="10">
        <v>1127.74378584994</v>
      </c>
      <c r="L275" s="10" t="s">
        <v>13</v>
      </c>
      <c r="M275" s="10" t="s">
        <v>14</v>
      </c>
    </row>
    <row r="276" spans="1:13" x14ac:dyDescent="0.25">
      <c r="A276" s="4" t="s">
        <v>828</v>
      </c>
      <c r="B276" s="9">
        <v>644</v>
      </c>
      <c r="C276" s="9" t="s">
        <v>829</v>
      </c>
      <c r="D276" s="9" t="s">
        <v>830</v>
      </c>
      <c r="E276" s="10">
        <v>129.24</v>
      </c>
      <c r="F276" s="10">
        <v>379128.30172146001</v>
      </c>
      <c r="G276" s="10">
        <v>377073.13573341002</v>
      </c>
      <c r="H276" s="16">
        <v>5.4503113409343201E-3</v>
      </c>
      <c r="I276" s="10">
        <v>2055.1659880494699</v>
      </c>
      <c r="J276" s="10">
        <v>2933.52136893733</v>
      </c>
      <c r="K276" s="10">
        <v>2917.6194346441498</v>
      </c>
      <c r="L276" s="10" t="s">
        <v>27</v>
      </c>
      <c r="M276" s="10" t="s">
        <v>206</v>
      </c>
    </row>
    <row r="277" spans="1:13" x14ac:dyDescent="0.25">
      <c r="A277" s="4" t="s">
        <v>831</v>
      </c>
      <c r="B277" s="9">
        <v>647</v>
      </c>
      <c r="C277" s="9" t="s">
        <v>832</v>
      </c>
      <c r="D277" s="9" t="s">
        <v>833</v>
      </c>
      <c r="E277" s="10">
        <v>3706.24</v>
      </c>
      <c r="F277" s="10">
        <v>4044323.5734331999</v>
      </c>
      <c r="G277" s="10">
        <v>4546028.3960757498</v>
      </c>
      <c r="H277" s="16">
        <v>-0.110361128204926</v>
      </c>
      <c r="I277" s="10">
        <v>-501704.82264254999</v>
      </c>
      <c r="J277" s="10">
        <v>1091.22009730433</v>
      </c>
      <c r="K277" s="10">
        <v>1226.5876996837101</v>
      </c>
      <c r="L277" s="10" t="s">
        <v>13</v>
      </c>
      <c r="M277" s="10" t="s">
        <v>14</v>
      </c>
    </row>
    <row r="278" spans="1:13" x14ac:dyDescent="0.25">
      <c r="A278" s="4" t="s">
        <v>834</v>
      </c>
      <c r="B278" s="9">
        <v>651</v>
      </c>
      <c r="C278" s="9" t="s">
        <v>835</v>
      </c>
      <c r="D278" s="9" t="s">
        <v>836</v>
      </c>
      <c r="E278" s="10">
        <v>2755.01</v>
      </c>
      <c r="F278" s="10">
        <v>3134351.6823662301</v>
      </c>
      <c r="G278" s="10">
        <v>3836732.3501609298</v>
      </c>
      <c r="H278" s="16">
        <v>-0.18306741354143199</v>
      </c>
      <c r="I278" s="10">
        <v>-702380.66779469897</v>
      </c>
      <c r="J278" s="10">
        <v>1137.69158092574</v>
      </c>
      <c r="K278" s="10">
        <v>1392.6382663442</v>
      </c>
      <c r="L278" s="10" t="s">
        <v>13</v>
      </c>
      <c r="M278" s="10" t="s">
        <v>14</v>
      </c>
    </row>
    <row r="279" spans="1:13" x14ac:dyDescent="0.25">
      <c r="A279" s="4" t="s">
        <v>837</v>
      </c>
      <c r="B279" s="9">
        <v>652</v>
      </c>
      <c r="C279" s="9" t="s">
        <v>838</v>
      </c>
      <c r="D279" s="9" t="s">
        <v>839</v>
      </c>
      <c r="E279" s="10">
        <v>132.38999999999999</v>
      </c>
      <c r="F279" s="10">
        <v>389465.472274</v>
      </c>
      <c r="G279" s="10">
        <v>413371.10092497797</v>
      </c>
      <c r="H279" s="16">
        <v>-5.78309141531319E-2</v>
      </c>
      <c r="I279" s="10">
        <v>-23905.628650978</v>
      </c>
      <c r="J279" s="10">
        <v>2941.8043075307801</v>
      </c>
      <c r="K279" s="10">
        <v>3122.3740533648902</v>
      </c>
      <c r="L279" s="10" t="s">
        <v>27</v>
      </c>
      <c r="M279" s="10" t="s">
        <v>297</v>
      </c>
    </row>
    <row r="280" spans="1:13" x14ac:dyDescent="0.25">
      <c r="A280" s="4" t="s">
        <v>840</v>
      </c>
      <c r="B280" s="9">
        <v>655</v>
      </c>
      <c r="C280" s="9" t="s">
        <v>841</v>
      </c>
      <c r="D280" s="9" t="s">
        <v>842</v>
      </c>
      <c r="E280" s="10">
        <v>2511</v>
      </c>
      <c r="F280" s="10">
        <v>3882621.49414611</v>
      </c>
      <c r="G280" s="10">
        <v>4096612.7921089302</v>
      </c>
      <c r="H280" s="16">
        <v>-5.2236154311439402E-2</v>
      </c>
      <c r="I280" s="10">
        <v>-213991.297962818</v>
      </c>
      <c r="J280" s="10">
        <v>1546.24511913425</v>
      </c>
      <c r="K280" s="10">
        <v>1631.4666635240701</v>
      </c>
      <c r="L280" s="10" t="s">
        <v>13</v>
      </c>
      <c r="M280" s="10" t="s">
        <v>43</v>
      </c>
    </row>
    <row r="281" spans="1:13" x14ac:dyDescent="0.25">
      <c r="A281" s="4" t="s">
        <v>843</v>
      </c>
      <c r="B281" s="9">
        <v>656</v>
      </c>
      <c r="C281" s="9" t="s">
        <v>844</v>
      </c>
      <c r="D281" s="9" t="s">
        <v>845</v>
      </c>
      <c r="E281" s="10">
        <v>273.51</v>
      </c>
      <c r="F281" s="10">
        <v>877665.81027701998</v>
      </c>
      <c r="G281" s="10">
        <v>823568.697498322</v>
      </c>
      <c r="H281" s="16">
        <v>6.5686217729040902E-2</v>
      </c>
      <c r="I281" s="10">
        <v>54097.112778697498</v>
      </c>
      <c r="J281" s="10">
        <v>3208.8984325144202</v>
      </c>
      <c r="K281" s="10">
        <v>3011.11000511251</v>
      </c>
      <c r="L281" s="10" t="s">
        <v>27</v>
      </c>
      <c r="M281" s="10" t="s">
        <v>43</v>
      </c>
    </row>
    <row r="282" spans="1:13" x14ac:dyDescent="0.25">
      <c r="A282" s="4" t="s">
        <v>846</v>
      </c>
      <c r="B282" s="9">
        <v>659</v>
      </c>
      <c r="C282" s="9" t="s">
        <v>847</v>
      </c>
      <c r="D282" s="9" t="s">
        <v>848</v>
      </c>
      <c r="E282" s="10">
        <v>237.14</v>
      </c>
      <c r="F282" s="10">
        <v>150707.697522</v>
      </c>
      <c r="G282" s="10">
        <v>378188.79295467702</v>
      </c>
      <c r="H282" s="16">
        <v>-0.60150141852548</v>
      </c>
      <c r="I282" s="10">
        <v>-227481.095432678</v>
      </c>
      <c r="J282" s="10">
        <v>635.52204403306098</v>
      </c>
      <c r="K282" s="10">
        <v>1594.79123283578</v>
      </c>
      <c r="L282" s="10" t="s">
        <v>27</v>
      </c>
      <c r="M282" s="10" t="s">
        <v>14</v>
      </c>
    </row>
    <row r="283" spans="1:13" x14ac:dyDescent="0.25">
      <c r="A283" s="4" t="s">
        <v>849</v>
      </c>
      <c r="B283" s="9">
        <v>663</v>
      </c>
      <c r="C283" s="9" t="s">
        <v>850</v>
      </c>
      <c r="D283" s="9" t="s">
        <v>851</v>
      </c>
      <c r="E283" s="10">
        <v>6808.55</v>
      </c>
      <c r="F283" s="10">
        <v>4129177.7290444998</v>
      </c>
      <c r="G283" s="10">
        <v>4514511.9364840202</v>
      </c>
      <c r="H283" s="16">
        <v>-8.5354566088404596E-2</v>
      </c>
      <c r="I283" s="10">
        <v>-385334.20743951702</v>
      </c>
      <c r="J283" s="10">
        <v>606.46947280177199</v>
      </c>
      <c r="K283" s="10">
        <v>663.06510732593802</v>
      </c>
      <c r="L283" s="10" t="s">
        <v>13</v>
      </c>
      <c r="M283" s="10" t="s">
        <v>71</v>
      </c>
    </row>
    <row r="284" spans="1:13" x14ac:dyDescent="0.25">
      <c r="A284" s="4" t="s">
        <v>852</v>
      </c>
      <c r="B284" s="9">
        <v>664</v>
      </c>
      <c r="C284" s="9" t="s">
        <v>853</v>
      </c>
      <c r="D284" s="9" t="s">
        <v>854</v>
      </c>
      <c r="E284" s="10">
        <v>129.6</v>
      </c>
      <c r="F284" s="10">
        <v>80107.928872809993</v>
      </c>
      <c r="G284" s="10">
        <v>162800.038337915</v>
      </c>
      <c r="H284" s="16">
        <v>-0.50793667071174498</v>
      </c>
      <c r="I284" s="10">
        <v>-82692.109465104906</v>
      </c>
      <c r="J284" s="10">
        <v>618.11673512970697</v>
      </c>
      <c r="K284" s="10">
        <v>1256.17313532342</v>
      </c>
      <c r="L284" s="10" t="s">
        <v>27</v>
      </c>
      <c r="M284" s="10" t="s">
        <v>71</v>
      </c>
    </row>
    <row r="285" spans="1:13" x14ac:dyDescent="0.25">
      <c r="A285" s="4" t="s">
        <v>855</v>
      </c>
      <c r="B285" s="9">
        <v>668</v>
      </c>
      <c r="C285" s="9" t="s">
        <v>856</v>
      </c>
      <c r="D285" s="9" t="s">
        <v>857</v>
      </c>
      <c r="E285" s="10">
        <v>1508.42</v>
      </c>
      <c r="F285" s="10">
        <v>824659.29119639995</v>
      </c>
      <c r="G285" s="10">
        <v>843765.36742834898</v>
      </c>
      <c r="H285" s="16">
        <v>-2.2643826079495999E-2</v>
      </c>
      <c r="I285" s="10">
        <v>-19106.076231949599</v>
      </c>
      <c r="J285" s="10">
        <v>546.70402884899397</v>
      </c>
      <c r="K285" s="10">
        <v>559.37031292899098</v>
      </c>
      <c r="L285" s="10" t="s">
        <v>13</v>
      </c>
      <c r="M285" s="10" t="s">
        <v>14</v>
      </c>
    </row>
    <row r="286" spans="1:13" x14ac:dyDescent="0.25">
      <c r="A286" s="4" t="s">
        <v>858</v>
      </c>
      <c r="B286" s="9">
        <v>669</v>
      </c>
      <c r="C286" s="9" t="s">
        <v>859</v>
      </c>
      <c r="D286" s="9" t="s">
        <v>860</v>
      </c>
      <c r="E286" s="10">
        <v>8837.16</v>
      </c>
      <c r="F286" s="10">
        <v>16140854.2839472</v>
      </c>
      <c r="G286" s="10">
        <v>20323644.320861701</v>
      </c>
      <c r="H286" s="16">
        <v>-0.205809055250046</v>
      </c>
      <c r="I286" s="10">
        <v>-4182790.0369144999</v>
      </c>
      <c r="J286" s="10">
        <v>1826.4752798350601</v>
      </c>
      <c r="K286" s="10">
        <v>2299.79363515674</v>
      </c>
      <c r="L286" s="10" t="s">
        <v>13</v>
      </c>
      <c r="M286" s="10" t="s">
        <v>14</v>
      </c>
    </row>
    <row r="287" spans="1:13" x14ac:dyDescent="0.25">
      <c r="A287" s="4" t="s">
        <v>861</v>
      </c>
      <c r="B287" s="9">
        <v>670</v>
      </c>
      <c r="C287" s="9" t="s">
        <v>862</v>
      </c>
      <c r="D287" s="9" t="s">
        <v>863</v>
      </c>
      <c r="E287" s="10">
        <v>1402.87</v>
      </c>
      <c r="F287" s="10">
        <v>6080962.2976134801</v>
      </c>
      <c r="G287" s="10">
        <v>6177442.0811274499</v>
      </c>
      <c r="H287" s="16">
        <v>-1.56180798212133E-2</v>
      </c>
      <c r="I287" s="10">
        <v>-96479.783513970702</v>
      </c>
      <c r="J287" s="10">
        <v>4334.6584484759696</v>
      </c>
      <c r="K287" s="10">
        <v>4403.4315946078004</v>
      </c>
      <c r="L287" s="10" t="s">
        <v>13</v>
      </c>
      <c r="M287" s="10" t="s">
        <v>14</v>
      </c>
    </row>
    <row r="288" spans="1:13" x14ac:dyDescent="0.25">
      <c r="A288" s="4" t="s">
        <v>864</v>
      </c>
      <c r="B288" s="9">
        <v>671</v>
      </c>
      <c r="C288" s="9" t="s">
        <v>865</v>
      </c>
      <c r="D288" s="9" t="s">
        <v>866</v>
      </c>
      <c r="E288" s="10">
        <v>535.69000000000005</v>
      </c>
      <c r="F288" s="10">
        <v>3921659.15739077</v>
      </c>
      <c r="G288" s="10">
        <v>3966533.8197621698</v>
      </c>
      <c r="H288" s="16">
        <v>-1.13133189859176E-2</v>
      </c>
      <c r="I288" s="10">
        <v>-44874.662371399303</v>
      </c>
      <c r="J288" s="10">
        <v>7320.7623016871103</v>
      </c>
      <c r="K288" s="10">
        <v>7404.5321356795303</v>
      </c>
      <c r="L288" s="10" t="s">
        <v>13</v>
      </c>
      <c r="M288" s="10" t="s">
        <v>297</v>
      </c>
    </row>
    <row r="289" spans="1:13" x14ac:dyDescent="0.25">
      <c r="A289" s="4" t="s">
        <v>867</v>
      </c>
      <c r="B289" s="9">
        <v>672</v>
      </c>
      <c r="C289" s="9" t="s">
        <v>868</v>
      </c>
      <c r="D289" s="9" t="s">
        <v>869</v>
      </c>
      <c r="E289" s="10">
        <v>424</v>
      </c>
      <c r="F289" s="10">
        <v>6583234.8599870102</v>
      </c>
      <c r="G289" s="10">
        <v>6211045.9512798795</v>
      </c>
      <c r="H289" s="16">
        <v>5.9923708764452903E-2</v>
      </c>
      <c r="I289" s="10">
        <v>372188.90870713</v>
      </c>
      <c r="J289" s="10">
        <v>15526.497311290101</v>
      </c>
      <c r="K289" s="10">
        <v>14648.6932813205</v>
      </c>
      <c r="L289" s="10" t="s">
        <v>13</v>
      </c>
      <c r="M289" s="10" t="s">
        <v>14</v>
      </c>
    </row>
    <row r="290" spans="1:13" x14ac:dyDescent="0.25">
      <c r="A290" s="4" t="s">
        <v>870</v>
      </c>
      <c r="B290" s="9">
        <v>673</v>
      </c>
      <c r="C290" s="9" t="s">
        <v>871</v>
      </c>
      <c r="D290" s="9" t="s">
        <v>872</v>
      </c>
      <c r="E290" s="10">
        <v>4871.4399999999996</v>
      </c>
      <c r="F290" s="10">
        <v>8759713.7171531208</v>
      </c>
      <c r="G290" s="10">
        <v>5952813.8094259501</v>
      </c>
      <c r="H290" s="16">
        <v>0.47152489521553698</v>
      </c>
      <c r="I290" s="10">
        <v>2806899.9077271698</v>
      </c>
      <c r="J290" s="10">
        <v>1798.17748287018</v>
      </c>
      <c r="K290" s="10">
        <v>1221.98237265079</v>
      </c>
      <c r="L290" s="10" t="s">
        <v>13</v>
      </c>
      <c r="M290" s="10" t="s">
        <v>14</v>
      </c>
    </row>
    <row r="291" spans="1:13" x14ac:dyDescent="0.25">
      <c r="A291" s="4" t="s">
        <v>873</v>
      </c>
      <c r="B291" s="9">
        <v>674</v>
      </c>
      <c r="C291" s="9" t="s">
        <v>874</v>
      </c>
      <c r="D291" s="9" t="s">
        <v>875</v>
      </c>
      <c r="E291" s="10">
        <v>2159.0100000000002</v>
      </c>
      <c r="F291" s="10">
        <v>2693241.9576236699</v>
      </c>
      <c r="G291" s="10">
        <v>3857186.8009050498</v>
      </c>
      <c r="H291" s="16">
        <v>-0.30176003998776202</v>
      </c>
      <c r="I291" s="10">
        <v>-1163944.8432813799</v>
      </c>
      <c r="J291" s="10">
        <v>1247.4430213957601</v>
      </c>
      <c r="K291" s="10">
        <v>1786.55346705437</v>
      </c>
      <c r="L291" s="10" t="s">
        <v>13</v>
      </c>
      <c r="M291" s="10" t="s">
        <v>14</v>
      </c>
    </row>
    <row r="292" spans="1:13" x14ac:dyDescent="0.25">
      <c r="A292" s="4" t="s">
        <v>876</v>
      </c>
      <c r="B292" s="9">
        <v>675</v>
      </c>
      <c r="C292" s="9" t="s">
        <v>877</v>
      </c>
      <c r="D292" s="9" t="s">
        <v>878</v>
      </c>
      <c r="E292" s="10">
        <v>319.35000000000002</v>
      </c>
      <c r="F292" s="10">
        <v>1040087.10797663</v>
      </c>
      <c r="G292" s="10">
        <v>1095614.8928783501</v>
      </c>
      <c r="H292" s="16">
        <v>-5.06818456582298E-2</v>
      </c>
      <c r="I292" s="10">
        <v>-55527.784901718398</v>
      </c>
      <c r="J292" s="10">
        <v>3256.8877657010498</v>
      </c>
      <c r="K292" s="10">
        <v>3430.7652822243599</v>
      </c>
      <c r="L292" s="10" t="s">
        <v>27</v>
      </c>
      <c r="M292" s="10" t="s">
        <v>297</v>
      </c>
    </row>
    <row r="293" spans="1:13" x14ac:dyDescent="0.25">
      <c r="A293" s="4" t="s">
        <v>879</v>
      </c>
      <c r="B293" s="9">
        <v>678</v>
      </c>
      <c r="C293" s="9" t="s">
        <v>880</v>
      </c>
      <c r="D293" s="9" t="s">
        <v>881</v>
      </c>
      <c r="E293" s="10">
        <v>4926.63</v>
      </c>
      <c r="F293" s="10">
        <v>6015321.6676384499</v>
      </c>
      <c r="G293" s="10">
        <v>6463153.8035872402</v>
      </c>
      <c r="H293" s="16">
        <v>-6.9290032321407694E-2</v>
      </c>
      <c r="I293" s="10">
        <v>-447832.13594878901</v>
      </c>
      <c r="J293" s="10">
        <v>1220.9810088515801</v>
      </c>
      <c r="K293" s="10">
        <v>1311.88130701661</v>
      </c>
      <c r="L293" s="10" t="s">
        <v>13</v>
      </c>
      <c r="M293" s="10" t="s">
        <v>14</v>
      </c>
    </row>
    <row r="294" spans="1:13" x14ac:dyDescent="0.25">
      <c r="A294" s="4" t="s">
        <v>882</v>
      </c>
      <c r="B294" s="9">
        <v>679</v>
      </c>
      <c r="C294" s="9" t="s">
        <v>883</v>
      </c>
      <c r="D294" s="9" t="s">
        <v>884</v>
      </c>
      <c r="E294" s="10">
        <v>1558.01</v>
      </c>
      <c r="F294" s="10">
        <v>7362953.04256</v>
      </c>
      <c r="G294" s="10">
        <v>6452245.2746281996</v>
      </c>
      <c r="H294" s="16">
        <v>0.14114586925468001</v>
      </c>
      <c r="I294" s="10">
        <v>910707.76793179906</v>
      </c>
      <c r="J294" s="10">
        <v>4725.8702078677297</v>
      </c>
      <c r="K294" s="10">
        <v>4141.3375232689104</v>
      </c>
      <c r="L294" s="10" t="s">
        <v>13</v>
      </c>
      <c r="M294" s="10" t="s">
        <v>14</v>
      </c>
    </row>
    <row r="295" spans="1:13" x14ac:dyDescent="0.25">
      <c r="A295" s="4" t="s">
        <v>885</v>
      </c>
      <c r="B295" s="9">
        <v>680</v>
      </c>
      <c r="C295" s="9" t="s">
        <v>886</v>
      </c>
      <c r="D295" s="9" t="s">
        <v>887</v>
      </c>
      <c r="E295" s="10">
        <v>59.35</v>
      </c>
      <c r="F295" s="10">
        <v>355267.4645</v>
      </c>
      <c r="G295" s="10">
        <v>280369.466233132</v>
      </c>
      <c r="H295" s="16">
        <v>0.26714035331004499</v>
      </c>
      <c r="I295" s="10">
        <v>74897.998266867697</v>
      </c>
      <c r="J295" s="10">
        <v>5985.97244313395</v>
      </c>
      <c r="K295" s="10">
        <v>4724.0011159752703</v>
      </c>
      <c r="L295" s="10" t="s">
        <v>88</v>
      </c>
      <c r="M295" s="10" t="s">
        <v>89</v>
      </c>
    </row>
    <row r="296" spans="1:13" x14ac:dyDescent="0.25">
      <c r="A296" s="4" t="s">
        <v>888</v>
      </c>
      <c r="B296" s="9">
        <v>683</v>
      </c>
      <c r="C296" s="9" t="s">
        <v>889</v>
      </c>
      <c r="D296" s="9" t="s">
        <v>890</v>
      </c>
      <c r="E296" s="10">
        <v>3545.59</v>
      </c>
      <c r="F296" s="10">
        <v>13660829.646802999</v>
      </c>
      <c r="G296" s="10">
        <v>13836415.273045201</v>
      </c>
      <c r="H296" s="16">
        <v>-1.2690109596827599E-2</v>
      </c>
      <c r="I296" s="10">
        <v>-175585.62624216301</v>
      </c>
      <c r="J296" s="10">
        <v>3852.90731494703</v>
      </c>
      <c r="K296" s="10">
        <v>3902.4295739341601</v>
      </c>
      <c r="L296" s="10" t="s">
        <v>27</v>
      </c>
      <c r="M296" s="10" t="s">
        <v>14</v>
      </c>
    </row>
    <row r="297" spans="1:13" x14ac:dyDescent="0.25">
      <c r="A297" s="4" t="s">
        <v>891</v>
      </c>
      <c r="B297" s="9">
        <v>684</v>
      </c>
      <c r="C297" s="9" t="s">
        <v>892</v>
      </c>
      <c r="D297" s="9" t="s">
        <v>893</v>
      </c>
      <c r="E297" s="10">
        <v>202.16</v>
      </c>
      <c r="F297" s="10">
        <v>1077732.2042437401</v>
      </c>
      <c r="G297" s="10">
        <v>1108237.4786148299</v>
      </c>
      <c r="H297" s="16">
        <v>-2.75259364168241E-2</v>
      </c>
      <c r="I297" s="10">
        <v>-30505.274371093401</v>
      </c>
      <c r="J297" s="10">
        <v>5331.0852999789304</v>
      </c>
      <c r="K297" s="10">
        <v>5481.9819876080001</v>
      </c>
      <c r="L297" s="10" t="s">
        <v>88</v>
      </c>
      <c r="M297" s="10" t="s">
        <v>297</v>
      </c>
    </row>
    <row r="298" spans="1:13" x14ac:dyDescent="0.25">
      <c r="A298" s="4" t="s">
        <v>894</v>
      </c>
      <c r="B298" s="9">
        <v>687</v>
      </c>
      <c r="C298" s="9" t="s">
        <v>895</v>
      </c>
      <c r="D298" s="9" t="s">
        <v>896</v>
      </c>
      <c r="E298" s="10">
        <v>6866.98</v>
      </c>
      <c r="F298" s="10">
        <v>12998821.979639599</v>
      </c>
      <c r="G298" s="10">
        <v>14913794.7063176</v>
      </c>
      <c r="H298" s="16">
        <v>-0.128402781745868</v>
      </c>
      <c r="I298" s="10">
        <v>-1914972.72667798</v>
      </c>
      <c r="J298" s="10">
        <v>1892.94594998669</v>
      </c>
      <c r="K298" s="10">
        <v>2171.8127482994901</v>
      </c>
      <c r="L298" s="10" t="s">
        <v>27</v>
      </c>
      <c r="M298" s="10" t="s">
        <v>14</v>
      </c>
    </row>
    <row r="299" spans="1:13" x14ac:dyDescent="0.25">
      <c r="A299" s="4" t="s">
        <v>897</v>
      </c>
      <c r="B299" s="9">
        <v>688</v>
      </c>
      <c r="C299" s="9" t="s">
        <v>898</v>
      </c>
      <c r="D299" s="9" t="s">
        <v>899</v>
      </c>
      <c r="E299" s="10">
        <v>139.18</v>
      </c>
      <c r="F299" s="10">
        <v>458326.78210597002</v>
      </c>
      <c r="G299" s="10">
        <v>548993.67306551698</v>
      </c>
      <c r="H299" s="16">
        <v>-0.16515106713939601</v>
      </c>
      <c r="I299" s="10">
        <v>-90666.890959547003</v>
      </c>
      <c r="J299" s="10">
        <v>3293.0505971114399</v>
      </c>
      <c r="K299" s="10">
        <v>3944.4868017352901</v>
      </c>
      <c r="L299" s="10" t="s">
        <v>27</v>
      </c>
      <c r="M299" s="10" t="s">
        <v>71</v>
      </c>
    </row>
    <row r="300" spans="1:13" x14ac:dyDescent="0.25">
      <c r="A300" s="4" t="s">
        <v>900</v>
      </c>
      <c r="B300" s="9">
        <v>691</v>
      </c>
      <c r="C300" s="9" t="s">
        <v>901</v>
      </c>
      <c r="D300" s="9" t="s">
        <v>902</v>
      </c>
      <c r="E300" s="10">
        <v>6119.69</v>
      </c>
      <c r="F300" s="10">
        <v>11529399.662915301</v>
      </c>
      <c r="G300" s="10">
        <v>10521683.2881242</v>
      </c>
      <c r="H300" s="16">
        <v>9.5775205088001594E-2</v>
      </c>
      <c r="I300" s="10">
        <v>1007716.3747911</v>
      </c>
      <c r="J300" s="10">
        <v>1883.98426438518</v>
      </c>
      <c r="K300" s="10">
        <v>1719.3163850005899</v>
      </c>
      <c r="L300" s="10" t="s">
        <v>13</v>
      </c>
      <c r="M300" s="10" t="s">
        <v>14</v>
      </c>
    </row>
    <row r="301" spans="1:13" x14ac:dyDescent="0.25">
      <c r="A301" s="4" t="s">
        <v>903</v>
      </c>
      <c r="B301" s="9">
        <v>692</v>
      </c>
      <c r="C301" s="9" t="s">
        <v>904</v>
      </c>
      <c r="D301" s="9" t="s">
        <v>905</v>
      </c>
      <c r="E301" s="10">
        <v>1025.1099999999999</v>
      </c>
      <c r="F301" s="10">
        <v>1447029.3815667201</v>
      </c>
      <c r="G301" s="10">
        <v>1736793.3325858</v>
      </c>
      <c r="H301" s="16">
        <v>-0.166838475011688</v>
      </c>
      <c r="I301" s="10">
        <v>-289763.95101908402</v>
      </c>
      <c r="J301" s="10">
        <v>1411.5844948997899</v>
      </c>
      <c r="K301" s="10">
        <v>1694.25069756983</v>
      </c>
      <c r="L301" s="10" t="s">
        <v>27</v>
      </c>
      <c r="M301" s="10" t="s">
        <v>14</v>
      </c>
    </row>
    <row r="302" spans="1:13" x14ac:dyDescent="0.25">
      <c r="A302" s="4" t="s">
        <v>906</v>
      </c>
      <c r="B302" s="9">
        <v>696</v>
      </c>
      <c r="C302" s="9" t="s">
        <v>907</v>
      </c>
      <c r="D302" s="9" t="s">
        <v>908</v>
      </c>
      <c r="E302" s="10">
        <v>3466.25</v>
      </c>
      <c r="F302" s="10">
        <v>4871376.9964832002</v>
      </c>
      <c r="G302" s="10">
        <v>5271769.1240950199</v>
      </c>
      <c r="H302" s="16">
        <v>-7.5950239509123899E-2</v>
      </c>
      <c r="I302" s="10">
        <v>-400392.12761182198</v>
      </c>
      <c r="J302" s="10">
        <v>1405.3738179540401</v>
      </c>
      <c r="K302" s="10">
        <v>1520.88543068014</v>
      </c>
      <c r="L302" s="10" t="s">
        <v>27</v>
      </c>
      <c r="M302" s="10" t="s">
        <v>14</v>
      </c>
    </row>
    <row r="303" spans="1:13" x14ac:dyDescent="0.25">
      <c r="A303" s="4" t="s">
        <v>909</v>
      </c>
      <c r="B303" s="9">
        <v>698</v>
      </c>
      <c r="C303" s="9" t="s">
        <v>910</v>
      </c>
      <c r="D303" s="9" t="s">
        <v>911</v>
      </c>
      <c r="E303" s="10">
        <v>3283.1</v>
      </c>
      <c r="F303" s="10">
        <v>8448633.4326089602</v>
      </c>
      <c r="G303" s="10">
        <v>9955590.4127540402</v>
      </c>
      <c r="H303" s="16">
        <v>-0.15136791668473301</v>
      </c>
      <c r="I303" s="10">
        <v>-1506956.98014508</v>
      </c>
      <c r="J303" s="10">
        <v>2573.3707266330498</v>
      </c>
      <c r="K303" s="10">
        <v>3032.37501530689</v>
      </c>
      <c r="L303" s="10" t="s">
        <v>27</v>
      </c>
      <c r="M303" s="10" t="s">
        <v>14</v>
      </c>
    </row>
    <row r="304" spans="1:13" x14ac:dyDescent="0.25">
      <c r="A304" s="4" t="s">
        <v>912</v>
      </c>
      <c r="B304" s="9">
        <v>699</v>
      </c>
      <c r="C304" s="9" t="s">
        <v>913</v>
      </c>
      <c r="D304" s="9" t="s">
        <v>914</v>
      </c>
      <c r="E304" s="10">
        <v>545.07000000000005</v>
      </c>
      <c r="F304" s="10">
        <v>2225320.6360152899</v>
      </c>
      <c r="G304" s="10">
        <v>2370909.94958458</v>
      </c>
      <c r="H304" s="16">
        <v>-6.1406513391534703E-2</v>
      </c>
      <c r="I304" s="10">
        <v>-145589.313569288</v>
      </c>
      <c r="J304" s="10">
        <v>4082.6327554539598</v>
      </c>
      <c r="K304" s="10">
        <v>4349.7348039418403</v>
      </c>
      <c r="L304" s="10" t="s">
        <v>27</v>
      </c>
      <c r="M304" s="10" t="s">
        <v>71</v>
      </c>
    </row>
    <row r="305" spans="1:13" x14ac:dyDescent="0.25">
      <c r="A305" s="4" t="s">
        <v>915</v>
      </c>
      <c r="B305" s="9">
        <v>702</v>
      </c>
      <c r="C305" s="9" t="s">
        <v>916</v>
      </c>
      <c r="D305" s="9" t="s">
        <v>917</v>
      </c>
      <c r="E305" s="10">
        <v>806.71</v>
      </c>
      <c r="F305" s="10">
        <v>2062895.21014784</v>
      </c>
      <c r="G305" s="10">
        <v>1010978.55646508</v>
      </c>
      <c r="H305" s="16">
        <v>1.0404935366392201</v>
      </c>
      <c r="I305" s="10">
        <v>1051916.65368276</v>
      </c>
      <c r="J305" s="10">
        <v>2557.1707430772399</v>
      </c>
      <c r="K305" s="10">
        <v>1253.21188093005</v>
      </c>
      <c r="L305" s="10" t="s">
        <v>27</v>
      </c>
      <c r="M305" s="10" t="s">
        <v>14</v>
      </c>
    </row>
    <row r="306" spans="1:13" x14ac:dyDescent="0.25">
      <c r="A306" s="4" t="s">
        <v>918</v>
      </c>
      <c r="B306" s="9">
        <v>703</v>
      </c>
      <c r="C306" s="9" t="s">
        <v>919</v>
      </c>
      <c r="D306" s="9" t="s">
        <v>920</v>
      </c>
      <c r="E306" s="10">
        <v>368.43</v>
      </c>
      <c r="F306" s="10">
        <v>3764167.7066185498</v>
      </c>
      <c r="G306" s="10">
        <v>3373963.5515594999</v>
      </c>
      <c r="H306" s="16">
        <v>0.11565156205635101</v>
      </c>
      <c r="I306" s="10">
        <v>390204.15505904797</v>
      </c>
      <c r="J306" s="10">
        <v>10216.7785104865</v>
      </c>
      <c r="K306" s="10">
        <v>9157.6786677510008</v>
      </c>
      <c r="L306" s="10" t="s">
        <v>27</v>
      </c>
      <c r="M306" s="10" t="s">
        <v>14</v>
      </c>
    </row>
    <row r="307" spans="1:13" x14ac:dyDescent="0.25">
      <c r="A307" s="4" t="s">
        <v>921</v>
      </c>
      <c r="B307" s="9">
        <v>704</v>
      </c>
      <c r="C307" s="9" t="s">
        <v>922</v>
      </c>
      <c r="D307" s="9" t="s">
        <v>923</v>
      </c>
      <c r="E307" s="10">
        <v>559.22</v>
      </c>
      <c r="F307" s="10">
        <v>7612224.5680918498</v>
      </c>
      <c r="G307" s="10">
        <v>7081325.3134960104</v>
      </c>
      <c r="H307" s="16">
        <v>7.4971736375960593E-2</v>
      </c>
      <c r="I307" s="10">
        <v>530899.25459583895</v>
      </c>
      <c r="J307" s="10">
        <v>13612.2180324235</v>
      </c>
      <c r="K307" s="10">
        <v>12662.8613309539</v>
      </c>
      <c r="L307" s="10" t="s">
        <v>13</v>
      </c>
      <c r="M307" s="10" t="s">
        <v>14</v>
      </c>
    </row>
    <row r="308" spans="1:13" x14ac:dyDescent="0.25">
      <c r="A308" s="4" t="s">
        <v>924</v>
      </c>
      <c r="B308" s="9">
        <v>705</v>
      </c>
      <c r="C308" s="9" t="s">
        <v>925</v>
      </c>
      <c r="D308" s="9" t="s">
        <v>926</v>
      </c>
      <c r="E308" s="10">
        <v>687.54</v>
      </c>
      <c r="F308" s="10">
        <v>13050712.9922153</v>
      </c>
      <c r="G308" s="10">
        <v>11958599.5360866</v>
      </c>
      <c r="H308" s="16">
        <v>9.1324527828962707E-2</v>
      </c>
      <c r="I308" s="10">
        <v>1092113.45612876</v>
      </c>
      <c r="J308" s="10">
        <v>18981.750868626299</v>
      </c>
      <c r="K308" s="10">
        <v>17393.314623275099</v>
      </c>
      <c r="L308" s="10" t="s">
        <v>27</v>
      </c>
      <c r="M308" s="10" t="s">
        <v>14</v>
      </c>
    </row>
    <row r="309" spans="1:13" x14ac:dyDescent="0.25">
      <c r="A309" s="4" t="s">
        <v>927</v>
      </c>
      <c r="B309" s="9">
        <v>706</v>
      </c>
      <c r="C309" s="9" t="s">
        <v>928</v>
      </c>
      <c r="D309" s="9" t="s">
        <v>929</v>
      </c>
      <c r="E309" s="10">
        <v>1784.2</v>
      </c>
      <c r="F309" s="10">
        <v>40349013.010400198</v>
      </c>
      <c r="G309" s="10">
        <v>37308761.147399798</v>
      </c>
      <c r="H309" s="16">
        <v>8.1488952447092797E-2</v>
      </c>
      <c r="I309" s="10">
        <v>3040251.8630004101</v>
      </c>
      <c r="J309" s="10">
        <v>22614.624487389399</v>
      </c>
      <c r="K309" s="10">
        <v>20910.638463961299</v>
      </c>
      <c r="L309" s="10" t="s">
        <v>13</v>
      </c>
      <c r="M309" s="10" t="s">
        <v>71</v>
      </c>
    </row>
    <row r="310" spans="1:13" x14ac:dyDescent="0.25">
      <c r="A310" s="4" t="s">
        <v>930</v>
      </c>
      <c r="B310" s="9">
        <v>707</v>
      </c>
      <c r="C310" s="9" t="s">
        <v>931</v>
      </c>
      <c r="D310" s="9" t="s">
        <v>932</v>
      </c>
      <c r="E310" s="10">
        <v>1592.52</v>
      </c>
      <c r="F310" s="10">
        <v>7511559.4918475999</v>
      </c>
      <c r="G310" s="10">
        <v>7085271.6611669697</v>
      </c>
      <c r="H310" s="16">
        <v>6.0165347366570199E-2</v>
      </c>
      <c r="I310" s="10">
        <v>426287.83068062703</v>
      </c>
      <c r="J310" s="10">
        <v>4716.7756083738996</v>
      </c>
      <c r="K310" s="10">
        <v>4449.0943041010296</v>
      </c>
      <c r="L310" s="10" t="s">
        <v>27</v>
      </c>
      <c r="M310" s="10" t="s">
        <v>14</v>
      </c>
    </row>
    <row r="311" spans="1:13" x14ac:dyDescent="0.25">
      <c r="A311" s="4" t="s">
        <v>933</v>
      </c>
      <c r="B311" s="9">
        <v>708</v>
      </c>
      <c r="C311" s="9" t="s">
        <v>934</v>
      </c>
      <c r="D311" s="9" t="s">
        <v>935</v>
      </c>
      <c r="E311" s="10">
        <v>809.29</v>
      </c>
      <c r="F311" s="10">
        <v>6132061.20768876</v>
      </c>
      <c r="G311" s="10">
        <v>6191731.5618773</v>
      </c>
      <c r="H311" s="16">
        <v>-9.6371028996042902E-3</v>
      </c>
      <c r="I311" s="10">
        <v>-59670.354188539102</v>
      </c>
      <c r="J311" s="10">
        <v>7577.08758008719</v>
      </c>
      <c r="K311" s="10">
        <v>7650.8193130735599</v>
      </c>
      <c r="L311" s="10" t="s">
        <v>27</v>
      </c>
      <c r="M311" s="10" t="s">
        <v>14</v>
      </c>
    </row>
    <row r="312" spans="1:13" x14ac:dyDescent="0.25">
      <c r="A312" s="4" t="s">
        <v>936</v>
      </c>
      <c r="B312" s="9">
        <v>709</v>
      </c>
      <c r="C312" s="9" t="s">
        <v>937</v>
      </c>
      <c r="D312" s="9" t="s">
        <v>938</v>
      </c>
      <c r="E312" s="10">
        <v>475.16</v>
      </c>
      <c r="F312" s="10">
        <v>5839368.5362055199</v>
      </c>
      <c r="G312" s="10">
        <v>5610392.3239788897</v>
      </c>
      <c r="H312" s="16">
        <v>4.08128699392349E-2</v>
      </c>
      <c r="I312" s="10">
        <v>228976.21222663199</v>
      </c>
      <c r="J312" s="10">
        <v>12289.267901771</v>
      </c>
      <c r="K312" s="10">
        <v>11807.375039942101</v>
      </c>
      <c r="L312" s="10" t="s">
        <v>27</v>
      </c>
      <c r="M312" s="10" t="s">
        <v>14</v>
      </c>
    </row>
    <row r="313" spans="1:13" x14ac:dyDescent="0.25">
      <c r="A313" s="4" t="s">
        <v>939</v>
      </c>
      <c r="B313" s="9">
        <v>710</v>
      </c>
      <c r="C313" s="9" t="s">
        <v>940</v>
      </c>
      <c r="D313" s="9" t="s">
        <v>941</v>
      </c>
      <c r="E313" s="10">
        <v>419.25</v>
      </c>
      <c r="F313" s="10">
        <v>8746891.7317381501</v>
      </c>
      <c r="G313" s="10">
        <v>7241359.0852337005</v>
      </c>
      <c r="H313" s="16">
        <v>0.20790746996299</v>
      </c>
      <c r="I313" s="10">
        <v>1505532.6465044499</v>
      </c>
      <c r="J313" s="10">
        <v>20863.188388164901</v>
      </c>
      <c r="K313" s="10">
        <v>17272.174323753599</v>
      </c>
      <c r="L313" s="10" t="s">
        <v>27</v>
      </c>
      <c r="M313" s="10" t="s">
        <v>14</v>
      </c>
    </row>
    <row r="314" spans="1:13" x14ac:dyDescent="0.25">
      <c r="A314" s="4" t="s">
        <v>942</v>
      </c>
      <c r="B314" s="9">
        <v>711</v>
      </c>
      <c r="C314" s="9" t="s">
        <v>943</v>
      </c>
      <c r="D314" s="9" t="s">
        <v>944</v>
      </c>
      <c r="E314" s="10">
        <v>749.51</v>
      </c>
      <c r="F314" s="10">
        <v>1648669.066139</v>
      </c>
      <c r="G314" s="10">
        <v>1790721.4078583401</v>
      </c>
      <c r="H314" s="16">
        <v>-7.9326879712257894E-2</v>
      </c>
      <c r="I314" s="10">
        <v>-142052.341719344</v>
      </c>
      <c r="J314" s="10">
        <v>2199.6625343744599</v>
      </c>
      <c r="K314" s="10">
        <v>2389.1894809386699</v>
      </c>
      <c r="L314" s="10" t="s">
        <v>27</v>
      </c>
      <c r="M314" s="10" t="s">
        <v>14</v>
      </c>
    </row>
    <row r="315" spans="1:13" x14ac:dyDescent="0.25">
      <c r="A315" s="4" t="s">
        <v>945</v>
      </c>
      <c r="B315" s="9">
        <v>712</v>
      </c>
      <c r="C315" s="9" t="s">
        <v>946</v>
      </c>
      <c r="D315" s="9" t="s">
        <v>947</v>
      </c>
      <c r="E315" s="10">
        <v>430.56</v>
      </c>
      <c r="F315" s="10">
        <v>1654399.7179880999</v>
      </c>
      <c r="G315" s="10">
        <v>884930.71075662295</v>
      </c>
      <c r="H315" s="16">
        <v>0.86952458297392998</v>
      </c>
      <c r="I315" s="10">
        <v>769469.00723147695</v>
      </c>
      <c r="J315" s="10">
        <v>3842.4371004926102</v>
      </c>
      <c r="K315" s="10">
        <v>2055.3017250943499</v>
      </c>
      <c r="L315" s="10" t="s">
        <v>88</v>
      </c>
      <c r="M315" s="10" t="s">
        <v>71</v>
      </c>
    </row>
    <row r="316" spans="1:13" x14ac:dyDescent="0.25">
      <c r="A316" s="4" t="s">
        <v>948</v>
      </c>
      <c r="B316" s="9">
        <v>713</v>
      </c>
      <c r="C316" s="9" t="s">
        <v>949</v>
      </c>
      <c r="D316" s="9" t="s">
        <v>950</v>
      </c>
      <c r="E316" s="10">
        <v>7215.91</v>
      </c>
      <c r="F316" s="10">
        <v>5398292.9289357997</v>
      </c>
      <c r="G316" s="10">
        <v>6234425.2175037796</v>
      </c>
      <c r="H316" s="16">
        <v>-0.13411537702312201</v>
      </c>
      <c r="I316" s="10">
        <v>-836132.28856798005</v>
      </c>
      <c r="J316" s="10">
        <v>748.10979196467201</v>
      </c>
      <c r="K316" s="10">
        <v>863.98322838058903</v>
      </c>
      <c r="L316" s="10" t="s">
        <v>13</v>
      </c>
      <c r="M316" s="10" t="s">
        <v>14</v>
      </c>
    </row>
    <row r="317" spans="1:13" x14ac:dyDescent="0.25">
      <c r="A317" s="4" t="s">
        <v>951</v>
      </c>
      <c r="B317" s="9">
        <v>714</v>
      </c>
      <c r="C317" s="9" t="s">
        <v>952</v>
      </c>
      <c r="D317" s="9" t="s">
        <v>953</v>
      </c>
      <c r="E317" s="10">
        <v>17768.650000000001</v>
      </c>
      <c r="F317" s="10">
        <v>8698529.4138450194</v>
      </c>
      <c r="G317" s="10">
        <v>11539812.9796686</v>
      </c>
      <c r="H317" s="16">
        <v>-0.246215737709916</v>
      </c>
      <c r="I317" s="10">
        <v>-2841283.5658235601</v>
      </c>
      <c r="J317" s="10">
        <v>489.54362958609801</v>
      </c>
      <c r="K317" s="10">
        <v>649.44793102844505</v>
      </c>
      <c r="L317" s="10" t="s">
        <v>13</v>
      </c>
      <c r="M317" s="10" t="s">
        <v>14</v>
      </c>
    </row>
    <row r="318" spans="1:13" x14ac:dyDescent="0.25">
      <c r="A318" s="4" t="s">
        <v>954</v>
      </c>
      <c r="B318" s="9">
        <v>715</v>
      </c>
      <c r="C318" s="9" t="s">
        <v>955</v>
      </c>
      <c r="D318" s="9" t="s">
        <v>956</v>
      </c>
      <c r="E318" s="10">
        <v>615.36</v>
      </c>
      <c r="F318" s="10">
        <v>1529163.1320920801</v>
      </c>
      <c r="G318" s="10">
        <v>1793339.4545340601</v>
      </c>
      <c r="H318" s="16">
        <v>-0.147309714161516</v>
      </c>
      <c r="I318" s="10">
        <v>-264176.32244198199</v>
      </c>
      <c r="J318" s="10">
        <v>2484.9894892292</v>
      </c>
      <c r="K318" s="10">
        <v>2914.2931853452601</v>
      </c>
      <c r="L318" s="10" t="s">
        <v>27</v>
      </c>
      <c r="M318" s="10" t="s">
        <v>14</v>
      </c>
    </row>
    <row r="319" spans="1:13" x14ac:dyDescent="0.25">
      <c r="A319" s="4" t="s">
        <v>957</v>
      </c>
      <c r="B319" s="9">
        <v>716</v>
      </c>
      <c r="C319" s="9" t="s">
        <v>958</v>
      </c>
      <c r="D319" s="9" t="s">
        <v>959</v>
      </c>
      <c r="E319" s="10">
        <v>188.84</v>
      </c>
      <c r="F319" s="10">
        <v>1053216.7146777899</v>
      </c>
      <c r="G319" s="10">
        <v>1157024.2953055</v>
      </c>
      <c r="H319" s="16">
        <v>-8.9719447594057797E-2</v>
      </c>
      <c r="I319" s="10">
        <v>-103807.58062771399</v>
      </c>
      <c r="J319" s="10">
        <v>5577.2967309774904</v>
      </c>
      <c r="K319" s="10">
        <v>6127.0085538313097</v>
      </c>
      <c r="L319" s="10" t="s">
        <v>88</v>
      </c>
      <c r="M319" s="10" t="s">
        <v>43</v>
      </c>
    </row>
    <row r="320" spans="1:13" x14ac:dyDescent="0.25">
      <c r="A320" s="4" t="s">
        <v>960</v>
      </c>
      <c r="B320" s="9">
        <v>717</v>
      </c>
      <c r="C320" s="9" t="s">
        <v>961</v>
      </c>
      <c r="D320" s="9" t="s">
        <v>962</v>
      </c>
      <c r="E320" s="10">
        <v>141.72999999999999</v>
      </c>
      <c r="F320" s="10">
        <v>1537884.36597584</v>
      </c>
      <c r="G320" s="10">
        <v>1555749.8565294801</v>
      </c>
      <c r="H320" s="16">
        <v>-1.1483523831713201E-2</v>
      </c>
      <c r="I320" s="10">
        <v>-17865.4905536408</v>
      </c>
      <c r="J320" s="10">
        <v>10850.8034006621</v>
      </c>
      <c r="K320" s="10">
        <v>10976.8563926443</v>
      </c>
      <c r="L320" s="10" t="s">
        <v>27</v>
      </c>
      <c r="M320" s="10" t="s">
        <v>297</v>
      </c>
    </row>
    <row r="321" spans="1:13" x14ac:dyDescent="0.25">
      <c r="A321" s="4" t="s">
        <v>963</v>
      </c>
      <c r="B321" s="9">
        <v>718</v>
      </c>
      <c r="C321" s="9" t="s">
        <v>964</v>
      </c>
      <c r="D321" s="9" t="s">
        <v>965</v>
      </c>
      <c r="E321" s="10">
        <v>168.99</v>
      </c>
      <c r="F321" s="10">
        <v>2832949.55118562</v>
      </c>
      <c r="G321" s="10">
        <v>2909564.96890079</v>
      </c>
      <c r="H321" s="16">
        <v>-2.63322587857934E-2</v>
      </c>
      <c r="I321" s="10">
        <v>-76615.417715174597</v>
      </c>
      <c r="J321" s="10">
        <v>16764.007048852702</v>
      </c>
      <c r="K321" s="10">
        <v>17217.379542581199</v>
      </c>
      <c r="L321" s="10" t="s">
        <v>27</v>
      </c>
      <c r="M321" s="10" t="s">
        <v>43</v>
      </c>
    </row>
    <row r="322" spans="1:13" x14ac:dyDescent="0.25">
      <c r="A322" s="4" t="s">
        <v>966</v>
      </c>
      <c r="B322" s="9">
        <v>719</v>
      </c>
      <c r="C322" s="9" t="s">
        <v>967</v>
      </c>
      <c r="D322" s="9" t="s">
        <v>968</v>
      </c>
      <c r="E322" s="10">
        <v>251.9</v>
      </c>
      <c r="F322" s="10">
        <v>611755.38885232003</v>
      </c>
      <c r="G322" s="10">
        <v>317743.60224190901</v>
      </c>
      <c r="H322" s="16">
        <v>0.92531142888777695</v>
      </c>
      <c r="I322" s="10">
        <v>294011.78661041101</v>
      </c>
      <c r="J322" s="10">
        <v>2428.5644654716998</v>
      </c>
      <c r="K322" s="10">
        <v>1261.38786122235</v>
      </c>
      <c r="L322" s="10" t="s">
        <v>88</v>
      </c>
      <c r="M322" s="10" t="s">
        <v>14</v>
      </c>
    </row>
    <row r="323" spans="1:13" x14ac:dyDescent="0.25">
      <c r="A323" s="4" t="s">
        <v>969</v>
      </c>
      <c r="B323" s="9">
        <v>720</v>
      </c>
      <c r="C323" s="9" t="s">
        <v>970</v>
      </c>
      <c r="D323" s="9" t="s">
        <v>971</v>
      </c>
      <c r="E323" s="10">
        <v>197.24</v>
      </c>
      <c r="F323" s="10">
        <v>233931.68354167999</v>
      </c>
      <c r="G323" s="10">
        <v>316697.38505219499</v>
      </c>
      <c r="H323" s="16">
        <v>-0.26134002179043703</v>
      </c>
      <c r="I323" s="10">
        <v>-82765.701510515195</v>
      </c>
      <c r="J323" s="10">
        <v>1186.02557058244</v>
      </c>
      <c r="K323" s="10">
        <v>1605.6448238298301</v>
      </c>
      <c r="L323" s="10" t="s">
        <v>27</v>
      </c>
      <c r="M323" s="10" t="s">
        <v>14</v>
      </c>
    </row>
    <row r="324" spans="1:13" x14ac:dyDescent="0.25">
      <c r="A324" s="4" t="s">
        <v>972</v>
      </c>
      <c r="B324" s="9">
        <v>724</v>
      </c>
      <c r="C324" s="9" t="s">
        <v>973</v>
      </c>
      <c r="D324" s="9" t="s">
        <v>974</v>
      </c>
      <c r="E324" s="10">
        <v>586.79999999999995</v>
      </c>
      <c r="F324" s="10">
        <v>661587.42612444004</v>
      </c>
      <c r="G324" s="10">
        <v>681419.05100818397</v>
      </c>
      <c r="H324" s="16">
        <v>-2.9103420067874999E-2</v>
      </c>
      <c r="I324" s="10">
        <v>-19831.624883743902</v>
      </c>
      <c r="J324" s="10">
        <v>1127.44960143906</v>
      </c>
      <c r="K324" s="10">
        <v>1161.24582653065</v>
      </c>
      <c r="L324" s="10" t="s">
        <v>27</v>
      </c>
      <c r="M324" s="10" t="s">
        <v>14</v>
      </c>
    </row>
    <row r="325" spans="1:13" x14ac:dyDescent="0.25">
      <c r="A325" s="4" t="s">
        <v>975</v>
      </c>
      <c r="B325" s="9">
        <v>815</v>
      </c>
      <c r="C325" s="9" t="s">
        <v>976</v>
      </c>
      <c r="D325" s="9" t="s">
        <v>977</v>
      </c>
      <c r="E325" s="10">
        <v>4176.17</v>
      </c>
      <c r="F325" s="10">
        <v>4993888.7519138204</v>
      </c>
      <c r="G325" s="10">
        <v>6169416.7211854998</v>
      </c>
      <c r="H325" s="16">
        <v>-0.19054118442590601</v>
      </c>
      <c r="I325" s="10">
        <v>-1175527.9692716801</v>
      </c>
      <c r="J325" s="10">
        <v>1195.8059063481201</v>
      </c>
      <c r="K325" s="10">
        <v>1477.2906086642799</v>
      </c>
      <c r="L325" s="10" t="s">
        <v>13</v>
      </c>
      <c r="M325" s="10" t="s">
        <v>14</v>
      </c>
    </row>
    <row r="326" spans="1:13" x14ac:dyDescent="0.25">
      <c r="A326" s="4" t="s">
        <v>978</v>
      </c>
      <c r="B326" s="9">
        <v>816</v>
      </c>
      <c r="C326" s="9" t="s">
        <v>979</v>
      </c>
      <c r="D326" s="9" t="s">
        <v>980</v>
      </c>
      <c r="E326" s="10">
        <v>140.84</v>
      </c>
      <c r="F326" s="10">
        <v>497444.46775548998</v>
      </c>
      <c r="G326" s="10">
        <v>461007.27970879403</v>
      </c>
      <c r="H326" s="16">
        <v>7.9038205361339001E-2</v>
      </c>
      <c r="I326" s="10">
        <v>36437.188046695897</v>
      </c>
      <c r="J326" s="10">
        <v>3531.98287244739</v>
      </c>
      <c r="K326" s="10">
        <v>3273.2695236352902</v>
      </c>
      <c r="L326" s="10" t="s">
        <v>27</v>
      </c>
      <c r="M326" s="10" t="s">
        <v>71</v>
      </c>
    </row>
    <row r="327" spans="1:13" x14ac:dyDescent="0.25">
      <c r="A327" s="4" t="s">
        <v>981</v>
      </c>
      <c r="B327" s="9">
        <v>819</v>
      </c>
      <c r="C327" s="9" t="s">
        <v>982</v>
      </c>
      <c r="D327" s="9" t="s">
        <v>983</v>
      </c>
      <c r="E327" s="10">
        <v>69796.83</v>
      </c>
      <c r="F327" s="10">
        <v>82245632.970620796</v>
      </c>
      <c r="G327" s="10">
        <v>85396122.075987101</v>
      </c>
      <c r="H327" s="16">
        <v>-3.6892648387042398E-2</v>
      </c>
      <c r="I327" s="10">
        <v>-3150489.1053663502</v>
      </c>
      <c r="J327" s="10">
        <v>1178.3577129594701</v>
      </c>
      <c r="K327" s="10">
        <v>1223.4957099912299</v>
      </c>
      <c r="L327" s="10" t="s">
        <v>27</v>
      </c>
      <c r="M327" s="10" t="s">
        <v>14</v>
      </c>
    </row>
    <row r="328" spans="1:13" x14ac:dyDescent="0.25">
      <c r="A328" s="4" t="s">
        <v>984</v>
      </c>
      <c r="B328" s="9">
        <v>820</v>
      </c>
      <c r="C328" s="9" t="s">
        <v>985</v>
      </c>
      <c r="D328" s="9" t="s">
        <v>986</v>
      </c>
      <c r="E328" s="10">
        <v>11304.48</v>
      </c>
      <c r="F328" s="10">
        <v>7514668.8030975601</v>
      </c>
      <c r="G328" s="10">
        <v>9284066.3769187406</v>
      </c>
      <c r="H328" s="16">
        <v>-0.19058433039859601</v>
      </c>
      <c r="I328" s="10">
        <v>-1769397.57382118</v>
      </c>
      <c r="J328" s="10">
        <v>664.75139087313698</v>
      </c>
      <c r="K328" s="10">
        <v>821.27319230240903</v>
      </c>
      <c r="L328" s="10" t="s">
        <v>13</v>
      </c>
      <c r="M328" s="10" t="s">
        <v>14</v>
      </c>
    </row>
    <row r="329" spans="1:13" x14ac:dyDescent="0.25">
      <c r="A329" s="4" t="s">
        <v>987</v>
      </c>
      <c r="B329" s="9">
        <v>821</v>
      </c>
      <c r="C329" s="9" t="s">
        <v>988</v>
      </c>
      <c r="D329" s="9" t="s">
        <v>989</v>
      </c>
      <c r="E329" s="10">
        <v>3388.67</v>
      </c>
      <c r="F329" s="10">
        <v>1845510.7588990999</v>
      </c>
      <c r="G329" s="10">
        <v>2236116.6549557601</v>
      </c>
      <c r="H329" s="16">
        <v>-0.17468046454150099</v>
      </c>
      <c r="I329" s="10">
        <v>-390605.896056659</v>
      </c>
      <c r="J329" s="10">
        <v>544.61212183514499</v>
      </c>
      <c r="K329" s="10">
        <v>659.88032324060998</v>
      </c>
      <c r="L329" s="10" t="s">
        <v>13</v>
      </c>
      <c r="M329" s="10" t="s">
        <v>14</v>
      </c>
    </row>
    <row r="330" spans="1:13" x14ac:dyDescent="0.25">
      <c r="A330" s="4" t="s">
        <v>990</v>
      </c>
      <c r="B330" s="9">
        <v>822</v>
      </c>
      <c r="C330" s="9" t="s">
        <v>991</v>
      </c>
      <c r="D330" s="9" t="s">
        <v>992</v>
      </c>
      <c r="E330" s="10">
        <v>2548</v>
      </c>
      <c r="F330" s="10">
        <v>2023403.47883185</v>
      </c>
      <c r="G330" s="10">
        <v>2256026.2078507398</v>
      </c>
      <c r="H330" s="16">
        <v>-0.103111713954999</v>
      </c>
      <c r="I330" s="10">
        <v>-232622.72901888599</v>
      </c>
      <c r="J330" s="10">
        <v>794.11439514593803</v>
      </c>
      <c r="K330" s="10">
        <v>885.41059962744703</v>
      </c>
      <c r="L330" s="10" t="s">
        <v>13</v>
      </c>
      <c r="M330" s="10" t="s">
        <v>14</v>
      </c>
    </row>
    <row r="331" spans="1:13" x14ac:dyDescent="0.25">
      <c r="A331" s="4" t="s">
        <v>993</v>
      </c>
      <c r="B331" s="9">
        <v>823</v>
      </c>
      <c r="C331" s="9" t="s">
        <v>994</v>
      </c>
      <c r="D331" s="9" t="s">
        <v>995</v>
      </c>
      <c r="E331" s="10">
        <v>279.63</v>
      </c>
      <c r="F331" s="10">
        <v>654358.81752957997</v>
      </c>
      <c r="G331" s="10">
        <v>748194.78320868604</v>
      </c>
      <c r="H331" s="16">
        <v>-0.12541649285054399</v>
      </c>
      <c r="I331" s="10">
        <v>-93835.965679106404</v>
      </c>
      <c r="J331" s="10">
        <v>2340.0880360818901</v>
      </c>
      <c r="K331" s="10">
        <v>2675.6599192099802</v>
      </c>
      <c r="L331" s="10" t="s">
        <v>27</v>
      </c>
      <c r="M331" s="10" t="s">
        <v>71</v>
      </c>
    </row>
    <row r="332" spans="1:13" x14ac:dyDescent="0.25">
      <c r="A332" s="4" t="s">
        <v>996</v>
      </c>
      <c r="B332" s="9">
        <v>826</v>
      </c>
      <c r="C332" s="9" t="s">
        <v>997</v>
      </c>
      <c r="D332" s="9" t="s">
        <v>998</v>
      </c>
      <c r="E332" s="10">
        <v>11265.53</v>
      </c>
      <c r="F332" s="10">
        <v>15367888.050358601</v>
      </c>
      <c r="G332" s="10">
        <v>17404590.816436701</v>
      </c>
      <c r="H332" s="16">
        <v>-0.117021008282174</v>
      </c>
      <c r="I332" s="10">
        <v>-2036702.7660780801</v>
      </c>
      <c r="J332" s="10">
        <v>1364.1513582013999</v>
      </c>
      <c r="K332" s="10">
        <v>1544.94203259293</v>
      </c>
      <c r="L332" s="10" t="s">
        <v>13</v>
      </c>
      <c r="M332" s="10" t="s">
        <v>297</v>
      </c>
    </row>
    <row r="333" spans="1:13" x14ac:dyDescent="0.25">
      <c r="A333" s="4" t="s">
        <v>999</v>
      </c>
      <c r="B333" s="9">
        <v>827</v>
      </c>
      <c r="C333" s="9" t="s">
        <v>1000</v>
      </c>
      <c r="D333" s="9" t="s">
        <v>1001</v>
      </c>
      <c r="E333" s="10">
        <v>2373.63</v>
      </c>
      <c r="F333" s="10">
        <v>5231093.3356533796</v>
      </c>
      <c r="G333" s="10">
        <v>5452033.7346197898</v>
      </c>
      <c r="H333" s="16">
        <v>-4.0524400566978001E-2</v>
      </c>
      <c r="I333" s="10">
        <v>-220940.398966409</v>
      </c>
      <c r="J333" s="10">
        <v>2203.8368809180001</v>
      </c>
      <c r="K333" s="10">
        <v>2296.91811049733</v>
      </c>
      <c r="L333" s="10" t="s">
        <v>13</v>
      </c>
      <c r="M333" s="10" t="s">
        <v>14</v>
      </c>
    </row>
    <row r="334" spans="1:13" x14ac:dyDescent="0.25">
      <c r="A334" s="4" t="s">
        <v>1002</v>
      </c>
      <c r="B334" s="9">
        <v>828</v>
      </c>
      <c r="C334" s="9" t="s">
        <v>1003</v>
      </c>
      <c r="D334" s="9" t="s">
        <v>1004</v>
      </c>
      <c r="E334" s="10">
        <v>335.69</v>
      </c>
      <c r="F334" s="10">
        <v>1170976.25684798</v>
      </c>
      <c r="G334" s="10">
        <v>1146268.2241066</v>
      </c>
      <c r="H334" s="16">
        <v>2.15551929485285E-2</v>
      </c>
      <c r="I334" s="10">
        <v>24708.032741384799</v>
      </c>
      <c r="J334" s="10">
        <v>3488.2667247996101</v>
      </c>
      <c r="K334" s="10">
        <v>3414.66300487532</v>
      </c>
      <c r="L334" s="10" t="s">
        <v>27</v>
      </c>
      <c r="M334" s="10" t="s">
        <v>71</v>
      </c>
    </row>
    <row r="335" spans="1:13" x14ac:dyDescent="0.25">
      <c r="A335" s="4" t="s">
        <v>1005</v>
      </c>
      <c r="B335" s="9">
        <v>830</v>
      </c>
      <c r="C335" s="9" t="s">
        <v>1006</v>
      </c>
      <c r="D335" s="9" t="s">
        <v>1007</v>
      </c>
      <c r="E335" s="10">
        <v>3119.7</v>
      </c>
      <c r="F335" s="10">
        <v>2741986.7538787499</v>
      </c>
      <c r="G335" s="10">
        <v>4569178.6494897902</v>
      </c>
      <c r="H335" s="16">
        <v>-0.39989504367816098</v>
      </c>
      <c r="I335" s="10">
        <v>-1827191.8956110401</v>
      </c>
      <c r="J335" s="10">
        <v>878.92642045028299</v>
      </c>
      <c r="K335" s="10">
        <v>1464.62116533314</v>
      </c>
      <c r="L335" s="10" t="s">
        <v>13</v>
      </c>
      <c r="M335" s="10" t="s">
        <v>14</v>
      </c>
    </row>
    <row r="336" spans="1:13" x14ac:dyDescent="0.25">
      <c r="A336" s="4" t="s">
        <v>1008</v>
      </c>
      <c r="B336" s="9">
        <v>831</v>
      </c>
      <c r="C336" s="9" t="s">
        <v>1009</v>
      </c>
      <c r="D336" s="9" t="s">
        <v>1010</v>
      </c>
      <c r="E336" s="10">
        <v>1293.17</v>
      </c>
      <c r="F336" s="10">
        <v>3273821.9495676002</v>
      </c>
      <c r="G336" s="10">
        <v>3109669.36411398</v>
      </c>
      <c r="H336" s="16">
        <v>5.2787793888304797E-2</v>
      </c>
      <c r="I336" s="10">
        <v>164152.58545362399</v>
      </c>
      <c r="J336" s="10">
        <v>2531.6253466810999</v>
      </c>
      <c r="K336" s="10">
        <v>2404.68721367954</v>
      </c>
      <c r="L336" s="10" t="s">
        <v>13</v>
      </c>
      <c r="M336" s="10" t="s">
        <v>71</v>
      </c>
    </row>
    <row r="337" spans="1:13" x14ac:dyDescent="0.25">
      <c r="A337" s="4" t="s">
        <v>1011</v>
      </c>
      <c r="B337" s="9">
        <v>832</v>
      </c>
      <c r="C337" s="9" t="s">
        <v>1012</v>
      </c>
      <c r="D337" s="9" t="s">
        <v>1013</v>
      </c>
      <c r="E337" s="10">
        <v>526.74</v>
      </c>
      <c r="F337" s="10">
        <v>1863694.2123596</v>
      </c>
      <c r="G337" s="10">
        <v>1987314.7741662799</v>
      </c>
      <c r="H337" s="16">
        <v>-6.2204822010916101E-2</v>
      </c>
      <c r="I337" s="10">
        <v>-123620.561806677</v>
      </c>
      <c r="J337" s="10">
        <v>3538.1672406872499</v>
      </c>
      <c r="K337" s="10">
        <v>3772.8571480546002</v>
      </c>
      <c r="L337" s="10" t="s">
        <v>27</v>
      </c>
      <c r="M337" s="10" t="s">
        <v>43</v>
      </c>
    </row>
    <row r="338" spans="1:13" x14ac:dyDescent="0.25">
      <c r="A338" s="4" t="s">
        <v>1014</v>
      </c>
      <c r="B338" s="9">
        <v>833</v>
      </c>
      <c r="C338" s="9" t="s">
        <v>1015</v>
      </c>
      <c r="D338" s="9" t="s">
        <v>1016</v>
      </c>
      <c r="E338" s="10">
        <v>436.7</v>
      </c>
      <c r="F338" s="10">
        <v>2533614.61097812</v>
      </c>
      <c r="G338" s="10">
        <v>2464722.2059585298</v>
      </c>
      <c r="H338" s="16">
        <v>2.7951387321883101E-2</v>
      </c>
      <c r="I338" s="10">
        <v>68892.405019593003</v>
      </c>
      <c r="J338" s="10">
        <v>5801.7279848365497</v>
      </c>
      <c r="K338" s="10">
        <v>5643.9711608851103</v>
      </c>
      <c r="L338" s="10" t="s">
        <v>27</v>
      </c>
      <c r="M338" s="10" t="s">
        <v>14</v>
      </c>
    </row>
    <row r="339" spans="1:13" x14ac:dyDescent="0.25">
      <c r="A339" s="4" t="s">
        <v>1017</v>
      </c>
      <c r="B339" s="9">
        <v>834</v>
      </c>
      <c r="C339" s="9" t="s">
        <v>1018</v>
      </c>
      <c r="D339" s="9" t="s">
        <v>1019</v>
      </c>
      <c r="E339" s="10">
        <v>8394.9699999999993</v>
      </c>
      <c r="F339" s="10">
        <v>12212669.281540601</v>
      </c>
      <c r="G339" s="10">
        <v>13225778.0114347</v>
      </c>
      <c r="H339" s="16">
        <v>-7.6601068687084703E-2</v>
      </c>
      <c r="I339" s="10">
        <v>-1013108.72989404</v>
      </c>
      <c r="J339" s="10">
        <v>1454.7603245205901</v>
      </c>
      <c r="K339" s="10">
        <v>1575.44077125168</v>
      </c>
      <c r="L339" s="10" t="s">
        <v>13</v>
      </c>
      <c r="M339" s="10" t="s">
        <v>14</v>
      </c>
    </row>
    <row r="340" spans="1:13" x14ac:dyDescent="0.25">
      <c r="A340" s="4" t="s">
        <v>1020</v>
      </c>
      <c r="B340" s="9">
        <v>835</v>
      </c>
      <c r="C340" s="9" t="s">
        <v>1021</v>
      </c>
      <c r="D340" s="9" t="s">
        <v>1022</v>
      </c>
      <c r="E340" s="10">
        <v>4700.3599999999997</v>
      </c>
      <c r="F340" s="10">
        <v>10219380.871980401</v>
      </c>
      <c r="G340" s="10">
        <v>10584369.832322299</v>
      </c>
      <c r="H340" s="16">
        <v>-3.4483768625254201E-2</v>
      </c>
      <c r="I340" s="10">
        <v>-364988.960341923</v>
      </c>
      <c r="J340" s="10">
        <v>2174.1698235838098</v>
      </c>
      <c r="K340" s="10">
        <v>2251.82110143103</v>
      </c>
      <c r="L340" s="10" t="s">
        <v>13</v>
      </c>
      <c r="M340" s="10" t="s">
        <v>71</v>
      </c>
    </row>
    <row r="341" spans="1:13" x14ac:dyDescent="0.25">
      <c r="A341" s="4" t="s">
        <v>1023</v>
      </c>
      <c r="B341" s="9">
        <v>836</v>
      </c>
      <c r="C341" s="9" t="s">
        <v>1024</v>
      </c>
      <c r="D341" s="9" t="s">
        <v>1025</v>
      </c>
      <c r="E341" s="10">
        <v>3956.27</v>
      </c>
      <c r="F341" s="10">
        <v>11958735.8795768</v>
      </c>
      <c r="G341" s="10">
        <v>13070078.6094542</v>
      </c>
      <c r="H341" s="16">
        <v>-8.5029536782850995E-2</v>
      </c>
      <c r="I341" s="10">
        <v>-1111342.7298773399</v>
      </c>
      <c r="J341" s="10">
        <v>3022.7299652391798</v>
      </c>
      <c r="K341" s="10">
        <v>3303.6366601506402</v>
      </c>
      <c r="L341" s="10" t="s">
        <v>13</v>
      </c>
      <c r="M341" s="10" t="s">
        <v>14</v>
      </c>
    </row>
    <row r="342" spans="1:13" x14ac:dyDescent="0.25">
      <c r="A342" s="4" t="s">
        <v>1026</v>
      </c>
      <c r="B342" s="9">
        <v>838</v>
      </c>
      <c r="C342" s="9" t="s">
        <v>1027</v>
      </c>
      <c r="D342" s="9" t="s">
        <v>1028</v>
      </c>
      <c r="E342" s="10">
        <v>2061.16</v>
      </c>
      <c r="F342" s="10">
        <v>3053762.1066492</v>
      </c>
      <c r="G342" s="10">
        <v>3295520.7699430501</v>
      </c>
      <c r="H342" s="16">
        <v>-7.3359775334698202E-2</v>
      </c>
      <c r="I342" s="10">
        <v>-241758.66329385401</v>
      </c>
      <c r="J342" s="10">
        <v>1481.5745049628399</v>
      </c>
      <c r="K342" s="10">
        <v>1598.86703115869</v>
      </c>
      <c r="L342" s="10" t="s">
        <v>13</v>
      </c>
      <c r="M342" s="10" t="s">
        <v>14</v>
      </c>
    </row>
    <row r="343" spans="1:13" x14ac:dyDescent="0.25">
      <c r="A343" s="4" t="s">
        <v>1029</v>
      </c>
      <c r="B343" s="9">
        <v>839</v>
      </c>
      <c r="C343" s="9" t="s">
        <v>1030</v>
      </c>
      <c r="D343" s="9" t="s">
        <v>1031</v>
      </c>
      <c r="E343" s="10">
        <v>1430.32</v>
      </c>
      <c r="F343" s="10">
        <v>3299084.5989839002</v>
      </c>
      <c r="G343" s="10">
        <v>3760144.6915163901</v>
      </c>
      <c r="H343" s="16">
        <v>-0.12261764648917001</v>
      </c>
      <c r="I343" s="10">
        <v>-461060.092532487</v>
      </c>
      <c r="J343" s="10">
        <v>2306.5360192012299</v>
      </c>
      <c r="K343" s="10">
        <v>2628.8835306199899</v>
      </c>
      <c r="L343" s="10" t="s">
        <v>13</v>
      </c>
      <c r="M343" s="10" t="s">
        <v>14</v>
      </c>
    </row>
    <row r="344" spans="1:13" x14ac:dyDescent="0.25">
      <c r="A344" s="4" t="s">
        <v>1032</v>
      </c>
      <c r="B344" s="9">
        <v>840</v>
      </c>
      <c r="C344" s="9" t="s">
        <v>1033</v>
      </c>
      <c r="D344" s="9" t="s">
        <v>1034</v>
      </c>
      <c r="E344" s="10">
        <v>364.82</v>
      </c>
      <c r="F344" s="10">
        <v>1283197.60447765</v>
      </c>
      <c r="G344" s="10">
        <v>1571189.29719906</v>
      </c>
      <c r="H344" s="16">
        <v>-0.18329535036599801</v>
      </c>
      <c r="I344" s="10">
        <v>-287991.69272140699</v>
      </c>
      <c r="J344" s="10">
        <v>3517.3444561089</v>
      </c>
      <c r="K344" s="10">
        <v>4306.7520892469101</v>
      </c>
      <c r="L344" s="10" t="s">
        <v>27</v>
      </c>
      <c r="M344" s="10" t="s">
        <v>71</v>
      </c>
    </row>
    <row r="345" spans="1:13" x14ac:dyDescent="0.25">
      <c r="A345" s="4" t="s">
        <v>1035</v>
      </c>
      <c r="B345" s="9">
        <v>842</v>
      </c>
      <c r="C345" s="9" t="s">
        <v>1036</v>
      </c>
      <c r="D345" s="9" t="s">
        <v>1037</v>
      </c>
      <c r="E345" s="10">
        <v>7063.2</v>
      </c>
      <c r="F345" s="10">
        <v>9264016.9487260804</v>
      </c>
      <c r="G345" s="10">
        <v>10222446.4625967</v>
      </c>
      <c r="H345" s="16">
        <v>-9.3757352251976497E-2</v>
      </c>
      <c r="I345" s="10">
        <v>-958429.513870653</v>
      </c>
      <c r="J345" s="10">
        <v>1311.5892157557601</v>
      </c>
      <c r="K345" s="10">
        <v>1447.2826003223399</v>
      </c>
      <c r="L345" s="10" t="s">
        <v>13</v>
      </c>
      <c r="M345" s="10" t="s">
        <v>14</v>
      </c>
    </row>
    <row r="346" spans="1:13" x14ac:dyDescent="0.25">
      <c r="A346" s="4" t="s">
        <v>1038</v>
      </c>
      <c r="B346" s="9">
        <v>843</v>
      </c>
      <c r="C346" s="9" t="s">
        <v>1039</v>
      </c>
      <c r="D346" s="9" t="s">
        <v>1040</v>
      </c>
      <c r="E346" s="10">
        <v>1307.8900000000001</v>
      </c>
      <c r="F346" s="10">
        <v>5706658.0842079399</v>
      </c>
      <c r="G346" s="10">
        <v>4551632.8025853299</v>
      </c>
      <c r="H346" s="16">
        <v>0.25376064628204398</v>
      </c>
      <c r="I346" s="10">
        <v>1155025.2816226</v>
      </c>
      <c r="J346" s="10">
        <v>4363.2553840215496</v>
      </c>
      <c r="K346" s="10">
        <v>3480.1342640324001</v>
      </c>
      <c r="L346" s="10" t="s">
        <v>13</v>
      </c>
      <c r="M346" s="10" t="s">
        <v>14</v>
      </c>
    </row>
    <row r="347" spans="1:13" x14ac:dyDescent="0.25">
      <c r="A347" s="4" t="s">
        <v>1041</v>
      </c>
      <c r="B347" s="9">
        <v>844</v>
      </c>
      <c r="C347" s="9" t="s">
        <v>1042</v>
      </c>
      <c r="D347" s="9" t="s">
        <v>1043</v>
      </c>
      <c r="E347" s="10">
        <v>2015.99</v>
      </c>
      <c r="F347" s="10">
        <v>14338700.4837944</v>
      </c>
      <c r="G347" s="10">
        <v>12531803.9651231</v>
      </c>
      <c r="H347" s="16">
        <v>0.144184869448957</v>
      </c>
      <c r="I347" s="10">
        <v>1806896.5186712099</v>
      </c>
      <c r="J347" s="10">
        <v>7112.4859169908304</v>
      </c>
      <c r="K347" s="10">
        <v>6216.2034360900298</v>
      </c>
      <c r="L347" s="10" t="s">
        <v>13</v>
      </c>
      <c r="M347" s="10" t="s">
        <v>71</v>
      </c>
    </row>
    <row r="348" spans="1:13" x14ac:dyDescent="0.25">
      <c r="A348" s="4" t="s">
        <v>1044</v>
      </c>
      <c r="B348" s="9">
        <v>845</v>
      </c>
      <c r="C348" s="9" t="s">
        <v>1045</v>
      </c>
      <c r="D348" s="9" t="s">
        <v>1046</v>
      </c>
      <c r="E348" s="10">
        <v>1040.93</v>
      </c>
      <c r="F348" s="10">
        <v>10682127.287887899</v>
      </c>
      <c r="G348" s="10">
        <v>11574222.7692637</v>
      </c>
      <c r="H348" s="16">
        <v>-7.7076059374352204E-2</v>
      </c>
      <c r="I348" s="10">
        <v>-892095.48137574596</v>
      </c>
      <c r="J348" s="10">
        <v>10262.0995531764</v>
      </c>
      <c r="K348" s="10">
        <v>11119.1172982464</v>
      </c>
      <c r="L348" s="10" t="s">
        <v>13</v>
      </c>
      <c r="M348" s="10" t="s">
        <v>14</v>
      </c>
    </row>
    <row r="349" spans="1:13" x14ac:dyDescent="0.25">
      <c r="A349" s="4" t="s">
        <v>1047</v>
      </c>
      <c r="B349" s="9">
        <v>846</v>
      </c>
      <c r="C349" s="9" t="s">
        <v>1048</v>
      </c>
      <c r="D349" s="9" t="s">
        <v>1049</v>
      </c>
      <c r="E349" s="10">
        <v>812.11</v>
      </c>
      <c r="F349" s="10">
        <v>1046931.74509154</v>
      </c>
      <c r="G349" s="10">
        <v>613409.48467475502</v>
      </c>
      <c r="H349" s="16">
        <v>0.70674202347335502</v>
      </c>
      <c r="I349" s="10">
        <v>433522.26041678502</v>
      </c>
      <c r="J349" s="10">
        <v>1289.1501706561201</v>
      </c>
      <c r="K349" s="10">
        <v>755.32807707669599</v>
      </c>
      <c r="L349" s="10" t="s">
        <v>13</v>
      </c>
      <c r="M349" s="10" t="s">
        <v>14</v>
      </c>
    </row>
    <row r="350" spans="1:13" x14ac:dyDescent="0.25">
      <c r="A350" s="4" t="s">
        <v>1050</v>
      </c>
      <c r="B350" s="9">
        <v>847</v>
      </c>
      <c r="C350" s="9" t="s">
        <v>1051</v>
      </c>
      <c r="D350" s="9" t="s">
        <v>1052</v>
      </c>
      <c r="E350" s="10">
        <v>989.28</v>
      </c>
      <c r="F350" s="10">
        <v>1510043.5205198999</v>
      </c>
      <c r="G350" s="10">
        <v>1871880.19001372</v>
      </c>
      <c r="H350" s="16">
        <v>-0.193301190655354</v>
      </c>
      <c r="I350" s="10">
        <v>-361836.66949382401</v>
      </c>
      <c r="J350" s="10">
        <v>1526.4065992640101</v>
      </c>
      <c r="K350" s="10">
        <v>1892.1641901319399</v>
      </c>
      <c r="L350" s="10" t="s">
        <v>13</v>
      </c>
      <c r="M350" s="10" t="s">
        <v>14</v>
      </c>
    </row>
    <row r="351" spans="1:13" x14ac:dyDescent="0.25">
      <c r="A351" s="4" t="s">
        <v>1053</v>
      </c>
      <c r="B351" s="9">
        <v>848</v>
      </c>
      <c r="C351" s="9" t="s">
        <v>1054</v>
      </c>
      <c r="D351" s="9" t="s">
        <v>1055</v>
      </c>
      <c r="E351" s="10">
        <v>280.56</v>
      </c>
      <c r="F351" s="10">
        <v>791556.74164035998</v>
      </c>
      <c r="G351" s="10">
        <v>794744.88113634696</v>
      </c>
      <c r="H351" s="16">
        <v>-4.0115256752945002E-3</v>
      </c>
      <c r="I351" s="10">
        <v>-3188.1394959873301</v>
      </c>
      <c r="J351" s="10">
        <v>2821.3456716579699</v>
      </c>
      <c r="K351" s="10">
        <v>2832.70915717261</v>
      </c>
      <c r="L351" s="10" t="s">
        <v>27</v>
      </c>
      <c r="M351" s="10" t="s">
        <v>71</v>
      </c>
    </row>
    <row r="352" spans="1:13" x14ac:dyDescent="0.25">
      <c r="A352" s="4" t="s">
        <v>1056</v>
      </c>
      <c r="B352" s="9">
        <v>849</v>
      </c>
      <c r="C352" s="9" t="s">
        <v>1057</v>
      </c>
      <c r="D352" s="9" t="s">
        <v>1058</v>
      </c>
      <c r="E352" s="10">
        <v>165.48</v>
      </c>
      <c r="F352" s="10">
        <v>1022073.18562251</v>
      </c>
      <c r="G352" s="10">
        <v>885305.52072663198</v>
      </c>
      <c r="H352" s="16">
        <v>0.154486402370589</v>
      </c>
      <c r="I352" s="10">
        <v>136767.664895878</v>
      </c>
      <c r="J352" s="10">
        <v>6176.4151898870596</v>
      </c>
      <c r="K352" s="10">
        <v>5349.9245874222397</v>
      </c>
      <c r="L352" s="10" t="s">
        <v>27</v>
      </c>
      <c r="M352" s="10" t="s">
        <v>71</v>
      </c>
    </row>
    <row r="353" spans="1:13" x14ac:dyDescent="0.25">
      <c r="A353" s="4" t="s">
        <v>1059</v>
      </c>
      <c r="B353" s="9">
        <v>851</v>
      </c>
      <c r="C353" s="9" t="s">
        <v>1060</v>
      </c>
      <c r="D353" s="9" t="s">
        <v>1061</v>
      </c>
      <c r="E353" s="10">
        <v>2828.22</v>
      </c>
      <c r="F353" s="10">
        <v>2595163.3666065601</v>
      </c>
      <c r="G353" s="10">
        <v>4514223.3081346499</v>
      </c>
      <c r="H353" s="16">
        <v>-0.425114091735324</v>
      </c>
      <c r="I353" s="10">
        <v>-1919059.94152809</v>
      </c>
      <c r="J353" s="10">
        <v>917.59600264709297</v>
      </c>
      <c r="K353" s="10">
        <v>1596.13584096522</v>
      </c>
      <c r="L353" s="10" t="s">
        <v>13</v>
      </c>
      <c r="M353" s="10" t="s">
        <v>14</v>
      </c>
    </row>
    <row r="354" spans="1:13" x14ac:dyDescent="0.25">
      <c r="A354" s="4" t="s">
        <v>1062</v>
      </c>
      <c r="B354" s="9">
        <v>852</v>
      </c>
      <c r="C354" s="9" t="s">
        <v>1063</v>
      </c>
      <c r="D354" s="9" t="s">
        <v>1064</v>
      </c>
      <c r="E354" s="10">
        <v>1264.4100000000001</v>
      </c>
      <c r="F354" s="10">
        <v>3913273.2176766</v>
      </c>
      <c r="G354" s="10">
        <v>3727862.4068464101</v>
      </c>
      <c r="H354" s="16">
        <v>4.9736495233750497E-2</v>
      </c>
      <c r="I354" s="10">
        <v>185410.81083019401</v>
      </c>
      <c r="J354" s="10">
        <v>3094.9401046152798</v>
      </c>
      <c r="K354" s="10">
        <v>2948.3019011605502</v>
      </c>
      <c r="L354" s="10" t="s">
        <v>13</v>
      </c>
      <c r="M354" s="10" t="s">
        <v>14</v>
      </c>
    </row>
    <row r="355" spans="1:13" x14ac:dyDescent="0.25">
      <c r="A355" s="4" t="s">
        <v>1065</v>
      </c>
      <c r="B355" s="9">
        <v>853</v>
      </c>
      <c r="C355" s="9" t="s">
        <v>1066</v>
      </c>
      <c r="D355" s="9" t="s">
        <v>1067</v>
      </c>
      <c r="E355" s="10">
        <v>845.8</v>
      </c>
      <c r="F355" s="10">
        <v>4098737.8526448999</v>
      </c>
      <c r="G355" s="10">
        <v>3923468.2760008802</v>
      </c>
      <c r="H355" s="16">
        <v>4.46721024141081E-2</v>
      </c>
      <c r="I355" s="10">
        <v>175269.576644015</v>
      </c>
      <c r="J355" s="10">
        <v>4845.9894214292999</v>
      </c>
      <c r="K355" s="10">
        <v>4638.7659919613197</v>
      </c>
      <c r="L355" s="10" t="s">
        <v>13</v>
      </c>
      <c r="M355" s="10" t="s">
        <v>14</v>
      </c>
    </row>
    <row r="356" spans="1:13" x14ac:dyDescent="0.25">
      <c r="A356" s="4" t="s">
        <v>1068</v>
      </c>
      <c r="B356" s="9">
        <v>854</v>
      </c>
      <c r="C356" s="9" t="s">
        <v>1069</v>
      </c>
      <c r="D356" s="9" t="s">
        <v>1070</v>
      </c>
      <c r="E356" s="10">
        <v>1067.51</v>
      </c>
      <c r="F356" s="10">
        <v>8911230.6487621199</v>
      </c>
      <c r="G356" s="10">
        <v>7551555.9669046104</v>
      </c>
      <c r="H356" s="16">
        <v>0.180052255166539</v>
      </c>
      <c r="I356" s="10">
        <v>1359674.68185751</v>
      </c>
      <c r="J356" s="10">
        <v>8347.6788496240006</v>
      </c>
      <c r="K356" s="10">
        <v>7073.9908449612803</v>
      </c>
      <c r="L356" s="10" t="s">
        <v>13</v>
      </c>
      <c r="M356" s="10" t="s">
        <v>14</v>
      </c>
    </row>
    <row r="357" spans="1:13" x14ac:dyDescent="0.25">
      <c r="A357" s="4" t="s">
        <v>1071</v>
      </c>
      <c r="B357" s="9">
        <v>855</v>
      </c>
      <c r="C357" s="9" t="s">
        <v>1072</v>
      </c>
      <c r="D357" s="9" t="s">
        <v>1073</v>
      </c>
      <c r="E357" s="10">
        <v>6226.04</v>
      </c>
      <c r="F357" s="10">
        <v>5509133.7154012397</v>
      </c>
      <c r="G357" s="10">
        <v>4526130.2794635203</v>
      </c>
      <c r="H357" s="16">
        <v>0.217184078946627</v>
      </c>
      <c r="I357" s="10">
        <v>983003.43593772198</v>
      </c>
      <c r="J357" s="10">
        <v>884.85356910672601</v>
      </c>
      <c r="K357" s="10">
        <v>726.96774827394597</v>
      </c>
      <c r="L357" s="10" t="s">
        <v>13</v>
      </c>
      <c r="M357" s="10" t="s">
        <v>14</v>
      </c>
    </row>
    <row r="358" spans="1:13" x14ac:dyDescent="0.25">
      <c r="A358" s="4" t="s">
        <v>1074</v>
      </c>
      <c r="B358" s="9">
        <v>856</v>
      </c>
      <c r="C358" s="9" t="s">
        <v>1075</v>
      </c>
      <c r="D358" s="9" t="s">
        <v>1076</v>
      </c>
      <c r="E358" s="10">
        <v>3529.18</v>
      </c>
      <c r="F358" s="10">
        <v>4697420.91009764</v>
      </c>
      <c r="G358" s="10">
        <v>6608718.6434783898</v>
      </c>
      <c r="H358" s="16">
        <v>-0.289208519304548</v>
      </c>
      <c r="I358" s="10">
        <v>-1911297.7333807501</v>
      </c>
      <c r="J358" s="10">
        <v>1331.0233283929001</v>
      </c>
      <c r="K358" s="10">
        <v>1872.5932492755801</v>
      </c>
      <c r="L358" s="10" t="s">
        <v>88</v>
      </c>
      <c r="M358" s="10" t="s">
        <v>14</v>
      </c>
    </row>
    <row r="359" spans="1:13" x14ac:dyDescent="0.25">
      <c r="A359" s="4" t="s">
        <v>1077</v>
      </c>
      <c r="B359" s="9">
        <v>857</v>
      </c>
      <c r="C359" s="9" t="s">
        <v>1078</v>
      </c>
      <c r="D359" s="9" t="s">
        <v>1079</v>
      </c>
      <c r="E359" s="10">
        <v>563.86</v>
      </c>
      <c r="F359" s="10">
        <v>1449947.7367130001</v>
      </c>
      <c r="G359" s="10">
        <v>1406985.5050742</v>
      </c>
      <c r="H359" s="16">
        <v>3.0534949709048801E-2</v>
      </c>
      <c r="I359" s="10">
        <v>42962.231638801299</v>
      </c>
      <c r="J359" s="10">
        <v>2571.4676279803498</v>
      </c>
      <c r="K359" s="10">
        <v>2495.2745452314398</v>
      </c>
      <c r="L359" s="10" t="s">
        <v>27</v>
      </c>
      <c r="M359" s="10" t="s">
        <v>14</v>
      </c>
    </row>
    <row r="360" spans="1:13" x14ac:dyDescent="0.25">
      <c r="A360" s="4" t="s">
        <v>1080</v>
      </c>
      <c r="B360" s="9">
        <v>860</v>
      </c>
      <c r="C360" s="9" t="s">
        <v>1081</v>
      </c>
      <c r="D360" s="9" t="s">
        <v>1082</v>
      </c>
      <c r="E360" s="10">
        <v>6472.95</v>
      </c>
      <c r="F360" s="10">
        <v>6763469.2807341795</v>
      </c>
      <c r="G360" s="10">
        <v>7178256.0912523996</v>
      </c>
      <c r="H360" s="16">
        <v>-5.7783785538619799E-2</v>
      </c>
      <c r="I360" s="10">
        <v>-414786.81051822001</v>
      </c>
      <c r="J360" s="10">
        <v>1044.88205234618</v>
      </c>
      <c r="K360" s="10">
        <v>1108.96207930733</v>
      </c>
      <c r="L360" s="10" t="s">
        <v>13</v>
      </c>
      <c r="M360" s="10" t="s">
        <v>14</v>
      </c>
    </row>
    <row r="361" spans="1:13" x14ac:dyDescent="0.25">
      <c r="A361" s="4" t="s">
        <v>1083</v>
      </c>
      <c r="B361" s="9">
        <v>861</v>
      </c>
      <c r="C361" s="9" t="s">
        <v>1084</v>
      </c>
      <c r="D361" s="9" t="s">
        <v>1085</v>
      </c>
      <c r="E361" s="10">
        <v>1283.8900000000001</v>
      </c>
      <c r="F361" s="10">
        <v>3656243.85200206</v>
      </c>
      <c r="G361" s="10">
        <v>3583694.2301463</v>
      </c>
      <c r="H361" s="16">
        <v>2.02443671799537E-2</v>
      </c>
      <c r="I361" s="10">
        <v>72549.621855762802</v>
      </c>
      <c r="J361" s="10">
        <v>2847.7859100094702</v>
      </c>
      <c r="K361" s="10">
        <v>2791.2782482504699</v>
      </c>
      <c r="L361" s="10" t="s">
        <v>13</v>
      </c>
      <c r="M361" s="10" t="s">
        <v>71</v>
      </c>
    </row>
    <row r="362" spans="1:13" x14ac:dyDescent="0.25">
      <c r="A362" s="4" t="s">
        <v>1086</v>
      </c>
      <c r="B362" s="9">
        <v>862</v>
      </c>
      <c r="C362" s="9" t="s">
        <v>1087</v>
      </c>
      <c r="D362" s="9" t="s">
        <v>1088</v>
      </c>
      <c r="E362" s="10">
        <v>1215.4100000000001</v>
      </c>
      <c r="F362" s="10">
        <v>6310846.8619639603</v>
      </c>
      <c r="G362" s="10">
        <v>5555715.2594259204</v>
      </c>
      <c r="H362" s="16">
        <v>0.135919781212125</v>
      </c>
      <c r="I362" s="10">
        <v>755131.60253803595</v>
      </c>
      <c r="J362" s="10">
        <v>5192.3604890234201</v>
      </c>
      <c r="K362" s="10">
        <v>4571.0626532823699</v>
      </c>
      <c r="L362" s="10" t="s">
        <v>13</v>
      </c>
      <c r="M362" s="10" t="s">
        <v>14</v>
      </c>
    </row>
    <row r="363" spans="1:13" x14ac:dyDescent="0.25">
      <c r="A363" s="4" t="s">
        <v>1089</v>
      </c>
      <c r="B363" s="9">
        <v>863</v>
      </c>
      <c r="C363" s="9" t="s">
        <v>1090</v>
      </c>
      <c r="D363" s="9" t="s">
        <v>1091</v>
      </c>
      <c r="E363" s="10">
        <v>537.41</v>
      </c>
      <c r="F363" s="10">
        <v>4923249.3938039998</v>
      </c>
      <c r="G363" s="10">
        <v>4072914.7819366702</v>
      </c>
      <c r="H363" s="16">
        <v>0.208777904128647</v>
      </c>
      <c r="I363" s="10">
        <v>850334.61186732596</v>
      </c>
      <c r="J363" s="10">
        <v>9161.0677021343108</v>
      </c>
      <c r="K363" s="10">
        <v>7578.7848792107998</v>
      </c>
      <c r="L363" s="10" t="s">
        <v>27</v>
      </c>
      <c r="M363" s="10" t="s">
        <v>84</v>
      </c>
    </row>
    <row r="364" spans="1:13" x14ac:dyDescent="0.25">
      <c r="A364" s="4" t="s">
        <v>1092</v>
      </c>
      <c r="B364" s="9">
        <v>864</v>
      </c>
      <c r="C364" s="9" t="s">
        <v>1093</v>
      </c>
      <c r="D364" s="9" t="s">
        <v>1094</v>
      </c>
      <c r="E364" s="10">
        <v>2333</v>
      </c>
      <c r="F364" s="10">
        <v>3991867.9123603199</v>
      </c>
      <c r="G364" s="10">
        <v>4052775.1909790202</v>
      </c>
      <c r="H364" s="16">
        <v>-1.50285361878124E-2</v>
      </c>
      <c r="I364" s="10">
        <v>-60907.278618696597</v>
      </c>
      <c r="J364" s="10">
        <v>1711.04496886426</v>
      </c>
      <c r="K364" s="10">
        <v>1737.1518178221199</v>
      </c>
      <c r="L364" s="10" t="s">
        <v>13</v>
      </c>
      <c r="M364" s="10" t="s">
        <v>14</v>
      </c>
    </row>
    <row r="365" spans="1:13" x14ac:dyDescent="0.25">
      <c r="A365" s="4" t="s">
        <v>1095</v>
      </c>
      <c r="B365" s="9">
        <v>865</v>
      </c>
      <c r="C365" s="9" t="s">
        <v>1096</v>
      </c>
      <c r="D365" s="9" t="s">
        <v>1097</v>
      </c>
      <c r="E365" s="10">
        <v>445.17</v>
      </c>
      <c r="F365" s="10">
        <v>1371709.3957151701</v>
      </c>
      <c r="G365" s="10">
        <v>1278024.1822931101</v>
      </c>
      <c r="H365" s="16">
        <v>7.33047267180571E-2</v>
      </c>
      <c r="I365" s="10">
        <v>93685.213422064393</v>
      </c>
      <c r="J365" s="10">
        <v>3081.3158921651702</v>
      </c>
      <c r="K365" s="10">
        <v>2870.8677186088598</v>
      </c>
      <c r="L365" s="10" t="s">
        <v>27</v>
      </c>
      <c r="M365" s="10" t="s">
        <v>14</v>
      </c>
    </row>
    <row r="366" spans="1:13" x14ac:dyDescent="0.25">
      <c r="A366" s="4" t="s">
        <v>1098</v>
      </c>
      <c r="B366" s="9">
        <v>868</v>
      </c>
      <c r="C366" s="9" t="s">
        <v>1099</v>
      </c>
      <c r="D366" s="9" t="s">
        <v>1100</v>
      </c>
      <c r="E366" s="10">
        <v>5845.75</v>
      </c>
      <c r="F366" s="10">
        <v>6476540.4366141204</v>
      </c>
      <c r="G366" s="10">
        <v>7175716.6483787196</v>
      </c>
      <c r="H366" s="16">
        <v>-9.7436429840436295E-2</v>
      </c>
      <c r="I366" s="10">
        <v>-699176.21176460502</v>
      </c>
      <c r="J366" s="10">
        <v>1107.9058181780099</v>
      </c>
      <c r="K366" s="10">
        <v>1227.51001126951</v>
      </c>
      <c r="L366" s="10" t="s">
        <v>13</v>
      </c>
      <c r="M366" s="10" t="s">
        <v>14</v>
      </c>
    </row>
    <row r="367" spans="1:13" x14ac:dyDescent="0.25">
      <c r="A367" s="4" t="s">
        <v>1101</v>
      </c>
      <c r="B367" s="9">
        <v>869</v>
      </c>
      <c r="C367" s="9" t="s">
        <v>1102</v>
      </c>
      <c r="D367" s="9" t="s">
        <v>1103</v>
      </c>
      <c r="E367" s="10">
        <v>706.58</v>
      </c>
      <c r="F367" s="10">
        <v>1894204.52226176</v>
      </c>
      <c r="G367" s="10">
        <v>1884598.8107197799</v>
      </c>
      <c r="H367" s="16">
        <v>5.0969529893258904E-3</v>
      </c>
      <c r="I367" s="10">
        <v>9605.7115419784095</v>
      </c>
      <c r="J367" s="10">
        <v>2680.8068757419701</v>
      </c>
      <c r="K367" s="10">
        <v>2667.2122204418201</v>
      </c>
      <c r="L367" s="10" t="s">
        <v>13</v>
      </c>
      <c r="M367" s="10" t="s">
        <v>43</v>
      </c>
    </row>
    <row r="368" spans="1:13" x14ac:dyDescent="0.25">
      <c r="A368" s="4" t="s">
        <v>1104</v>
      </c>
      <c r="B368" s="9">
        <v>870</v>
      </c>
      <c r="C368" s="9" t="s">
        <v>1105</v>
      </c>
      <c r="D368" s="9" t="s">
        <v>1106</v>
      </c>
      <c r="E368" s="10">
        <v>258.52999999999997</v>
      </c>
      <c r="F368" s="10">
        <v>1094178.4232939</v>
      </c>
      <c r="G368" s="10">
        <v>1041830.05397248</v>
      </c>
      <c r="H368" s="16">
        <v>5.0246553285550902E-2</v>
      </c>
      <c r="I368" s="10">
        <v>52348.3693214167</v>
      </c>
      <c r="J368" s="10">
        <v>4232.3073658527101</v>
      </c>
      <c r="K368" s="10">
        <v>4029.8226665086599</v>
      </c>
      <c r="L368" s="10" t="s">
        <v>27</v>
      </c>
      <c r="M368" s="10" t="s">
        <v>43</v>
      </c>
    </row>
    <row r="369" spans="1:13" x14ac:dyDescent="0.25">
      <c r="A369" s="4" t="s">
        <v>1107</v>
      </c>
      <c r="B369" s="9">
        <v>871</v>
      </c>
      <c r="C369" s="9" t="s">
        <v>1108</v>
      </c>
      <c r="D369" s="9" t="s">
        <v>1109</v>
      </c>
      <c r="E369" s="10">
        <v>216.4</v>
      </c>
      <c r="F369" s="10">
        <v>1730420.41343344</v>
      </c>
      <c r="G369" s="10">
        <v>1429022.47862442</v>
      </c>
      <c r="H369" s="16">
        <v>0.21091196207014601</v>
      </c>
      <c r="I369" s="10">
        <v>301397.93480902002</v>
      </c>
      <c r="J369" s="10">
        <v>7996.3974742765304</v>
      </c>
      <c r="K369" s="10">
        <v>6603.6158901313302</v>
      </c>
      <c r="L369" s="10" t="s">
        <v>27</v>
      </c>
      <c r="M369" s="10" t="s">
        <v>43</v>
      </c>
    </row>
    <row r="370" spans="1:13" x14ac:dyDescent="0.25">
      <c r="A370" s="4" t="s">
        <v>1110</v>
      </c>
      <c r="B370" s="9">
        <v>872</v>
      </c>
      <c r="C370" s="9" t="s">
        <v>1111</v>
      </c>
      <c r="D370" s="9" t="s">
        <v>1112</v>
      </c>
      <c r="E370" s="10">
        <v>2799.18</v>
      </c>
      <c r="F370" s="10">
        <v>2488796.3371570301</v>
      </c>
      <c r="G370" s="10">
        <v>2482086.7327832002</v>
      </c>
      <c r="H370" s="16">
        <v>2.7032110865456999E-3</v>
      </c>
      <c r="I370" s="10">
        <v>6709.6043738275803</v>
      </c>
      <c r="J370" s="10">
        <v>889.11621873442596</v>
      </c>
      <c r="K370" s="10">
        <v>886.719229482635</v>
      </c>
      <c r="L370" s="10" t="s">
        <v>13</v>
      </c>
      <c r="M370" s="10" t="s">
        <v>14</v>
      </c>
    </row>
    <row r="371" spans="1:13" x14ac:dyDescent="0.25">
      <c r="A371" s="4" t="s">
        <v>1113</v>
      </c>
      <c r="B371" s="9">
        <v>873</v>
      </c>
      <c r="C371" s="9" t="s">
        <v>1114</v>
      </c>
      <c r="D371" s="9" t="s">
        <v>1115</v>
      </c>
      <c r="E371" s="10">
        <v>1596.04</v>
      </c>
      <c r="F371" s="10">
        <v>3428763.8516986398</v>
      </c>
      <c r="G371" s="10">
        <v>3407868.11293355</v>
      </c>
      <c r="H371" s="16">
        <v>6.1316160346076599E-3</v>
      </c>
      <c r="I371" s="10">
        <v>20895.738765091199</v>
      </c>
      <c r="J371" s="10">
        <v>2148.2944360408501</v>
      </c>
      <c r="K371" s="10">
        <v>2135.2021960186098</v>
      </c>
      <c r="L371" s="10" t="s">
        <v>13</v>
      </c>
      <c r="M371" s="10" t="s">
        <v>71</v>
      </c>
    </row>
    <row r="372" spans="1:13" x14ac:dyDescent="0.25">
      <c r="A372" s="4" t="s">
        <v>1116</v>
      </c>
      <c r="B372" s="9">
        <v>874</v>
      </c>
      <c r="C372" s="9" t="s">
        <v>1117</v>
      </c>
      <c r="D372" s="9" t="s">
        <v>1118</v>
      </c>
      <c r="E372" s="10">
        <v>5758.14</v>
      </c>
      <c r="F372" s="10">
        <v>3028836.8481132002</v>
      </c>
      <c r="G372" s="10">
        <v>3363844.2587512298</v>
      </c>
      <c r="H372" s="16">
        <v>-9.9590642392700698E-2</v>
      </c>
      <c r="I372" s="10">
        <v>-335007.410638033</v>
      </c>
      <c r="J372" s="10">
        <v>526.00958783794795</v>
      </c>
      <c r="K372" s="10">
        <v>584.18938385506999</v>
      </c>
      <c r="L372" s="10" t="s">
        <v>13</v>
      </c>
      <c r="M372" s="10" t="s">
        <v>71</v>
      </c>
    </row>
    <row r="373" spans="1:13" x14ac:dyDescent="0.25">
      <c r="A373" s="4" t="s">
        <v>1119</v>
      </c>
      <c r="B373" s="9">
        <v>875</v>
      </c>
      <c r="C373" s="9" t="s">
        <v>1120</v>
      </c>
      <c r="D373" s="9" t="s">
        <v>1121</v>
      </c>
      <c r="E373" s="10">
        <v>21039.06</v>
      </c>
      <c r="F373" s="10">
        <v>13563905.1184742</v>
      </c>
      <c r="G373" s="10">
        <v>13539531.741936</v>
      </c>
      <c r="H373" s="16">
        <v>1.80016392019322E-3</v>
      </c>
      <c r="I373" s="10">
        <v>24373.376538144399</v>
      </c>
      <c r="J373" s="10">
        <v>644.701099691438</v>
      </c>
      <c r="K373" s="10">
        <v>643.54261749032503</v>
      </c>
      <c r="L373" s="10" t="s">
        <v>13</v>
      </c>
      <c r="M373" s="10" t="s">
        <v>14</v>
      </c>
    </row>
    <row r="374" spans="1:13" x14ac:dyDescent="0.25">
      <c r="A374" s="4" t="s">
        <v>1122</v>
      </c>
      <c r="B374" s="9">
        <v>876</v>
      </c>
      <c r="C374" s="9" t="s">
        <v>1123</v>
      </c>
      <c r="D374" s="9" t="s">
        <v>1124</v>
      </c>
      <c r="E374" s="10">
        <v>5897.33</v>
      </c>
      <c r="F374" s="10">
        <v>5122039.2099152496</v>
      </c>
      <c r="G374" s="10">
        <v>3977285.8399411901</v>
      </c>
      <c r="H374" s="16">
        <v>0.28782275552792302</v>
      </c>
      <c r="I374" s="10">
        <v>1144753.36997406</v>
      </c>
      <c r="J374" s="10">
        <v>868.53528798884395</v>
      </c>
      <c r="K374" s="10">
        <v>674.42144834038197</v>
      </c>
      <c r="L374" s="10" t="s">
        <v>13</v>
      </c>
      <c r="M374" s="10" t="s">
        <v>14</v>
      </c>
    </row>
    <row r="375" spans="1:13" x14ac:dyDescent="0.25">
      <c r="A375" s="4" t="s">
        <v>1125</v>
      </c>
      <c r="B375" s="9">
        <v>877</v>
      </c>
      <c r="C375" s="9" t="s">
        <v>1126</v>
      </c>
      <c r="D375" s="9" t="s">
        <v>1127</v>
      </c>
      <c r="E375" s="10">
        <v>19986.72</v>
      </c>
      <c r="F375" s="10">
        <v>11524441.7111609</v>
      </c>
      <c r="G375" s="10">
        <v>12334735.799743099</v>
      </c>
      <c r="H375" s="16">
        <v>-6.5692050623340006E-2</v>
      </c>
      <c r="I375" s="10">
        <v>-810294.08858225099</v>
      </c>
      <c r="J375" s="10">
        <v>576.60495124567103</v>
      </c>
      <c r="K375" s="10">
        <v>617.14657531316504</v>
      </c>
      <c r="L375" s="10" t="s">
        <v>13</v>
      </c>
      <c r="M375" s="10" t="s">
        <v>14</v>
      </c>
    </row>
    <row r="376" spans="1:13" x14ac:dyDescent="0.25">
      <c r="A376" s="4" t="s">
        <v>1128</v>
      </c>
      <c r="B376" s="9">
        <v>878</v>
      </c>
      <c r="C376" s="9" t="s">
        <v>1129</v>
      </c>
      <c r="D376" s="9" t="s">
        <v>1130</v>
      </c>
      <c r="E376" s="10">
        <v>5207.76</v>
      </c>
      <c r="F376" s="10">
        <v>2974848.7122404999</v>
      </c>
      <c r="G376" s="10">
        <v>3282938.1777841798</v>
      </c>
      <c r="H376" s="16">
        <v>-9.3845649494267699E-2</v>
      </c>
      <c r="I376" s="10">
        <v>-308089.46554368502</v>
      </c>
      <c r="J376" s="10">
        <v>571.23383417064201</v>
      </c>
      <c r="K376" s="10">
        <v>630.39352385366897</v>
      </c>
      <c r="L376" s="10" t="s">
        <v>13</v>
      </c>
      <c r="M376" s="10" t="s">
        <v>14</v>
      </c>
    </row>
    <row r="377" spans="1:13" x14ac:dyDescent="0.25">
      <c r="A377" s="4" t="s">
        <v>1131</v>
      </c>
      <c r="B377" s="9">
        <v>879</v>
      </c>
      <c r="C377" s="9" t="s">
        <v>1132</v>
      </c>
      <c r="D377" s="9" t="s">
        <v>1133</v>
      </c>
      <c r="E377" s="10">
        <v>2077.7199999999998</v>
      </c>
      <c r="F377" s="10">
        <v>1314424.3710825101</v>
      </c>
      <c r="G377" s="10">
        <v>1470543.3252977401</v>
      </c>
      <c r="H377" s="16">
        <v>-0.106164130991258</v>
      </c>
      <c r="I377" s="10">
        <v>-156118.95421522899</v>
      </c>
      <c r="J377" s="10">
        <v>632.628251680934</v>
      </c>
      <c r="K377" s="10">
        <v>707.76780571864299</v>
      </c>
      <c r="L377" s="10" t="s">
        <v>13</v>
      </c>
      <c r="M377" s="10" t="s">
        <v>14</v>
      </c>
    </row>
    <row r="378" spans="1:13" x14ac:dyDescent="0.25">
      <c r="A378" s="4" t="s">
        <v>1134</v>
      </c>
      <c r="B378" s="9">
        <v>880</v>
      </c>
      <c r="C378" s="9" t="s">
        <v>1135</v>
      </c>
      <c r="D378" s="9" t="s">
        <v>1136</v>
      </c>
      <c r="E378" s="10">
        <v>9142.65</v>
      </c>
      <c r="F378" s="10">
        <v>10234368.453477301</v>
      </c>
      <c r="G378" s="10">
        <v>13401599.508116201</v>
      </c>
      <c r="H378" s="16">
        <v>-0.23633231635677501</v>
      </c>
      <c r="I378" s="10">
        <v>-3167231.0546389199</v>
      </c>
      <c r="J378" s="10">
        <v>1119.4094112185501</v>
      </c>
      <c r="K378" s="10">
        <v>1465.8331564826599</v>
      </c>
      <c r="L378" s="10" t="s">
        <v>27</v>
      </c>
      <c r="M378" s="10" t="s">
        <v>297</v>
      </c>
    </row>
    <row r="379" spans="1:13" x14ac:dyDescent="0.25">
      <c r="A379" s="4" t="s">
        <v>1137</v>
      </c>
      <c r="B379" s="9">
        <v>881</v>
      </c>
      <c r="C379" s="9" t="s">
        <v>1138</v>
      </c>
      <c r="D379" s="9" t="s">
        <v>1139</v>
      </c>
      <c r="E379" s="10">
        <v>10740.22</v>
      </c>
      <c r="F379" s="10">
        <v>6912884.8378151096</v>
      </c>
      <c r="G379" s="10">
        <v>9223930.2315264996</v>
      </c>
      <c r="H379" s="16">
        <v>-0.25054888054253299</v>
      </c>
      <c r="I379" s="10">
        <v>-2311045.39371139</v>
      </c>
      <c r="J379" s="10">
        <v>643.64462160133701</v>
      </c>
      <c r="K379" s="10">
        <v>858.82134923926196</v>
      </c>
      <c r="L379" s="10" t="s">
        <v>13</v>
      </c>
      <c r="M379" s="10" t="s">
        <v>14</v>
      </c>
    </row>
    <row r="380" spans="1:13" x14ac:dyDescent="0.25">
      <c r="A380" s="4" t="s">
        <v>1140</v>
      </c>
      <c r="B380" s="9">
        <v>882</v>
      </c>
      <c r="C380" s="9" t="s">
        <v>1141</v>
      </c>
      <c r="D380" s="9" t="s">
        <v>1142</v>
      </c>
      <c r="E380" s="10">
        <v>2819.92</v>
      </c>
      <c r="F380" s="10">
        <v>1715609.2624761199</v>
      </c>
      <c r="G380" s="10">
        <v>1867269.83313941</v>
      </c>
      <c r="H380" s="16">
        <v>-8.1220489921539699E-2</v>
      </c>
      <c r="I380" s="10">
        <v>-151660.57066329499</v>
      </c>
      <c r="J380" s="10">
        <v>608.38933816424606</v>
      </c>
      <c r="K380" s="10">
        <v>662.17120809789503</v>
      </c>
      <c r="L380" s="10" t="s">
        <v>13</v>
      </c>
      <c r="M380" s="10" t="s">
        <v>14</v>
      </c>
    </row>
    <row r="381" spans="1:13" x14ac:dyDescent="0.25">
      <c r="A381" s="4" t="s">
        <v>1143</v>
      </c>
      <c r="B381" s="9">
        <v>1005</v>
      </c>
      <c r="C381" s="9" t="s">
        <v>1144</v>
      </c>
      <c r="D381" s="9" t="s">
        <v>1145</v>
      </c>
      <c r="E381" s="10">
        <v>4473.57</v>
      </c>
      <c r="F381" s="10">
        <v>29655409.191737801</v>
      </c>
      <c r="G381" s="10">
        <v>27060729.242334899</v>
      </c>
      <c r="H381" s="16">
        <v>9.5883593016539606E-2</v>
      </c>
      <c r="I381" s="10">
        <v>2594679.9494028101</v>
      </c>
      <c r="J381" s="10">
        <v>6629.0254073900196</v>
      </c>
      <c r="K381" s="10">
        <v>6049.0233174701498</v>
      </c>
      <c r="L381" s="10" t="s">
        <v>27</v>
      </c>
      <c r="M381" s="10" t="s">
        <v>14</v>
      </c>
    </row>
    <row r="382" spans="1:13" x14ac:dyDescent="0.25">
      <c r="A382" s="4" t="s">
        <v>1146</v>
      </c>
      <c r="B382" s="9">
        <v>1006</v>
      </c>
      <c r="C382" s="9" t="s">
        <v>1147</v>
      </c>
      <c r="D382" s="9" t="s">
        <v>1148</v>
      </c>
      <c r="E382" s="10">
        <v>7226.39</v>
      </c>
      <c r="F382" s="10">
        <v>62771814.396940403</v>
      </c>
      <c r="G382" s="10">
        <v>58090866.883517101</v>
      </c>
      <c r="H382" s="16">
        <v>8.0579749701609402E-2</v>
      </c>
      <c r="I382" s="10">
        <v>4680947.5134233199</v>
      </c>
      <c r="J382" s="10">
        <v>8686.4692324854404</v>
      </c>
      <c r="K382" s="10">
        <v>8038.7118441596904</v>
      </c>
      <c r="L382" s="10" t="s">
        <v>13</v>
      </c>
      <c r="M382" s="10" t="s">
        <v>14</v>
      </c>
    </row>
    <row r="383" spans="1:13" x14ac:dyDescent="0.25">
      <c r="A383" s="4" t="s">
        <v>1149</v>
      </c>
      <c r="B383" s="9">
        <v>1007</v>
      </c>
      <c r="C383" s="9" t="s">
        <v>1150</v>
      </c>
      <c r="D383" s="9" t="s">
        <v>1151</v>
      </c>
      <c r="E383" s="10">
        <v>2785.96</v>
      </c>
      <c r="F383" s="10">
        <v>35867034.293172002</v>
      </c>
      <c r="G383" s="10">
        <v>31901026.540110599</v>
      </c>
      <c r="H383" s="16">
        <v>0.124322261168453</v>
      </c>
      <c r="I383" s="10">
        <v>3966007.7530613798</v>
      </c>
      <c r="J383" s="10">
        <v>12874.2100723528</v>
      </c>
      <c r="K383" s="10">
        <v>11450.640547642701</v>
      </c>
      <c r="L383" s="10" t="s">
        <v>13</v>
      </c>
      <c r="M383" s="10" t="s">
        <v>14</v>
      </c>
    </row>
    <row r="384" spans="1:13" x14ac:dyDescent="0.25">
      <c r="A384" s="4" t="s">
        <v>1152</v>
      </c>
      <c r="B384" s="9">
        <v>1008</v>
      </c>
      <c r="C384" s="9" t="s">
        <v>1153</v>
      </c>
      <c r="D384" s="9" t="s">
        <v>1154</v>
      </c>
      <c r="E384" s="10">
        <v>1932.37</v>
      </c>
      <c r="F384" s="10">
        <v>36821321.255094998</v>
      </c>
      <c r="G384" s="10">
        <v>38629786.823199503</v>
      </c>
      <c r="H384" s="16">
        <v>-4.6815313177404401E-2</v>
      </c>
      <c r="I384" s="10">
        <v>-1808465.5681044499</v>
      </c>
      <c r="J384" s="10">
        <v>19055.005643378401</v>
      </c>
      <c r="K384" s="10">
        <v>19990.8851944501</v>
      </c>
      <c r="L384" s="10" t="s">
        <v>13</v>
      </c>
      <c r="M384" s="10" t="s">
        <v>14</v>
      </c>
    </row>
    <row r="385" spans="1:13" x14ac:dyDescent="0.25">
      <c r="A385" s="4" t="s">
        <v>1155</v>
      </c>
      <c r="B385" s="9">
        <v>1009</v>
      </c>
      <c r="C385" s="9" t="s">
        <v>1156</v>
      </c>
      <c r="D385" s="9" t="s">
        <v>1157</v>
      </c>
      <c r="E385" s="10">
        <v>1380.29</v>
      </c>
      <c r="F385" s="10">
        <v>3068917.78197922</v>
      </c>
      <c r="G385" s="10">
        <v>3434930.7211237098</v>
      </c>
      <c r="H385" s="16">
        <v>-0.106556134274741</v>
      </c>
      <c r="I385" s="10">
        <v>-366012.93914449099</v>
      </c>
      <c r="J385" s="10">
        <v>2223.3862318637498</v>
      </c>
      <c r="K385" s="10">
        <v>2488.5572750101101</v>
      </c>
      <c r="L385" s="10" t="s">
        <v>27</v>
      </c>
      <c r="M385" s="10" t="s">
        <v>14</v>
      </c>
    </row>
    <row r="386" spans="1:13" x14ac:dyDescent="0.25">
      <c r="A386" s="4" t="s">
        <v>1158</v>
      </c>
      <c r="B386" s="9">
        <v>1010</v>
      </c>
      <c r="C386" s="9" t="s">
        <v>1159</v>
      </c>
      <c r="D386" s="9" t="s">
        <v>1160</v>
      </c>
      <c r="E386" s="10">
        <v>475.92</v>
      </c>
      <c r="F386" s="10">
        <v>2827816.0037962799</v>
      </c>
      <c r="G386" s="10">
        <v>2920497.4518786101</v>
      </c>
      <c r="H386" s="16">
        <v>-3.1734815595444298E-2</v>
      </c>
      <c r="I386" s="10">
        <v>-92681.448082332994</v>
      </c>
      <c r="J386" s="10">
        <v>5941.7885438651001</v>
      </c>
      <c r="K386" s="10">
        <v>6136.5301980976101</v>
      </c>
      <c r="L386" s="10" t="s">
        <v>13</v>
      </c>
      <c r="M386" s="10" t="s">
        <v>14</v>
      </c>
    </row>
    <row r="387" spans="1:13" x14ac:dyDescent="0.25">
      <c r="A387" s="4" t="s">
        <v>1161</v>
      </c>
      <c r="B387" s="9">
        <v>1011</v>
      </c>
      <c r="C387" s="9" t="s">
        <v>1162</v>
      </c>
      <c r="D387" s="9" t="s">
        <v>1163</v>
      </c>
      <c r="E387" s="10">
        <v>378.65</v>
      </c>
      <c r="F387" s="10">
        <v>4139739.5752379</v>
      </c>
      <c r="G387" s="10">
        <v>4024960.1634649499</v>
      </c>
      <c r="H387" s="16">
        <v>2.8516906282654499E-2</v>
      </c>
      <c r="I387" s="10">
        <v>114779.41177294801</v>
      </c>
      <c r="J387" s="10">
        <v>10932.8920513347</v>
      </c>
      <c r="K387" s="10">
        <v>10629.764065667399</v>
      </c>
      <c r="L387" s="10" t="s">
        <v>27</v>
      </c>
      <c r="M387" s="10" t="s">
        <v>297</v>
      </c>
    </row>
    <row r="388" spans="1:13" x14ac:dyDescent="0.25">
      <c r="A388" s="4" t="s">
        <v>1164</v>
      </c>
      <c r="B388" s="9">
        <v>1012</v>
      </c>
      <c r="C388" s="9" t="s">
        <v>1165</v>
      </c>
      <c r="D388" s="9" t="s">
        <v>1166</v>
      </c>
      <c r="E388" s="10">
        <v>401.2</v>
      </c>
      <c r="F388" s="10">
        <v>7198110.9508853303</v>
      </c>
      <c r="G388" s="10">
        <v>7643175.9108410701</v>
      </c>
      <c r="H388" s="16">
        <v>-5.8230369828916301E-2</v>
      </c>
      <c r="I388" s="10">
        <v>-445064.95995574002</v>
      </c>
      <c r="J388" s="10">
        <v>17941.453018158802</v>
      </c>
      <c r="K388" s="10">
        <v>19050.7874148581</v>
      </c>
      <c r="L388" s="10" t="s">
        <v>13</v>
      </c>
      <c r="M388" s="10" t="s">
        <v>71</v>
      </c>
    </row>
    <row r="389" spans="1:13" x14ac:dyDescent="0.25">
      <c r="A389" s="4" t="s">
        <v>1167</v>
      </c>
      <c r="B389" s="9">
        <v>1013</v>
      </c>
      <c r="C389" s="9" t="s">
        <v>1168</v>
      </c>
      <c r="D389" s="9" t="s">
        <v>1169</v>
      </c>
      <c r="E389" s="10">
        <v>3173.53</v>
      </c>
      <c r="F389" s="10">
        <v>14073785.3289389</v>
      </c>
      <c r="G389" s="10">
        <v>13798656.318656599</v>
      </c>
      <c r="H389" s="16">
        <v>1.9938826210951902E-2</v>
      </c>
      <c r="I389" s="10">
        <v>275129.01028234698</v>
      </c>
      <c r="J389" s="10">
        <v>4434.7415429943803</v>
      </c>
      <c r="K389" s="10">
        <v>4348.0465975291199</v>
      </c>
      <c r="L389" s="10" t="s">
        <v>27</v>
      </c>
      <c r="M389" s="10" t="s">
        <v>14</v>
      </c>
    </row>
    <row r="390" spans="1:13" x14ac:dyDescent="0.25">
      <c r="A390" s="4" t="s">
        <v>1170</v>
      </c>
      <c r="B390" s="9">
        <v>1014</v>
      </c>
      <c r="C390" s="9" t="s">
        <v>1171</v>
      </c>
      <c r="D390" s="9" t="s">
        <v>1172</v>
      </c>
      <c r="E390" s="10">
        <v>3193.13</v>
      </c>
      <c r="F390" s="10">
        <v>18733298.3839202</v>
      </c>
      <c r="G390" s="10">
        <v>17702582.017725099</v>
      </c>
      <c r="H390" s="16">
        <v>5.82240695263005E-2</v>
      </c>
      <c r="I390" s="10">
        <v>1030716.36619506</v>
      </c>
      <c r="J390" s="10">
        <v>5866.7509258690197</v>
      </c>
      <c r="K390" s="10">
        <v>5543.9590676624803</v>
      </c>
      <c r="L390" s="10" t="s">
        <v>13</v>
      </c>
      <c r="M390" s="10" t="s">
        <v>14</v>
      </c>
    </row>
    <row r="391" spans="1:13" x14ac:dyDescent="0.25">
      <c r="A391" s="4" t="s">
        <v>1173</v>
      </c>
      <c r="B391" s="9">
        <v>1015</v>
      </c>
      <c r="C391" s="9" t="s">
        <v>1174</v>
      </c>
      <c r="D391" s="9" t="s">
        <v>1175</v>
      </c>
      <c r="E391" s="10">
        <v>1279.6099999999999</v>
      </c>
      <c r="F391" s="10">
        <v>11892402.673180399</v>
      </c>
      <c r="G391" s="10">
        <v>11338463.724476499</v>
      </c>
      <c r="H391" s="16">
        <v>4.8854850371666099E-2</v>
      </c>
      <c r="I391" s="10">
        <v>553938.94870386505</v>
      </c>
      <c r="J391" s="10">
        <v>9293.7712843603895</v>
      </c>
      <c r="K391" s="10">
        <v>8860.8745824716407</v>
      </c>
      <c r="L391" s="10" t="s">
        <v>13</v>
      </c>
      <c r="M391" s="10" t="s">
        <v>14</v>
      </c>
    </row>
    <row r="392" spans="1:13" x14ac:dyDescent="0.25">
      <c r="A392" s="4" t="s">
        <v>1176</v>
      </c>
      <c r="B392" s="9">
        <v>1016</v>
      </c>
      <c r="C392" s="9" t="s">
        <v>1177</v>
      </c>
      <c r="D392" s="9" t="s">
        <v>1178</v>
      </c>
      <c r="E392" s="10">
        <v>386.18</v>
      </c>
      <c r="F392" s="10">
        <v>5933123.9828188596</v>
      </c>
      <c r="G392" s="10">
        <v>5650163.8565699998</v>
      </c>
      <c r="H392" s="16">
        <v>5.0079985896309499E-2</v>
      </c>
      <c r="I392" s="10">
        <v>282960.12624886399</v>
      </c>
      <c r="J392" s="10">
        <v>15363.6231364101</v>
      </c>
      <c r="K392" s="10">
        <v>14630.9074953907</v>
      </c>
      <c r="L392" s="10" t="s">
        <v>27</v>
      </c>
      <c r="M392" s="10" t="s">
        <v>297</v>
      </c>
    </row>
    <row r="393" spans="1:13" x14ac:dyDescent="0.25">
      <c r="A393" s="4" t="s">
        <v>1179</v>
      </c>
      <c r="B393" s="9">
        <v>1129</v>
      </c>
      <c r="C393" s="9" t="s">
        <v>1180</v>
      </c>
      <c r="D393" s="9" t="s">
        <v>1181</v>
      </c>
      <c r="E393" s="10">
        <v>15526.55</v>
      </c>
      <c r="F393" s="10">
        <v>12014446.861261699</v>
      </c>
      <c r="G393" s="10">
        <v>15708174.647436401</v>
      </c>
      <c r="H393" s="16">
        <v>-0.23514684990961501</v>
      </c>
      <c r="I393" s="10">
        <v>-3693727.78617475</v>
      </c>
      <c r="J393" s="10">
        <v>773.80015916360401</v>
      </c>
      <c r="K393" s="10">
        <v>1011.6976821918799</v>
      </c>
      <c r="L393" s="10" t="s">
        <v>27</v>
      </c>
      <c r="M393" s="10" t="s">
        <v>14</v>
      </c>
    </row>
    <row r="394" spans="1:13" x14ac:dyDescent="0.25">
      <c r="A394" s="4" t="s">
        <v>1182</v>
      </c>
      <c r="B394" s="9">
        <v>1130</v>
      </c>
      <c r="C394" s="9" t="s">
        <v>1183</v>
      </c>
      <c r="D394" s="9" t="s">
        <v>1184</v>
      </c>
      <c r="E394" s="10">
        <v>18158.919999999998</v>
      </c>
      <c r="F394" s="10">
        <v>29205262.730718099</v>
      </c>
      <c r="G394" s="10">
        <v>29711885.680811901</v>
      </c>
      <c r="H394" s="16">
        <v>-1.7051188051016599E-2</v>
      </c>
      <c r="I394" s="10">
        <v>-506622.95009383198</v>
      </c>
      <c r="J394" s="10">
        <v>1608.3149620527099</v>
      </c>
      <c r="K394" s="10">
        <v>1636.2143608106601</v>
      </c>
      <c r="L394" s="10" t="s">
        <v>13</v>
      </c>
      <c r="M394" s="10" t="s">
        <v>14</v>
      </c>
    </row>
    <row r="395" spans="1:13" x14ac:dyDescent="0.25">
      <c r="A395" s="4" t="s">
        <v>1185</v>
      </c>
      <c r="B395" s="9">
        <v>1131</v>
      </c>
      <c r="C395" s="9" t="s">
        <v>1186</v>
      </c>
      <c r="D395" s="9" t="s">
        <v>1187</v>
      </c>
      <c r="E395" s="10">
        <v>4233.99</v>
      </c>
      <c r="F395" s="10">
        <v>11484646.5365727</v>
      </c>
      <c r="G395" s="10">
        <v>9608472.6533118505</v>
      </c>
      <c r="H395" s="16">
        <v>0.19526244710850499</v>
      </c>
      <c r="I395" s="10">
        <v>1876173.8832608301</v>
      </c>
      <c r="J395" s="10">
        <v>2712.4878746933</v>
      </c>
      <c r="K395" s="10">
        <v>2269.3659298467501</v>
      </c>
      <c r="L395" s="10" t="s">
        <v>13</v>
      </c>
      <c r="M395" s="10" t="s">
        <v>14</v>
      </c>
    </row>
    <row r="396" spans="1:13" x14ac:dyDescent="0.25">
      <c r="A396" s="4" t="s">
        <v>1188</v>
      </c>
      <c r="B396" s="9">
        <v>1132</v>
      </c>
      <c r="C396" s="9" t="s">
        <v>1189</v>
      </c>
      <c r="D396" s="9" t="s">
        <v>1190</v>
      </c>
      <c r="E396" s="10">
        <v>1858.59</v>
      </c>
      <c r="F396" s="10">
        <v>7294160.2692647697</v>
      </c>
      <c r="G396" s="10">
        <v>5752453.4181565503</v>
      </c>
      <c r="H396" s="16">
        <v>0.26800857634798197</v>
      </c>
      <c r="I396" s="10">
        <v>1541706.8511082199</v>
      </c>
      <c r="J396" s="10">
        <v>3924.56661730923</v>
      </c>
      <c r="K396" s="10">
        <v>3095.06314903048</v>
      </c>
      <c r="L396" s="10" t="s">
        <v>27</v>
      </c>
      <c r="M396" s="10" t="s">
        <v>43</v>
      </c>
    </row>
    <row r="397" spans="1:13" x14ac:dyDescent="0.25">
      <c r="A397" s="4" t="s">
        <v>1191</v>
      </c>
      <c r="B397" s="9">
        <v>1133</v>
      </c>
      <c r="C397" s="9" t="s">
        <v>1192</v>
      </c>
      <c r="D397" s="9" t="s">
        <v>1193</v>
      </c>
      <c r="E397" s="10">
        <v>153.80000000000001</v>
      </c>
      <c r="F397" s="10">
        <v>1413713.7459384501</v>
      </c>
      <c r="G397" s="10">
        <v>1263675.2385692899</v>
      </c>
      <c r="H397" s="16">
        <v>0.118731856722166</v>
      </c>
      <c r="I397" s="10">
        <v>150038.507369158</v>
      </c>
      <c r="J397" s="10">
        <v>9191.8969176752307</v>
      </c>
      <c r="K397" s="10">
        <v>8216.3539568874603</v>
      </c>
      <c r="L397" s="10" t="s">
        <v>27</v>
      </c>
      <c r="M397" s="10" t="s">
        <v>89</v>
      </c>
    </row>
    <row r="398" spans="1:13" x14ac:dyDescent="0.25">
      <c r="A398" s="4" t="s">
        <v>1194</v>
      </c>
      <c r="B398" s="9">
        <v>1134</v>
      </c>
      <c r="C398" s="9" t="s">
        <v>1195</v>
      </c>
      <c r="D398" s="9" t="s">
        <v>1196</v>
      </c>
      <c r="E398" s="10">
        <v>7925.81</v>
      </c>
      <c r="F398" s="10">
        <v>11894461.7828201</v>
      </c>
      <c r="G398" s="10">
        <v>12420330.0643194</v>
      </c>
      <c r="H398" s="16">
        <v>-4.2339316167611898E-2</v>
      </c>
      <c r="I398" s="10">
        <v>-525868.28149931296</v>
      </c>
      <c r="J398" s="10">
        <v>1500.72507198887</v>
      </c>
      <c r="K398" s="10">
        <v>1567.0739097101</v>
      </c>
      <c r="L398" s="10" t="s">
        <v>13</v>
      </c>
      <c r="M398" s="10" t="s">
        <v>14</v>
      </c>
    </row>
    <row r="399" spans="1:13" x14ac:dyDescent="0.25">
      <c r="A399" s="4" t="s">
        <v>1197</v>
      </c>
      <c r="B399" s="9">
        <v>1135</v>
      </c>
      <c r="C399" s="9" t="s">
        <v>1198</v>
      </c>
      <c r="D399" s="9" t="s">
        <v>1199</v>
      </c>
      <c r="E399" s="10">
        <v>9400.64</v>
      </c>
      <c r="F399" s="10">
        <v>25065783.966189802</v>
      </c>
      <c r="G399" s="10">
        <v>23662187.938531399</v>
      </c>
      <c r="H399" s="16">
        <v>5.9318099885967902E-2</v>
      </c>
      <c r="I399" s="10">
        <v>1403596.0276583501</v>
      </c>
      <c r="J399" s="10">
        <v>2666.3912208306901</v>
      </c>
      <c r="K399" s="10">
        <v>2517.0826601732902</v>
      </c>
      <c r="L399" s="10" t="s">
        <v>13</v>
      </c>
      <c r="M399" s="10" t="s">
        <v>14</v>
      </c>
    </row>
    <row r="400" spans="1:13" x14ac:dyDescent="0.25">
      <c r="A400" s="4" t="s">
        <v>1200</v>
      </c>
      <c r="B400" s="9">
        <v>1136</v>
      </c>
      <c r="C400" s="9" t="s">
        <v>1201</v>
      </c>
      <c r="D400" s="9" t="s">
        <v>1202</v>
      </c>
      <c r="E400" s="10">
        <v>19004.64</v>
      </c>
      <c r="F400" s="10">
        <v>64681363.627876997</v>
      </c>
      <c r="G400" s="10">
        <v>71857220.362855107</v>
      </c>
      <c r="H400" s="16">
        <v>-9.9862709672630695E-2</v>
      </c>
      <c r="I400" s="10">
        <v>-7175856.7349780397</v>
      </c>
      <c r="J400" s="10">
        <v>3403.4511376104501</v>
      </c>
      <c r="K400" s="10">
        <v>3781.0355977727099</v>
      </c>
      <c r="L400" s="10" t="s">
        <v>13</v>
      </c>
      <c r="M400" s="10" t="s">
        <v>14</v>
      </c>
    </row>
    <row r="401" spans="1:13" x14ac:dyDescent="0.25">
      <c r="A401" s="4" t="s">
        <v>1203</v>
      </c>
      <c r="B401" s="9">
        <v>1137</v>
      </c>
      <c r="C401" s="9" t="s">
        <v>1204</v>
      </c>
      <c r="D401" s="9" t="s">
        <v>1205</v>
      </c>
      <c r="E401" s="10">
        <v>1332.2</v>
      </c>
      <c r="F401" s="10">
        <v>7025724.6143039698</v>
      </c>
      <c r="G401" s="10">
        <v>7902593.6457611499</v>
      </c>
      <c r="H401" s="16">
        <v>-0.110959650813821</v>
      </c>
      <c r="I401" s="10">
        <v>-876869.03145717701</v>
      </c>
      <c r="J401" s="10">
        <v>5273.77617047288</v>
      </c>
      <c r="K401" s="10">
        <v>5931.9874236309497</v>
      </c>
      <c r="L401" s="10" t="s">
        <v>13</v>
      </c>
      <c r="M401" s="10" t="s">
        <v>14</v>
      </c>
    </row>
    <row r="402" spans="1:13" x14ac:dyDescent="0.25">
      <c r="A402" s="4" t="s">
        <v>1206</v>
      </c>
      <c r="B402" s="9">
        <v>1138</v>
      </c>
      <c r="C402" s="9" t="s">
        <v>1207</v>
      </c>
      <c r="D402" s="9" t="s">
        <v>1208</v>
      </c>
      <c r="E402" s="10">
        <v>9463.43</v>
      </c>
      <c r="F402" s="10">
        <v>12399305.437221499</v>
      </c>
      <c r="G402" s="10">
        <v>13407292.601739701</v>
      </c>
      <c r="H402" s="16">
        <v>-7.5182006871950202E-2</v>
      </c>
      <c r="I402" s="10">
        <v>-1007987.16451824</v>
      </c>
      <c r="J402" s="10">
        <v>1310.2337563886899</v>
      </c>
      <c r="K402" s="10">
        <v>1416.74769103166</v>
      </c>
      <c r="L402" s="10" t="s">
        <v>13</v>
      </c>
      <c r="M402" s="10" t="s">
        <v>14</v>
      </c>
    </row>
    <row r="403" spans="1:13" x14ac:dyDescent="0.25">
      <c r="A403" s="4" t="s">
        <v>1209</v>
      </c>
      <c r="B403" s="9">
        <v>1139</v>
      </c>
      <c r="C403" s="9" t="s">
        <v>1210</v>
      </c>
      <c r="D403" s="9" t="s">
        <v>1211</v>
      </c>
      <c r="E403" s="10">
        <v>2899.04</v>
      </c>
      <c r="F403" s="10">
        <v>9309342.2291544192</v>
      </c>
      <c r="G403" s="10">
        <v>8030040.0858650897</v>
      </c>
      <c r="H403" s="16">
        <v>0.15931454010313501</v>
      </c>
      <c r="I403" s="10">
        <v>1279302.1432893299</v>
      </c>
      <c r="J403" s="10">
        <v>3211.1810217018101</v>
      </c>
      <c r="K403" s="10">
        <v>2769.89627113289</v>
      </c>
      <c r="L403" s="10" t="s">
        <v>13</v>
      </c>
      <c r="M403" s="10" t="s">
        <v>14</v>
      </c>
    </row>
    <row r="404" spans="1:13" x14ac:dyDescent="0.25">
      <c r="A404" s="4" t="s">
        <v>1212</v>
      </c>
      <c r="B404" s="9">
        <v>1140</v>
      </c>
      <c r="C404" s="9" t="s">
        <v>1213</v>
      </c>
      <c r="D404" s="9" t="s">
        <v>1214</v>
      </c>
      <c r="E404" s="10">
        <v>1854.96</v>
      </c>
      <c r="F404" s="10">
        <v>8745832.0338074807</v>
      </c>
      <c r="G404" s="10">
        <v>7624468.9569157399</v>
      </c>
      <c r="H404" s="16">
        <v>0.14707425306973201</v>
      </c>
      <c r="I404" s="10">
        <v>1121363.0768917401</v>
      </c>
      <c r="J404" s="10">
        <v>4714.8359176518497</v>
      </c>
      <c r="K404" s="10">
        <v>4110.3144849030396</v>
      </c>
      <c r="L404" s="10" t="s">
        <v>13</v>
      </c>
      <c r="M404" s="10" t="s">
        <v>14</v>
      </c>
    </row>
    <row r="405" spans="1:13" x14ac:dyDescent="0.25">
      <c r="A405" s="4" t="s">
        <v>1215</v>
      </c>
      <c r="B405" s="9">
        <v>1141</v>
      </c>
      <c r="C405" s="9" t="s">
        <v>1216</v>
      </c>
      <c r="D405" s="9" t="s">
        <v>1217</v>
      </c>
      <c r="E405" s="10">
        <v>213.31</v>
      </c>
      <c r="F405" s="10">
        <v>1806180.8834529701</v>
      </c>
      <c r="G405" s="10">
        <v>2013022.6397321201</v>
      </c>
      <c r="H405" s="16">
        <v>-0.102751828119863</v>
      </c>
      <c r="I405" s="10">
        <v>-206841.756279147</v>
      </c>
      <c r="J405" s="10">
        <v>8467.3990129528393</v>
      </c>
      <c r="K405" s="10">
        <v>9437.0758039103494</v>
      </c>
      <c r="L405" s="10" t="s">
        <v>27</v>
      </c>
      <c r="M405" s="10" t="s">
        <v>71</v>
      </c>
    </row>
    <row r="406" spans="1:13" x14ac:dyDescent="0.25">
      <c r="A406" s="4" t="s">
        <v>1218</v>
      </c>
      <c r="B406" s="9">
        <v>1142</v>
      </c>
      <c r="C406" s="9" t="s">
        <v>1219</v>
      </c>
      <c r="D406" s="9" t="s">
        <v>1220</v>
      </c>
      <c r="E406" s="10">
        <v>19090.66</v>
      </c>
      <c r="F406" s="10">
        <v>35726695.519722797</v>
      </c>
      <c r="G406" s="10">
        <v>35936708.607335098</v>
      </c>
      <c r="H406" s="16">
        <v>-5.8439711301052598E-3</v>
      </c>
      <c r="I406" s="10">
        <v>-210013.08761227099</v>
      </c>
      <c r="J406" s="10">
        <v>1871.42275435856</v>
      </c>
      <c r="K406" s="10">
        <v>1882.4235834347901</v>
      </c>
      <c r="L406" s="10" t="s">
        <v>13</v>
      </c>
      <c r="M406" s="10" t="s">
        <v>14</v>
      </c>
    </row>
    <row r="407" spans="1:13" x14ac:dyDescent="0.25">
      <c r="A407" s="4" t="s">
        <v>1221</v>
      </c>
      <c r="B407" s="9">
        <v>1143</v>
      </c>
      <c r="C407" s="9" t="s">
        <v>1222</v>
      </c>
      <c r="D407" s="9" t="s">
        <v>1223</v>
      </c>
      <c r="E407" s="10">
        <v>43814.879999999997</v>
      </c>
      <c r="F407" s="10">
        <v>134896983.04976699</v>
      </c>
      <c r="G407" s="10">
        <v>143735099.98900801</v>
      </c>
      <c r="H407" s="16">
        <v>-6.1488926086365997E-2</v>
      </c>
      <c r="I407" s="10">
        <v>-8838116.9392405506</v>
      </c>
      <c r="J407" s="10">
        <v>3078.7938492532098</v>
      </c>
      <c r="K407" s="10">
        <v>3280.5088131933298</v>
      </c>
      <c r="L407" s="10" t="s">
        <v>13</v>
      </c>
      <c r="M407" s="10" t="s">
        <v>14</v>
      </c>
    </row>
    <row r="408" spans="1:13" x14ac:dyDescent="0.25">
      <c r="A408" s="4" t="s">
        <v>1224</v>
      </c>
      <c r="B408" s="9">
        <v>1144</v>
      </c>
      <c r="C408" s="9" t="s">
        <v>1225</v>
      </c>
      <c r="D408" s="9" t="s">
        <v>1226</v>
      </c>
      <c r="E408" s="10">
        <v>55329.79</v>
      </c>
      <c r="F408" s="10">
        <v>240783129.96160299</v>
      </c>
      <c r="G408" s="10">
        <v>262702867.851244</v>
      </c>
      <c r="H408" s="16">
        <v>-8.34392790186574E-2</v>
      </c>
      <c r="I408" s="10">
        <v>-21919737.889641501</v>
      </c>
      <c r="J408" s="10">
        <v>4351.7810199822397</v>
      </c>
      <c r="K408" s="10">
        <v>4747.9462302539796</v>
      </c>
      <c r="L408" s="10" t="s">
        <v>13</v>
      </c>
      <c r="M408" s="10" t="s">
        <v>14</v>
      </c>
    </row>
    <row r="409" spans="1:13" x14ac:dyDescent="0.25">
      <c r="A409" s="4" t="s">
        <v>1227</v>
      </c>
      <c r="B409" s="9">
        <v>1145</v>
      </c>
      <c r="C409" s="9" t="s">
        <v>1228</v>
      </c>
      <c r="D409" s="9" t="s">
        <v>1229</v>
      </c>
      <c r="E409" s="10">
        <v>13235.44</v>
      </c>
      <c r="F409" s="10">
        <v>89575292.848381907</v>
      </c>
      <c r="G409" s="10">
        <v>98805058.099536106</v>
      </c>
      <c r="H409" s="16">
        <v>-9.3413894275089907E-2</v>
      </c>
      <c r="I409" s="10">
        <v>-9229765.2511541806</v>
      </c>
      <c r="J409" s="10">
        <v>6767.8364186141098</v>
      </c>
      <c r="K409" s="10">
        <v>7465.1887734397997</v>
      </c>
      <c r="L409" s="10" t="s">
        <v>13</v>
      </c>
      <c r="M409" s="10" t="s">
        <v>14</v>
      </c>
    </row>
    <row r="410" spans="1:13" x14ac:dyDescent="0.25">
      <c r="A410" s="4" t="s">
        <v>1230</v>
      </c>
      <c r="B410" s="9">
        <v>1146</v>
      </c>
      <c r="C410" s="9" t="s">
        <v>1231</v>
      </c>
      <c r="D410" s="9" t="s">
        <v>1232</v>
      </c>
      <c r="E410" s="10">
        <v>491.49</v>
      </c>
      <c r="F410" s="10">
        <v>1269771.77949093</v>
      </c>
      <c r="G410" s="10">
        <v>1123827.6823277399</v>
      </c>
      <c r="H410" s="16">
        <v>0.12986341185411701</v>
      </c>
      <c r="I410" s="10">
        <v>145944.097163186</v>
      </c>
      <c r="J410" s="10">
        <v>2583.5149840097101</v>
      </c>
      <c r="K410" s="10">
        <v>2286.5728342951902</v>
      </c>
      <c r="L410" s="10" t="s">
        <v>27</v>
      </c>
      <c r="M410" s="10" t="s">
        <v>14</v>
      </c>
    </row>
    <row r="411" spans="1:13" x14ac:dyDescent="0.25">
      <c r="A411" s="4" t="s">
        <v>1233</v>
      </c>
      <c r="B411" s="9">
        <v>1147</v>
      </c>
      <c r="C411" s="9" t="s">
        <v>1234</v>
      </c>
      <c r="D411" s="9" t="s">
        <v>1235</v>
      </c>
      <c r="E411" s="10">
        <v>698.17</v>
      </c>
      <c r="F411" s="10">
        <v>3242794.65292115</v>
      </c>
      <c r="G411" s="10">
        <v>2992238.8184516998</v>
      </c>
      <c r="H411" s="16">
        <v>8.3735239622050497E-2</v>
      </c>
      <c r="I411" s="10">
        <v>250555.83446945401</v>
      </c>
      <c r="J411" s="10">
        <v>4644.7063794221303</v>
      </c>
      <c r="K411" s="10">
        <v>4285.8312709679503</v>
      </c>
      <c r="L411" s="10" t="s">
        <v>13</v>
      </c>
      <c r="M411" s="10" t="s">
        <v>14</v>
      </c>
    </row>
    <row r="412" spans="1:13" x14ac:dyDescent="0.25">
      <c r="A412" s="4" t="s">
        <v>1236</v>
      </c>
      <c r="B412" s="9">
        <v>1148</v>
      </c>
      <c r="C412" s="9" t="s">
        <v>1237</v>
      </c>
      <c r="D412" s="9" t="s">
        <v>1238</v>
      </c>
      <c r="E412" s="10">
        <v>473.28</v>
      </c>
      <c r="F412" s="10">
        <v>3198450.9785497501</v>
      </c>
      <c r="G412" s="10">
        <v>3216189.2773572002</v>
      </c>
      <c r="H412" s="16">
        <v>-5.5153155731028098E-3</v>
      </c>
      <c r="I412" s="10">
        <v>-17738.298807454299</v>
      </c>
      <c r="J412" s="10">
        <v>6758.0522704313498</v>
      </c>
      <c r="K412" s="10">
        <v>6795.5317726445301</v>
      </c>
      <c r="L412" s="10" t="s">
        <v>13</v>
      </c>
      <c r="M412" s="10" t="s">
        <v>14</v>
      </c>
    </row>
    <row r="413" spans="1:13" x14ac:dyDescent="0.25">
      <c r="A413" s="4" t="s">
        <v>1239</v>
      </c>
      <c r="B413" s="9">
        <v>1149</v>
      </c>
      <c r="C413" s="9" t="s">
        <v>1240</v>
      </c>
      <c r="D413" s="9" t="s">
        <v>1241</v>
      </c>
      <c r="E413" s="10">
        <v>176.95</v>
      </c>
      <c r="F413" s="10">
        <v>1944251.3912100501</v>
      </c>
      <c r="G413" s="10">
        <v>1783132.26445149</v>
      </c>
      <c r="H413" s="16">
        <v>9.0357361576946002E-2</v>
      </c>
      <c r="I413" s="10">
        <v>161119.126758561</v>
      </c>
      <c r="J413" s="10">
        <v>10987.574971517701</v>
      </c>
      <c r="K413" s="10">
        <v>10077.040205998799</v>
      </c>
      <c r="L413" s="10" t="s">
        <v>27</v>
      </c>
      <c r="M413" s="10" t="s">
        <v>71</v>
      </c>
    </row>
    <row r="414" spans="1:13" x14ac:dyDescent="0.25">
      <c r="A414" s="4" t="s">
        <v>1242</v>
      </c>
      <c r="B414" s="9">
        <v>1150</v>
      </c>
      <c r="C414" s="9" t="s">
        <v>1243</v>
      </c>
      <c r="D414" s="9" t="s">
        <v>1244</v>
      </c>
      <c r="E414" s="10">
        <v>372.59</v>
      </c>
      <c r="F414" s="10">
        <v>242508.74746304</v>
      </c>
      <c r="G414" s="10">
        <v>287818.26333896403</v>
      </c>
      <c r="H414" s="16">
        <v>-0.157424047210523</v>
      </c>
      <c r="I414" s="10">
        <v>-45309.515875923702</v>
      </c>
      <c r="J414" s="10">
        <v>650.87293664091897</v>
      </c>
      <c r="K414" s="10">
        <v>772.47983933804903</v>
      </c>
      <c r="L414" s="10" t="s">
        <v>27</v>
      </c>
      <c r="M414" s="10" t="s">
        <v>297</v>
      </c>
    </row>
    <row r="415" spans="1:13" x14ac:dyDescent="0.25">
      <c r="A415" s="4" t="s">
        <v>1245</v>
      </c>
      <c r="B415" s="9">
        <v>1151</v>
      </c>
      <c r="C415" s="9" t="s">
        <v>1246</v>
      </c>
      <c r="D415" s="9" t="s">
        <v>1247</v>
      </c>
      <c r="E415" s="10">
        <v>4533.6099999999997</v>
      </c>
      <c r="F415" s="10">
        <v>11903827.009659201</v>
      </c>
      <c r="G415" s="10">
        <v>9086446.8256023601</v>
      </c>
      <c r="H415" s="16">
        <v>0.310064014914879</v>
      </c>
      <c r="I415" s="10">
        <v>2817380.1840568301</v>
      </c>
      <c r="J415" s="10">
        <v>2625.6839493602702</v>
      </c>
      <c r="K415" s="10">
        <v>2004.2409527070799</v>
      </c>
      <c r="L415" s="10" t="s">
        <v>13</v>
      </c>
      <c r="M415" s="10" t="s">
        <v>14</v>
      </c>
    </row>
    <row r="416" spans="1:13" x14ac:dyDescent="0.25">
      <c r="A416" s="4" t="s">
        <v>1248</v>
      </c>
      <c r="B416" s="9">
        <v>1152</v>
      </c>
      <c r="C416" s="9" t="s">
        <v>1249</v>
      </c>
      <c r="D416" s="9" t="s">
        <v>1250</v>
      </c>
      <c r="E416" s="10">
        <v>9927.5</v>
      </c>
      <c r="F416" s="10">
        <v>41528776.637809701</v>
      </c>
      <c r="G416" s="10">
        <v>36138073.951127298</v>
      </c>
      <c r="H416" s="16">
        <v>0.149169618003792</v>
      </c>
      <c r="I416" s="10">
        <v>5390702.6866824403</v>
      </c>
      <c r="J416" s="10">
        <v>4183.2059066038501</v>
      </c>
      <c r="K416" s="10">
        <v>3640.19883667865</v>
      </c>
      <c r="L416" s="10" t="s">
        <v>13</v>
      </c>
      <c r="M416" s="10" t="s">
        <v>14</v>
      </c>
    </row>
    <row r="417" spans="1:13" x14ac:dyDescent="0.25">
      <c r="A417" s="4" t="s">
        <v>1251</v>
      </c>
      <c r="B417" s="9">
        <v>1153</v>
      </c>
      <c r="C417" s="9" t="s">
        <v>1252</v>
      </c>
      <c r="D417" s="9" t="s">
        <v>1253</v>
      </c>
      <c r="E417" s="10">
        <v>21718.06</v>
      </c>
      <c r="F417" s="10">
        <v>129755796.28108799</v>
      </c>
      <c r="G417" s="10">
        <v>114838838.240804</v>
      </c>
      <c r="H417" s="16">
        <v>0.129894713920781</v>
      </c>
      <c r="I417" s="10">
        <v>14916958.040284101</v>
      </c>
      <c r="J417" s="10">
        <v>5974.5574089531201</v>
      </c>
      <c r="K417" s="10">
        <v>5287.7116206882401</v>
      </c>
      <c r="L417" s="10" t="s">
        <v>13</v>
      </c>
      <c r="M417" s="10" t="s">
        <v>14</v>
      </c>
    </row>
    <row r="418" spans="1:13" x14ac:dyDescent="0.25">
      <c r="A418" s="4" t="s">
        <v>1254</v>
      </c>
      <c r="B418" s="9">
        <v>1154</v>
      </c>
      <c r="C418" s="9" t="s">
        <v>1255</v>
      </c>
      <c r="D418" s="9" t="s">
        <v>1256</v>
      </c>
      <c r="E418" s="10">
        <v>9011.33</v>
      </c>
      <c r="F418" s="10">
        <v>73729201.118955106</v>
      </c>
      <c r="G418" s="10">
        <v>79063607.924119905</v>
      </c>
      <c r="H418" s="16">
        <v>-6.7469812537323107E-2</v>
      </c>
      <c r="I418" s="10">
        <v>-5334406.8051647795</v>
      </c>
      <c r="J418" s="10">
        <v>8181.83343845527</v>
      </c>
      <c r="K418" s="10">
        <v>8773.8000854612892</v>
      </c>
      <c r="L418" s="10" t="s">
        <v>13</v>
      </c>
      <c r="M418" s="10" t="s">
        <v>14</v>
      </c>
    </row>
    <row r="419" spans="1:13" x14ac:dyDescent="0.25">
      <c r="A419" s="4" t="s">
        <v>1257</v>
      </c>
      <c r="B419" s="9">
        <v>1155</v>
      </c>
      <c r="C419" s="9" t="s">
        <v>1258</v>
      </c>
      <c r="D419" s="9" t="s">
        <v>1259</v>
      </c>
      <c r="E419" s="10">
        <v>3750.26</v>
      </c>
      <c r="F419" s="10">
        <v>2263840.2766209301</v>
      </c>
      <c r="G419" s="10">
        <v>2670582.07811643</v>
      </c>
      <c r="H419" s="16">
        <v>-0.15230454994379999</v>
      </c>
      <c r="I419" s="10">
        <v>-406741.80149550101</v>
      </c>
      <c r="J419" s="10">
        <v>603.648887442719</v>
      </c>
      <c r="K419" s="10">
        <v>712.10584815891002</v>
      </c>
      <c r="L419" s="10" t="s">
        <v>13</v>
      </c>
      <c r="M419" s="10" t="s">
        <v>71</v>
      </c>
    </row>
    <row r="420" spans="1:13" x14ac:dyDescent="0.25">
      <c r="A420" s="4" t="s">
        <v>1260</v>
      </c>
      <c r="B420" s="9">
        <v>1156</v>
      </c>
      <c r="C420" s="9" t="s">
        <v>1261</v>
      </c>
      <c r="D420" s="9" t="s">
        <v>1262</v>
      </c>
      <c r="E420" s="10">
        <v>4449.6899999999996</v>
      </c>
      <c r="F420" s="10">
        <v>5792842.57936644</v>
      </c>
      <c r="G420" s="10">
        <v>4941819.1321444502</v>
      </c>
      <c r="H420" s="16">
        <v>0.172208537881615</v>
      </c>
      <c r="I420" s="10">
        <v>851023.44722198695</v>
      </c>
      <c r="J420" s="10">
        <v>1301.85306827362</v>
      </c>
      <c r="K420" s="10">
        <v>1110.59852082829</v>
      </c>
      <c r="L420" s="10" t="s">
        <v>13</v>
      </c>
      <c r="M420" s="10" t="s">
        <v>14</v>
      </c>
    </row>
    <row r="421" spans="1:13" x14ac:dyDescent="0.25">
      <c r="A421" s="4" t="s">
        <v>1263</v>
      </c>
      <c r="B421" s="9">
        <v>1157</v>
      </c>
      <c r="C421" s="9" t="s">
        <v>1264</v>
      </c>
      <c r="D421" s="9" t="s">
        <v>1265</v>
      </c>
      <c r="E421" s="10">
        <v>4074.62</v>
      </c>
      <c r="F421" s="10">
        <v>14058638.085502701</v>
      </c>
      <c r="G421" s="10">
        <v>12859609.483122399</v>
      </c>
      <c r="H421" s="16">
        <v>9.3239892234208602E-2</v>
      </c>
      <c r="I421" s="10">
        <v>1199028.60238034</v>
      </c>
      <c r="J421" s="10">
        <v>3450.2942815533002</v>
      </c>
      <c r="K421" s="10">
        <v>3156.0266928259198</v>
      </c>
      <c r="L421" s="10" t="s">
        <v>13</v>
      </c>
      <c r="M421" s="10" t="s">
        <v>14</v>
      </c>
    </row>
    <row r="422" spans="1:13" x14ac:dyDescent="0.25">
      <c r="A422" s="4" t="s">
        <v>1266</v>
      </c>
      <c r="B422" s="9">
        <v>1158</v>
      </c>
      <c r="C422" s="9" t="s">
        <v>1267</v>
      </c>
      <c r="D422" s="9" t="s">
        <v>1268</v>
      </c>
      <c r="E422" s="10">
        <v>3039.46</v>
      </c>
      <c r="F422" s="10">
        <v>15105326.607662</v>
      </c>
      <c r="G422" s="10">
        <v>14876118.8370119</v>
      </c>
      <c r="H422" s="16">
        <v>1.54077668484207E-2</v>
      </c>
      <c r="I422" s="10">
        <v>229207.77065007901</v>
      </c>
      <c r="J422" s="10">
        <v>4969.7402195330797</v>
      </c>
      <c r="K422" s="10">
        <v>4894.3295312364498</v>
      </c>
      <c r="L422" s="10" t="s">
        <v>13</v>
      </c>
      <c r="M422" s="10" t="s">
        <v>14</v>
      </c>
    </row>
    <row r="423" spans="1:13" x14ac:dyDescent="0.25">
      <c r="A423" s="4" t="s">
        <v>1269</v>
      </c>
      <c r="B423" s="9">
        <v>1159</v>
      </c>
      <c r="C423" s="9" t="s">
        <v>1270</v>
      </c>
      <c r="D423" s="9" t="s">
        <v>1271</v>
      </c>
      <c r="E423" s="10">
        <v>960.83</v>
      </c>
      <c r="F423" s="10">
        <v>8994925.2754119709</v>
      </c>
      <c r="G423" s="10">
        <v>6998369.7322207801</v>
      </c>
      <c r="H423" s="16">
        <v>0.28528866287229199</v>
      </c>
      <c r="I423" s="10">
        <v>1996555.5431911901</v>
      </c>
      <c r="J423" s="10">
        <v>9361.6199279913908</v>
      </c>
      <c r="K423" s="10">
        <v>7283.6711303984903</v>
      </c>
      <c r="L423" s="10" t="s">
        <v>13</v>
      </c>
      <c r="M423" s="10" t="s">
        <v>206</v>
      </c>
    </row>
    <row r="424" spans="1:13" x14ac:dyDescent="0.25">
      <c r="A424" s="4" t="s">
        <v>1272</v>
      </c>
      <c r="B424" s="9">
        <v>1160</v>
      </c>
      <c r="C424" s="9" t="s">
        <v>1273</v>
      </c>
      <c r="D424" s="9" t="s">
        <v>1274</v>
      </c>
      <c r="E424" s="10">
        <v>3799.6</v>
      </c>
      <c r="F424" s="10">
        <v>2405494.50992386</v>
      </c>
      <c r="G424" s="10">
        <v>2635802.7065926902</v>
      </c>
      <c r="H424" s="16">
        <v>-8.7376872363316496E-2</v>
      </c>
      <c r="I424" s="10">
        <v>-230308.19666883399</v>
      </c>
      <c r="J424" s="10">
        <v>633.09151224440996</v>
      </c>
      <c r="K424" s="10">
        <v>693.70531282048</v>
      </c>
      <c r="L424" s="10" t="s">
        <v>13</v>
      </c>
      <c r="M424" s="10" t="s">
        <v>71</v>
      </c>
    </row>
    <row r="425" spans="1:13" x14ac:dyDescent="0.25">
      <c r="A425" s="4" t="s">
        <v>1275</v>
      </c>
      <c r="B425" s="9">
        <v>1161</v>
      </c>
      <c r="C425" s="9" t="s">
        <v>1276</v>
      </c>
      <c r="D425" s="9" t="s">
        <v>1277</v>
      </c>
      <c r="E425" s="10">
        <v>6669.71</v>
      </c>
      <c r="F425" s="10">
        <v>15327356.6437579</v>
      </c>
      <c r="G425" s="10">
        <v>12153630.3950046</v>
      </c>
      <c r="H425" s="16">
        <v>0.261134010629263</v>
      </c>
      <c r="I425" s="10">
        <v>3173726.2487532701</v>
      </c>
      <c r="J425" s="10">
        <v>2298.05443471423</v>
      </c>
      <c r="K425" s="10">
        <v>1822.2127191443999</v>
      </c>
      <c r="L425" s="10" t="s">
        <v>27</v>
      </c>
      <c r="M425" s="10" t="s">
        <v>14</v>
      </c>
    </row>
    <row r="426" spans="1:13" x14ac:dyDescent="0.25">
      <c r="A426" s="4" t="s">
        <v>1278</v>
      </c>
      <c r="B426" s="9">
        <v>1162</v>
      </c>
      <c r="C426" s="9" t="s">
        <v>1279</v>
      </c>
      <c r="D426" s="9" t="s">
        <v>1280</v>
      </c>
      <c r="E426" s="10">
        <v>7777.15</v>
      </c>
      <c r="F426" s="10">
        <v>35804164.551445201</v>
      </c>
      <c r="G426" s="10">
        <v>28135300.5899239</v>
      </c>
      <c r="H426" s="16">
        <v>0.27257089139711499</v>
      </c>
      <c r="I426" s="10">
        <v>7668863.96152132</v>
      </c>
      <c r="J426" s="10">
        <v>4603.7641747227699</v>
      </c>
      <c r="K426" s="10">
        <v>3617.68778921892</v>
      </c>
      <c r="L426" s="10" t="s">
        <v>13</v>
      </c>
      <c r="M426" s="10" t="s">
        <v>14</v>
      </c>
    </row>
    <row r="427" spans="1:13" x14ac:dyDescent="0.25">
      <c r="A427" s="4" t="s">
        <v>1281</v>
      </c>
      <c r="B427" s="9">
        <v>1163</v>
      </c>
      <c r="C427" s="9" t="s">
        <v>1282</v>
      </c>
      <c r="D427" s="9" t="s">
        <v>1283</v>
      </c>
      <c r="E427" s="10">
        <v>13449.57</v>
      </c>
      <c r="F427" s="10">
        <v>91522226.522713095</v>
      </c>
      <c r="G427" s="10">
        <v>84315523.804671705</v>
      </c>
      <c r="H427" s="16">
        <v>8.5473023149767097E-2</v>
      </c>
      <c r="I427" s="10">
        <v>7206702.7180414302</v>
      </c>
      <c r="J427" s="10">
        <v>6804.8440599002897</v>
      </c>
      <c r="K427" s="10">
        <v>6269.0126007501804</v>
      </c>
      <c r="L427" s="10" t="s">
        <v>13</v>
      </c>
      <c r="M427" s="10" t="s">
        <v>14</v>
      </c>
    </row>
    <row r="428" spans="1:13" x14ac:dyDescent="0.25">
      <c r="A428" s="4" t="s">
        <v>1284</v>
      </c>
      <c r="B428" s="9">
        <v>1164</v>
      </c>
      <c r="C428" s="9" t="s">
        <v>1285</v>
      </c>
      <c r="D428" s="9" t="s">
        <v>1286</v>
      </c>
      <c r="E428" s="10">
        <v>3929.23</v>
      </c>
      <c r="F428" s="10">
        <v>37720590.312387303</v>
      </c>
      <c r="G428" s="10">
        <v>39452792.1972856</v>
      </c>
      <c r="H428" s="16">
        <v>-4.3905685464193697E-2</v>
      </c>
      <c r="I428" s="10">
        <v>-1732201.88489822</v>
      </c>
      <c r="J428" s="10">
        <v>9599.9954984532196</v>
      </c>
      <c r="K428" s="10">
        <v>10040.8457120824</v>
      </c>
      <c r="L428" s="10" t="s">
        <v>13</v>
      </c>
      <c r="M428" s="10" t="s">
        <v>14</v>
      </c>
    </row>
    <row r="429" spans="1:13" x14ac:dyDescent="0.25">
      <c r="A429" s="4" t="s">
        <v>1287</v>
      </c>
      <c r="B429" s="9">
        <v>1165</v>
      </c>
      <c r="C429" s="9" t="s">
        <v>1288</v>
      </c>
      <c r="D429" s="9" t="s">
        <v>1289</v>
      </c>
      <c r="E429" s="10">
        <v>10072.530000000001</v>
      </c>
      <c r="F429" s="10">
        <v>6231347.5462253401</v>
      </c>
      <c r="G429" s="10">
        <v>9857836.9749545399</v>
      </c>
      <c r="H429" s="16">
        <v>-0.36787881945531198</v>
      </c>
      <c r="I429" s="10">
        <v>-3626489.4287291998</v>
      </c>
      <c r="J429" s="10">
        <v>618.64770283387998</v>
      </c>
      <c r="K429" s="10">
        <v>978.68529306485505</v>
      </c>
      <c r="L429" s="10" t="s">
        <v>27</v>
      </c>
      <c r="M429" s="10" t="s">
        <v>43</v>
      </c>
    </row>
    <row r="430" spans="1:13" x14ac:dyDescent="0.25">
      <c r="A430" s="4" t="s">
        <v>1290</v>
      </c>
      <c r="B430" s="9">
        <v>1166</v>
      </c>
      <c r="C430" s="9" t="s">
        <v>1291</v>
      </c>
      <c r="D430" s="9" t="s">
        <v>1292</v>
      </c>
      <c r="E430" s="10">
        <v>6160.99</v>
      </c>
      <c r="F430" s="10">
        <v>17327979.427586202</v>
      </c>
      <c r="G430" s="10">
        <v>16047606.680506101</v>
      </c>
      <c r="H430" s="16">
        <v>7.9785900325896705E-2</v>
      </c>
      <c r="I430" s="10">
        <v>1280372.74708006</v>
      </c>
      <c r="J430" s="10">
        <v>2812.5316592927802</v>
      </c>
      <c r="K430" s="10">
        <v>2604.7123401443801</v>
      </c>
      <c r="L430" s="10" t="s">
        <v>13</v>
      </c>
      <c r="M430" s="10" t="s">
        <v>14</v>
      </c>
    </row>
    <row r="431" spans="1:13" x14ac:dyDescent="0.25">
      <c r="A431" s="4" t="s">
        <v>1293</v>
      </c>
      <c r="B431" s="9">
        <v>1167</v>
      </c>
      <c r="C431" s="9" t="s">
        <v>1294</v>
      </c>
      <c r="D431" s="9" t="s">
        <v>1295</v>
      </c>
      <c r="E431" s="10">
        <v>9959.59</v>
      </c>
      <c r="F431" s="10">
        <v>35123342.4832699</v>
      </c>
      <c r="G431" s="10">
        <v>33226109.673019402</v>
      </c>
      <c r="H431" s="16">
        <v>5.71006605624724E-2</v>
      </c>
      <c r="I431" s="10">
        <v>1897232.8102505601</v>
      </c>
      <c r="J431" s="10">
        <v>3526.58517903548</v>
      </c>
      <c r="K431" s="10">
        <v>3336.09211554084</v>
      </c>
      <c r="L431" s="10" t="s">
        <v>13</v>
      </c>
      <c r="M431" s="10" t="s">
        <v>14</v>
      </c>
    </row>
    <row r="432" spans="1:13" x14ac:dyDescent="0.25">
      <c r="A432" s="4" t="s">
        <v>1296</v>
      </c>
      <c r="B432" s="9">
        <v>1168</v>
      </c>
      <c r="C432" s="9" t="s">
        <v>1297</v>
      </c>
      <c r="D432" s="9" t="s">
        <v>1298</v>
      </c>
      <c r="E432" s="10">
        <v>12116.03</v>
      </c>
      <c r="F432" s="10">
        <v>60138703.991015397</v>
      </c>
      <c r="G432" s="10">
        <v>60434273.684609503</v>
      </c>
      <c r="H432" s="16">
        <v>-4.8907627340184501E-3</v>
      </c>
      <c r="I432" s="10">
        <v>-295569.69359415799</v>
      </c>
      <c r="J432" s="10">
        <v>4963.5651274398797</v>
      </c>
      <c r="K432" s="10">
        <v>4987.9600566034896</v>
      </c>
      <c r="L432" s="10" t="s">
        <v>13</v>
      </c>
      <c r="M432" s="10" t="s">
        <v>14</v>
      </c>
    </row>
    <row r="433" spans="1:13" x14ac:dyDescent="0.25">
      <c r="A433" s="4" t="s">
        <v>1299</v>
      </c>
      <c r="B433" s="9">
        <v>1169</v>
      </c>
      <c r="C433" s="9" t="s">
        <v>1300</v>
      </c>
      <c r="D433" s="9" t="s">
        <v>1301</v>
      </c>
      <c r="E433" s="10">
        <v>2048.2600000000002</v>
      </c>
      <c r="F433" s="10">
        <v>14141117.8172879</v>
      </c>
      <c r="G433" s="10">
        <v>15727100.1022771</v>
      </c>
      <c r="H433" s="16">
        <v>-0.100843911126347</v>
      </c>
      <c r="I433" s="10">
        <v>-1585982.2849891901</v>
      </c>
      <c r="J433" s="10">
        <v>6903.9662041380798</v>
      </c>
      <c r="K433" s="10">
        <v>7678.2733160229</v>
      </c>
      <c r="L433" s="10" t="s">
        <v>13</v>
      </c>
      <c r="M433" s="10" t="s">
        <v>14</v>
      </c>
    </row>
    <row r="434" spans="1:13" x14ac:dyDescent="0.25">
      <c r="A434" s="4" t="s">
        <v>1302</v>
      </c>
      <c r="B434" s="9">
        <v>1170</v>
      </c>
      <c r="C434" s="9" t="s">
        <v>1303</v>
      </c>
      <c r="D434" s="9" t="s">
        <v>1304</v>
      </c>
      <c r="E434" s="10">
        <v>7581.83</v>
      </c>
      <c r="F434" s="10">
        <v>6349501.0625375798</v>
      </c>
      <c r="G434" s="10">
        <v>6373433.0792338504</v>
      </c>
      <c r="H434" s="16">
        <v>-3.7549647731054399E-3</v>
      </c>
      <c r="I434" s="10">
        <v>-23932.016696267801</v>
      </c>
      <c r="J434" s="10">
        <v>837.46286352207596</v>
      </c>
      <c r="K434" s="10">
        <v>840.61935960498295</v>
      </c>
      <c r="L434" s="10" t="s">
        <v>13</v>
      </c>
      <c r="M434" s="10" t="s">
        <v>14</v>
      </c>
    </row>
    <row r="435" spans="1:13" x14ac:dyDescent="0.25">
      <c r="A435" s="4" t="s">
        <v>1305</v>
      </c>
      <c r="B435" s="9">
        <v>1171</v>
      </c>
      <c r="C435" s="9" t="s">
        <v>1306</v>
      </c>
      <c r="D435" s="9" t="s">
        <v>1307</v>
      </c>
      <c r="E435" s="10">
        <v>39089.26</v>
      </c>
      <c r="F435" s="10">
        <v>34125551.8761416</v>
      </c>
      <c r="G435" s="10">
        <v>34265711.6746253</v>
      </c>
      <c r="H435" s="16">
        <v>-4.0903804892376003E-3</v>
      </c>
      <c r="I435" s="10">
        <v>-140159.79848372901</v>
      </c>
      <c r="J435" s="10">
        <v>873.016063137076</v>
      </c>
      <c r="K435" s="10">
        <v>876.60169761784505</v>
      </c>
      <c r="L435" s="10" t="s">
        <v>13</v>
      </c>
      <c r="M435" s="10" t="s">
        <v>14</v>
      </c>
    </row>
    <row r="436" spans="1:13" x14ac:dyDescent="0.25">
      <c r="A436" s="4" t="s">
        <v>1308</v>
      </c>
      <c r="B436" s="9">
        <v>1172</v>
      </c>
      <c r="C436" s="9" t="s">
        <v>1309</v>
      </c>
      <c r="D436" s="9" t="s">
        <v>1310</v>
      </c>
      <c r="E436" s="10">
        <v>6161.81</v>
      </c>
      <c r="F436" s="10">
        <v>17618502.068489101</v>
      </c>
      <c r="G436" s="10">
        <v>16428262.839165701</v>
      </c>
      <c r="H436" s="16">
        <v>7.2450705286126099E-2</v>
      </c>
      <c r="I436" s="10">
        <v>1190239.22932341</v>
      </c>
      <c r="J436" s="10">
        <v>2859.3062863816199</v>
      </c>
      <c r="K436" s="10">
        <v>2666.1423898441699</v>
      </c>
      <c r="L436" s="10" t="s">
        <v>13</v>
      </c>
      <c r="M436" s="10" t="s">
        <v>14</v>
      </c>
    </row>
    <row r="437" spans="1:13" x14ac:dyDescent="0.25">
      <c r="A437" s="4" t="s">
        <v>1311</v>
      </c>
      <c r="B437" s="9">
        <v>1173</v>
      </c>
      <c r="C437" s="9" t="s">
        <v>1312</v>
      </c>
      <c r="D437" s="9" t="s">
        <v>1313</v>
      </c>
      <c r="E437" s="10">
        <v>1851.38</v>
      </c>
      <c r="F437" s="10">
        <v>8898415.88761691</v>
      </c>
      <c r="G437" s="10">
        <v>7860841.3007952403</v>
      </c>
      <c r="H437" s="16">
        <v>0.13199281694145201</v>
      </c>
      <c r="I437" s="10">
        <v>1037574.5868216699</v>
      </c>
      <c r="J437" s="10">
        <v>4806.3692421960404</v>
      </c>
      <c r="K437" s="10">
        <v>4245.9361669647697</v>
      </c>
      <c r="L437" s="10" t="s">
        <v>13</v>
      </c>
      <c r="M437" s="10" t="s">
        <v>297</v>
      </c>
    </row>
    <row r="438" spans="1:13" x14ac:dyDescent="0.25">
      <c r="A438" s="4" t="s">
        <v>1314</v>
      </c>
      <c r="B438" s="9">
        <v>1174</v>
      </c>
      <c r="C438" s="9" t="s">
        <v>1315</v>
      </c>
      <c r="D438" s="9" t="s">
        <v>1316</v>
      </c>
      <c r="E438" s="10">
        <v>241.44</v>
      </c>
      <c r="F438" s="10">
        <v>1950584.3178455699</v>
      </c>
      <c r="G438" s="10">
        <v>1819618.5176106601</v>
      </c>
      <c r="H438" s="16">
        <v>7.1974317126030807E-2</v>
      </c>
      <c r="I438" s="10">
        <v>130965.80023490801</v>
      </c>
      <c r="J438" s="10">
        <v>8078.9608923358601</v>
      </c>
      <c r="K438" s="10">
        <v>7536.5246753257998</v>
      </c>
      <c r="L438" s="10" t="s">
        <v>27</v>
      </c>
      <c r="M438" s="10" t="s">
        <v>14</v>
      </c>
    </row>
    <row r="439" spans="1:13" x14ac:dyDescent="0.25">
      <c r="A439" s="4" t="s">
        <v>1317</v>
      </c>
      <c r="B439" s="9">
        <v>1175</v>
      </c>
      <c r="C439" s="9" t="s">
        <v>1318</v>
      </c>
      <c r="D439" s="9" t="s">
        <v>1319</v>
      </c>
      <c r="E439" s="10">
        <v>5718.23</v>
      </c>
      <c r="F439" s="10">
        <v>10253815.0479709</v>
      </c>
      <c r="G439" s="10">
        <v>11873669.332940301</v>
      </c>
      <c r="H439" s="16">
        <v>-0.136424069051297</v>
      </c>
      <c r="I439" s="10">
        <v>-1619854.28496931</v>
      </c>
      <c r="J439" s="10">
        <v>1793.1798909751701</v>
      </c>
      <c r="K439" s="10">
        <v>2076.4588575381299</v>
      </c>
      <c r="L439" s="10" t="s">
        <v>13</v>
      </c>
      <c r="M439" s="10" t="s">
        <v>14</v>
      </c>
    </row>
    <row r="440" spans="1:13" x14ac:dyDescent="0.25">
      <c r="A440" s="4" t="s">
        <v>1320</v>
      </c>
      <c r="B440" s="9">
        <v>1176</v>
      </c>
      <c r="C440" s="9" t="s">
        <v>1321</v>
      </c>
      <c r="D440" s="9" t="s">
        <v>1322</v>
      </c>
      <c r="E440" s="10">
        <v>3368.71</v>
      </c>
      <c r="F440" s="10">
        <v>10253208.694514999</v>
      </c>
      <c r="G440" s="10">
        <v>10549395.5900025</v>
      </c>
      <c r="H440" s="16">
        <v>-2.8076195736574602E-2</v>
      </c>
      <c r="I440" s="10">
        <v>-296186.895487467</v>
      </c>
      <c r="J440" s="10">
        <v>3043.660242204</v>
      </c>
      <c r="K440" s="10">
        <v>3131.5831846619299</v>
      </c>
      <c r="L440" s="10" t="s">
        <v>13</v>
      </c>
      <c r="M440" s="10" t="s">
        <v>14</v>
      </c>
    </row>
    <row r="441" spans="1:13" x14ac:dyDescent="0.25">
      <c r="A441" s="4" t="s">
        <v>1323</v>
      </c>
      <c r="B441" s="9">
        <v>1177</v>
      </c>
      <c r="C441" s="9" t="s">
        <v>1324</v>
      </c>
      <c r="D441" s="9" t="s">
        <v>1325</v>
      </c>
      <c r="E441" s="10">
        <v>3109.48</v>
      </c>
      <c r="F441" s="10">
        <v>12989741.398379</v>
      </c>
      <c r="G441" s="10">
        <v>15208030.3578784</v>
      </c>
      <c r="H441" s="16">
        <v>-0.14586300180221901</v>
      </c>
      <c r="I441" s="10">
        <v>-2218288.9594994201</v>
      </c>
      <c r="J441" s="10">
        <v>4177.4642057125402</v>
      </c>
      <c r="K441" s="10">
        <v>4890.8596800360301</v>
      </c>
      <c r="L441" s="10" t="s">
        <v>13</v>
      </c>
      <c r="M441" s="10" t="s">
        <v>14</v>
      </c>
    </row>
    <row r="442" spans="1:13" x14ac:dyDescent="0.25">
      <c r="A442" s="4" t="s">
        <v>1326</v>
      </c>
      <c r="B442" s="9">
        <v>1178</v>
      </c>
      <c r="C442" s="9" t="s">
        <v>1327</v>
      </c>
      <c r="D442" s="9" t="s">
        <v>1328</v>
      </c>
      <c r="E442" s="10">
        <v>538.29</v>
      </c>
      <c r="F442" s="10">
        <v>3960036.8923425302</v>
      </c>
      <c r="G442" s="10">
        <v>4730935.0846647602</v>
      </c>
      <c r="H442" s="16">
        <v>-0.162948376700641</v>
      </c>
      <c r="I442" s="10">
        <v>-770898.19232222997</v>
      </c>
      <c r="J442" s="10">
        <v>7356.6978623837203</v>
      </c>
      <c r="K442" s="10">
        <v>8788.8221677251295</v>
      </c>
      <c r="L442" s="10" t="s">
        <v>27</v>
      </c>
      <c r="M442" s="10" t="s">
        <v>14</v>
      </c>
    </row>
    <row r="443" spans="1:13" x14ac:dyDescent="0.25">
      <c r="A443" s="4" t="s">
        <v>1329</v>
      </c>
      <c r="B443" s="9">
        <v>1179</v>
      </c>
      <c r="C443" s="9" t="s">
        <v>1330</v>
      </c>
      <c r="D443" s="9" t="s">
        <v>1331</v>
      </c>
      <c r="E443" s="10">
        <v>3533.31</v>
      </c>
      <c r="F443" s="10">
        <v>2372183.1346164001</v>
      </c>
      <c r="G443" s="10">
        <v>2541082.6236800002</v>
      </c>
      <c r="H443" s="16">
        <v>-6.6467531393763907E-2</v>
      </c>
      <c r="I443" s="10">
        <v>-168899.48906359801</v>
      </c>
      <c r="J443" s="10">
        <v>671.37701889061498</v>
      </c>
      <c r="K443" s="10">
        <v>719.17907675239303</v>
      </c>
      <c r="L443" s="10" t="s">
        <v>13</v>
      </c>
      <c r="M443" s="10" t="s">
        <v>14</v>
      </c>
    </row>
    <row r="444" spans="1:13" x14ac:dyDescent="0.25">
      <c r="A444" s="4" t="s">
        <v>1332</v>
      </c>
      <c r="B444" s="9">
        <v>1180</v>
      </c>
      <c r="C444" s="9" t="s">
        <v>1333</v>
      </c>
      <c r="D444" s="9" t="s">
        <v>1334</v>
      </c>
      <c r="E444" s="10">
        <v>8302.7999999999993</v>
      </c>
      <c r="F444" s="10">
        <v>11768666.4712958</v>
      </c>
      <c r="G444" s="10">
        <v>10923789.5918786</v>
      </c>
      <c r="H444" s="16">
        <v>7.7342837145584001E-2</v>
      </c>
      <c r="I444" s="10">
        <v>844876.87941728695</v>
      </c>
      <c r="J444" s="10">
        <v>1417.4334527262899</v>
      </c>
      <c r="K444" s="10">
        <v>1315.67538563841</v>
      </c>
      <c r="L444" s="10" t="s">
        <v>13</v>
      </c>
      <c r="M444" s="10" t="s">
        <v>71</v>
      </c>
    </row>
    <row r="445" spans="1:13" x14ac:dyDescent="0.25">
      <c r="A445" s="4" t="s">
        <v>1335</v>
      </c>
      <c r="B445" s="9">
        <v>1181</v>
      </c>
      <c r="C445" s="9" t="s">
        <v>1336</v>
      </c>
      <c r="D445" s="9" t="s">
        <v>1337</v>
      </c>
      <c r="E445" s="10">
        <v>9973.92</v>
      </c>
      <c r="F445" s="10">
        <v>40090805.885688998</v>
      </c>
      <c r="G445" s="10">
        <v>36025405.522405297</v>
      </c>
      <c r="H445" s="16">
        <v>0.112848149918959</v>
      </c>
      <c r="I445" s="10">
        <v>4065400.3632836901</v>
      </c>
      <c r="J445" s="10">
        <v>4019.5636104649898</v>
      </c>
      <c r="K445" s="10">
        <v>3611.9605453427898</v>
      </c>
      <c r="L445" s="10" t="s">
        <v>13</v>
      </c>
      <c r="M445" s="10" t="s">
        <v>71</v>
      </c>
    </row>
    <row r="446" spans="1:13" x14ac:dyDescent="0.25">
      <c r="A446" s="4" t="s">
        <v>1338</v>
      </c>
      <c r="B446" s="9">
        <v>1182</v>
      </c>
      <c r="C446" s="9" t="s">
        <v>1339</v>
      </c>
      <c r="D446" s="9" t="s">
        <v>1340</v>
      </c>
      <c r="E446" s="10">
        <v>15980.71</v>
      </c>
      <c r="F446" s="10">
        <v>96238610.969122693</v>
      </c>
      <c r="G446" s="10">
        <v>91398839.785441399</v>
      </c>
      <c r="H446" s="16">
        <v>5.2952216844794703E-2</v>
      </c>
      <c r="I446" s="10">
        <v>4839771.18368134</v>
      </c>
      <c r="J446" s="10">
        <v>6022.17366869949</v>
      </c>
      <c r="K446" s="10">
        <v>5719.32284519532</v>
      </c>
      <c r="L446" s="10" t="s">
        <v>13</v>
      </c>
      <c r="M446" s="10" t="s">
        <v>14</v>
      </c>
    </row>
    <row r="447" spans="1:13" x14ac:dyDescent="0.25">
      <c r="A447" s="4" t="s">
        <v>1341</v>
      </c>
      <c r="B447" s="9">
        <v>1183</v>
      </c>
      <c r="C447" s="9" t="s">
        <v>1342</v>
      </c>
      <c r="D447" s="9" t="s">
        <v>1343</v>
      </c>
      <c r="E447" s="10">
        <v>9475.06</v>
      </c>
      <c r="F447" s="10">
        <v>98193218.613507897</v>
      </c>
      <c r="G447" s="10">
        <v>101875475.489731</v>
      </c>
      <c r="H447" s="16">
        <v>-3.6144684071624099E-2</v>
      </c>
      <c r="I447" s="10">
        <v>-3682256.8762228</v>
      </c>
      <c r="J447" s="10">
        <v>10363.334756034001</v>
      </c>
      <c r="K447" s="10">
        <v>10751.9609891368</v>
      </c>
      <c r="L447" s="10" t="s">
        <v>13</v>
      </c>
      <c r="M447" s="10" t="s">
        <v>14</v>
      </c>
    </row>
    <row r="448" spans="1:13" x14ac:dyDescent="0.25">
      <c r="A448" s="4" t="s">
        <v>1344</v>
      </c>
      <c r="B448" s="9">
        <v>1184</v>
      </c>
      <c r="C448" s="9" t="s">
        <v>1345</v>
      </c>
      <c r="D448" s="9" t="s">
        <v>1346</v>
      </c>
      <c r="E448" s="10">
        <v>2515.5500000000002</v>
      </c>
      <c r="F448" s="10">
        <v>1951736.81427634</v>
      </c>
      <c r="G448" s="10">
        <v>1953918.1436673601</v>
      </c>
      <c r="H448" s="16">
        <v>-1.11638729498187E-3</v>
      </c>
      <c r="I448" s="10">
        <v>-2181.3293910247698</v>
      </c>
      <c r="J448" s="10">
        <v>775.86882163993596</v>
      </c>
      <c r="K448" s="10">
        <v>776.73595979700804</v>
      </c>
      <c r="L448" s="10" t="s">
        <v>27</v>
      </c>
      <c r="M448" s="10" t="s">
        <v>297</v>
      </c>
    </row>
    <row r="449" spans="1:13" x14ac:dyDescent="0.25">
      <c r="A449" s="4" t="s">
        <v>1347</v>
      </c>
      <c r="B449" s="9">
        <v>1185</v>
      </c>
      <c r="C449" s="9" t="s">
        <v>1348</v>
      </c>
      <c r="D449" s="9" t="s">
        <v>1349</v>
      </c>
      <c r="E449" s="10">
        <v>3315.92</v>
      </c>
      <c r="F449" s="10">
        <v>4911475.1714198003</v>
      </c>
      <c r="G449" s="10">
        <v>5168348.4770188704</v>
      </c>
      <c r="H449" s="16">
        <v>-4.9701235654147302E-2</v>
      </c>
      <c r="I449" s="10">
        <v>-256873.305599068</v>
      </c>
      <c r="J449" s="10">
        <v>1481.1802369839399</v>
      </c>
      <c r="K449" s="10">
        <v>1558.6469145874701</v>
      </c>
      <c r="L449" s="10" t="s">
        <v>13</v>
      </c>
      <c r="M449" s="10" t="s">
        <v>14</v>
      </c>
    </row>
    <row r="450" spans="1:13" x14ac:dyDescent="0.25">
      <c r="A450" s="4" t="s">
        <v>1350</v>
      </c>
      <c r="B450" s="9">
        <v>1186</v>
      </c>
      <c r="C450" s="9" t="s">
        <v>1351</v>
      </c>
      <c r="D450" s="9" t="s">
        <v>1352</v>
      </c>
      <c r="E450" s="10">
        <v>3122.31</v>
      </c>
      <c r="F450" s="10">
        <v>11630442.958517199</v>
      </c>
      <c r="G450" s="10">
        <v>10675265.5411241</v>
      </c>
      <c r="H450" s="16">
        <v>8.9475752496605401E-2</v>
      </c>
      <c r="I450" s="10">
        <v>955177.41739315703</v>
      </c>
      <c r="J450" s="10">
        <v>3724.94818212068</v>
      </c>
      <c r="K450" s="10">
        <v>3419.0280725245302</v>
      </c>
      <c r="L450" s="10" t="s">
        <v>13</v>
      </c>
      <c r="M450" s="10" t="s">
        <v>14</v>
      </c>
    </row>
    <row r="451" spans="1:13" x14ac:dyDescent="0.25">
      <c r="A451" s="4" t="s">
        <v>1353</v>
      </c>
      <c r="B451" s="9">
        <v>1187</v>
      </c>
      <c r="C451" s="9" t="s">
        <v>1354</v>
      </c>
      <c r="D451" s="9" t="s">
        <v>1355</v>
      </c>
      <c r="E451" s="10">
        <v>4220.32</v>
      </c>
      <c r="F451" s="10">
        <v>23190991.654033799</v>
      </c>
      <c r="G451" s="10">
        <v>22651465.808851901</v>
      </c>
      <c r="H451" s="16">
        <v>2.3818584180589599E-2</v>
      </c>
      <c r="I451" s="10">
        <v>539525.84518188599</v>
      </c>
      <c r="J451" s="10">
        <v>5495.0789641623896</v>
      </c>
      <c r="K451" s="10">
        <v>5367.2389318468604</v>
      </c>
      <c r="L451" s="10" t="s">
        <v>13</v>
      </c>
      <c r="M451" s="10" t="s">
        <v>14</v>
      </c>
    </row>
    <row r="452" spans="1:13" x14ac:dyDescent="0.25">
      <c r="A452" s="4" t="s">
        <v>1356</v>
      </c>
      <c r="B452" s="9">
        <v>1188</v>
      </c>
      <c r="C452" s="9" t="s">
        <v>1357</v>
      </c>
      <c r="D452" s="9" t="s">
        <v>1358</v>
      </c>
      <c r="E452" s="10">
        <v>780.35</v>
      </c>
      <c r="F452" s="10">
        <v>6852078.01750948</v>
      </c>
      <c r="G452" s="10">
        <v>7505091.0019001001</v>
      </c>
      <c r="H452" s="16">
        <v>-8.7009335959455897E-2</v>
      </c>
      <c r="I452" s="10">
        <v>-653012.98439061502</v>
      </c>
      <c r="J452" s="10">
        <v>8780.77531557568</v>
      </c>
      <c r="K452" s="10">
        <v>9617.5959529699394</v>
      </c>
      <c r="L452" s="10" t="s">
        <v>13</v>
      </c>
      <c r="M452" s="10" t="s">
        <v>14</v>
      </c>
    </row>
    <row r="453" spans="1:13" x14ac:dyDescent="0.25">
      <c r="A453" s="4" t="s">
        <v>1359</v>
      </c>
      <c r="B453" s="9">
        <v>1189</v>
      </c>
      <c r="C453" s="9" t="s">
        <v>1360</v>
      </c>
      <c r="D453" s="9" t="s">
        <v>1361</v>
      </c>
      <c r="E453" s="10">
        <v>3017.69</v>
      </c>
      <c r="F453" s="10">
        <v>1742644.76698312</v>
      </c>
      <c r="G453" s="10">
        <v>2003738.20930396</v>
      </c>
      <c r="H453" s="16">
        <v>-0.13030317089752899</v>
      </c>
      <c r="I453" s="10">
        <v>-261093.44232084299</v>
      </c>
      <c r="J453" s="10">
        <v>577.47640313720797</v>
      </c>
      <c r="K453" s="10">
        <v>663.99736530391203</v>
      </c>
      <c r="L453" s="10" t="s">
        <v>27</v>
      </c>
      <c r="M453" s="10" t="s">
        <v>14</v>
      </c>
    </row>
    <row r="454" spans="1:13" x14ac:dyDescent="0.25">
      <c r="A454" s="4" t="s">
        <v>1362</v>
      </c>
      <c r="B454" s="9">
        <v>1190</v>
      </c>
      <c r="C454" s="9" t="s">
        <v>1363</v>
      </c>
      <c r="D454" s="9" t="s">
        <v>1364</v>
      </c>
      <c r="E454" s="10">
        <v>1159.6400000000001</v>
      </c>
      <c r="F454" s="10">
        <v>1802601.64912999</v>
      </c>
      <c r="G454" s="10">
        <v>1982656.15027606</v>
      </c>
      <c r="H454" s="16">
        <v>-9.0814789604844695E-2</v>
      </c>
      <c r="I454" s="10">
        <v>-180054.501146072</v>
      </c>
      <c r="J454" s="10">
        <v>1554.44935422199</v>
      </c>
      <c r="K454" s="10">
        <v>1709.7169382533</v>
      </c>
      <c r="L454" s="10" t="s">
        <v>13</v>
      </c>
      <c r="M454" s="10" t="s">
        <v>14</v>
      </c>
    </row>
    <row r="455" spans="1:13" x14ac:dyDescent="0.25">
      <c r="A455" s="4" t="s">
        <v>1365</v>
      </c>
      <c r="B455" s="9">
        <v>1191</v>
      </c>
      <c r="C455" s="9" t="s">
        <v>1366</v>
      </c>
      <c r="D455" s="9" t="s">
        <v>1367</v>
      </c>
      <c r="E455" s="10">
        <v>1076.1500000000001</v>
      </c>
      <c r="F455" s="10">
        <v>3355337.0943211</v>
      </c>
      <c r="G455" s="10">
        <v>3171240.4297185298</v>
      </c>
      <c r="H455" s="16">
        <v>5.8051941718877197E-2</v>
      </c>
      <c r="I455" s="10">
        <v>184096.66460256701</v>
      </c>
      <c r="J455" s="10">
        <v>3117.9083718079301</v>
      </c>
      <c r="K455" s="10">
        <v>2946.8386653519801</v>
      </c>
      <c r="L455" s="10" t="s">
        <v>13</v>
      </c>
      <c r="M455" s="10" t="s">
        <v>14</v>
      </c>
    </row>
    <row r="456" spans="1:13" x14ac:dyDescent="0.25">
      <c r="A456" s="4" t="s">
        <v>1368</v>
      </c>
      <c r="B456" s="9">
        <v>1192</v>
      </c>
      <c r="C456" s="9" t="s">
        <v>1369</v>
      </c>
      <c r="D456" s="9" t="s">
        <v>1370</v>
      </c>
      <c r="E456" s="10">
        <v>1201.01</v>
      </c>
      <c r="F456" s="10">
        <v>5615881.3768698797</v>
      </c>
      <c r="G456" s="10">
        <v>5440103.3376511</v>
      </c>
      <c r="H456" s="16">
        <v>3.2311525776029602E-2</v>
      </c>
      <c r="I456" s="10">
        <v>175778.03921877799</v>
      </c>
      <c r="J456" s="10">
        <v>4675.9655430594903</v>
      </c>
      <c r="K456" s="10">
        <v>4529.6070287933499</v>
      </c>
      <c r="L456" s="10" t="s">
        <v>13</v>
      </c>
      <c r="M456" s="10" t="s">
        <v>71</v>
      </c>
    </row>
    <row r="457" spans="1:13" x14ac:dyDescent="0.25">
      <c r="A457" s="4" t="s">
        <v>1371</v>
      </c>
      <c r="B457" s="9">
        <v>1193</v>
      </c>
      <c r="C457" s="9" t="s">
        <v>1372</v>
      </c>
      <c r="D457" s="9" t="s">
        <v>1373</v>
      </c>
      <c r="E457" s="10">
        <v>597.63</v>
      </c>
      <c r="F457" s="10">
        <v>4337470.4903476201</v>
      </c>
      <c r="G457" s="10">
        <v>4828710.0240043001</v>
      </c>
      <c r="H457" s="16">
        <v>-0.101733078030084</v>
      </c>
      <c r="I457" s="10">
        <v>-491239.53365667799</v>
      </c>
      <c r="J457" s="10">
        <v>7257.7857375761296</v>
      </c>
      <c r="K457" s="10">
        <v>8079.7651122003599</v>
      </c>
      <c r="L457" s="10" t="s">
        <v>13</v>
      </c>
      <c r="M457" s="10" t="s">
        <v>71</v>
      </c>
    </row>
    <row r="458" spans="1:13" x14ac:dyDescent="0.25">
      <c r="A458" s="4" t="s">
        <v>1374</v>
      </c>
      <c r="B458" s="9">
        <v>1194</v>
      </c>
      <c r="C458" s="9" t="s">
        <v>1375</v>
      </c>
      <c r="D458" s="9" t="s">
        <v>1376</v>
      </c>
      <c r="E458" s="10">
        <v>2822.29</v>
      </c>
      <c r="F458" s="10">
        <v>1901504.4589905399</v>
      </c>
      <c r="G458" s="10">
        <v>2064004.67760474</v>
      </c>
      <c r="H458" s="16">
        <v>-7.8730547647198307E-2</v>
      </c>
      <c r="I458" s="10">
        <v>-162500.21861420001</v>
      </c>
      <c r="J458" s="10">
        <v>673.74524198099402</v>
      </c>
      <c r="K458" s="10">
        <v>731.32267683503096</v>
      </c>
      <c r="L458" s="10" t="s">
        <v>13</v>
      </c>
      <c r="M458" s="10" t="s">
        <v>43</v>
      </c>
    </row>
    <row r="459" spans="1:13" x14ac:dyDescent="0.25">
      <c r="A459" s="4" t="s">
        <v>1377</v>
      </c>
      <c r="B459" s="9">
        <v>1195</v>
      </c>
      <c r="C459" s="9" t="s">
        <v>1378</v>
      </c>
      <c r="D459" s="9" t="s">
        <v>1379</v>
      </c>
      <c r="E459" s="10">
        <v>969.86</v>
      </c>
      <c r="F459" s="10">
        <v>2038380.8890676501</v>
      </c>
      <c r="G459" s="10">
        <v>2352573.01291076</v>
      </c>
      <c r="H459" s="16">
        <v>-0.13355254953569701</v>
      </c>
      <c r="I459" s="10">
        <v>-314192.12384310801</v>
      </c>
      <c r="J459" s="10">
        <v>2101.7269390093902</v>
      </c>
      <c r="K459" s="10">
        <v>2425.6831015927601</v>
      </c>
      <c r="L459" s="10" t="s">
        <v>13</v>
      </c>
      <c r="M459" s="10" t="s">
        <v>14</v>
      </c>
    </row>
    <row r="460" spans="1:13" x14ac:dyDescent="0.25">
      <c r="A460" s="4" t="s">
        <v>1380</v>
      </c>
      <c r="B460" s="9">
        <v>1196</v>
      </c>
      <c r="C460" s="9" t="s">
        <v>1381</v>
      </c>
      <c r="D460" s="9" t="s">
        <v>1382</v>
      </c>
      <c r="E460" s="10">
        <v>1830</v>
      </c>
      <c r="F460" s="10">
        <v>4419362.2518620603</v>
      </c>
      <c r="G460" s="10">
        <v>5480247.4796725996</v>
      </c>
      <c r="H460" s="16">
        <v>-0.19358345252574599</v>
      </c>
      <c r="I460" s="10">
        <v>-1060885.22781054</v>
      </c>
      <c r="J460" s="10">
        <v>2414.95205019785</v>
      </c>
      <c r="K460" s="10">
        <v>2994.6707539194499</v>
      </c>
      <c r="L460" s="10" t="s">
        <v>13</v>
      </c>
      <c r="M460" s="10" t="s">
        <v>43</v>
      </c>
    </row>
    <row r="461" spans="1:13" x14ac:dyDescent="0.25">
      <c r="A461" s="4" t="s">
        <v>1383</v>
      </c>
      <c r="B461" s="9">
        <v>1197</v>
      </c>
      <c r="C461" s="9" t="s">
        <v>1384</v>
      </c>
      <c r="D461" s="9" t="s">
        <v>1385</v>
      </c>
      <c r="E461" s="10">
        <v>4066.12</v>
      </c>
      <c r="F461" s="10">
        <v>15615227.096334901</v>
      </c>
      <c r="G461" s="10">
        <v>17877445.7345207</v>
      </c>
      <c r="H461" s="16">
        <v>-0.126540372253379</v>
      </c>
      <c r="I461" s="10">
        <v>-2262218.6381858299</v>
      </c>
      <c r="J461" s="10">
        <v>3840.3261822904601</v>
      </c>
      <c r="K461" s="10">
        <v>4396.6842430918696</v>
      </c>
      <c r="L461" s="10" t="s">
        <v>13</v>
      </c>
      <c r="M461" s="10" t="s">
        <v>14</v>
      </c>
    </row>
    <row r="462" spans="1:13" x14ac:dyDescent="0.25">
      <c r="A462" s="4" t="s">
        <v>1386</v>
      </c>
      <c r="B462" s="9">
        <v>1198</v>
      </c>
      <c r="C462" s="9" t="s">
        <v>1387</v>
      </c>
      <c r="D462" s="9" t="s">
        <v>1388</v>
      </c>
      <c r="E462" s="10">
        <v>396.4</v>
      </c>
      <c r="F462" s="10">
        <v>2627404.8066046</v>
      </c>
      <c r="G462" s="10">
        <v>3136995.1305584302</v>
      </c>
      <c r="H462" s="16">
        <v>-0.16244536658337699</v>
      </c>
      <c r="I462" s="10">
        <v>-509590.32395383198</v>
      </c>
      <c r="J462" s="10">
        <v>6628.1655060660996</v>
      </c>
      <c r="K462" s="10">
        <v>7913.7112274430701</v>
      </c>
      <c r="L462" s="10" t="s">
        <v>27</v>
      </c>
      <c r="M462" s="10" t="s">
        <v>14</v>
      </c>
    </row>
    <row r="463" spans="1:13" x14ac:dyDescent="0.25">
      <c r="A463" s="4" t="s">
        <v>1389</v>
      </c>
      <c r="B463" s="9">
        <v>1199</v>
      </c>
      <c r="C463" s="9" t="s">
        <v>1390</v>
      </c>
      <c r="D463" s="9" t="s">
        <v>1391</v>
      </c>
      <c r="E463" s="10">
        <v>5948.05</v>
      </c>
      <c r="F463" s="10">
        <v>4590564.0788329402</v>
      </c>
      <c r="G463" s="10">
        <v>4888008.7325475402</v>
      </c>
      <c r="H463" s="16">
        <v>-6.0851907185439001E-2</v>
      </c>
      <c r="I463" s="10">
        <v>-297444.65371459798</v>
      </c>
      <c r="J463" s="10">
        <v>771.77630968686196</v>
      </c>
      <c r="K463" s="10">
        <v>821.78339666740101</v>
      </c>
      <c r="L463" s="10" t="s">
        <v>13</v>
      </c>
      <c r="M463" s="10" t="s">
        <v>14</v>
      </c>
    </row>
    <row r="464" spans="1:13" x14ac:dyDescent="0.25">
      <c r="A464" s="4" t="s">
        <v>1392</v>
      </c>
      <c r="B464" s="9">
        <v>1200</v>
      </c>
      <c r="C464" s="9" t="s">
        <v>1393</v>
      </c>
      <c r="D464" s="9" t="s">
        <v>1394</v>
      </c>
      <c r="E464" s="10">
        <v>4787.62</v>
      </c>
      <c r="F464" s="10">
        <v>6149196.8504654299</v>
      </c>
      <c r="G464" s="10">
        <v>5463581.5135974996</v>
      </c>
      <c r="H464" s="16">
        <v>0.12548825988257101</v>
      </c>
      <c r="I464" s="10">
        <v>685615.33686793398</v>
      </c>
      <c r="J464" s="10">
        <v>1284.3953468457</v>
      </c>
      <c r="K464" s="10">
        <v>1141.18946649849</v>
      </c>
      <c r="L464" s="10" t="s">
        <v>13</v>
      </c>
      <c r="M464" s="10" t="s">
        <v>14</v>
      </c>
    </row>
    <row r="465" spans="1:13" x14ac:dyDescent="0.25">
      <c r="A465" s="4" t="s">
        <v>1395</v>
      </c>
      <c r="B465" s="9">
        <v>1201</v>
      </c>
      <c r="C465" s="9" t="s">
        <v>1396</v>
      </c>
      <c r="D465" s="9" t="s">
        <v>1397</v>
      </c>
      <c r="E465" s="10">
        <v>4171.8500000000004</v>
      </c>
      <c r="F465" s="10">
        <v>13790693.6600926</v>
      </c>
      <c r="G465" s="10">
        <v>13199378.181452099</v>
      </c>
      <c r="H465" s="16">
        <v>4.4798737524726302E-2</v>
      </c>
      <c r="I465" s="10">
        <v>591315.47864047298</v>
      </c>
      <c r="J465" s="10">
        <v>3305.65424454201</v>
      </c>
      <c r="K465" s="10">
        <v>3163.9148534707901</v>
      </c>
      <c r="L465" s="10" t="s">
        <v>13</v>
      </c>
      <c r="M465" s="10" t="s">
        <v>14</v>
      </c>
    </row>
    <row r="466" spans="1:13" x14ac:dyDescent="0.25">
      <c r="A466" s="4" t="s">
        <v>1398</v>
      </c>
      <c r="B466" s="9">
        <v>1202</v>
      </c>
      <c r="C466" s="9" t="s">
        <v>1399</v>
      </c>
      <c r="D466" s="9" t="s">
        <v>1400</v>
      </c>
      <c r="E466" s="10">
        <v>4973.6499999999996</v>
      </c>
      <c r="F466" s="10">
        <v>23021004.251031902</v>
      </c>
      <c r="G466" s="10">
        <v>23520279.1123988</v>
      </c>
      <c r="H466" s="16">
        <v>-2.1227420770858901E-2</v>
      </c>
      <c r="I466" s="10">
        <v>-499274.86136693502</v>
      </c>
      <c r="J466" s="10">
        <v>4628.5935381524396</v>
      </c>
      <c r="K466" s="10">
        <v>4728.9775340843898</v>
      </c>
      <c r="L466" s="10" t="s">
        <v>13</v>
      </c>
      <c r="M466" s="10" t="s">
        <v>14</v>
      </c>
    </row>
    <row r="467" spans="1:13" x14ac:dyDescent="0.25">
      <c r="A467" s="4" t="s">
        <v>1401</v>
      </c>
      <c r="B467" s="9">
        <v>1203</v>
      </c>
      <c r="C467" s="9" t="s">
        <v>1402</v>
      </c>
      <c r="D467" s="9" t="s">
        <v>1403</v>
      </c>
      <c r="E467" s="10">
        <v>3434.34</v>
      </c>
      <c r="F467" s="10">
        <v>21651929.205043301</v>
      </c>
      <c r="G467" s="10">
        <v>21801381.036417101</v>
      </c>
      <c r="H467" s="16">
        <v>-6.8551543190819002E-3</v>
      </c>
      <c r="I467" s="10">
        <v>-149451.831373744</v>
      </c>
      <c r="J467" s="10">
        <v>6304.5386318894898</v>
      </c>
      <c r="K467" s="10">
        <v>6348.0555321887396</v>
      </c>
      <c r="L467" s="10" t="s">
        <v>13</v>
      </c>
      <c r="M467" s="10" t="s">
        <v>14</v>
      </c>
    </row>
    <row r="468" spans="1:13" x14ac:dyDescent="0.25">
      <c r="A468" s="4" t="s">
        <v>1404</v>
      </c>
      <c r="B468" s="9">
        <v>1204</v>
      </c>
      <c r="C468" s="9" t="s">
        <v>1405</v>
      </c>
      <c r="D468" s="9" t="s">
        <v>1406</v>
      </c>
      <c r="E468" s="10">
        <v>4049.12</v>
      </c>
      <c r="F468" s="10">
        <v>2119709.28642096</v>
      </c>
      <c r="G468" s="10">
        <v>2270948.3476988701</v>
      </c>
      <c r="H468" s="16">
        <v>-6.6597314479281994E-2</v>
      </c>
      <c r="I468" s="10">
        <v>-151239.06127790699</v>
      </c>
      <c r="J468" s="10">
        <v>523.49875687086603</v>
      </c>
      <c r="K468" s="10">
        <v>560.84985075741599</v>
      </c>
      <c r="L468" s="10" t="s">
        <v>27</v>
      </c>
      <c r="M468" s="10" t="s">
        <v>206</v>
      </c>
    </row>
    <row r="469" spans="1:13" x14ac:dyDescent="0.25">
      <c r="A469" s="4" t="s">
        <v>1407</v>
      </c>
      <c r="B469" s="9">
        <v>1205</v>
      </c>
      <c r="C469" s="9" t="s">
        <v>1408</v>
      </c>
      <c r="D469" s="9" t="s">
        <v>1409</v>
      </c>
      <c r="E469" s="10">
        <v>5656.53</v>
      </c>
      <c r="F469" s="10">
        <v>12877497.8887653</v>
      </c>
      <c r="G469" s="10">
        <v>6038554.6104549803</v>
      </c>
      <c r="H469" s="16">
        <v>1.1325463988467599</v>
      </c>
      <c r="I469" s="10">
        <v>6838943.2783102999</v>
      </c>
      <c r="J469" s="10">
        <v>2276.57201301244</v>
      </c>
      <c r="K469" s="10">
        <v>1067.5369193577999</v>
      </c>
      <c r="L469" s="10" t="s">
        <v>88</v>
      </c>
      <c r="M469" s="10" t="s">
        <v>14</v>
      </c>
    </row>
    <row r="470" spans="1:13" x14ac:dyDescent="0.25">
      <c r="A470" s="4" t="s">
        <v>1410</v>
      </c>
      <c r="B470" s="9">
        <v>1206</v>
      </c>
      <c r="C470" s="9" t="s">
        <v>1411</v>
      </c>
      <c r="D470" s="9" t="s">
        <v>1412</v>
      </c>
      <c r="E470" s="10">
        <v>11352.88</v>
      </c>
      <c r="F470" s="10">
        <v>29061893.665056098</v>
      </c>
      <c r="G470" s="10">
        <v>25783902.2783891</v>
      </c>
      <c r="H470" s="16">
        <v>0.127133253581032</v>
      </c>
      <c r="I470" s="10">
        <v>3277991.3866669899</v>
      </c>
      <c r="J470" s="10">
        <v>2559.86971280028</v>
      </c>
      <c r="K470" s="10">
        <v>2271.1331643062499</v>
      </c>
      <c r="L470" s="10" t="s">
        <v>13</v>
      </c>
      <c r="M470" s="10" t="s">
        <v>297</v>
      </c>
    </row>
    <row r="471" spans="1:13" x14ac:dyDescent="0.25">
      <c r="A471" s="4" t="s">
        <v>1413</v>
      </c>
      <c r="B471" s="9">
        <v>1207</v>
      </c>
      <c r="C471" s="9" t="s">
        <v>1414</v>
      </c>
      <c r="D471" s="9" t="s">
        <v>1415</v>
      </c>
      <c r="E471" s="10">
        <v>8411.17</v>
      </c>
      <c r="F471" s="10">
        <v>26904703.337766599</v>
      </c>
      <c r="G471" s="10">
        <v>24825677.7247798</v>
      </c>
      <c r="H471" s="16">
        <v>8.3744969061270394E-2</v>
      </c>
      <c r="I471" s="10">
        <v>2079025.61298676</v>
      </c>
      <c r="J471" s="10">
        <v>3198.6873809192498</v>
      </c>
      <c r="K471" s="10">
        <v>2951.5130148100502</v>
      </c>
      <c r="L471" s="10" t="s">
        <v>13</v>
      </c>
      <c r="M471" s="10" t="s">
        <v>297</v>
      </c>
    </row>
    <row r="472" spans="1:13" x14ac:dyDescent="0.25">
      <c r="A472" s="4" t="s">
        <v>1416</v>
      </c>
      <c r="B472" s="9">
        <v>1208</v>
      </c>
      <c r="C472" s="9" t="s">
        <v>1417</v>
      </c>
      <c r="D472" s="9" t="s">
        <v>1418</v>
      </c>
      <c r="E472" s="10">
        <v>289.25</v>
      </c>
      <c r="F472" s="10">
        <v>1737591.60091755</v>
      </c>
      <c r="G472" s="10">
        <v>1736856.65216495</v>
      </c>
      <c r="H472" s="16">
        <v>4.2314876802773698E-4</v>
      </c>
      <c r="I472" s="10">
        <v>734.94875260442495</v>
      </c>
      <c r="J472" s="10">
        <v>6007.2311181246296</v>
      </c>
      <c r="K472" s="10">
        <v>6004.6902408468304</v>
      </c>
      <c r="L472" s="10" t="s">
        <v>27</v>
      </c>
      <c r="M472" s="10" t="s">
        <v>71</v>
      </c>
    </row>
    <row r="473" spans="1:13" x14ac:dyDescent="0.25">
      <c r="A473" s="4" t="s">
        <v>1419</v>
      </c>
      <c r="B473" s="9">
        <v>1209</v>
      </c>
      <c r="C473" s="9" t="s">
        <v>1420</v>
      </c>
      <c r="D473" s="9" t="s">
        <v>1421</v>
      </c>
      <c r="E473" s="10">
        <v>669.26</v>
      </c>
      <c r="F473" s="10">
        <v>1940547.4888985399</v>
      </c>
      <c r="G473" s="10">
        <v>1568647.7455633599</v>
      </c>
      <c r="H473" s="16">
        <v>0.23708301904428999</v>
      </c>
      <c r="I473" s="10">
        <v>371899.74333517998</v>
      </c>
      <c r="J473" s="10">
        <v>2899.54201490981</v>
      </c>
      <c r="K473" s="10">
        <v>2343.8540261831899</v>
      </c>
      <c r="L473" s="10" t="s">
        <v>13</v>
      </c>
      <c r="M473" s="10" t="s">
        <v>14</v>
      </c>
    </row>
    <row r="474" spans="1:13" x14ac:dyDescent="0.25">
      <c r="A474" s="4" t="s">
        <v>1422</v>
      </c>
      <c r="B474" s="9">
        <v>1210</v>
      </c>
      <c r="C474" s="9" t="s">
        <v>1423</v>
      </c>
      <c r="D474" s="9" t="s">
        <v>1424</v>
      </c>
      <c r="E474" s="10">
        <v>2547.46</v>
      </c>
      <c r="F474" s="10">
        <v>16456733.980925599</v>
      </c>
      <c r="G474" s="10">
        <v>15424124.0681531</v>
      </c>
      <c r="H474" s="16">
        <v>6.6947718276243698E-2</v>
      </c>
      <c r="I474" s="10">
        <v>1032609.91277254</v>
      </c>
      <c r="J474" s="10">
        <v>6460.0558913292598</v>
      </c>
      <c r="K474" s="10">
        <v>6054.70706827706</v>
      </c>
      <c r="L474" s="10" t="s">
        <v>13</v>
      </c>
      <c r="M474" s="10" t="s">
        <v>14</v>
      </c>
    </row>
    <row r="475" spans="1:13" x14ac:dyDescent="0.25">
      <c r="A475" s="4" t="s">
        <v>1425</v>
      </c>
      <c r="B475" s="9">
        <v>1211</v>
      </c>
      <c r="C475" s="9" t="s">
        <v>1426</v>
      </c>
      <c r="D475" s="9" t="s">
        <v>1427</v>
      </c>
      <c r="E475" s="10">
        <v>1215.55</v>
      </c>
      <c r="F475" s="10">
        <v>11684333.661977001</v>
      </c>
      <c r="G475" s="10">
        <v>12994816.8701254</v>
      </c>
      <c r="H475" s="16">
        <v>-0.10084660840132099</v>
      </c>
      <c r="I475" s="10">
        <v>-1310483.2081484201</v>
      </c>
      <c r="J475" s="10">
        <v>9612.3842392143597</v>
      </c>
      <c r="K475" s="10">
        <v>10690.4832134634</v>
      </c>
      <c r="L475" s="10" t="s">
        <v>13</v>
      </c>
      <c r="M475" s="10" t="s">
        <v>14</v>
      </c>
    </row>
    <row r="476" spans="1:13" x14ac:dyDescent="0.25">
      <c r="A476" s="4" t="s">
        <v>1428</v>
      </c>
      <c r="B476" s="9">
        <v>1212</v>
      </c>
      <c r="C476" s="9" t="s">
        <v>1429</v>
      </c>
      <c r="D476" s="9" t="s">
        <v>1430</v>
      </c>
      <c r="E476" s="10">
        <v>334.04</v>
      </c>
      <c r="F476" s="10">
        <v>5918710.2654384803</v>
      </c>
      <c r="G476" s="10">
        <v>5946295.5353646697</v>
      </c>
      <c r="H476" s="16">
        <v>-4.6390680991440503E-3</v>
      </c>
      <c r="I476" s="10">
        <v>-27585.269926193199</v>
      </c>
      <c r="J476" s="10">
        <v>17718.5674333567</v>
      </c>
      <c r="K476" s="10">
        <v>17801.148171969398</v>
      </c>
      <c r="L476" s="10" t="s">
        <v>27</v>
      </c>
      <c r="M476" s="10" t="s">
        <v>297</v>
      </c>
    </row>
    <row r="477" spans="1:13" x14ac:dyDescent="0.25">
      <c r="A477" s="4" t="s">
        <v>1431</v>
      </c>
      <c r="B477" s="9">
        <v>1213</v>
      </c>
      <c r="C477" s="9" t="s">
        <v>1432</v>
      </c>
      <c r="D477" s="9" t="s">
        <v>1433</v>
      </c>
      <c r="E477" s="10">
        <v>178.96</v>
      </c>
      <c r="F477" s="10">
        <v>100472.21466735999</v>
      </c>
      <c r="G477" s="10">
        <v>124055.027072485</v>
      </c>
      <c r="H477" s="16">
        <v>-0.190099611129385</v>
      </c>
      <c r="I477" s="10">
        <v>-23582.8124051247</v>
      </c>
      <c r="J477" s="10">
        <v>561.42274624139498</v>
      </c>
      <c r="K477" s="10">
        <v>693.199748952194</v>
      </c>
      <c r="L477" s="10" t="s">
        <v>27</v>
      </c>
      <c r="M477" s="10" t="s">
        <v>43</v>
      </c>
    </row>
    <row r="478" spans="1:13" x14ac:dyDescent="0.25">
      <c r="A478" s="4" t="s">
        <v>1434</v>
      </c>
      <c r="B478" s="9">
        <v>1214</v>
      </c>
      <c r="C478" s="9" t="s">
        <v>1435</v>
      </c>
      <c r="D478" s="9" t="s">
        <v>1436</v>
      </c>
      <c r="E478" s="10">
        <v>15386.37</v>
      </c>
      <c r="F478" s="10">
        <v>28152437.2790449</v>
      </c>
      <c r="G478" s="10">
        <v>23787329.571952399</v>
      </c>
      <c r="H478" s="16">
        <v>0.183505579888182</v>
      </c>
      <c r="I478" s="10">
        <v>4365107.7070924202</v>
      </c>
      <c r="J478" s="10">
        <v>1829.6997458819001</v>
      </c>
      <c r="K478" s="10">
        <v>1546.0001008654001</v>
      </c>
      <c r="L478" s="10" t="s">
        <v>13</v>
      </c>
      <c r="M478" s="10" t="s">
        <v>14</v>
      </c>
    </row>
    <row r="479" spans="1:13" x14ac:dyDescent="0.25">
      <c r="A479" s="4" t="s">
        <v>1437</v>
      </c>
      <c r="B479" s="9">
        <v>1215</v>
      </c>
      <c r="C479" s="9" t="s">
        <v>1438</v>
      </c>
      <c r="D479" s="9" t="s">
        <v>1439</v>
      </c>
      <c r="E479" s="10">
        <v>24815.75</v>
      </c>
      <c r="F479" s="10">
        <v>81257428.907589093</v>
      </c>
      <c r="G479" s="10">
        <v>79562079.512075096</v>
      </c>
      <c r="H479" s="16">
        <v>2.1308510359596501E-2</v>
      </c>
      <c r="I479" s="10">
        <v>1695349.3955140901</v>
      </c>
      <c r="J479" s="10">
        <v>3274.4297032162699</v>
      </c>
      <c r="K479" s="10">
        <v>3206.1122276004198</v>
      </c>
      <c r="L479" s="10" t="s">
        <v>13</v>
      </c>
      <c r="M479" s="10" t="s">
        <v>14</v>
      </c>
    </row>
    <row r="480" spans="1:13" x14ac:dyDescent="0.25">
      <c r="A480" s="4" t="s">
        <v>1440</v>
      </c>
      <c r="B480" s="9">
        <v>1216</v>
      </c>
      <c r="C480" s="9" t="s">
        <v>1441</v>
      </c>
      <c r="D480" s="9" t="s">
        <v>1442</v>
      </c>
      <c r="E480" s="10">
        <v>31370.1</v>
      </c>
      <c r="F480" s="10">
        <v>151478610.76604301</v>
      </c>
      <c r="G480" s="10">
        <v>147081345.93721101</v>
      </c>
      <c r="H480" s="16">
        <v>2.98968220668137E-2</v>
      </c>
      <c r="I480" s="10">
        <v>4397264.8288322696</v>
      </c>
      <c r="J480" s="10">
        <v>4828.7576630627</v>
      </c>
      <c r="K480" s="10">
        <v>4688.5839043296301</v>
      </c>
      <c r="L480" s="10" t="s">
        <v>13</v>
      </c>
      <c r="M480" s="10" t="s">
        <v>14</v>
      </c>
    </row>
    <row r="481" spans="1:13" x14ac:dyDescent="0.25">
      <c r="A481" s="4" t="s">
        <v>1443</v>
      </c>
      <c r="B481" s="9">
        <v>1217</v>
      </c>
      <c r="C481" s="9" t="s">
        <v>1444</v>
      </c>
      <c r="D481" s="9" t="s">
        <v>1445</v>
      </c>
      <c r="E481" s="10">
        <v>5534.94</v>
      </c>
      <c r="F481" s="10">
        <v>38225833.136527397</v>
      </c>
      <c r="G481" s="10">
        <v>41378224.289565697</v>
      </c>
      <c r="H481" s="16">
        <v>-7.6184785769871602E-2</v>
      </c>
      <c r="I481" s="10">
        <v>-3152391.1530382601</v>
      </c>
      <c r="J481" s="10">
        <v>6906.2777801615603</v>
      </c>
      <c r="K481" s="10">
        <v>7475.8216511047503</v>
      </c>
      <c r="L481" s="10" t="s">
        <v>13</v>
      </c>
      <c r="M481" s="10" t="s">
        <v>14</v>
      </c>
    </row>
    <row r="482" spans="1:13" x14ac:dyDescent="0.25">
      <c r="A482" s="4" t="s">
        <v>1446</v>
      </c>
      <c r="B482" s="9">
        <v>1218</v>
      </c>
      <c r="C482" s="9" t="s">
        <v>1447</v>
      </c>
      <c r="D482" s="9" t="s">
        <v>1448</v>
      </c>
      <c r="E482" s="10">
        <v>2819.59</v>
      </c>
      <c r="F482" s="10">
        <v>1778178.9050324401</v>
      </c>
      <c r="G482" s="10">
        <v>1714954.26319846</v>
      </c>
      <c r="H482" s="16">
        <v>3.6866663555247703E-2</v>
      </c>
      <c r="I482" s="10">
        <v>63224.6418339757</v>
      </c>
      <c r="J482" s="10">
        <v>630.65158588037298</v>
      </c>
      <c r="K482" s="10">
        <v>608.22823999179502</v>
      </c>
      <c r="L482" s="10" t="s">
        <v>13</v>
      </c>
      <c r="M482" s="10" t="s">
        <v>43</v>
      </c>
    </row>
    <row r="483" spans="1:13" x14ac:dyDescent="0.25">
      <c r="A483" s="4" t="s">
        <v>1449</v>
      </c>
      <c r="B483" s="9">
        <v>1219</v>
      </c>
      <c r="C483" s="9" t="s">
        <v>1450</v>
      </c>
      <c r="D483" s="9" t="s">
        <v>1451</v>
      </c>
      <c r="E483" s="10">
        <v>7032.36</v>
      </c>
      <c r="F483" s="10">
        <v>5539226.65028622</v>
      </c>
      <c r="G483" s="10">
        <v>5238488.0182416299</v>
      </c>
      <c r="H483" s="16">
        <v>5.7409433981207902E-2</v>
      </c>
      <c r="I483" s="10">
        <v>300738.63204459101</v>
      </c>
      <c r="J483" s="10">
        <v>787.676775689274</v>
      </c>
      <c r="K483" s="10">
        <v>744.91181029435802</v>
      </c>
      <c r="L483" s="10" t="s">
        <v>27</v>
      </c>
      <c r="M483" s="10" t="s">
        <v>14</v>
      </c>
    </row>
    <row r="484" spans="1:13" x14ac:dyDescent="0.25">
      <c r="A484" s="4" t="s">
        <v>1452</v>
      </c>
      <c r="B484" s="9">
        <v>1220</v>
      </c>
      <c r="C484" s="9" t="s">
        <v>1453</v>
      </c>
      <c r="D484" s="9" t="s">
        <v>1454</v>
      </c>
      <c r="E484" s="10">
        <v>175.36</v>
      </c>
      <c r="F484" s="10">
        <v>461119.56494115997</v>
      </c>
      <c r="G484" s="10">
        <v>505764.93265142897</v>
      </c>
      <c r="H484" s="16">
        <v>-8.8272960080921004E-2</v>
      </c>
      <c r="I484" s="10">
        <v>-44645.367710269296</v>
      </c>
      <c r="J484" s="10">
        <v>2629.5595628487699</v>
      </c>
      <c r="K484" s="10">
        <v>2884.1522163060499</v>
      </c>
      <c r="L484" s="10" t="s">
        <v>88</v>
      </c>
      <c r="M484" s="10" t="s">
        <v>14</v>
      </c>
    </row>
    <row r="485" spans="1:13" x14ac:dyDescent="0.25">
      <c r="A485" s="4" t="s">
        <v>1455</v>
      </c>
      <c r="B485" s="9">
        <v>1223</v>
      </c>
      <c r="C485" s="9" t="s">
        <v>1456</v>
      </c>
      <c r="D485" s="9" t="s">
        <v>1457</v>
      </c>
      <c r="E485" s="10">
        <v>49382.92</v>
      </c>
      <c r="F485" s="10">
        <v>32560272.3754289</v>
      </c>
      <c r="G485" s="10">
        <v>34166527.218311697</v>
      </c>
      <c r="H485" s="16">
        <v>-4.70125287425147E-2</v>
      </c>
      <c r="I485" s="10">
        <v>-1606254.8428827899</v>
      </c>
      <c r="J485" s="10">
        <v>659.34279251670296</v>
      </c>
      <c r="K485" s="10">
        <v>691.86931875052596</v>
      </c>
      <c r="L485" s="10" t="s">
        <v>13</v>
      </c>
      <c r="M485" s="10" t="s">
        <v>14</v>
      </c>
    </row>
    <row r="486" spans="1:13" x14ac:dyDescent="0.25">
      <c r="A486" s="4" t="s">
        <v>1458</v>
      </c>
      <c r="B486" s="9">
        <v>1224</v>
      </c>
      <c r="C486" s="9" t="s">
        <v>1459</v>
      </c>
      <c r="D486" s="9" t="s">
        <v>1460</v>
      </c>
      <c r="E486" s="10">
        <v>2143.25</v>
      </c>
      <c r="F486" s="10">
        <v>1388770.86945886</v>
      </c>
      <c r="G486" s="10">
        <v>1633018.2312296</v>
      </c>
      <c r="H486" s="16">
        <v>-0.149568055701881</v>
      </c>
      <c r="I486" s="10">
        <v>-244247.361770736</v>
      </c>
      <c r="J486" s="10">
        <v>647.97427712999399</v>
      </c>
      <c r="K486" s="10">
        <v>761.93548640130496</v>
      </c>
      <c r="L486" s="10" t="s">
        <v>13</v>
      </c>
      <c r="M486" s="10" t="s">
        <v>14</v>
      </c>
    </row>
    <row r="487" spans="1:13" x14ac:dyDescent="0.25">
      <c r="A487" s="4" t="s">
        <v>1461</v>
      </c>
      <c r="B487" s="9">
        <v>1225</v>
      </c>
      <c r="C487" s="9" t="s">
        <v>1462</v>
      </c>
      <c r="D487" s="9" t="s">
        <v>1463</v>
      </c>
      <c r="E487" s="10">
        <v>6073.77</v>
      </c>
      <c r="F487" s="10">
        <v>12962604.7533319</v>
      </c>
      <c r="G487" s="10">
        <v>11850237.256689699</v>
      </c>
      <c r="H487" s="16">
        <v>9.3868795412879596E-2</v>
      </c>
      <c r="I487" s="10">
        <v>1112367.4966422899</v>
      </c>
      <c r="J487" s="10">
        <v>2134.1942077707799</v>
      </c>
      <c r="K487" s="10">
        <v>1951.0513662337601</v>
      </c>
      <c r="L487" s="10" t="s">
        <v>13</v>
      </c>
      <c r="M487" s="10" t="s">
        <v>43</v>
      </c>
    </row>
    <row r="488" spans="1:13" x14ac:dyDescent="0.25">
      <c r="A488" s="4" t="s">
        <v>1464</v>
      </c>
      <c r="B488" s="9">
        <v>1226</v>
      </c>
      <c r="C488" s="9" t="s">
        <v>1465</v>
      </c>
      <c r="D488" s="9" t="s">
        <v>1466</v>
      </c>
      <c r="E488" s="10">
        <v>12213.33</v>
      </c>
      <c r="F488" s="10">
        <v>9087771.6108480003</v>
      </c>
      <c r="G488" s="10">
        <v>8735539.7863133494</v>
      </c>
      <c r="H488" s="16">
        <v>4.0321701137063098E-2</v>
      </c>
      <c r="I488" s="10">
        <v>352231.82453465101</v>
      </c>
      <c r="J488" s="10">
        <v>744.08630658862103</v>
      </c>
      <c r="K488" s="10">
        <v>715.24635675228205</v>
      </c>
      <c r="L488" s="10" t="s">
        <v>13</v>
      </c>
      <c r="M488" s="10" t="s">
        <v>14</v>
      </c>
    </row>
    <row r="489" spans="1:13" x14ac:dyDescent="0.25">
      <c r="A489" s="4" t="s">
        <v>1467</v>
      </c>
      <c r="B489" s="9">
        <v>1227</v>
      </c>
      <c r="C489" s="9" t="s">
        <v>1468</v>
      </c>
      <c r="D489" s="9" t="s">
        <v>1469</v>
      </c>
      <c r="E489" s="10">
        <v>4471.4799999999996</v>
      </c>
      <c r="F489" s="10">
        <v>4577066.5703456504</v>
      </c>
      <c r="G489" s="10">
        <v>6411097.2834958602</v>
      </c>
      <c r="H489" s="16">
        <v>-0.286071265502641</v>
      </c>
      <c r="I489" s="10">
        <v>-1834030.71315021</v>
      </c>
      <c r="J489" s="10">
        <v>1023.61333839034</v>
      </c>
      <c r="K489" s="10">
        <v>1433.77523403791</v>
      </c>
      <c r="L489" s="10" t="s">
        <v>13</v>
      </c>
      <c r="M489" s="10" t="s">
        <v>14</v>
      </c>
    </row>
    <row r="490" spans="1:13" x14ac:dyDescent="0.25">
      <c r="A490" s="4" t="s">
        <v>1470</v>
      </c>
      <c r="B490" s="9">
        <v>1228</v>
      </c>
      <c r="C490" s="9" t="s">
        <v>1471</v>
      </c>
      <c r="D490" s="9" t="s">
        <v>1472</v>
      </c>
      <c r="E490" s="10">
        <v>4957.59</v>
      </c>
      <c r="F490" s="10">
        <v>13235959.9024853</v>
      </c>
      <c r="G490" s="10">
        <v>11771943.5596187</v>
      </c>
      <c r="H490" s="16">
        <v>0.12436487955044399</v>
      </c>
      <c r="I490" s="10">
        <v>1464016.34286661</v>
      </c>
      <c r="J490" s="10">
        <v>2669.83754253282</v>
      </c>
      <c r="K490" s="10">
        <v>2374.52947089588</v>
      </c>
      <c r="L490" s="10" t="s">
        <v>13</v>
      </c>
      <c r="M490" s="10" t="s">
        <v>14</v>
      </c>
    </row>
    <row r="491" spans="1:13" x14ac:dyDescent="0.25">
      <c r="A491" s="4" t="s">
        <v>1473</v>
      </c>
      <c r="B491" s="9">
        <v>1229</v>
      </c>
      <c r="C491" s="9" t="s">
        <v>1474</v>
      </c>
      <c r="D491" s="9" t="s">
        <v>1475</v>
      </c>
      <c r="E491" s="10">
        <v>11799.71</v>
      </c>
      <c r="F491" s="10">
        <v>51581635.846417598</v>
      </c>
      <c r="G491" s="10">
        <v>47594392.683411002</v>
      </c>
      <c r="H491" s="16">
        <v>8.3775481484319902E-2</v>
      </c>
      <c r="I491" s="10">
        <v>3987243.1630065502</v>
      </c>
      <c r="J491" s="10">
        <v>4371.4325052410304</v>
      </c>
      <c r="K491" s="10">
        <v>4033.5222377</v>
      </c>
      <c r="L491" s="10" t="s">
        <v>13</v>
      </c>
      <c r="M491" s="10" t="s">
        <v>14</v>
      </c>
    </row>
    <row r="492" spans="1:13" x14ac:dyDescent="0.25">
      <c r="A492" s="4" t="s">
        <v>1476</v>
      </c>
      <c r="B492" s="9">
        <v>1230</v>
      </c>
      <c r="C492" s="9" t="s">
        <v>1477</v>
      </c>
      <c r="D492" s="9" t="s">
        <v>1478</v>
      </c>
      <c r="E492" s="10">
        <v>2160.98</v>
      </c>
      <c r="F492" s="10">
        <v>18003289.956298001</v>
      </c>
      <c r="G492" s="10">
        <v>19732353.32406</v>
      </c>
      <c r="H492" s="16">
        <v>-8.7625806175572696E-2</v>
      </c>
      <c r="I492" s="10">
        <v>-1729063.3677620001</v>
      </c>
      <c r="J492" s="10">
        <v>8331.0766209303092</v>
      </c>
      <c r="K492" s="10">
        <v>9131.2058992031307</v>
      </c>
      <c r="L492" s="10" t="s">
        <v>13</v>
      </c>
      <c r="M492" s="10" t="s">
        <v>14</v>
      </c>
    </row>
    <row r="493" spans="1:13" x14ac:dyDescent="0.25">
      <c r="A493" s="4" t="s">
        <v>1479</v>
      </c>
      <c r="B493" s="9">
        <v>1231</v>
      </c>
      <c r="C493" s="9" t="s">
        <v>1480</v>
      </c>
      <c r="D493" s="9" t="s">
        <v>1481</v>
      </c>
      <c r="E493" s="10">
        <v>7142.96</v>
      </c>
      <c r="F493" s="10">
        <v>7168000.7571557499</v>
      </c>
      <c r="G493" s="10">
        <v>4782033.1582481395</v>
      </c>
      <c r="H493" s="16">
        <v>0.49894417707921002</v>
      </c>
      <c r="I493" s="10">
        <v>2385967.5989076099</v>
      </c>
      <c r="J493" s="10">
        <v>1003.5056555203701</v>
      </c>
      <c r="K493" s="10">
        <v>669.47500171471404</v>
      </c>
      <c r="L493" s="10" t="s">
        <v>13</v>
      </c>
      <c r="M493" s="10" t="s">
        <v>14</v>
      </c>
    </row>
    <row r="494" spans="1:13" x14ac:dyDescent="0.25">
      <c r="A494" s="4" t="s">
        <v>1482</v>
      </c>
      <c r="B494" s="9">
        <v>1232</v>
      </c>
      <c r="C494" s="9" t="s">
        <v>1483</v>
      </c>
      <c r="D494" s="9" t="s">
        <v>1484</v>
      </c>
      <c r="E494" s="10">
        <v>185.41</v>
      </c>
      <c r="F494" s="10">
        <v>422842.66618887999</v>
      </c>
      <c r="G494" s="10">
        <v>382696.76878556801</v>
      </c>
      <c r="H494" s="16">
        <v>0.104902629647774</v>
      </c>
      <c r="I494" s="10">
        <v>40145.897403312098</v>
      </c>
      <c r="J494" s="10">
        <v>2280.5817711497798</v>
      </c>
      <c r="K494" s="10">
        <v>2064.0567865032499</v>
      </c>
      <c r="L494" s="10" t="s">
        <v>27</v>
      </c>
      <c r="M494" s="10" t="s">
        <v>71</v>
      </c>
    </row>
    <row r="495" spans="1:13" x14ac:dyDescent="0.25">
      <c r="A495" s="4" t="s">
        <v>1485</v>
      </c>
      <c r="B495" s="9">
        <v>1233</v>
      </c>
      <c r="C495" s="9" t="s">
        <v>1486</v>
      </c>
      <c r="D495" s="9" t="s">
        <v>1487</v>
      </c>
      <c r="E495" s="10">
        <v>273.58</v>
      </c>
      <c r="F495" s="10">
        <v>1195522.2155599999</v>
      </c>
      <c r="G495" s="10">
        <v>1460581.64549473</v>
      </c>
      <c r="H495" s="16">
        <v>-0.18147525730747299</v>
      </c>
      <c r="I495" s="10">
        <v>-265059.42993472802</v>
      </c>
      <c r="J495" s="10">
        <v>4369.9181795452896</v>
      </c>
      <c r="K495" s="10">
        <v>5338.7734684360303</v>
      </c>
      <c r="L495" s="10" t="s">
        <v>27</v>
      </c>
      <c r="M495" s="10" t="s">
        <v>43</v>
      </c>
    </row>
    <row r="496" spans="1:13" x14ac:dyDescent="0.25">
      <c r="A496" s="4" t="s">
        <v>1488</v>
      </c>
      <c r="B496" s="9">
        <v>1234</v>
      </c>
      <c r="C496" s="9" t="s">
        <v>1489</v>
      </c>
      <c r="D496" s="9" t="s">
        <v>1490</v>
      </c>
      <c r="E496" s="10">
        <v>200.01</v>
      </c>
      <c r="F496" s="10">
        <v>1181779.070296</v>
      </c>
      <c r="G496" s="10">
        <v>1503883.11659078</v>
      </c>
      <c r="H496" s="16">
        <v>-0.214181569525808</v>
      </c>
      <c r="I496" s="10">
        <v>-322104.04629477701</v>
      </c>
      <c r="J496" s="10">
        <v>5908.5999214839303</v>
      </c>
      <c r="K496" s="10">
        <v>7519.0396309723401</v>
      </c>
      <c r="L496" s="10" t="s">
        <v>88</v>
      </c>
      <c r="M496" s="10" t="s">
        <v>14</v>
      </c>
    </row>
    <row r="497" spans="1:13" x14ac:dyDescent="0.25">
      <c r="A497" s="4" t="s">
        <v>1491</v>
      </c>
      <c r="B497" s="9">
        <v>1236</v>
      </c>
      <c r="C497" s="9" t="s">
        <v>1492</v>
      </c>
      <c r="D497" s="9" t="s">
        <v>1493</v>
      </c>
      <c r="E497" s="10">
        <v>1356.39</v>
      </c>
      <c r="F497" s="10">
        <v>981328.60253999999</v>
      </c>
      <c r="G497" s="10">
        <v>1049661.2152509</v>
      </c>
      <c r="H497" s="16">
        <v>-6.5099683324550794E-2</v>
      </c>
      <c r="I497" s="10">
        <v>-68332.612710896501</v>
      </c>
      <c r="J497" s="10">
        <v>723.48557755512797</v>
      </c>
      <c r="K497" s="10">
        <v>773.86387045827303</v>
      </c>
      <c r="L497" s="10" t="s">
        <v>27</v>
      </c>
      <c r="M497" s="10" t="s">
        <v>43</v>
      </c>
    </row>
    <row r="498" spans="1:13" x14ac:dyDescent="0.25">
      <c r="A498" s="4" t="s">
        <v>1494</v>
      </c>
      <c r="B498" s="9">
        <v>1237</v>
      </c>
      <c r="C498" s="9" t="s">
        <v>1495</v>
      </c>
      <c r="D498" s="9" t="s">
        <v>1496</v>
      </c>
      <c r="E498" s="10">
        <v>24319.58</v>
      </c>
      <c r="F498" s="10">
        <v>14812135.578578999</v>
      </c>
      <c r="G498" s="10">
        <v>15243088.4121054</v>
      </c>
      <c r="H498" s="16">
        <v>-2.82720156096543E-2</v>
      </c>
      <c r="I498" s="10">
        <v>-430952.83352638403</v>
      </c>
      <c r="J498" s="10">
        <v>609.06214575165495</v>
      </c>
      <c r="K498" s="10">
        <v>626.78255184116699</v>
      </c>
      <c r="L498" s="10" t="s">
        <v>13</v>
      </c>
      <c r="M498" s="10" t="s">
        <v>14</v>
      </c>
    </row>
    <row r="499" spans="1:13" x14ac:dyDescent="0.25">
      <c r="A499" s="4" t="s">
        <v>1497</v>
      </c>
      <c r="B499" s="9">
        <v>1238</v>
      </c>
      <c r="C499" s="9" t="s">
        <v>1498</v>
      </c>
      <c r="D499" s="9" t="s">
        <v>1499</v>
      </c>
      <c r="E499" s="10">
        <v>15954.07</v>
      </c>
      <c r="F499" s="10">
        <v>9232305.5719459597</v>
      </c>
      <c r="G499" s="10">
        <v>9899625.8999335002</v>
      </c>
      <c r="H499" s="16">
        <v>-6.7408640966121799E-2</v>
      </c>
      <c r="I499" s="10">
        <v>-667320.32798753702</v>
      </c>
      <c r="J499" s="10">
        <v>578.68027230330301</v>
      </c>
      <c r="K499" s="10">
        <v>620.50786413332105</v>
      </c>
      <c r="L499" s="10" t="s">
        <v>13</v>
      </c>
      <c r="M499" s="10" t="s">
        <v>14</v>
      </c>
    </row>
    <row r="500" spans="1:13" x14ac:dyDescent="0.25">
      <c r="A500" s="4" t="s">
        <v>1500</v>
      </c>
      <c r="B500" s="9">
        <v>1239</v>
      </c>
      <c r="C500" s="9" t="s">
        <v>1501</v>
      </c>
      <c r="D500" s="9" t="s">
        <v>1502</v>
      </c>
      <c r="E500" s="10">
        <v>24202.07</v>
      </c>
      <c r="F500" s="10">
        <v>15301421.388472401</v>
      </c>
      <c r="G500" s="10">
        <v>16381766.2592574</v>
      </c>
      <c r="H500" s="16">
        <v>-6.5948009127188997E-2</v>
      </c>
      <c r="I500" s="10">
        <v>-1080344.87078498</v>
      </c>
      <c r="J500" s="10">
        <v>632.23606032345106</v>
      </c>
      <c r="K500" s="10">
        <v>676.87459210130999</v>
      </c>
      <c r="L500" s="10" t="s">
        <v>13</v>
      </c>
      <c r="M500" s="10" t="s">
        <v>14</v>
      </c>
    </row>
    <row r="501" spans="1:13" x14ac:dyDescent="0.25">
      <c r="A501" s="4" t="s">
        <v>1503</v>
      </c>
      <c r="B501" s="9">
        <v>1240</v>
      </c>
      <c r="C501" s="9" t="s">
        <v>1504</v>
      </c>
      <c r="D501" s="9" t="s">
        <v>1505</v>
      </c>
      <c r="E501" s="10">
        <v>23784.22</v>
      </c>
      <c r="F501" s="10">
        <v>20016895.327075601</v>
      </c>
      <c r="G501" s="10">
        <v>19858313.744248301</v>
      </c>
      <c r="H501" s="16">
        <v>7.9856519979335499E-3</v>
      </c>
      <c r="I501" s="10">
        <v>158581.582827348</v>
      </c>
      <c r="J501" s="10">
        <v>841.60402683273298</v>
      </c>
      <c r="K501" s="10">
        <v>834.93651438845905</v>
      </c>
      <c r="L501" s="10" t="s">
        <v>13</v>
      </c>
      <c r="M501" s="10" t="s">
        <v>14</v>
      </c>
    </row>
    <row r="502" spans="1:13" x14ac:dyDescent="0.25">
      <c r="A502" s="4" t="s">
        <v>1506</v>
      </c>
      <c r="B502" s="9">
        <v>1241</v>
      </c>
      <c r="C502" s="9" t="s">
        <v>1507</v>
      </c>
      <c r="D502" s="9" t="s">
        <v>1508</v>
      </c>
      <c r="E502" s="10">
        <v>1024.3800000000001</v>
      </c>
      <c r="F502" s="10">
        <v>1210484.0639977001</v>
      </c>
      <c r="G502" s="10">
        <v>1113669.4030027599</v>
      </c>
      <c r="H502" s="16">
        <v>8.6933034825150898E-2</v>
      </c>
      <c r="I502" s="10">
        <v>96814.660994943697</v>
      </c>
      <c r="J502" s="10">
        <v>1181.6748316032099</v>
      </c>
      <c r="K502" s="10">
        <v>1087.1643364793899</v>
      </c>
      <c r="L502" s="10" t="s">
        <v>13</v>
      </c>
      <c r="M502" s="10" t="s">
        <v>14</v>
      </c>
    </row>
    <row r="503" spans="1:13" x14ac:dyDescent="0.25">
      <c r="A503" s="4" t="s">
        <v>1509</v>
      </c>
      <c r="B503" s="9">
        <v>1242</v>
      </c>
      <c r="C503" s="9" t="s">
        <v>1510</v>
      </c>
      <c r="D503" s="9" t="s">
        <v>1511</v>
      </c>
      <c r="E503" s="10">
        <v>254.1</v>
      </c>
      <c r="F503" s="10">
        <v>646465.29001800006</v>
      </c>
      <c r="G503" s="10">
        <v>659129.69148124801</v>
      </c>
      <c r="H503" s="16">
        <v>-1.92138233596909E-2</v>
      </c>
      <c r="I503" s="10">
        <v>-12664.401463248299</v>
      </c>
      <c r="J503" s="10">
        <v>2544.1373082172399</v>
      </c>
      <c r="K503" s="10">
        <v>2593.9775343614701</v>
      </c>
      <c r="L503" s="10" t="s">
        <v>27</v>
      </c>
      <c r="M503" s="10" t="s">
        <v>297</v>
      </c>
    </row>
    <row r="504" spans="1:13" x14ac:dyDescent="0.25">
      <c r="A504" s="4" t="s">
        <v>1512</v>
      </c>
      <c r="B504" s="9">
        <v>1244</v>
      </c>
      <c r="C504" s="9" t="s">
        <v>1513</v>
      </c>
      <c r="D504" s="9" t="s">
        <v>1514</v>
      </c>
      <c r="E504" s="10">
        <v>112.77</v>
      </c>
      <c r="F504" s="10">
        <v>587298.39716532</v>
      </c>
      <c r="G504" s="10">
        <v>538374.71862572106</v>
      </c>
      <c r="H504" s="16">
        <v>9.0872912205989004E-2</v>
      </c>
      <c r="I504" s="10">
        <v>48923.678539599197</v>
      </c>
      <c r="J504" s="10">
        <v>5207.9311622357</v>
      </c>
      <c r="K504" s="10">
        <v>4774.0952259086698</v>
      </c>
      <c r="L504" s="10" t="s">
        <v>27</v>
      </c>
      <c r="M504" s="10" t="s">
        <v>89</v>
      </c>
    </row>
    <row r="505" spans="1:13" x14ac:dyDescent="0.25">
      <c r="A505" s="4" t="s">
        <v>1515</v>
      </c>
      <c r="B505" s="9">
        <v>1430</v>
      </c>
      <c r="C505" s="9" t="s">
        <v>1516</v>
      </c>
      <c r="D505" s="9" t="s">
        <v>1517</v>
      </c>
      <c r="E505" s="10">
        <v>45.49</v>
      </c>
      <c r="F505" s="10">
        <v>660243.92206400004</v>
      </c>
      <c r="G505" s="10">
        <v>610228.72915098094</v>
      </c>
      <c r="H505" s="16">
        <v>8.1961386810820394E-2</v>
      </c>
      <c r="I505" s="10">
        <v>50015.192913018996</v>
      </c>
      <c r="J505" s="10">
        <v>14514.0453300506</v>
      </c>
      <c r="K505" s="10">
        <v>13414.568677752901</v>
      </c>
      <c r="L505" s="10" t="s">
        <v>27</v>
      </c>
      <c r="M505" s="10" t="s">
        <v>89</v>
      </c>
    </row>
    <row r="506" spans="1:13" x14ac:dyDescent="0.25">
      <c r="A506" s="4" t="s">
        <v>1518</v>
      </c>
      <c r="B506" s="9">
        <v>1431</v>
      </c>
      <c r="C506" s="9" t="s">
        <v>1519</v>
      </c>
      <c r="D506" s="9" t="s">
        <v>1520</v>
      </c>
      <c r="E506" s="10">
        <v>749.95</v>
      </c>
      <c r="F506" s="10">
        <v>13626458.9366941</v>
      </c>
      <c r="G506" s="10">
        <v>12079891.807932001</v>
      </c>
      <c r="H506" s="16">
        <v>0.12802822685436199</v>
      </c>
      <c r="I506" s="10">
        <v>1546567.1287620701</v>
      </c>
      <c r="J506" s="10">
        <v>18169.823237141201</v>
      </c>
      <c r="K506" s="10">
        <v>16107.596250326</v>
      </c>
      <c r="L506" s="10" t="s">
        <v>13</v>
      </c>
      <c r="M506" s="10" t="s">
        <v>14</v>
      </c>
    </row>
    <row r="507" spans="1:13" x14ac:dyDescent="0.25">
      <c r="A507" s="4" t="s">
        <v>1521</v>
      </c>
      <c r="B507" s="9">
        <v>1432</v>
      </c>
      <c r="C507" s="9" t="s">
        <v>1522</v>
      </c>
      <c r="D507" s="9" t="s">
        <v>1523</v>
      </c>
      <c r="E507" s="10">
        <v>727.04</v>
      </c>
      <c r="F507" s="10">
        <v>16143533.230311999</v>
      </c>
      <c r="G507" s="10">
        <v>14235077.602967501</v>
      </c>
      <c r="H507" s="16">
        <v>0.13406710385243101</v>
      </c>
      <c r="I507" s="10">
        <v>1908455.62734447</v>
      </c>
      <c r="J507" s="10">
        <v>22204.463620037401</v>
      </c>
      <c r="K507" s="10">
        <v>19579.497143166202</v>
      </c>
      <c r="L507" s="10" t="s">
        <v>13</v>
      </c>
      <c r="M507" s="10" t="s">
        <v>14</v>
      </c>
    </row>
    <row r="508" spans="1:13" x14ac:dyDescent="0.25">
      <c r="A508" s="4" t="s">
        <v>1524</v>
      </c>
      <c r="B508" s="9">
        <v>1433</v>
      </c>
      <c r="C508" s="9" t="s">
        <v>1525</v>
      </c>
      <c r="D508" s="9" t="s">
        <v>1526</v>
      </c>
      <c r="E508" s="10">
        <v>871.57</v>
      </c>
      <c r="F508" s="10">
        <v>23228265.817224901</v>
      </c>
      <c r="G508" s="10">
        <v>25017293.3255108</v>
      </c>
      <c r="H508" s="16">
        <v>-7.1511633373284506E-2</v>
      </c>
      <c r="I508" s="10">
        <v>-1789027.50828584</v>
      </c>
      <c r="J508" s="10">
        <v>26651.061667135102</v>
      </c>
      <c r="K508" s="10">
        <v>28703.7109188141</v>
      </c>
      <c r="L508" s="10" t="s">
        <v>13</v>
      </c>
      <c r="M508" s="10" t="s">
        <v>14</v>
      </c>
    </row>
    <row r="509" spans="1:13" x14ac:dyDescent="0.25">
      <c r="A509" s="4" t="s">
        <v>1527</v>
      </c>
      <c r="B509" s="9">
        <v>1434</v>
      </c>
      <c r="C509" s="9" t="s">
        <v>1528</v>
      </c>
      <c r="D509" s="9" t="s">
        <v>1529</v>
      </c>
      <c r="E509" s="10">
        <v>612.24</v>
      </c>
      <c r="F509" s="10">
        <v>8146295.3513196204</v>
      </c>
      <c r="G509" s="10">
        <v>7721212.2903816598</v>
      </c>
      <c r="H509" s="16">
        <v>5.5053927408198297E-2</v>
      </c>
      <c r="I509" s="10">
        <v>425083.06093796098</v>
      </c>
      <c r="J509" s="10">
        <v>13305.722186266201</v>
      </c>
      <c r="K509" s="10">
        <v>12611.4142989378</v>
      </c>
      <c r="L509" s="10" t="s">
        <v>13</v>
      </c>
      <c r="M509" s="10" t="s">
        <v>14</v>
      </c>
    </row>
    <row r="510" spans="1:13" x14ac:dyDescent="0.25">
      <c r="A510" s="4" t="s">
        <v>1530</v>
      </c>
      <c r="B510" s="9">
        <v>1435</v>
      </c>
      <c r="C510" s="9" t="s">
        <v>1531</v>
      </c>
      <c r="D510" s="9" t="s">
        <v>1532</v>
      </c>
      <c r="E510" s="10">
        <v>4653.76</v>
      </c>
      <c r="F510" s="10">
        <v>72750261.094654605</v>
      </c>
      <c r="G510" s="10">
        <v>65318450.468038201</v>
      </c>
      <c r="H510" s="16">
        <v>0.11377812200632299</v>
      </c>
      <c r="I510" s="10">
        <v>7431810.6266163997</v>
      </c>
      <c r="J510" s="10">
        <v>15632.5769044073</v>
      </c>
      <c r="K510" s="10">
        <v>14035.629355196301</v>
      </c>
      <c r="L510" s="10" t="s">
        <v>13</v>
      </c>
      <c r="M510" s="10" t="s">
        <v>14</v>
      </c>
    </row>
    <row r="511" spans="1:13" x14ac:dyDescent="0.25">
      <c r="A511" s="4" t="s">
        <v>1533</v>
      </c>
      <c r="B511" s="9">
        <v>1436</v>
      </c>
      <c r="C511" s="9" t="s">
        <v>1534</v>
      </c>
      <c r="D511" s="9" t="s">
        <v>1535</v>
      </c>
      <c r="E511" s="10">
        <v>2823.29</v>
      </c>
      <c r="F511" s="10">
        <v>53137764.1231189</v>
      </c>
      <c r="G511" s="10">
        <v>46822000.448538803</v>
      </c>
      <c r="H511" s="16">
        <v>0.13488880470883899</v>
      </c>
      <c r="I511" s="10">
        <v>6315763.6745801102</v>
      </c>
      <c r="J511" s="10">
        <v>18821.220676274501</v>
      </c>
      <c r="K511" s="10">
        <v>16584.1980273152</v>
      </c>
      <c r="L511" s="10" t="s">
        <v>13</v>
      </c>
      <c r="M511" s="10" t="s">
        <v>14</v>
      </c>
    </row>
    <row r="512" spans="1:13" x14ac:dyDescent="0.25">
      <c r="A512" s="4" t="s">
        <v>1536</v>
      </c>
      <c r="B512" s="9">
        <v>1437</v>
      </c>
      <c r="C512" s="9" t="s">
        <v>1537</v>
      </c>
      <c r="D512" s="9" t="s">
        <v>1538</v>
      </c>
      <c r="E512" s="10">
        <v>1746.97</v>
      </c>
      <c r="F512" s="10">
        <v>40239234.343166903</v>
      </c>
      <c r="G512" s="10">
        <v>42768608.485505402</v>
      </c>
      <c r="H512" s="16">
        <v>-5.9140903384679498E-2</v>
      </c>
      <c r="I512" s="10">
        <v>-2529374.1423384501</v>
      </c>
      <c r="J512" s="10">
        <v>23033.729453377498</v>
      </c>
      <c r="K512" s="10">
        <v>24481.592978417098</v>
      </c>
      <c r="L512" s="10" t="s">
        <v>13</v>
      </c>
      <c r="M512" s="10" t="s">
        <v>14</v>
      </c>
    </row>
    <row r="513" spans="1:13" x14ac:dyDescent="0.25">
      <c r="A513" s="4" t="s">
        <v>1539</v>
      </c>
      <c r="B513" s="9">
        <v>1438</v>
      </c>
      <c r="C513" s="9" t="s">
        <v>1540</v>
      </c>
      <c r="D513" s="9" t="s">
        <v>1541</v>
      </c>
      <c r="E513" s="10">
        <v>124.56</v>
      </c>
      <c r="F513" s="10">
        <v>1383411.1328400001</v>
      </c>
      <c r="G513" s="10">
        <v>1256286.07530265</v>
      </c>
      <c r="H513" s="16">
        <v>0.10119116977932401</v>
      </c>
      <c r="I513" s="10">
        <v>127125.057537352</v>
      </c>
      <c r="J513" s="10">
        <v>11106.383532755301</v>
      </c>
      <c r="K513" s="10">
        <v>10085.7905852814</v>
      </c>
      <c r="L513" s="10" t="s">
        <v>27</v>
      </c>
      <c r="M513" s="10" t="s">
        <v>89</v>
      </c>
    </row>
    <row r="514" spans="1:13" x14ac:dyDescent="0.25">
      <c r="A514" s="4" t="s">
        <v>1542</v>
      </c>
      <c r="B514" s="9">
        <v>1439</v>
      </c>
      <c r="C514" s="9" t="s">
        <v>1543</v>
      </c>
      <c r="D514" s="9" t="s">
        <v>1544</v>
      </c>
      <c r="E514" s="10">
        <v>1372.77</v>
      </c>
      <c r="F514" s="10">
        <v>18329484.271334302</v>
      </c>
      <c r="G514" s="10">
        <v>16370802.563504299</v>
      </c>
      <c r="H514" s="16">
        <v>0.119644818892173</v>
      </c>
      <c r="I514" s="10">
        <v>1958681.70783001</v>
      </c>
      <c r="J514" s="10">
        <v>13352.188838140701</v>
      </c>
      <c r="K514" s="10">
        <v>11925.379024530201</v>
      </c>
      <c r="L514" s="10" t="s">
        <v>13</v>
      </c>
      <c r="M514" s="10" t="s">
        <v>14</v>
      </c>
    </row>
    <row r="515" spans="1:13" x14ac:dyDescent="0.25">
      <c r="A515" s="4" t="s">
        <v>1545</v>
      </c>
      <c r="B515" s="9">
        <v>1440</v>
      </c>
      <c r="C515" s="9" t="s">
        <v>1546</v>
      </c>
      <c r="D515" s="9" t="s">
        <v>1547</v>
      </c>
      <c r="E515" s="10">
        <v>807.34</v>
      </c>
      <c r="F515" s="10">
        <v>13201275.520060901</v>
      </c>
      <c r="G515" s="10">
        <v>11492308.622353399</v>
      </c>
      <c r="H515" s="16">
        <v>0.14870527357604499</v>
      </c>
      <c r="I515" s="10">
        <v>1708966.8977074099</v>
      </c>
      <c r="J515" s="10">
        <v>16351.568756733001</v>
      </c>
      <c r="K515" s="10">
        <v>14234.781656245799</v>
      </c>
      <c r="L515" s="10" t="s">
        <v>13</v>
      </c>
      <c r="M515" s="10" t="s">
        <v>14</v>
      </c>
    </row>
    <row r="516" spans="1:13" x14ac:dyDescent="0.25">
      <c r="A516" s="4" t="s">
        <v>1548</v>
      </c>
      <c r="B516" s="9">
        <v>1441</v>
      </c>
      <c r="C516" s="9" t="s">
        <v>1549</v>
      </c>
      <c r="D516" s="9" t="s">
        <v>1550</v>
      </c>
      <c r="E516" s="10">
        <v>446.85</v>
      </c>
      <c r="F516" s="10">
        <v>8819293.9926609509</v>
      </c>
      <c r="G516" s="10">
        <v>9971849.5801024605</v>
      </c>
      <c r="H516" s="16">
        <v>-0.115580923898139</v>
      </c>
      <c r="I516" s="10">
        <v>-1152555.5874415101</v>
      </c>
      <c r="J516" s="10">
        <v>19736.5872052388</v>
      </c>
      <c r="K516" s="10">
        <v>22315.876871662698</v>
      </c>
      <c r="L516" s="10" t="s">
        <v>13</v>
      </c>
      <c r="M516" s="10" t="s">
        <v>14</v>
      </c>
    </row>
    <row r="517" spans="1:13" x14ac:dyDescent="0.25">
      <c r="A517" s="4" t="s">
        <v>1551</v>
      </c>
      <c r="B517" s="9">
        <v>1442</v>
      </c>
      <c r="C517" s="9" t="s">
        <v>1552</v>
      </c>
      <c r="D517" s="9" t="s">
        <v>1553</v>
      </c>
      <c r="E517" s="10">
        <v>647.17999999999995</v>
      </c>
      <c r="F517" s="10">
        <v>6159928.8024848998</v>
      </c>
      <c r="G517" s="10">
        <v>5700916.3954093</v>
      </c>
      <c r="H517" s="16">
        <v>8.0515547894233694E-2</v>
      </c>
      <c r="I517" s="10">
        <v>459012.40707559901</v>
      </c>
      <c r="J517" s="10">
        <v>9518.10748552937</v>
      </c>
      <c r="K517" s="10">
        <v>8808.8574977738808</v>
      </c>
      <c r="L517" s="10" t="s">
        <v>13</v>
      </c>
      <c r="M517" s="10" t="s">
        <v>14</v>
      </c>
    </row>
    <row r="518" spans="1:13" x14ac:dyDescent="0.25">
      <c r="A518" s="4" t="s">
        <v>1554</v>
      </c>
      <c r="B518" s="9">
        <v>1443</v>
      </c>
      <c r="C518" s="9" t="s">
        <v>1555</v>
      </c>
      <c r="D518" s="9" t="s">
        <v>1556</v>
      </c>
      <c r="E518" s="10">
        <v>4333.62</v>
      </c>
      <c r="F518" s="10">
        <v>48223005.982498802</v>
      </c>
      <c r="G518" s="10">
        <v>43351684.964338399</v>
      </c>
      <c r="H518" s="16">
        <v>0.11236751286986001</v>
      </c>
      <c r="I518" s="10">
        <v>4871321.0181604195</v>
      </c>
      <c r="J518" s="10">
        <v>11127.6498591244</v>
      </c>
      <c r="K518" s="10">
        <v>10003.573216926799</v>
      </c>
      <c r="L518" s="10" t="s">
        <v>13</v>
      </c>
      <c r="M518" s="10" t="s">
        <v>14</v>
      </c>
    </row>
    <row r="519" spans="1:13" x14ac:dyDescent="0.25">
      <c r="A519" s="4" t="s">
        <v>1557</v>
      </c>
      <c r="B519" s="9">
        <v>1444</v>
      </c>
      <c r="C519" s="9" t="s">
        <v>1558</v>
      </c>
      <c r="D519" s="9" t="s">
        <v>1559</v>
      </c>
      <c r="E519" s="10">
        <v>2054.73</v>
      </c>
      <c r="F519" s="10">
        <v>26316460.870919701</v>
      </c>
      <c r="G519" s="10">
        <v>24159147.249885399</v>
      </c>
      <c r="H519" s="16">
        <v>8.9295934112264302E-2</v>
      </c>
      <c r="I519" s="10">
        <v>2157313.6210342599</v>
      </c>
      <c r="J519" s="10">
        <v>12807.746453752899</v>
      </c>
      <c r="K519" s="10">
        <v>11757.820857185799</v>
      </c>
      <c r="L519" s="10" t="s">
        <v>13</v>
      </c>
      <c r="M519" s="10" t="s">
        <v>14</v>
      </c>
    </row>
    <row r="520" spans="1:13" x14ac:dyDescent="0.25">
      <c r="A520" s="4" t="s">
        <v>1560</v>
      </c>
      <c r="B520" s="9">
        <v>1445</v>
      </c>
      <c r="C520" s="9" t="s">
        <v>1561</v>
      </c>
      <c r="D520" s="9" t="s">
        <v>1562</v>
      </c>
      <c r="E520" s="10">
        <v>707.97</v>
      </c>
      <c r="F520" s="10">
        <v>12813484.6899949</v>
      </c>
      <c r="G520" s="10">
        <v>12779264.110742999</v>
      </c>
      <c r="H520" s="16">
        <v>2.6778208005786598E-3</v>
      </c>
      <c r="I520" s="10">
        <v>34220.579251835101</v>
      </c>
      <c r="J520" s="10">
        <v>18098.909120435699</v>
      </c>
      <c r="K520" s="10">
        <v>18050.572920806</v>
      </c>
      <c r="L520" s="10" t="s">
        <v>13</v>
      </c>
      <c r="M520" s="10" t="s">
        <v>14</v>
      </c>
    </row>
    <row r="521" spans="1:13" x14ac:dyDescent="0.25">
      <c r="A521" s="4" t="s">
        <v>1563</v>
      </c>
      <c r="B521" s="9">
        <v>1446</v>
      </c>
      <c r="C521" s="9" t="s">
        <v>1564</v>
      </c>
      <c r="D521" s="9" t="s">
        <v>1565</v>
      </c>
      <c r="E521" s="10">
        <v>571.6</v>
      </c>
      <c r="F521" s="10">
        <v>6790216.3294351203</v>
      </c>
      <c r="G521" s="10">
        <v>6235495.9114286099</v>
      </c>
      <c r="H521" s="16">
        <v>8.8961716258974602E-2</v>
      </c>
      <c r="I521" s="10">
        <v>554720.41800650896</v>
      </c>
      <c r="J521" s="10">
        <v>11879.314782076801</v>
      </c>
      <c r="K521" s="10">
        <v>10908.8451914426</v>
      </c>
      <c r="L521" s="10" t="s">
        <v>27</v>
      </c>
      <c r="M521" s="10" t="s">
        <v>14</v>
      </c>
    </row>
    <row r="522" spans="1:13" x14ac:dyDescent="0.25">
      <c r="A522" s="4" t="s">
        <v>1566</v>
      </c>
      <c r="B522" s="9">
        <v>1447</v>
      </c>
      <c r="C522" s="9" t="s">
        <v>1567</v>
      </c>
      <c r="D522" s="9" t="s">
        <v>1568</v>
      </c>
      <c r="E522" s="10">
        <v>2250.29</v>
      </c>
      <c r="F522" s="10">
        <v>33647262.983178303</v>
      </c>
      <c r="G522" s="10">
        <v>30461396.492412999</v>
      </c>
      <c r="H522" s="16">
        <v>0.10458701365050101</v>
      </c>
      <c r="I522" s="10">
        <v>3185866.4907653201</v>
      </c>
      <c r="J522" s="10">
        <v>14952.411903878299</v>
      </c>
      <c r="K522" s="10">
        <v>13536.653716815599</v>
      </c>
      <c r="L522" s="10" t="s">
        <v>13</v>
      </c>
      <c r="M522" s="10" t="s">
        <v>14</v>
      </c>
    </row>
    <row r="523" spans="1:13" x14ac:dyDescent="0.25">
      <c r="A523" s="4" t="s">
        <v>1569</v>
      </c>
      <c r="B523" s="9">
        <v>1448</v>
      </c>
      <c r="C523" s="9" t="s">
        <v>1570</v>
      </c>
      <c r="D523" s="9" t="s">
        <v>1571</v>
      </c>
      <c r="E523" s="10">
        <v>1249.8599999999999</v>
      </c>
      <c r="F523" s="10">
        <v>20492248.856211301</v>
      </c>
      <c r="G523" s="10">
        <v>20811457.165842801</v>
      </c>
      <c r="H523" s="16">
        <v>-1.53381047318196E-2</v>
      </c>
      <c r="I523" s="10">
        <v>-319208.30963147403</v>
      </c>
      <c r="J523" s="10">
        <v>16395.635396133399</v>
      </c>
      <c r="K523" s="10">
        <v>16651.0306481068</v>
      </c>
      <c r="L523" s="10" t="s">
        <v>13</v>
      </c>
      <c r="M523" s="10" t="s">
        <v>14</v>
      </c>
    </row>
    <row r="524" spans="1:13" x14ac:dyDescent="0.25">
      <c r="A524" s="4" t="s">
        <v>1572</v>
      </c>
      <c r="B524" s="9">
        <v>1449</v>
      </c>
      <c r="C524" s="9" t="s">
        <v>1573</v>
      </c>
      <c r="D524" s="9" t="s">
        <v>1574</v>
      </c>
      <c r="E524" s="10">
        <v>941.47</v>
      </c>
      <c r="F524" s="10">
        <v>18925253.393802699</v>
      </c>
      <c r="G524" s="10">
        <v>22969365.2635228</v>
      </c>
      <c r="H524" s="16">
        <v>-0.17606546037833001</v>
      </c>
      <c r="I524" s="10">
        <v>-4044111.86972016</v>
      </c>
      <c r="J524" s="10">
        <v>20101.812478148699</v>
      </c>
      <c r="K524" s="10">
        <v>24397.341671559199</v>
      </c>
      <c r="L524" s="10" t="s">
        <v>13</v>
      </c>
      <c r="M524" s="10" t="s">
        <v>14</v>
      </c>
    </row>
    <row r="525" spans="1:13" x14ac:dyDescent="0.25">
      <c r="A525" s="4" t="s">
        <v>1575</v>
      </c>
      <c r="B525" s="9">
        <v>1450</v>
      </c>
      <c r="C525" s="9" t="s">
        <v>1576</v>
      </c>
      <c r="D525" s="9" t="s">
        <v>1577</v>
      </c>
      <c r="E525" s="10">
        <v>157.88999999999999</v>
      </c>
      <c r="F525" s="10">
        <v>2065437.4545847799</v>
      </c>
      <c r="G525" s="10">
        <v>1616281.21242757</v>
      </c>
      <c r="H525" s="16">
        <v>0.27789486056241502</v>
      </c>
      <c r="I525" s="10">
        <v>449156.24215721001</v>
      </c>
      <c r="J525" s="10">
        <v>13081.4963239267</v>
      </c>
      <c r="K525" s="10">
        <v>10236.754781351399</v>
      </c>
      <c r="L525" s="10" t="s">
        <v>88</v>
      </c>
      <c r="M525" s="10" t="s">
        <v>14</v>
      </c>
    </row>
    <row r="526" spans="1:13" x14ac:dyDescent="0.25">
      <c r="A526" s="4" t="s">
        <v>1578</v>
      </c>
      <c r="B526" s="9">
        <v>1451</v>
      </c>
      <c r="C526" s="9" t="s">
        <v>1579</v>
      </c>
      <c r="D526" s="9" t="s">
        <v>1580</v>
      </c>
      <c r="E526" s="10">
        <v>440.21</v>
      </c>
      <c r="F526" s="10">
        <v>7886419.5903422805</v>
      </c>
      <c r="G526" s="10">
        <v>6098162.9473190904</v>
      </c>
      <c r="H526" s="16">
        <v>0.29324513931024998</v>
      </c>
      <c r="I526" s="10">
        <v>1788256.6430231901</v>
      </c>
      <c r="J526" s="10">
        <v>17915.130483956</v>
      </c>
      <c r="K526" s="10">
        <v>13852.849656570899</v>
      </c>
      <c r="L526" s="10" t="s">
        <v>88</v>
      </c>
      <c r="M526" s="10" t="s">
        <v>14</v>
      </c>
    </row>
    <row r="527" spans="1:13" x14ac:dyDescent="0.25">
      <c r="A527" s="4" t="s">
        <v>1581</v>
      </c>
      <c r="B527" s="9">
        <v>1452</v>
      </c>
      <c r="C527" s="9" t="s">
        <v>1582</v>
      </c>
      <c r="D527" s="9" t="s">
        <v>1583</v>
      </c>
      <c r="E527" s="10">
        <v>208.77</v>
      </c>
      <c r="F527" s="10">
        <v>4939410.4472627398</v>
      </c>
      <c r="G527" s="10">
        <v>4049315.7699291399</v>
      </c>
      <c r="H527" s="16">
        <v>0.21981360010093301</v>
      </c>
      <c r="I527" s="10">
        <v>890094.67733360501</v>
      </c>
      <c r="J527" s="10">
        <v>23659.5796678773</v>
      </c>
      <c r="K527" s="10">
        <v>19396.061550649702</v>
      </c>
      <c r="L527" s="10" t="s">
        <v>27</v>
      </c>
      <c r="M527" s="10" t="s">
        <v>14</v>
      </c>
    </row>
    <row r="528" spans="1:13" x14ac:dyDescent="0.25">
      <c r="A528" s="4" t="s">
        <v>1584</v>
      </c>
      <c r="B528" s="9">
        <v>1453</v>
      </c>
      <c r="C528" s="9" t="s">
        <v>1585</v>
      </c>
      <c r="D528" s="9" t="s">
        <v>1586</v>
      </c>
      <c r="E528" s="10">
        <v>198.37</v>
      </c>
      <c r="F528" s="10">
        <v>8327943.3284429004</v>
      </c>
      <c r="G528" s="10">
        <v>6101256.6921832003</v>
      </c>
      <c r="H528" s="16">
        <v>0.36495540977852597</v>
      </c>
      <c r="I528" s="10">
        <v>2226686.6362597002</v>
      </c>
      <c r="J528" s="10">
        <v>41981.8688735338</v>
      </c>
      <c r="K528" s="10">
        <v>30756.9526248082</v>
      </c>
      <c r="L528" s="10" t="s">
        <v>88</v>
      </c>
      <c r="M528" s="10" t="s">
        <v>71</v>
      </c>
    </row>
    <row r="529" spans="1:13" x14ac:dyDescent="0.25">
      <c r="A529" s="4" t="s">
        <v>1587</v>
      </c>
      <c r="B529" s="9">
        <v>1454</v>
      </c>
      <c r="C529" s="9" t="s">
        <v>1588</v>
      </c>
      <c r="D529" s="9" t="s">
        <v>1589</v>
      </c>
      <c r="E529" s="10">
        <v>252.3</v>
      </c>
      <c r="F529" s="10">
        <v>1086975.8654088001</v>
      </c>
      <c r="G529" s="10">
        <v>1160458.38212762</v>
      </c>
      <c r="H529" s="16">
        <v>-6.3321975049285606E-2</v>
      </c>
      <c r="I529" s="10">
        <v>-73482.516718819505</v>
      </c>
      <c r="J529" s="10">
        <v>4308.2674015410203</v>
      </c>
      <c r="K529" s="10">
        <v>4599.5179632485897</v>
      </c>
      <c r="L529" s="10" t="s">
        <v>88</v>
      </c>
      <c r="M529" s="10" t="s">
        <v>14</v>
      </c>
    </row>
    <row r="530" spans="1:13" x14ac:dyDescent="0.25">
      <c r="A530" s="4" t="s">
        <v>1590</v>
      </c>
      <c r="B530" s="9">
        <v>1455</v>
      </c>
      <c r="C530" s="9" t="s">
        <v>1591</v>
      </c>
      <c r="D530" s="9" t="s">
        <v>1592</v>
      </c>
      <c r="E530" s="10">
        <v>981.96</v>
      </c>
      <c r="F530" s="10">
        <v>6361223.3279372603</v>
      </c>
      <c r="G530" s="10">
        <v>6029502.5397350797</v>
      </c>
      <c r="H530" s="16">
        <v>5.5016278045511E-2</v>
      </c>
      <c r="I530" s="10">
        <v>331720.78820218099</v>
      </c>
      <c r="J530" s="10">
        <v>6478.0880361086602</v>
      </c>
      <c r="K530" s="10">
        <v>6140.27306584289</v>
      </c>
      <c r="L530" s="10" t="s">
        <v>27</v>
      </c>
      <c r="M530" s="10" t="s">
        <v>14</v>
      </c>
    </row>
    <row r="531" spans="1:13" x14ac:dyDescent="0.25">
      <c r="A531" s="4" t="s">
        <v>1593</v>
      </c>
      <c r="B531" s="9">
        <v>1456</v>
      </c>
      <c r="C531" s="9" t="s">
        <v>1594</v>
      </c>
      <c r="D531" s="9" t="s">
        <v>1595</v>
      </c>
      <c r="E531" s="10">
        <v>767.88</v>
      </c>
      <c r="F531" s="10">
        <v>8220857.5606858004</v>
      </c>
      <c r="G531" s="10">
        <v>6994596.29606828</v>
      </c>
      <c r="H531" s="16">
        <v>0.17531551682358101</v>
      </c>
      <c r="I531" s="10">
        <v>1226261.2646175199</v>
      </c>
      <c r="J531" s="10">
        <v>10705.9144146036</v>
      </c>
      <c r="K531" s="10">
        <v>9108.9705371520104</v>
      </c>
      <c r="L531" s="10" t="s">
        <v>13</v>
      </c>
      <c r="M531" s="10" t="s">
        <v>206</v>
      </c>
    </row>
    <row r="532" spans="1:13" x14ac:dyDescent="0.25">
      <c r="A532" s="4" t="s">
        <v>1596</v>
      </c>
      <c r="B532" s="9">
        <v>1457</v>
      </c>
      <c r="C532" s="9" t="s">
        <v>1597</v>
      </c>
      <c r="D532" s="9" t="s">
        <v>1598</v>
      </c>
      <c r="E532" s="10">
        <v>874.96</v>
      </c>
      <c r="F532" s="10">
        <v>14967815.21088</v>
      </c>
      <c r="G532" s="10">
        <v>16400088.0562387</v>
      </c>
      <c r="H532" s="16">
        <v>-8.7333241165975295E-2</v>
      </c>
      <c r="I532" s="10">
        <v>-1432272.8453587301</v>
      </c>
      <c r="J532" s="10">
        <v>17106.856554448201</v>
      </c>
      <c r="K532" s="10">
        <v>18743.814638656298</v>
      </c>
      <c r="L532" s="10" t="s">
        <v>13</v>
      </c>
      <c r="M532" s="10" t="s">
        <v>14</v>
      </c>
    </row>
    <row r="533" spans="1:13" x14ac:dyDescent="0.25">
      <c r="A533" s="4" t="s">
        <v>1599</v>
      </c>
      <c r="B533" s="9">
        <v>1459</v>
      </c>
      <c r="C533" s="9" t="s">
        <v>1600</v>
      </c>
      <c r="D533" s="9" t="s">
        <v>1601</v>
      </c>
      <c r="E533" s="10">
        <v>54.33</v>
      </c>
      <c r="F533" s="10">
        <v>655807.37455439998</v>
      </c>
      <c r="G533" s="10">
        <v>538612.40701693902</v>
      </c>
      <c r="H533" s="16">
        <v>0.21758683240613699</v>
      </c>
      <c r="I533" s="10">
        <v>117194.96753746099</v>
      </c>
      <c r="J533" s="10">
        <v>12070.8149190944</v>
      </c>
      <c r="K533" s="10">
        <v>9913.7199892681601</v>
      </c>
      <c r="L533" s="10" t="s">
        <v>88</v>
      </c>
      <c r="M533" s="10" t="s">
        <v>71</v>
      </c>
    </row>
    <row r="534" spans="1:13" x14ac:dyDescent="0.25">
      <c r="A534" s="4" t="s">
        <v>1602</v>
      </c>
      <c r="B534" s="9">
        <v>1461</v>
      </c>
      <c r="C534" s="9" t="s">
        <v>1603</v>
      </c>
      <c r="D534" s="9" t="s">
        <v>1604</v>
      </c>
      <c r="E534" s="10">
        <v>48.46</v>
      </c>
      <c r="F534" s="10">
        <v>826484.71065589995</v>
      </c>
      <c r="G534" s="10">
        <v>872051.025713332</v>
      </c>
      <c r="H534" s="16">
        <v>-5.2251890903011203E-2</v>
      </c>
      <c r="I534" s="10">
        <v>-45566.315057432003</v>
      </c>
      <c r="J534" s="10">
        <v>17054.987838545199</v>
      </c>
      <c r="K534" s="10">
        <v>17995.2749837667</v>
      </c>
      <c r="L534" s="10" t="s">
        <v>88</v>
      </c>
      <c r="M534" s="10" t="s">
        <v>84</v>
      </c>
    </row>
    <row r="535" spans="1:13" x14ac:dyDescent="0.25">
      <c r="A535" s="4" t="s">
        <v>1605</v>
      </c>
      <c r="B535" s="9">
        <v>1462</v>
      </c>
      <c r="C535" s="9" t="s">
        <v>1606</v>
      </c>
      <c r="D535" s="9" t="s">
        <v>1607</v>
      </c>
      <c r="E535" s="10">
        <v>3951.97</v>
      </c>
      <c r="F535" s="10">
        <v>25985300.298687398</v>
      </c>
      <c r="G535" s="10">
        <v>25879409.090962201</v>
      </c>
      <c r="H535" s="16">
        <v>4.0917165980505201E-3</v>
      </c>
      <c r="I535" s="10">
        <v>105891.207725231</v>
      </c>
      <c r="J535" s="10">
        <v>6575.2777219177897</v>
      </c>
      <c r="K535" s="10">
        <v>6548.4831845793897</v>
      </c>
      <c r="L535" s="10" t="s">
        <v>27</v>
      </c>
      <c r="M535" s="10" t="s">
        <v>14</v>
      </c>
    </row>
    <row r="536" spans="1:13" x14ac:dyDescent="0.25">
      <c r="A536" s="4" t="s">
        <v>1608</v>
      </c>
      <c r="B536" s="9">
        <v>1463</v>
      </c>
      <c r="C536" s="9" t="s">
        <v>1609</v>
      </c>
      <c r="D536" s="9" t="s">
        <v>1610</v>
      </c>
      <c r="E536" s="10">
        <v>4404.3900000000003</v>
      </c>
      <c r="F536" s="10">
        <v>38145860.902390599</v>
      </c>
      <c r="G536" s="10">
        <v>37034510.2962038</v>
      </c>
      <c r="H536" s="16">
        <v>3.0008513607936001E-2</v>
      </c>
      <c r="I536" s="10">
        <v>1111350.60618687</v>
      </c>
      <c r="J536" s="10">
        <v>8660.8726526012997</v>
      </c>
      <c r="K536" s="10">
        <v>8408.5447238332108</v>
      </c>
      <c r="L536" s="10" t="s">
        <v>27</v>
      </c>
      <c r="M536" s="10" t="s">
        <v>14</v>
      </c>
    </row>
    <row r="537" spans="1:13" x14ac:dyDescent="0.25">
      <c r="A537" s="4" t="s">
        <v>1611</v>
      </c>
      <c r="B537" s="9">
        <v>1464</v>
      </c>
      <c r="C537" s="9" t="s">
        <v>1612</v>
      </c>
      <c r="D537" s="9" t="s">
        <v>1613</v>
      </c>
      <c r="E537" s="10">
        <v>3539.3</v>
      </c>
      <c r="F537" s="10">
        <v>43919447.037804998</v>
      </c>
      <c r="G537" s="10">
        <v>41405655.521290302</v>
      </c>
      <c r="H537" s="16">
        <v>6.0711308270970897E-2</v>
      </c>
      <c r="I537" s="10">
        <v>2513791.5165146799</v>
      </c>
      <c r="J537" s="10">
        <v>12409.077229340501</v>
      </c>
      <c r="K537" s="10">
        <v>11698.826186333499</v>
      </c>
      <c r="L537" s="10" t="s">
        <v>27</v>
      </c>
      <c r="M537" s="10" t="s">
        <v>14</v>
      </c>
    </row>
    <row r="538" spans="1:13" x14ac:dyDescent="0.25">
      <c r="A538" s="4" t="s">
        <v>1614</v>
      </c>
      <c r="B538" s="9">
        <v>1465</v>
      </c>
      <c r="C538" s="9" t="s">
        <v>1615</v>
      </c>
      <c r="D538" s="9" t="s">
        <v>1616</v>
      </c>
      <c r="E538" s="10">
        <v>2485.9</v>
      </c>
      <c r="F538" s="10">
        <v>45099148.618296899</v>
      </c>
      <c r="G538" s="10">
        <v>47958610.883602999</v>
      </c>
      <c r="H538" s="16">
        <v>-5.9623542313310102E-2</v>
      </c>
      <c r="I538" s="10">
        <v>-2859462.2653060802</v>
      </c>
      <c r="J538" s="10">
        <v>18141.980215735501</v>
      </c>
      <c r="K538" s="10">
        <v>19292.252658434802</v>
      </c>
      <c r="L538" s="10" t="s">
        <v>13</v>
      </c>
      <c r="M538" s="10" t="s">
        <v>14</v>
      </c>
    </row>
    <row r="539" spans="1:13" x14ac:dyDescent="0.25">
      <c r="A539" s="4" t="s">
        <v>1617</v>
      </c>
      <c r="B539" s="9">
        <v>1466</v>
      </c>
      <c r="C539" s="9" t="s">
        <v>1618</v>
      </c>
      <c r="D539" s="9" t="s">
        <v>1619</v>
      </c>
      <c r="E539" s="10">
        <v>2782.12</v>
      </c>
      <c r="F539" s="10">
        <v>12735584.8953481</v>
      </c>
      <c r="G539" s="10">
        <v>13754936.1771541</v>
      </c>
      <c r="H539" s="16">
        <v>-7.4108034285110105E-2</v>
      </c>
      <c r="I539" s="10">
        <v>-1019351.28180604</v>
      </c>
      <c r="J539" s="10">
        <v>4577.6547723851199</v>
      </c>
      <c r="K539" s="10">
        <v>4944.0484871803301</v>
      </c>
      <c r="L539" s="10" t="s">
        <v>27</v>
      </c>
      <c r="M539" s="10" t="s">
        <v>14</v>
      </c>
    </row>
    <row r="540" spans="1:13" x14ac:dyDescent="0.25">
      <c r="A540" s="4" t="s">
        <v>1620</v>
      </c>
      <c r="B540" s="9">
        <v>1467</v>
      </c>
      <c r="C540" s="9" t="s">
        <v>1621</v>
      </c>
      <c r="D540" s="9" t="s">
        <v>1622</v>
      </c>
      <c r="E540" s="10">
        <v>2404.0300000000002</v>
      </c>
      <c r="F540" s="10">
        <v>16279965.502846999</v>
      </c>
      <c r="G540" s="10">
        <v>16240402.5424734</v>
      </c>
      <c r="H540" s="16">
        <v>2.4360824967364402E-3</v>
      </c>
      <c r="I540" s="10">
        <v>39562.960373673603</v>
      </c>
      <c r="J540" s="10">
        <v>6771.9477306219296</v>
      </c>
      <c r="K540" s="10">
        <v>6755.4907977327102</v>
      </c>
      <c r="L540" s="10" t="s">
        <v>27</v>
      </c>
      <c r="M540" s="10" t="s">
        <v>14</v>
      </c>
    </row>
    <row r="541" spans="1:13" x14ac:dyDescent="0.25">
      <c r="A541" s="4" t="s">
        <v>1623</v>
      </c>
      <c r="B541" s="9">
        <v>1468</v>
      </c>
      <c r="C541" s="9" t="s">
        <v>1624</v>
      </c>
      <c r="D541" s="9" t="s">
        <v>1625</v>
      </c>
      <c r="E541" s="10">
        <v>1478.77</v>
      </c>
      <c r="F541" s="10">
        <v>14545203.960982099</v>
      </c>
      <c r="G541" s="10">
        <v>14285670.9832005</v>
      </c>
      <c r="H541" s="16">
        <v>1.816736351319E-2</v>
      </c>
      <c r="I541" s="10">
        <v>259532.977781633</v>
      </c>
      <c r="J541" s="10">
        <v>9836.0150401902301</v>
      </c>
      <c r="K541" s="10">
        <v>9660.5090603680601</v>
      </c>
      <c r="L541" s="10" t="s">
        <v>13</v>
      </c>
      <c r="M541" s="10" t="s">
        <v>71</v>
      </c>
    </row>
    <row r="542" spans="1:13" x14ac:dyDescent="0.25">
      <c r="A542" s="4" t="s">
        <v>1626</v>
      </c>
      <c r="B542" s="9">
        <v>1469</v>
      </c>
      <c r="C542" s="9" t="s">
        <v>1627</v>
      </c>
      <c r="D542" s="9" t="s">
        <v>1628</v>
      </c>
      <c r="E542" s="10">
        <v>914.96</v>
      </c>
      <c r="F542" s="10">
        <v>15927390.448974</v>
      </c>
      <c r="G542" s="10">
        <v>15896095.644908501</v>
      </c>
      <c r="H542" s="16">
        <v>1.96871010118493E-3</v>
      </c>
      <c r="I542" s="10">
        <v>31294.804065534801</v>
      </c>
      <c r="J542" s="10">
        <v>17407.7450915603</v>
      </c>
      <c r="K542" s="10">
        <v>17373.541624670499</v>
      </c>
      <c r="L542" s="10" t="s">
        <v>13</v>
      </c>
      <c r="M542" s="10" t="s">
        <v>14</v>
      </c>
    </row>
    <row r="543" spans="1:13" x14ac:dyDescent="0.25">
      <c r="A543" s="4" t="s">
        <v>1629</v>
      </c>
      <c r="B543" s="9">
        <v>1471</v>
      </c>
      <c r="C543" s="9" t="s">
        <v>1630</v>
      </c>
      <c r="D543" s="9" t="s">
        <v>1631</v>
      </c>
      <c r="E543" s="10">
        <v>120.38</v>
      </c>
      <c r="F543" s="10">
        <v>640023.69707123004</v>
      </c>
      <c r="G543" s="10">
        <v>560597.14438635798</v>
      </c>
      <c r="H543" s="16">
        <v>0.14168205007860701</v>
      </c>
      <c r="I543" s="10">
        <v>79426.552684872193</v>
      </c>
      <c r="J543" s="10">
        <v>5316.6946093306997</v>
      </c>
      <c r="K543" s="10">
        <v>4656.8960324502204</v>
      </c>
      <c r="L543" s="10" t="s">
        <v>27</v>
      </c>
      <c r="M543" s="10" t="s">
        <v>71</v>
      </c>
    </row>
    <row r="544" spans="1:13" x14ac:dyDescent="0.25">
      <c r="A544" s="4" t="s">
        <v>1632</v>
      </c>
      <c r="B544" s="9">
        <v>1472</v>
      </c>
      <c r="C544" s="9" t="s">
        <v>1633</v>
      </c>
      <c r="D544" s="9" t="s">
        <v>1634</v>
      </c>
      <c r="E544" s="10">
        <v>295.82</v>
      </c>
      <c r="F544" s="10">
        <v>2018847.06054854</v>
      </c>
      <c r="G544" s="10">
        <v>1781422.4153456299</v>
      </c>
      <c r="H544" s="16">
        <v>0.13327812828539101</v>
      </c>
      <c r="I544" s="10">
        <v>237424.64520290599</v>
      </c>
      <c r="J544" s="10">
        <v>6824.5793406414004</v>
      </c>
      <c r="K544" s="10">
        <v>6021.9809862268703</v>
      </c>
      <c r="L544" s="10" t="s">
        <v>27</v>
      </c>
      <c r="M544" s="10" t="s">
        <v>14</v>
      </c>
    </row>
    <row r="545" spans="1:13" x14ac:dyDescent="0.25">
      <c r="A545" s="4" t="s">
        <v>1635</v>
      </c>
      <c r="B545" s="9">
        <v>1473</v>
      </c>
      <c r="C545" s="9" t="s">
        <v>1636</v>
      </c>
      <c r="D545" s="9" t="s">
        <v>1637</v>
      </c>
      <c r="E545" s="10">
        <v>1335.88</v>
      </c>
      <c r="F545" s="10">
        <v>13046493.7817853</v>
      </c>
      <c r="G545" s="10">
        <v>12180515.720956801</v>
      </c>
      <c r="H545" s="16">
        <v>7.1095352665449002E-2</v>
      </c>
      <c r="I545" s="10">
        <v>865978.06082847202</v>
      </c>
      <c r="J545" s="10">
        <v>9766.2168621323108</v>
      </c>
      <c r="K545" s="10">
        <v>9117.9714652190596</v>
      </c>
      <c r="L545" s="10" t="s">
        <v>13</v>
      </c>
      <c r="M545" s="10" t="s">
        <v>14</v>
      </c>
    </row>
    <row r="546" spans="1:13" x14ac:dyDescent="0.25">
      <c r="A546" s="4" t="s">
        <v>1638</v>
      </c>
      <c r="B546" s="9">
        <v>1474</v>
      </c>
      <c r="C546" s="9" t="s">
        <v>1639</v>
      </c>
      <c r="D546" s="9" t="s">
        <v>1640</v>
      </c>
      <c r="E546" s="10">
        <v>2051.02</v>
      </c>
      <c r="F546" s="10">
        <v>28472915.881311301</v>
      </c>
      <c r="G546" s="10">
        <v>31084459.603144102</v>
      </c>
      <c r="H546" s="16">
        <v>-8.4014448221860299E-2</v>
      </c>
      <c r="I546" s="10">
        <v>-2611543.7218328598</v>
      </c>
      <c r="J546" s="10">
        <v>13882.319958513899</v>
      </c>
      <c r="K546" s="10">
        <v>15155.610185734</v>
      </c>
      <c r="L546" s="10" t="s">
        <v>13</v>
      </c>
      <c r="M546" s="10" t="s">
        <v>14</v>
      </c>
    </row>
    <row r="547" spans="1:13" x14ac:dyDescent="0.25">
      <c r="A547" s="4" t="s">
        <v>1641</v>
      </c>
      <c r="B547" s="9">
        <v>1475</v>
      </c>
      <c r="C547" s="9" t="s">
        <v>1642</v>
      </c>
      <c r="D547" s="9" t="s">
        <v>1643</v>
      </c>
      <c r="E547" s="10">
        <v>606.86</v>
      </c>
      <c r="F547" s="10">
        <v>1357102.5271552</v>
      </c>
      <c r="G547" s="10">
        <v>1283090.0035278201</v>
      </c>
      <c r="H547" s="16">
        <v>5.7683033476904302E-2</v>
      </c>
      <c r="I547" s="10">
        <v>74012.523627376606</v>
      </c>
      <c r="J547" s="10">
        <v>2236.2695302956199</v>
      </c>
      <c r="K547" s="10">
        <v>2114.3097312853401</v>
      </c>
      <c r="L547" s="10" t="s">
        <v>27</v>
      </c>
      <c r="M547" s="10" t="s">
        <v>14</v>
      </c>
    </row>
    <row r="548" spans="1:13" x14ac:dyDescent="0.25">
      <c r="A548" s="4" t="s">
        <v>1644</v>
      </c>
      <c r="B548" s="9">
        <v>1476</v>
      </c>
      <c r="C548" s="9" t="s">
        <v>1645</v>
      </c>
      <c r="D548" s="9" t="s">
        <v>1646</v>
      </c>
      <c r="E548" s="10">
        <v>500.4</v>
      </c>
      <c r="F548" s="10">
        <v>2389024.6879318599</v>
      </c>
      <c r="G548" s="10">
        <v>1828602.92815433</v>
      </c>
      <c r="H548" s="16">
        <v>0.306475370431121</v>
      </c>
      <c r="I548" s="10">
        <v>560421.75977753103</v>
      </c>
      <c r="J548" s="10">
        <v>4774.2299918702201</v>
      </c>
      <c r="K548" s="10">
        <v>3654.2824303643702</v>
      </c>
      <c r="L548" s="10" t="s">
        <v>88</v>
      </c>
      <c r="M548" s="10" t="s">
        <v>14</v>
      </c>
    </row>
    <row r="549" spans="1:13" x14ac:dyDescent="0.25">
      <c r="A549" s="4" t="s">
        <v>1647</v>
      </c>
      <c r="B549" s="9">
        <v>1477</v>
      </c>
      <c r="C549" s="9" t="s">
        <v>1648</v>
      </c>
      <c r="D549" s="9" t="s">
        <v>1649</v>
      </c>
      <c r="E549" s="10">
        <v>1088.26</v>
      </c>
      <c r="F549" s="10">
        <v>7901866.6620062003</v>
      </c>
      <c r="G549" s="10">
        <v>7005600.7967256401</v>
      </c>
      <c r="H549" s="16">
        <v>0.12793561769883599</v>
      </c>
      <c r="I549" s="10">
        <v>896265.86528055603</v>
      </c>
      <c r="J549" s="10">
        <v>7261.0099259425097</v>
      </c>
      <c r="K549" s="10">
        <v>6437.4329633779098</v>
      </c>
      <c r="L549" s="10" t="s">
        <v>13</v>
      </c>
      <c r="M549" s="10" t="s">
        <v>43</v>
      </c>
    </row>
    <row r="550" spans="1:13" x14ac:dyDescent="0.25">
      <c r="A550" s="4" t="s">
        <v>1650</v>
      </c>
      <c r="B550" s="9">
        <v>1478</v>
      </c>
      <c r="C550" s="9" t="s">
        <v>1651</v>
      </c>
      <c r="D550" s="9" t="s">
        <v>1652</v>
      </c>
      <c r="E550" s="10">
        <v>1475.64</v>
      </c>
      <c r="F550" s="10">
        <v>14663031.7749906</v>
      </c>
      <c r="G550" s="10">
        <v>16044660.4391212</v>
      </c>
      <c r="H550" s="16">
        <v>-8.6111430614123005E-2</v>
      </c>
      <c r="I550" s="10">
        <v>-1381628.6641305501</v>
      </c>
      <c r="J550" s="10">
        <v>9936.7269625319495</v>
      </c>
      <c r="K550" s="10">
        <v>10873.018106801899</v>
      </c>
      <c r="L550" s="10" t="s">
        <v>13</v>
      </c>
      <c r="M550" s="10" t="s">
        <v>14</v>
      </c>
    </row>
    <row r="551" spans="1:13" x14ac:dyDescent="0.25">
      <c r="A551" s="4" t="s">
        <v>1653</v>
      </c>
      <c r="B551" s="9">
        <v>1479</v>
      </c>
      <c r="C551" s="9" t="s">
        <v>1654</v>
      </c>
      <c r="D551" s="9" t="s">
        <v>1655</v>
      </c>
      <c r="E551" s="10">
        <v>1875.81</v>
      </c>
      <c r="F551" s="10">
        <v>5626009.9425196499</v>
      </c>
      <c r="G551" s="10">
        <v>5683106.7697544601</v>
      </c>
      <c r="H551" s="16">
        <v>-1.00467630730918E-2</v>
      </c>
      <c r="I551" s="10">
        <v>-57096.827234807402</v>
      </c>
      <c r="J551" s="10">
        <v>2999.2429630504398</v>
      </c>
      <c r="K551" s="10">
        <v>3029.6814548139</v>
      </c>
      <c r="L551" s="10" t="s">
        <v>13</v>
      </c>
      <c r="M551" s="10" t="s">
        <v>14</v>
      </c>
    </row>
    <row r="552" spans="1:13" x14ac:dyDescent="0.25">
      <c r="A552" s="4" t="s">
        <v>1656</v>
      </c>
      <c r="B552" s="9">
        <v>1480</v>
      </c>
      <c r="C552" s="9" t="s">
        <v>1657</v>
      </c>
      <c r="D552" s="9" t="s">
        <v>1658</v>
      </c>
      <c r="E552" s="10">
        <v>2672.73</v>
      </c>
      <c r="F552" s="10">
        <v>13348084.306314999</v>
      </c>
      <c r="G552" s="10">
        <v>13405252.074294399</v>
      </c>
      <c r="H552" s="16">
        <v>-4.2645798574001397E-3</v>
      </c>
      <c r="I552" s="10">
        <v>-57167.767979407698</v>
      </c>
      <c r="J552" s="10">
        <v>4994.1761069449503</v>
      </c>
      <c r="K552" s="10">
        <v>5015.5653860638304</v>
      </c>
      <c r="L552" s="10" t="s">
        <v>13</v>
      </c>
      <c r="M552" s="10" t="s">
        <v>14</v>
      </c>
    </row>
    <row r="553" spans="1:13" x14ac:dyDescent="0.25">
      <c r="A553" s="4" t="s">
        <v>1659</v>
      </c>
      <c r="B553" s="9">
        <v>1481</v>
      </c>
      <c r="C553" s="9" t="s">
        <v>1660</v>
      </c>
      <c r="D553" s="9" t="s">
        <v>1661</v>
      </c>
      <c r="E553" s="10">
        <v>1675.6</v>
      </c>
      <c r="F553" s="10">
        <v>11880742.9184213</v>
      </c>
      <c r="G553" s="10">
        <v>12234465.8230242</v>
      </c>
      <c r="H553" s="16">
        <v>-2.8912002348082399E-2</v>
      </c>
      <c r="I553" s="10">
        <v>-353722.90460280899</v>
      </c>
      <c r="J553" s="10">
        <v>7090.44098736055</v>
      </c>
      <c r="K553" s="10">
        <v>7301.5432221438004</v>
      </c>
      <c r="L553" s="10" t="s">
        <v>13</v>
      </c>
      <c r="M553" s="10" t="s">
        <v>14</v>
      </c>
    </row>
    <row r="554" spans="1:13" x14ac:dyDescent="0.25">
      <c r="A554" s="4" t="s">
        <v>1662</v>
      </c>
      <c r="B554" s="9">
        <v>1482</v>
      </c>
      <c r="C554" s="9" t="s">
        <v>1663</v>
      </c>
      <c r="D554" s="9" t="s">
        <v>1664</v>
      </c>
      <c r="E554" s="10">
        <v>516.14</v>
      </c>
      <c r="F554" s="10">
        <v>7142391.0813040696</v>
      </c>
      <c r="G554" s="10">
        <v>6757212.3474731399</v>
      </c>
      <c r="H554" s="16">
        <v>5.7002609067771798E-2</v>
      </c>
      <c r="I554" s="10">
        <v>385178.733830932</v>
      </c>
      <c r="J554" s="10">
        <v>13838.088660642599</v>
      </c>
      <c r="K554" s="10">
        <v>13091.820722038899</v>
      </c>
      <c r="L554" s="10" t="s">
        <v>27</v>
      </c>
      <c r="M554" s="10" t="s">
        <v>14</v>
      </c>
    </row>
    <row r="555" spans="1:13" x14ac:dyDescent="0.25">
      <c r="A555" s="4" t="s">
        <v>1665</v>
      </c>
      <c r="B555" s="9">
        <v>1484</v>
      </c>
      <c r="C555" s="9" t="s">
        <v>1666</v>
      </c>
      <c r="D555" s="9" t="s">
        <v>1667</v>
      </c>
      <c r="E555" s="10">
        <v>13153.73</v>
      </c>
      <c r="F555" s="10">
        <v>29852698.952093299</v>
      </c>
      <c r="G555" s="10">
        <v>31414374.307725102</v>
      </c>
      <c r="H555" s="16">
        <v>-4.9712126695062801E-2</v>
      </c>
      <c r="I555" s="10">
        <v>-1561675.3556317501</v>
      </c>
      <c r="J555" s="10">
        <v>2269.5234699277898</v>
      </c>
      <c r="K555" s="10">
        <v>2388.2483757629998</v>
      </c>
      <c r="L555" s="10" t="s">
        <v>13</v>
      </c>
      <c r="M555" s="10" t="s">
        <v>43</v>
      </c>
    </row>
    <row r="556" spans="1:13" x14ac:dyDescent="0.25">
      <c r="A556" s="4" t="s">
        <v>1668</v>
      </c>
      <c r="B556" s="9">
        <v>1485</v>
      </c>
      <c r="C556" s="9" t="s">
        <v>1669</v>
      </c>
      <c r="D556" s="9" t="s">
        <v>1670</v>
      </c>
      <c r="E556" s="10">
        <v>7149.63</v>
      </c>
      <c r="F556" s="10">
        <v>27802376.874837801</v>
      </c>
      <c r="G556" s="10">
        <v>27221657.9139845</v>
      </c>
      <c r="H556" s="16">
        <v>2.1332975481813701E-2</v>
      </c>
      <c r="I556" s="10">
        <v>580718.96085334895</v>
      </c>
      <c r="J556" s="10">
        <v>3888.64554876795</v>
      </c>
      <c r="K556" s="10">
        <v>3807.4219105022898</v>
      </c>
      <c r="L556" s="10" t="s">
        <v>13</v>
      </c>
      <c r="M556" s="10" t="s">
        <v>14</v>
      </c>
    </row>
    <row r="557" spans="1:13" x14ac:dyDescent="0.25">
      <c r="A557" s="4" t="s">
        <v>1671</v>
      </c>
      <c r="B557" s="9">
        <v>1486</v>
      </c>
      <c r="C557" s="9" t="s">
        <v>1672</v>
      </c>
      <c r="D557" s="9" t="s">
        <v>1673</v>
      </c>
      <c r="E557" s="10">
        <v>2408.39</v>
      </c>
      <c r="F557" s="10">
        <v>13763234.542158</v>
      </c>
      <c r="G557" s="10">
        <v>13011362.890315499</v>
      </c>
      <c r="H557" s="16">
        <v>5.7785772188569097E-2</v>
      </c>
      <c r="I557" s="10">
        <v>751871.65184257203</v>
      </c>
      <c r="J557" s="10">
        <v>5714.7034085667301</v>
      </c>
      <c r="K557" s="10">
        <v>5402.5149125828702</v>
      </c>
      <c r="L557" s="10" t="s">
        <v>13</v>
      </c>
      <c r="M557" s="10" t="s">
        <v>14</v>
      </c>
    </row>
    <row r="558" spans="1:13" x14ac:dyDescent="0.25">
      <c r="A558" s="4" t="s">
        <v>1674</v>
      </c>
      <c r="B558" s="9">
        <v>1487</v>
      </c>
      <c r="C558" s="9" t="s">
        <v>1675</v>
      </c>
      <c r="D558" s="9" t="s">
        <v>1676</v>
      </c>
      <c r="E558" s="10">
        <v>526.79</v>
      </c>
      <c r="F558" s="10">
        <v>4524507.0259737102</v>
      </c>
      <c r="G558" s="10">
        <v>4232074.9082468804</v>
      </c>
      <c r="H558" s="16">
        <v>6.9098993771820702E-2</v>
      </c>
      <c r="I558" s="10">
        <v>292432.11772683001</v>
      </c>
      <c r="J558" s="10">
        <v>8588.8248181888594</v>
      </c>
      <c r="K558" s="10">
        <v>8033.7039584025497</v>
      </c>
      <c r="L558" s="10" t="s">
        <v>27</v>
      </c>
      <c r="M558" s="10" t="s">
        <v>43</v>
      </c>
    </row>
    <row r="559" spans="1:13" x14ac:dyDescent="0.25">
      <c r="A559" s="4" t="s">
        <v>1677</v>
      </c>
      <c r="B559" s="9">
        <v>1488</v>
      </c>
      <c r="C559" s="9" t="s">
        <v>1678</v>
      </c>
      <c r="D559" s="9" t="s">
        <v>1679</v>
      </c>
      <c r="E559" s="10">
        <v>1240.78</v>
      </c>
      <c r="F559" s="10">
        <v>1399823.43169536</v>
      </c>
      <c r="G559" s="10">
        <v>1734369.8777304201</v>
      </c>
      <c r="H559" s="16">
        <v>-0.19289221424488801</v>
      </c>
      <c r="I559" s="10">
        <v>-334546.44603505498</v>
      </c>
      <c r="J559" s="10">
        <v>1128.1802025301499</v>
      </c>
      <c r="K559" s="10">
        <v>1397.8061201263799</v>
      </c>
      <c r="L559" s="10" t="s">
        <v>13</v>
      </c>
      <c r="M559" s="10" t="s">
        <v>14</v>
      </c>
    </row>
    <row r="560" spans="1:13" x14ac:dyDescent="0.25">
      <c r="A560" s="4" t="s">
        <v>1680</v>
      </c>
      <c r="B560" s="9">
        <v>1489</v>
      </c>
      <c r="C560" s="9" t="s">
        <v>1681</v>
      </c>
      <c r="D560" s="9" t="s">
        <v>1682</v>
      </c>
      <c r="E560" s="10">
        <v>3071.27</v>
      </c>
      <c r="F560" s="10">
        <v>4065709.2206227402</v>
      </c>
      <c r="G560" s="10">
        <v>5359404.3481120104</v>
      </c>
      <c r="H560" s="16">
        <v>-0.24138785645927399</v>
      </c>
      <c r="I560" s="10">
        <v>-1293695.1274892699</v>
      </c>
      <c r="J560" s="10">
        <v>1323.7876255173701</v>
      </c>
      <c r="K560" s="10">
        <v>1745.01243723672</v>
      </c>
      <c r="L560" s="10" t="s">
        <v>27</v>
      </c>
      <c r="M560" s="10" t="s">
        <v>297</v>
      </c>
    </row>
    <row r="561" spans="1:13" x14ac:dyDescent="0.25">
      <c r="A561" s="4" t="s">
        <v>1683</v>
      </c>
      <c r="B561" s="9">
        <v>1493</v>
      </c>
      <c r="C561" s="9" t="s">
        <v>1684</v>
      </c>
      <c r="D561" s="9" t="s">
        <v>1685</v>
      </c>
      <c r="E561" s="10">
        <v>25318.77</v>
      </c>
      <c r="F561" s="10">
        <v>33438323.4187687</v>
      </c>
      <c r="G561" s="10">
        <v>39762728.9108309</v>
      </c>
      <c r="H561" s="16">
        <v>-0.15905360787094999</v>
      </c>
      <c r="I561" s="10">
        <v>-6324405.4920621896</v>
      </c>
      <c r="J561" s="10">
        <v>1320.6930438867601</v>
      </c>
      <c r="K561" s="10">
        <v>1570.48422616229</v>
      </c>
      <c r="L561" s="10" t="s">
        <v>27</v>
      </c>
      <c r="M561" s="10" t="s">
        <v>14</v>
      </c>
    </row>
    <row r="562" spans="1:13" x14ac:dyDescent="0.25">
      <c r="A562" s="4" t="s">
        <v>1686</v>
      </c>
      <c r="B562" s="9">
        <v>1494</v>
      </c>
      <c r="C562" s="9" t="s">
        <v>1687</v>
      </c>
      <c r="D562" s="9" t="s">
        <v>1688</v>
      </c>
      <c r="E562" s="10">
        <v>1212.8800000000001</v>
      </c>
      <c r="F562" s="10">
        <v>2790155.0364483702</v>
      </c>
      <c r="G562" s="10">
        <v>4179101.2715432001</v>
      </c>
      <c r="H562" s="16">
        <v>-0.33235524694091401</v>
      </c>
      <c r="I562" s="10">
        <v>-1388946.2350948299</v>
      </c>
      <c r="J562" s="10">
        <v>2300.4378309877102</v>
      </c>
      <c r="K562" s="10">
        <v>3445.6016024200198</v>
      </c>
      <c r="L562" s="10" t="s">
        <v>27</v>
      </c>
      <c r="M562" s="10" t="s">
        <v>14</v>
      </c>
    </row>
    <row r="563" spans="1:13" x14ac:dyDescent="0.25">
      <c r="A563" s="4" t="s">
        <v>1689</v>
      </c>
      <c r="B563" s="9">
        <v>1495</v>
      </c>
      <c r="C563" s="9" t="s">
        <v>1690</v>
      </c>
      <c r="D563" s="9" t="s">
        <v>1691</v>
      </c>
      <c r="E563" s="10">
        <v>940.57</v>
      </c>
      <c r="F563" s="10">
        <v>5488842.2109799003</v>
      </c>
      <c r="G563" s="10">
        <v>5735419.4475395996</v>
      </c>
      <c r="H563" s="16">
        <v>-4.2992014588484999E-2</v>
      </c>
      <c r="I563" s="10">
        <v>-246577.23655970299</v>
      </c>
      <c r="J563" s="10">
        <v>5835.6551994853098</v>
      </c>
      <c r="K563" s="10">
        <v>6097.8124409024304</v>
      </c>
      <c r="L563" s="10" t="s">
        <v>27</v>
      </c>
      <c r="M563" s="10" t="s">
        <v>43</v>
      </c>
    </row>
    <row r="564" spans="1:13" x14ac:dyDescent="0.25">
      <c r="A564" s="4" t="s">
        <v>1692</v>
      </c>
      <c r="B564" s="9">
        <v>1496</v>
      </c>
      <c r="C564" s="9" t="s">
        <v>1693</v>
      </c>
      <c r="D564" s="9" t="s">
        <v>1694</v>
      </c>
      <c r="E564" s="10">
        <v>950.68</v>
      </c>
      <c r="F564" s="10">
        <v>9949160.53203688</v>
      </c>
      <c r="G564" s="10">
        <v>9421027.74259766</v>
      </c>
      <c r="H564" s="16">
        <v>5.6058935804980302E-2</v>
      </c>
      <c r="I564" s="10">
        <v>528132.78943922196</v>
      </c>
      <c r="J564" s="10">
        <v>10465.3096015872</v>
      </c>
      <c r="K564" s="10">
        <v>9909.7779932234407</v>
      </c>
      <c r="L564" s="10" t="s">
        <v>13</v>
      </c>
      <c r="M564" s="10" t="s">
        <v>14</v>
      </c>
    </row>
    <row r="565" spans="1:13" x14ac:dyDescent="0.25">
      <c r="A565" s="4" t="s">
        <v>1695</v>
      </c>
      <c r="B565" s="9">
        <v>1497</v>
      </c>
      <c r="C565" s="9" t="s">
        <v>1696</v>
      </c>
      <c r="D565" s="9" t="s">
        <v>1697</v>
      </c>
      <c r="E565" s="10">
        <v>859.32</v>
      </c>
      <c r="F565" s="10">
        <v>16445189.3234277</v>
      </c>
      <c r="G565" s="10">
        <v>16078064.7132081</v>
      </c>
      <c r="H565" s="16">
        <v>2.2833880617356299E-2</v>
      </c>
      <c r="I565" s="10">
        <v>367124.61021952098</v>
      </c>
      <c r="J565" s="10">
        <v>19137.445100111301</v>
      </c>
      <c r="K565" s="10">
        <v>18710.218211153198</v>
      </c>
      <c r="L565" s="10" t="s">
        <v>13</v>
      </c>
      <c r="M565" s="10" t="s">
        <v>206</v>
      </c>
    </row>
    <row r="566" spans="1:13" x14ac:dyDescent="0.25">
      <c r="A566" s="4" t="s">
        <v>1698</v>
      </c>
      <c r="B566" s="9">
        <v>1498</v>
      </c>
      <c r="C566" s="9" t="s">
        <v>1699</v>
      </c>
      <c r="D566" s="9" t="s">
        <v>1700</v>
      </c>
      <c r="E566" s="10">
        <v>731.83</v>
      </c>
      <c r="F566" s="10">
        <v>1673927.0343452799</v>
      </c>
      <c r="G566" s="10">
        <v>1105721.08421295</v>
      </c>
      <c r="H566" s="16">
        <v>0.51387819066214302</v>
      </c>
      <c r="I566" s="10">
        <v>568205.95013233298</v>
      </c>
      <c r="J566" s="10">
        <v>2287.3167734928602</v>
      </c>
      <c r="K566" s="10">
        <v>1510.89882105536</v>
      </c>
      <c r="L566" s="10" t="s">
        <v>27</v>
      </c>
      <c r="M566" s="10" t="s">
        <v>14</v>
      </c>
    </row>
    <row r="567" spans="1:13" x14ac:dyDescent="0.25">
      <c r="A567" s="4" t="s">
        <v>1701</v>
      </c>
      <c r="B567" s="9">
        <v>1499</v>
      </c>
      <c r="C567" s="9" t="s">
        <v>1702</v>
      </c>
      <c r="D567" s="9" t="s">
        <v>1703</v>
      </c>
      <c r="E567" s="10">
        <v>5503.53</v>
      </c>
      <c r="F567" s="10">
        <v>82531028.406647906</v>
      </c>
      <c r="G567" s="10">
        <v>71905320.718699396</v>
      </c>
      <c r="H567" s="16">
        <v>0.14777359424509501</v>
      </c>
      <c r="I567" s="10">
        <v>10625707.687948501</v>
      </c>
      <c r="J567" s="10">
        <v>14996.016812236499</v>
      </c>
      <c r="K567" s="10">
        <v>13065.309123180799</v>
      </c>
      <c r="L567" s="10" t="s">
        <v>13</v>
      </c>
      <c r="M567" s="10" t="s">
        <v>297</v>
      </c>
    </row>
    <row r="568" spans="1:13" x14ac:dyDescent="0.25">
      <c r="A568" s="4" t="s">
        <v>1704</v>
      </c>
      <c r="B568" s="9">
        <v>1500</v>
      </c>
      <c r="C568" s="9" t="s">
        <v>1705</v>
      </c>
      <c r="D568" s="9" t="s">
        <v>1706</v>
      </c>
      <c r="E568" s="10">
        <v>3235.13</v>
      </c>
      <c r="F568" s="10">
        <v>56268508.183068097</v>
      </c>
      <c r="G568" s="10">
        <v>49181295.658359602</v>
      </c>
      <c r="H568" s="16">
        <v>0.14410381893840599</v>
      </c>
      <c r="I568" s="10">
        <v>7087212.5247084703</v>
      </c>
      <c r="J568" s="10">
        <v>17392.9666452563</v>
      </c>
      <c r="K568" s="10">
        <v>15202.2625546298</v>
      </c>
      <c r="L568" s="10" t="s">
        <v>13</v>
      </c>
      <c r="M568" s="10" t="s">
        <v>14</v>
      </c>
    </row>
    <row r="569" spans="1:13" x14ac:dyDescent="0.25">
      <c r="A569" s="4" t="s">
        <v>1707</v>
      </c>
      <c r="B569" s="9">
        <v>1501</v>
      </c>
      <c r="C569" s="9" t="s">
        <v>1708</v>
      </c>
      <c r="D569" s="9" t="s">
        <v>1709</v>
      </c>
      <c r="E569" s="10">
        <v>803.72</v>
      </c>
      <c r="F569" s="10">
        <v>17801071.139184799</v>
      </c>
      <c r="G569" s="10">
        <v>15089192.9925687</v>
      </c>
      <c r="H569" s="16">
        <v>0.179723206400216</v>
      </c>
      <c r="I569" s="10">
        <v>2711878.1466161199</v>
      </c>
      <c r="J569" s="10">
        <v>22148.349100662999</v>
      </c>
      <c r="K569" s="10">
        <v>18774.191251391901</v>
      </c>
      <c r="L569" s="10" t="s">
        <v>13</v>
      </c>
      <c r="M569" s="10" t="s">
        <v>297</v>
      </c>
    </row>
    <row r="570" spans="1:13" x14ac:dyDescent="0.25">
      <c r="A570" s="4" t="s">
        <v>1710</v>
      </c>
      <c r="B570" s="9">
        <v>1502</v>
      </c>
      <c r="C570" s="9" t="s">
        <v>1711</v>
      </c>
      <c r="D570" s="9" t="s">
        <v>1712</v>
      </c>
      <c r="E570" s="10">
        <v>416.02</v>
      </c>
      <c r="F570" s="10">
        <v>11569836.2904117</v>
      </c>
      <c r="G570" s="10">
        <v>9947274.3438982293</v>
      </c>
      <c r="H570" s="16">
        <v>0.163116235706188</v>
      </c>
      <c r="I570" s="10">
        <v>1622561.94651342</v>
      </c>
      <c r="J570" s="10">
        <v>27810.769411114001</v>
      </c>
      <c r="K570" s="10">
        <v>23910.5676263118</v>
      </c>
      <c r="L570" s="10" t="s">
        <v>13</v>
      </c>
      <c r="M570" s="10" t="s">
        <v>14</v>
      </c>
    </row>
    <row r="571" spans="1:13" x14ac:dyDescent="0.25">
      <c r="A571" s="4" t="s">
        <v>1713</v>
      </c>
      <c r="B571" s="9">
        <v>1503</v>
      </c>
      <c r="C571" s="9" t="s">
        <v>1714</v>
      </c>
      <c r="D571" s="9" t="s">
        <v>1715</v>
      </c>
      <c r="E571" s="10">
        <v>849.67</v>
      </c>
      <c r="F571" s="10">
        <v>11418813.41814</v>
      </c>
      <c r="G571" s="10">
        <v>10124524.906953201</v>
      </c>
      <c r="H571" s="16">
        <v>0.12783696253222801</v>
      </c>
      <c r="I571" s="10">
        <v>1294288.51118679</v>
      </c>
      <c r="J571" s="10">
        <v>13439.1156780162</v>
      </c>
      <c r="K571" s="10">
        <v>11915.831919396</v>
      </c>
      <c r="L571" s="10" t="s">
        <v>13</v>
      </c>
      <c r="M571" s="10" t="s">
        <v>71</v>
      </c>
    </row>
    <row r="572" spans="1:13" x14ac:dyDescent="0.25">
      <c r="A572" s="4" t="s">
        <v>1716</v>
      </c>
      <c r="B572" s="9">
        <v>1504</v>
      </c>
      <c r="C572" s="9" t="s">
        <v>1717</v>
      </c>
      <c r="D572" s="9" t="s">
        <v>1718</v>
      </c>
      <c r="E572" s="10">
        <v>285.35000000000002</v>
      </c>
      <c r="F572" s="10">
        <v>536009.20755489997</v>
      </c>
      <c r="G572" s="10">
        <v>508744.99743113399</v>
      </c>
      <c r="H572" s="16">
        <v>5.3591111974435897E-2</v>
      </c>
      <c r="I572" s="10">
        <v>27264.210123765999</v>
      </c>
      <c r="J572" s="10">
        <v>1878.42722114911</v>
      </c>
      <c r="K572" s="10">
        <v>1782.8806638553799</v>
      </c>
      <c r="L572" s="10" t="s">
        <v>88</v>
      </c>
      <c r="M572" s="10" t="s">
        <v>43</v>
      </c>
    </row>
    <row r="573" spans="1:13" x14ac:dyDescent="0.25">
      <c r="A573" s="4" t="s">
        <v>1719</v>
      </c>
      <c r="B573" s="9">
        <v>1513</v>
      </c>
      <c r="C573" s="9" t="s">
        <v>1720</v>
      </c>
      <c r="D573" s="9" t="s">
        <v>1721</v>
      </c>
      <c r="E573" s="10">
        <v>5245.84</v>
      </c>
      <c r="F573" s="10">
        <v>9027600.95933415</v>
      </c>
      <c r="G573" s="10">
        <v>9454818.4347289093</v>
      </c>
      <c r="H573" s="16">
        <v>-4.5185159116914203E-2</v>
      </c>
      <c r="I573" s="10">
        <v>-427217.47539475898</v>
      </c>
      <c r="J573" s="10">
        <v>1720.90665352625</v>
      </c>
      <c r="K573" s="10">
        <v>1802.3459416850101</v>
      </c>
      <c r="L573" s="10" t="s">
        <v>13</v>
      </c>
      <c r="M573" s="10" t="s">
        <v>14</v>
      </c>
    </row>
    <row r="574" spans="1:13" x14ac:dyDescent="0.25">
      <c r="A574" s="4" t="s">
        <v>1722</v>
      </c>
      <c r="B574" s="9">
        <v>1514</v>
      </c>
      <c r="C574" s="9" t="s">
        <v>1723</v>
      </c>
      <c r="D574" s="9" t="s">
        <v>1724</v>
      </c>
      <c r="E574" s="10">
        <v>396.82</v>
      </c>
      <c r="F574" s="10">
        <v>1432854.4786879199</v>
      </c>
      <c r="G574" s="10">
        <v>1567244.59160024</v>
      </c>
      <c r="H574" s="16">
        <v>-8.5749291229074404E-2</v>
      </c>
      <c r="I574" s="10">
        <v>-134390.112912321</v>
      </c>
      <c r="J574" s="10">
        <v>3610.8423937501102</v>
      </c>
      <c r="K574" s="10">
        <v>3949.5100841697499</v>
      </c>
      <c r="L574" s="10" t="s">
        <v>27</v>
      </c>
      <c r="M574" s="10" t="s">
        <v>43</v>
      </c>
    </row>
    <row r="575" spans="1:13" x14ac:dyDescent="0.25">
      <c r="A575" s="4" t="s">
        <v>1725</v>
      </c>
      <c r="B575" s="9">
        <v>1515</v>
      </c>
      <c r="C575" s="9" t="s">
        <v>1726</v>
      </c>
      <c r="D575" s="9" t="s">
        <v>1727</v>
      </c>
      <c r="E575" s="10">
        <v>158.12</v>
      </c>
      <c r="F575" s="10">
        <v>1014823.169949</v>
      </c>
      <c r="G575" s="10">
        <v>958369.50488153298</v>
      </c>
      <c r="H575" s="16">
        <v>5.8905948884971499E-2</v>
      </c>
      <c r="I575" s="10">
        <v>56453.665067467002</v>
      </c>
      <c r="J575" s="10">
        <v>6418.0569817164196</v>
      </c>
      <c r="K575" s="10">
        <v>6061.02646649085</v>
      </c>
      <c r="L575" s="10" t="s">
        <v>27</v>
      </c>
      <c r="M575" s="10" t="s">
        <v>71</v>
      </c>
    </row>
    <row r="576" spans="1:13" x14ac:dyDescent="0.25">
      <c r="A576" s="4" t="s">
        <v>1728</v>
      </c>
      <c r="B576" s="9">
        <v>1517</v>
      </c>
      <c r="C576" s="9" t="s">
        <v>1729</v>
      </c>
      <c r="D576" s="9" t="s">
        <v>1730</v>
      </c>
      <c r="E576" s="10">
        <v>2303.9499999999998</v>
      </c>
      <c r="F576" s="10">
        <v>2308159.25504279</v>
      </c>
      <c r="G576" s="10">
        <v>2738838.6835085601</v>
      </c>
      <c r="H576" s="16">
        <v>-0.15724892125229201</v>
      </c>
      <c r="I576" s="10">
        <v>-430679.42846576998</v>
      </c>
      <c r="J576" s="10">
        <v>1001.82697326018</v>
      </c>
      <c r="K576" s="10">
        <v>1188.7578651917599</v>
      </c>
      <c r="L576" s="10" t="s">
        <v>13</v>
      </c>
      <c r="M576" s="10" t="s">
        <v>297</v>
      </c>
    </row>
    <row r="577" spans="1:13" x14ac:dyDescent="0.25">
      <c r="A577" s="4" t="s">
        <v>1731</v>
      </c>
      <c r="B577" s="9">
        <v>1521</v>
      </c>
      <c r="C577" s="9" t="s">
        <v>1573</v>
      </c>
      <c r="D577" s="9" t="s">
        <v>1574</v>
      </c>
      <c r="E577" s="10">
        <v>151.52000000000001</v>
      </c>
      <c r="F577" s="10">
        <v>6599839.6322775604</v>
      </c>
      <c r="G577" s="10">
        <v>7468712.3707541302</v>
      </c>
      <c r="H577" s="16">
        <v>-0.116335011357365</v>
      </c>
      <c r="I577" s="10">
        <v>-868872.73847657198</v>
      </c>
      <c r="J577" s="10">
        <v>43557.547731504499</v>
      </c>
      <c r="K577" s="10">
        <v>49291.924305399501</v>
      </c>
      <c r="L577" s="10" t="s">
        <v>27</v>
      </c>
      <c r="M577" s="10" t="s">
        <v>297</v>
      </c>
    </row>
    <row r="578" spans="1:13" x14ac:dyDescent="0.25">
      <c r="A578" s="4" t="s">
        <v>1732</v>
      </c>
      <c r="B578" s="9">
        <v>1523</v>
      </c>
      <c r="C578" s="9" t="s">
        <v>1733</v>
      </c>
      <c r="D578" s="9" t="s">
        <v>1734</v>
      </c>
      <c r="E578" s="10">
        <v>541.72</v>
      </c>
      <c r="F578" s="10">
        <v>1152661.5505163199</v>
      </c>
      <c r="G578" s="10">
        <v>1598509.9304112301</v>
      </c>
      <c r="H578" s="16">
        <v>-0.27891498914880802</v>
      </c>
      <c r="I578" s="10">
        <v>-445848.37989490898</v>
      </c>
      <c r="J578" s="10">
        <v>2127.78105020365</v>
      </c>
      <c r="K578" s="10">
        <v>2950.8047153718298</v>
      </c>
      <c r="L578" s="10" t="s">
        <v>27</v>
      </c>
      <c r="M578" s="10" t="s">
        <v>14</v>
      </c>
    </row>
    <row r="579" spans="1:13" x14ac:dyDescent="0.25">
      <c r="A579" s="4" t="s">
        <v>1735</v>
      </c>
      <c r="B579" s="9">
        <v>1527</v>
      </c>
      <c r="C579" s="9" t="s">
        <v>1525</v>
      </c>
      <c r="D579" s="9" t="s">
        <v>1526</v>
      </c>
      <c r="E579" s="10">
        <v>80.92</v>
      </c>
      <c r="F579" s="10">
        <v>2414129.4006253299</v>
      </c>
      <c r="G579" s="10">
        <v>2667983.1386109199</v>
      </c>
      <c r="H579" s="16">
        <v>-9.5148179278884706E-2</v>
      </c>
      <c r="I579" s="10">
        <v>-253853.73798559399</v>
      </c>
      <c r="J579" s="10">
        <v>29833.531891069299</v>
      </c>
      <c r="K579" s="10">
        <v>32970.627021884902</v>
      </c>
      <c r="L579" s="10" t="s">
        <v>27</v>
      </c>
      <c r="M579" s="10" t="s">
        <v>297</v>
      </c>
    </row>
    <row r="580" spans="1:13" x14ac:dyDescent="0.25">
      <c r="A580" s="4" t="s">
        <v>1736</v>
      </c>
      <c r="B580" s="9">
        <v>1529</v>
      </c>
      <c r="C580" s="9" t="s">
        <v>1531</v>
      </c>
      <c r="D580" s="9" t="s">
        <v>1532</v>
      </c>
      <c r="E580" s="10">
        <v>101.88</v>
      </c>
      <c r="F580" s="10">
        <v>1875575.9340308399</v>
      </c>
      <c r="G580" s="10">
        <v>1780339.9616217599</v>
      </c>
      <c r="H580" s="16">
        <v>5.34931386488244E-2</v>
      </c>
      <c r="I580" s="10">
        <v>95235.972409075795</v>
      </c>
      <c r="J580" s="10">
        <v>18409.657774154301</v>
      </c>
      <c r="K580" s="10">
        <v>17474.872022200299</v>
      </c>
      <c r="L580" s="10" t="s">
        <v>27</v>
      </c>
      <c r="M580" s="10" t="s">
        <v>297</v>
      </c>
    </row>
    <row r="581" spans="1:13" x14ac:dyDescent="0.25">
      <c r="A581" s="4" t="s">
        <v>1737</v>
      </c>
      <c r="B581" s="9">
        <v>1530</v>
      </c>
      <c r="C581" s="9" t="s">
        <v>1534</v>
      </c>
      <c r="D581" s="9" t="s">
        <v>1535</v>
      </c>
      <c r="E581" s="10">
        <v>123.61</v>
      </c>
      <c r="F581" s="10">
        <v>2655630.5205745399</v>
      </c>
      <c r="G581" s="10">
        <v>2432589.2676466298</v>
      </c>
      <c r="H581" s="16">
        <v>9.1688825521987594E-2</v>
      </c>
      <c r="I581" s="10">
        <v>223041.252927911</v>
      </c>
      <c r="J581" s="10">
        <v>21483.945640114402</v>
      </c>
      <c r="K581" s="10">
        <v>19679.550745462599</v>
      </c>
      <c r="L581" s="10" t="s">
        <v>27</v>
      </c>
      <c r="M581" s="10" t="s">
        <v>297</v>
      </c>
    </row>
    <row r="582" spans="1:13" x14ac:dyDescent="0.25">
      <c r="A582" s="4" t="s">
        <v>1738</v>
      </c>
      <c r="B582" s="9">
        <v>1531</v>
      </c>
      <c r="C582" s="9" t="s">
        <v>1537</v>
      </c>
      <c r="D582" s="9" t="s">
        <v>1538</v>
      </c>
      <c r="E582" s="10">
        <v>109.06</v>
      </c>
      <c r="F582" s="10">
        <v>2973771.61187384</v>
      </c>
      <c r="G582" s="10">
        <v>2834286.9869463602</v>
      </c>
      <c r="H582" s="16">
        <v>4.9213303229310099E-2</v>
      </c>
      <c r="I582" s="10">
        <v>139484.62492747899</v>
      </c>
      <c r="J582" s="10">
        <v>27267.298843515899</v>
      </c>
      <c r="K582" s="10">
        <v>25988.327406440101</v>
      </c>
      <c r="L582" s="10" t="s">
        <v>27</v>
      </c>
      <c r="M582" s="10" t="s">
        <v>89</v>
      </c>
    </row>
    <row r="583" spans="1:13" x14ac:dyDescent="0.25">
      <c r="A583" s="4" t="s">
        <v>1739</v>
      </c>
      <c r="B583" s="9">
        <v>1532</v>
      </c>
      <c r="C583" s="9" t="s">
        <v>1740</v>
      </c>
      <c r="D583" s="9" t="s">
        <v>1741</v>
      </c>
      <c r="E583" s="10">
        <v>219.32</v>
      </c>
      <c r="F583" s="10">
        <v>488997.25452760002</v>
      </c>
      <c r="G583" s="10">
        <v>195534.89923407001</v>
      </c>
      <c r="H583" s="16">
        <v>1.50081830119867</v>
      </c>
      <c r="I583" s="10">
        <v>293462.35529352998</v>
      </c>
      <c r="J583" s="10">
        <v>2229.6063037005301</v>
      </c>
      <c r="K583" s="10">
        <v>891.55069867805003</v>
      </c>
      <c r="L583" s="10" t="s">
        <v>27</v>
      </c>
      <c r="M583" s="10" t="s">
        <v>89</v>
      </c>
    </row>
    <row r="584" spans="1:13" x14ac:dyDescent="0.25">
      <c r="A584" s="4" t="s">
        <v>1742</v>
      </c>
      <c r="B584" s="9">
        <v>1693</v>
      </c>
      <c r="C584" s="9" t="s">
        <v>1743</v>
      </c>
      <c r="D584" s="9" t="s">
        <v>1744</v>
      </c>
      <c r="E584" s="10">
        <v>23525.27</v>
      </c>
      <c r="F584" s="10">
        <v>58870026.659659103</v>
      </c>
      <c r="G584" s="10">
        <v>58572726.453041397</v>
      </c>
      <c r="H584" s="16">
        <v>5.0757447129592403E-3</v>
      </c>
      <c r="I584" s="10">
        <v>297300.206617638</v>
      </c>
      <c r="J584" s="10">
        <v>2502.4166209212099</v>
      </c>
      <c r="K584" s="10">
        <v>2489.7791376269602</v>
      </c>
      <c r="L584" s="10" t="s">
        <v>13</v>
      </c>
      <c r="M584" s="10" t="s">
        <v>14</v>
      </c>
    </row>
    <row r="585" spans="1:13" x14ac:dyDescent="0.25">
      <c r="A585" s="4" t="s">
        <v>1745</v>
      </c>
      <c r="B585" s="9">
        <v>1694</v>
      </c>
      <c r="C585" s="9" t="s">
        <v>1746</v>
      </c>
      <c r="D585" s="9" t="s">
        <v>1747</v>
      </c>
      <c r="E585" s="10">
        <v>14661.71</v>
      </c>
      <c r="F585" s="10">
        <v>55099205.082003102</v>
      </c>
      <c r="G585" s="10">
        <v>54600108.1818057</v>
      </c>
      <c r="H585" s="16">
        <v>9.1409507566451199E-3</v>
      </c>
      <c r="I585" s="10">
        <v>499096.90019738697</v>
      </c>
      <c r="J585" s="10">
        <v>3758.03402754543</v>
      </c>
      <c r="K585" s="10">
        <v>3723.9931891850101</v>
      </c>
      <c r="L585" s="10" t="s">
        <v>13</v>
      </c>
      <c r="M585" s="10" t="s">
        <v>14</v>
      </c>
    </row>
    <row r="586" spans="1:13" x14ac:dyDescent="0.25">
      <c r="A586" s="4" t="s">
        <v>1748</v>
      </c>
      <c r="B586" s="9">
        <v>1695</v>
      </c>
      <c r="C586" s="9" t="s">
        <v>1749</v>
      </c>
      <c r="D586" s="9" t="s">
        <v>1750</v>
      </c>
      <c r="E586" s="10">
        <v>4320.66</v>
      </c>
      <c r="F586" s="10">
        <v>24860484.778343901</v>
      </c>
      <c r="G586" s="10">
        <v>24576528.459699102</v>
      </c>
      <c r="H586" s="16">
        <v>1.1553963738631001E-2</v>
      </c>
      <c r="I586" s="10">
        <v>283956.31864479597</v>
      </c>
      <c r="J586" s="10">
        <v>5753.86278446901</v>
      </c>
      <c r="K586" s="10">
        <v>5688.1421957985804</v>
      </c>
      <c r="L586" s="10" t="s">
        <v>13</v>
      </c>
      <c r="M586" s="10" t="s">
        <v>14</v>
      </c>
    </row>
    <row r="587" spans="1:13" x14ac:dyDescent="0.25">
      <c r="A587" s="4" t="s">
        <v>1751</v>
      </c>
      <c r="B587" s="9">
        <v>1696</v>
      </c>
      <c r="C587" s="9" t="s">
        <v>1752</v>
      </c>
      <c r="D587" s="9" t="s">
        <v>1753</v>
      </c>
      <c r="E587" s="10">
        <v>1707.62</v>
      </c>
      <c r="F587" s="10">
        <v>14926137.285033001</v>
      </c>
      <c r="G587" s="10">
        <v>15642419.5258491</v>
      </c>
      <c r="H587" s="16">
        <v>-4.5791013316861098E-2</v>
      </c>
      <c r="I587" s="10">
        <v>-716282.24081608304</v>
      </c>
      <c r="J587" s="10">
        <v>8740.9009528074093</v>
      </c>
      <c r="K587" s="10">
        <v>9160.3632692572501</v>
      </c>
      <c r="L587" s="10" t="s">
        <v>13</v>
      </c>
      <c r="M587" s="10" t="s">
        <v>43</v>
      </c>
    </row>
    <row r="588" spans="1:13" x14ac:dyDescent="0.25">
      <c r="A588" s="4" t="s">
        <v>1754</v>
      </c>
      <c r="B588" s="9">
        <v>1697</v>
      </c>
      <c r="C588" s="9" t="s">
        <v>1755</v>
      </c>
      <c r="D588" s="9" t="s">
        <v>1756</v>
      </c>
      <c r="E588" s="10">
        <v>45572.69</v>
      </c>
      <c r="F588" s="10">
        <v>102035084.527216</v>
      </c>
      <c r="G588" s="10">
        <v>115207663.68236899</v>
      </c>
      <c r="H588" s="16">
        <v>-0.11433769884849</v>
      </c>
      <c r="I588" s="10">
        <v>-13172579.1551528</v>
      </c>
      <c r="J588" s="10">
        <v>2238.9524192496901</v>
      </c>
      <c r="K588" s="10">
        <v>2527.9978794837202</v>
      </c>
      <c r="L588" s="10" t="s">
        <v>13</v>
      </c>
      <c r="M588" s="10" t="s">
        <v>14</v>
      </c>
    </row>
    <row r="589" spans="1:13" x14ac:dyDescent="0.25">
      <c r="A589" s="4" t="s">
        <v>1757</v>
      </c>
      <c r="B589" s="9">
        <v>1698</v>
      </c>
      <c r="C589" s="9" t="s">
        <v>1758</v>
      </c>
      <c r="D589" s="9" t="s">
        <v>1759</v>
      </c>
      <c r="E589" s="10">
        <v>10597.44</v>
      </c>
      <c r="F589" s="10">
        <v>44499864.084120303</v>
      </c>
      <c r="G589" s="10">
        <v>45859843.098715097</v>
      </c>
      <c r="H589" s="16">
        <v>-2.9655117041447202E-2</v>
      </c>
      <c r="I589" s="10">
        <v>-1359979.0145948001</v>
      </c>
      <c r="J589" s="10">
        <v>4199.1145110630796</v>
      </c>
      <c r="K589" s="10">
        <v>4327.4454112233798</v>
      </c>
      <c r="L589" s="10" t="s">
        <v>13</v>
      </c>
      <c r="M589" s="10" t="s">
        <v>14</v>
      </c>
    </row>
    <row r="590" spans="1:13" x14ac:dyDescent="0.25">
      <c r="A590" s="4" t="s">
        <v>1760</v>
      </c>
      <c r="B590" s="9">
        <v>1699</v>
      </c>
      <c r="C590" s="9" t="s">
        <v>1761</v>
      </c>
      <c r="D590" s="9" t="s">
        <v>1762</v>
      </c>
      <c r="E590" s="10">
        <v>3880.92</v>
      </c>
      <c r="F590" s="10">
        <v>28124667.744802099</v>
      </c>
      <c r="G590" s="10">
        <v>27676146.300952401</v>
      </c>
      <c r="H590" s="16">
        <v>1.62060656484635E-2</v>
      </c>
      <c r="I590" s="10">
        <v>448521.44384971302</v>
      </c>
      <c r="J590" s="10">
        <v>7246.9073685626399</v>
      </c>
      <c r="K590" s="10">
        <v>7131.3364617030002</v>
      </c>
      <c r="L590" s="10" t="s">
        <v>13</v>
      </c>
      <c r="M590" s="10" t="s">
        <v>14</v>
      </c>
    </row>
    <row r="591" spans="1:13" x14ac:dyDescent="0.25">
      <c r="A591" s="4" t="s">
        <v>1763</v>
      </c>
      <c r="B591" s="9">
        <v>1700</v>
      </c>
      <c r="C591" s="9" t="s">
        <v>1764</v>
      </c>
      <c r="D591" s="9" t="s">
        <v>1765</v>
      </c>
      <c r="E591" s="10">
        <v>1302.31</v>
      </c>
      <c r="F591" s="10">
        <v>14898747.804052999</v>
      </c>
      <c r="G591" s="10">
        <v>15218463.719726199</v>
      </c>
      <c r="H591" s="16">
        <v>-2.10084225031687E-2</v>
      </c>
      <c r="I591" s="10">
        <v>-319715.91567315202</v>
      </c>
      <c r="J591" s="10">
        <v>11440.2467953506</v>
      </c>
      <c r="K591" s="10">
        <v>11685.745882106499</v>
      </c>
      <c r="L591" s="10" t="s">
        <v>13</v>
      </c>
      <c r="M591" s="10" t="s">
        <v>14</v>
      </c>
    </row>
    <row r="592" spans="1:13" x14ac:dyDescent="0.25">
      <c r="A592" s="4" t="s">
        <v>1766</v>
      </c>
      <c r="B592" s="9">
        <v>1701</v>
      </c>
      <c r="C592" s="9" t="s">
        <v>1767</v>
      </c>
      <c r="D592" s="9" t="s">
        <v>1768</v>
      </c>
      <c r="E592" s="10">
        <v>21737.06</v>
      </c>
      <c r="F592" s="10">
        <v>48087373.995887198</v>
      </c>
      <c r="G592" s="10">
        <v>39006171.999834999</v>
      </c>
      <c r="H592" s="16">
        <v>0.23281448884783201</v>
      </c>
      <c r="I592" s="10">
        <v>9081201.9960521907</v>
      </c>
      <c r="J592" s="10">
        <v>2212.2298965861601</v>
      </c>
      <c r="K592" s="10">
        <v>1794.45481586907</v>
      </c>
      <c r="L592" s="10" t="s">
        <v>13</v>
      </c>
      <c r="M592" s="10" t="s">
        <v>14</v>
      </c>
    </row>
    <row r="593" spans="1:13" x14ac:dyDescent="0.25">
      <c r="A593" s="4" t="s">
        <v>1769</v>
      </c>
      <c r="B593" s="9">
        <v>1702</v>
      </c>
      <c r="C593" s="9" t="s">
        <v>1770</v>
      </c>
      <c r="D593" s="9" t="s">
        <v>1771</v>
      </c>
      <c r="E593" s="10">
        <v>72765.259999999995</v>
      </c>
      <c r="F593" s="10">
        <v>104474358.624883</v>
      </c>
      <c r="G593" s="10">
        <v>117938878.88865</v>
      </c>
      <c r="H593" s="16">
        <v>-0.114165238729112</v>
      </c>
      <c r="I593" s="10">
        <v>-13464520.263766499</v>
      </c>
      <c r="J593" s="10">
        <v>1435.7724912256599</v>
      </c>
      <c r="K593" s="10">
        <v>1620.8129935720599</v>
      </c>
      <c r="L593" s="10" t="s">
        <v>27</v>
      </c>
      <c r="M593" s="10" t="s">
        <v>14</v>
      </c>
    </row>
    <row r="594" spans="1:13" x14ac:dyDescent="0.25">
      <c r="A594" s="4" t="s">
        <v>1772</v>
      </c>
      <c r="B594" s="9">
        <v>1703</v>
      </c>
      <c r="C594" s="9" t="s">
        <v>1773</v>
      </c>
      <c r="D594" s="9" t="s">
        <v>1774</v>
      </c>
      <c r="E594" s="10">
        <v>15283.33</v>
      </c>
      <c r="F594" s="10">
        <v>54546704.953582302</v>
      </c>
      <c r="G594" s="10">
        <v>58395479.054211199</v>
      </c>
      <c r="H594" s="16">
        <v>-6.5908768332150106E-2</v>
      </c>
      <c r="I594" s="10">
        <v>-3848774.1006289301</v>
      </c>
      <c r="J594" s="10">
        <v>3569.0327273952898</v>
      </c>
      <c r="K594" s="10">
        <v>3820.8609677479399</v>
      </c>
      <c r="L594" s="10" t="s">
        <v>27</v>
      </c>
      <c r="M594" s="10" t="s">
        <v>14</v>
      </c>
    </row>
    <row r="595" spans="1:13" x14ac:dyDescent="0.25">
      <c r="A595" s="4" t="s">
        <v>1775</v>
      </c>
      <c r="B595" s="9">
        <v>1704</v>
      </c>
      <c r="C595" s="9" t="s">
        <v>1776</v>
      </c>
      <c r="D595" s="9" t="s">
        <v>1777</v>
      </c>
      <c r="E595" s="10">
        <v>6136.41</v>
      </c>
      <c r="F595" s="10">
        <v>35167186.536362998</v>
      </c>
      <c r="G595" s="10">
        <v>37379785.587598003</v>
      </c>
      <c r="H595" s="16">
        <v>-5.9192395474013997E-2</v>
      </c>
      <c r="I595" s="10">
        <v>-2212599.0512349498</v>
      </c>
      <c r="J595" s="10">
        <v>5730.9056168611596</v>
      </c>
      <c r="K595" s="10">
        <v>6091.4745898005403</v>
      </c>
      <c r="L595" s="10" t="s">
        <v>13</v>
      </c>
      <c r="M595" s="10" t="s">
        <v>14</v>
      </c>
    </row>
    <row r="596" spans="1:13" x14ac:dyDescent="0.25">
      <c r="A596" s="4" t="s">
        <v>1778</v>
      </c>
      <c r="B596" s="9">
        <v>1705</v>
      </c>
      <c r="C596" s="9" t="s">
        <v>1779</v>
      </c>
      <c r="D596" s="9" t="s">
        <v>1780</v>
      </c>
      <c r="E596" s="10">
        <v>1908.42</v>
      </c>
      <c r="F596" s="10">
        <v>14857839.8127161</v>
      </c>
      <c r="G596" s="10">
        <v>17299192.6775565</v>
      </c>
      <c r="H596" s="16">
        <v>-0.141125248463633</v>
      </c>
      <c r="I596" s="10">
        <v>-2441352.8648404302</v>
      </c>
      <c r="J596" s="10">
        <v>7785.4140140619502</v>
      </c>
      <c r="K596" s="10">
        <v>9064.6674618566794</v>
      </c>
      <c r="L596" s="10" t="s">
        <v>13</v>
      </c>
      <c r="M596" s="10" t="s">
        <v>14</v>
      </c>
    </row>
    <row r="597" spans="1:13" x14ac:dyDescent="0.25">
      <c r="A597" s="4" t="s">
        <v>1781</v>
      </c>
      <c r="B597" s="9">
        <v>1706</v>
      </c>
      <c r="C597" s="9" t="s">
        <v>1782</v>
      </c>
      <c r="D597" s="9" t="s">
        <v>1783</v>
      </c>
      <c r="E597" s="10">
        <v>27143.41</v>
      </c>
      <c r="F597" s="10">
        <v>38397691.7939514</v>
      </c>
      <c r="G597" s="10">
        <v>33484632.4212499</v>
      </c>
      <c r="H597" s="16">
        <v>0.146725796804134</v>
      </c>
      <c r="I597" s="10">
        <v>4913059.3727014298</v>
      </c>
      <c r="J597" s="10">
        <v>1414.6229892983699</v>
      </c>
      <c r="K597" s="10">
        <v>1233.61922548604</v>
      </c>
      <c r="L597" s="10" t="s">
        <v>27</v>
      </c>
      <c r="M597" s="10" t="s">
        <v>14</v>
      </c>
    </row>
    <row r="598" spans="1:13" x14ac:dyDescent="0.25">
      <c r="A598" s="4" t="s">
        <v>1784</v>
      </c>
      <c r="B598" s="9">
        <v>1712</v>
      </c>
      <c r="C598" s="9" t="s">
        <v>1785</v>
      </c>
      <c r="D598" s="9" t="s">
        <v>1786</v>
      </c>
      <c r="E598" s="10">
        <v>1152.8</v>
      </c>
      <c r="F598" s="10">
        <v>3928586.2264621099</v>
      </c>
      <c r="G598" s="10">
        <v>4412083.2330776798</v>
      </c>
      <c r="H598" s="16">
        <v>-0.109584742869482</v>
      </c>
      <c r="I598" s="10">
        <v>-483497.00661556999</v>
      </c>
      <c r="J598" s="10">
        <v>3407.8645267714401</v>
      </c>
      <c r="K598" s="10">
        <v>3827.2755318161699</v>
      </c>
      <c r="L598" s="10" t="s">
        <v>27</v>
      </c>
      <c r="M598" s="10" t="s">
        <v>43</v>
      </c>
    </row>
    <row r="599" spans="1:13" x14ac:dyDescent="0.25">
      <c r="A599" s="4" t="s">
        <v>1787</v>
      </c>
      <c r="B599" s="9">
        <v>1713</v>
      </c>
      <c r="C599" s="9" t="s">
        <v>1788</v>
      </c>
      <c r="D599" s="9" t="s">
        <v>1789</v>
      </c>
      <c r="E599" s="10">
        <v>98.11</v>
      </c>
      <c r="F599" s="10">
        <v>643098.94868558005</v>
      </c>
      <c r="G599" s="10">
        <v>554567.18788815802</v>
      </c>
      <c r="H599" s="16">
        <v>0.15964118096232699</v>
      </c>
      <c r="I599" s="10">
        <v>88531.760797422394</v>
      </c>
      <c r="J599" s="10">
        <v>6554.8766556475402</v>
      </c>
      <c r="K599" s="10">
        <v>5652.5042084207298</v>
      </c>
      <c r="L599" s="10" t="s">
        <v>88</v>
      </c>
      <c r="M599" s="10" t="s">
        <v>84</v>
      </c>
    </row>
    <row r="600" spans="1:13" x14ac:dyDescent="0.25">
      <c r="A600" s="4" t="s">
        <v>1790</v>
      </c>
      <c r="B600" s="9">
        <v>1721</v>
      </c>
      <c r="C600" s="9" t="s">
        <v>1791</v>
      </c>
      <c r="D600" s="9" t="s">
        <v>1792</v>
      </c>
      <c r="E600" s="10">
        <v>62462.12</v>
      </c>
      <c r="F600" s="10">
        <v>48404081.436601602</v>
      </c>
      <c r="G600" s="10">
        <v>53093755.481270097</v>
      </c>
      <c r="H600" s="16">
        <v>-8.8328165942657799E-2</v>
      </c>
      <c r="I600" s="10">
        <v>-4689674.0446685301</v>
      </c>
      <c r="J600" s="10">
        <v>774.93497557562205</v>
      </c>
      <c r="K600" s="10">
        <v>850.01526495210396</v>
      </c>
      <c r="L600" s="10" t="s">
        <v>27</v>
      </c>
      <c r="M600" s="10" t="s">
        <v>14</v>
      </c>
    </row>
    <row r="601" spans="1:13" x14ac:dyDescent="0.25">
      <c r="A601" s="4" t="s">
        <v>1793</v>
      </c>
      <c r="B601" s="9">
        <v>1722</v>
      </c>
      <c r="C601" s="9" t="s">
        <v>1794</v>
      </c>
      <c r="D601" s="9" t="s">
        <v>1795</v>
      </c>
      <c r="E601" s="10">
        <v>1049.8399999999999</v>
      </c>
      <c r="F601" s="10">
        <v>1262845.9784000199</v>
      </c>
      <c r="G601" s="10">
        <v>2068432.8171097499</v>
      </c>
      <c r="H601" s="16">
        <v>-0.38946724884948702</v>
      </c>
      <c r="I601" s="10">
        <v>-805586.838709726</v>
      </c>
      <c r="J601" s="10">
        <v>1202.8937537148699</v>
      </c>
      <c r="K601" s="10">
        <v>1970.23624277009</v>
      </c>
      <c r="L601" s="10" t="s">
        <v>88</v>
      </c>
      <c r="M601" s="10" t="s">
        <v>71</v>
      </c>
    </row>
    <row r="602" spans="1:13" x14ac:dyDescent="0.25">
      <c r="A602" s="4" t="s">
        <v>1796</v>
      </c>
      <c r="B602" s="9">
        <v>1723</v>
      </c>
      <c r="C602" s="9" t="s">
        <v>1797</v>
      </c>
      <c r="D602" s="9" t="s">
        <v>1798</v>
      </c>
      <c r="E602" s="10">
        <v>43.59</v>
      </c>
      <c r="F602" s="10">
        <v>132464.34330000001</v>
      </c>
      <c r="G602" s="10">
        <v>170852.947271121</v>
      </c>
      <c r="H602" s="16">
        <v>-0.22468798217570801</v>
      </c>
      <c r="I602" s="10">
        <v>-38388.6039711208</v>
      </c>
      <c r="J602" s="10">
        <v>3038.87</v>
      </c>
      <c r="K602" s="10">
        <v>3919.54455772243</v>
      </c>
      <c r="L602" s="10" t="s">
        <v>88</v>
      </c>
      <c r="M602" s="10" t="s">
        <v>206</v>
      </c>
    </row>
    <row r="603" spans="1:13" x14ac:dyDescent="0.25">
      <c r="A603" s="4" t="s">
        <v>1799</v>
      </c>
      <c r="B603" s="9">
        <v>1726</v>
      </c>
      <c r="C603" s="9" t="s">
        <v>1800</v>
      </c>
      <c r="D603" s="9" t="s">
        <v>1801</v>
      </c>
      <c r="E603" s="10">
        <v>3663.1</v>
      </c>
      <c r="F603" s="10">
        <v>4320366.4353889003</v>
      </c>
      <c r="G603" s="10">
        <v>4788713.8540310198</v>
      </c>
      <c r="H603" s="16">
        <v>-9.7802339608969197E-2</v>
      </c>
      <c r="I603" s="10">
        <v>-468347.41864211799</v>
      </c>
      <c r="J603" s="10">
        <v>1179.429017878</v>
      </c>
      <c r="K603" s="10">
        <v>1307.2845005680999</v>
      </c>
      <c r="L603" s="10" t="s">
        <v>88</v>
      </c>
      <c r="M603" s="10" t="s">
        <v>14</v>
      </c>
    </row>
    <row r="604" spans="1:13" x14ac:dyDescent="0.25">
      <c r="A604" s="4" t="s">
        <v>1802</v>
      </c>
      <c r="B604" s="9">
        <v>1727</v>
      </c>
      <c r="C604" s="9" t="s">
        <v>1803</v>
      </c>
      <c r="D604" s="9" t="s">
        <v>1804</v>
      </c>
      <c r="E604" s="10">
        <v>11136.36</v>
      </c>
      <c r="F604" s="10">
        <v>7108338.7317965096</v>
      </c>
      <c r="G604" s="10">
        <v>8049196.2841640199</v>
      </c>
      <c r="H604" s="16">
        <v>-0.11688838477185</v>
      </c>
      <c r="I604" s="10">
        <v>-940857.55236750701</v>
      </c>
      <c r="J604" s="10">
        <v>638.30001291234396</v>
      </c>
      <c r="K604" s="10">
        <v>722.785208467041</v>
      </c>
      <c r="L604" s="10" t="s">
        <v>13</v>
      </c>
      <c r="M604" s="10" t="s">
        <v>14</v>
      </c>
    </row>
    <row r="605" spans="1:13" x14ac:dyDescent="0.25">
      <c r="A605" s="4" t="s">
        <v>1805</v>
      </c>
      <c r="B605" s="9">
        <v>1729</v>
      </c>
      <c r="C605" s="9" t="s">
        <v>1806</v>
      </c>
      <c r="D605" s="9" t="s">
        <v>1807</v>
      </c>
      <c r="E605" s="10">
        <v>8271.61</v>
      </c>
      <c r="F605" s="10">
        <v>14333486.492373301</v>
      </c>
      <c r="G605" s="10">
        <v>15233458.6477127</v>
      </c>
      <c r="H605" s="16">
        <v>-5.9078648923537598E-2</v>
      </c>
      <c r="I605" s="10">
        <v>-899972.15533944801</v>
      </c>
      <c r="J605" s="10">
        <v>1732.85327673491</v>
      </c>
      <c r="K605" s="10">
        <v>1841.65581400873</v>
      </c>
      <c r="L605" s="10" t="s">
        <v>27</v>
      </c>
      <c r="M605" s="10" t="s">
        <v>14</v>
      </c>
    </row>
    <row r="606" spans="1:13" x14ac:dyDescent="0.25">
      <c r="A606" s="4" t="s">
        <v>1808</v>
      </c>
      <c r="B606" s="9">
        <v>1730</v>
      </c>
      <c r="C606" s="9" t="s">
        <v>1809</v>
      </c>
      <c r="D606" s="9" t="s">
        <v>1810</v>
      </c>
      <c r="E606" s="10">
        <v>8320.32</v>
      </c>
      <c r="F606" s="10">
        <v>22624414.1981587</v>
      </c>
      <c r="G606" s="10">
        <v>25325181.7898596</v>
      </c>
      <c r="H606" s="16">
        <v>-0.10664356189467999</v>
      </c>
      <c r="I606" s="10">
        <v>-2700767.5917009301</v>
      </c>
      <c r="J606" s="10">
        <v>2719.1759689721898</v>
      </c>
      <c r="K606" s="10">
        <v>3043.7749737822101</v>
      </c>
      <c r="L606" s="10" t="s">
        <v>13</v>
      </c>
      <c r="M606" s="10" t="s">
        <v>14</v>
      </c>
    </row>
    <row r="607" spans="1:13" x14ac:dyDescent="0.25">
      <c r="A607" s="4" t="s">
        <v>1811</v>
      </c>
      <c r="B607" s="9">
        <v>1731</v>
      </c>
      <c r="C607" s="9" t="s">
        <v>1812</v>
      </c>
      <c r="D607" s="9" t="s">
        <v>1813</v>
      </c>
      <c r="E607" s="10">
        <v>4628.24</v>
      </c>
      <c r="F607" s="10">
        <v>17563165.655715499</v>
      </c>
      <c r="G607" s="10">
        <v>21204376.108085498</v>
      </c>
      <c r="H607" s="16">
        <v>-0.17171976359075899</v>
      </c>
      <c r="I607" s="10">
        <v>-3641210.4523699898</v>
      </c>
      <c r="J607" s="10">
        <v>3794.7828236468999</v>
      </c>
      <c r="K607" s="10">
        <v>4581.5204285182999</v>
      </c>
      <c r="L607" s="10" t="s">
        <v>13</v>
      </c>
      <c r="M607" s="10" t="s">
        <v>14</v>
      </c>
    </row>
    <row r="608" spans="1:13" x14ac:dyDescent="0.25">
      <c r="A608" s="4" t="s">
        <v>1814</v>
      </c>
      <c r="B608" s="9">
        <v>1732</v>
      </c>
      <c r="C608" s="9" t="s">
        <v>1815</v>
      </c>
      <c r="D608" s="9" t="s">
        <v>1816</v>
      </c>
      <c r="E608" s="10">
        <v>1617.69</v>
      </c>
      <c r="F608" s="10">
        <v>9089793.6908635292</v>
      </c>
      <c r="G608" s="10">
        <v>11452561.997836599</v>
      </c>
      <c r="H608" s="16">
        <v>-0.206309147893667</v>
      </c>
      <c r="I608" s="10">
        <v>-2362768.3069730601</v>
      </c>
      <c r="J608" s="10">
        <v>5618.99603191188</v>
      </c>
      <c r="K608" s="10">
        <v>7079.57766805543</v>
      </c>
      <c r="L608" s="10" t="s">
        <v>13</v>
      </c>
      <c r="M608" s="10" t="s">
        <v>71</v>
      </c>
    </row>
    <row r="609" spans="1:13" x14ac:dyDescent="0.25">
      <c r="A609" s="4" t="s">
        <v>1817</v>
      </c>
      <c r="B609" s="9">
        <v>1733</v>
      </c>
      <c r="C609" s="9" t="s">
        <v>1818</v>
      </c>
      <c r="D609" s="9" t="s">
        <v>1819</v>
      </c>
      <c r="E609" s="10">
        <v>12078.03</v>
      </c>
      <c r="F609" s="10">
        <v>10345832.1858816</v>
      </c>
      <c r="G609" s="10">
        <v>10033079.8304311</v>
      </c>
      <c r="H609" s="16">
        <v>3.11721187049596E-2</v>
      </c>
      <c r="I609" s="10">
        <v>312752.35545053298</v>
      </c>
      <c r="J609" s="10">
        <v>856.58275280667499</v>
      </c>
      <c r="K609" s="10">
        <v>830.68843432505696</v>
      </c>
      <c r="L609" s="10" t="s">
        <v>13</v>
      </c>
      <c r="M609" s="10" t="s">
        <v>14</v>
      </c>
    </row>
    <row r="610" spans="1:13" x14ac:dyDescent="0.25">
      <c r="A610" s="4" t="s">
        <v>1820</v>
      </c>
      <c r="B610" s="9">
        <v>1734</v>
      </c>
      <c r="C610" s="9" t="s">
        <v>1821</v>
      </c>
      <c r="D610" s="9" t="s">
        <v>1822</v>
      </c>
      <c r="E610" s="10">
        <v>9464.33</v>
      </c>
      <c r="F610" s="10">
        <v>12450002.736289199</v>
      </c>
      <c r="G610" s="10">
        <v>13881355.8837991</v>
      </c>
      <c r="H610" s="16">
        <v>-0.103113352866375</v>
      </c>
      <c r="I610" s="10">
        <v>-1431353.1475099099</v>
      </c>
      <c r="J610" s="10">
        <v>1315.4658318432701</v>
      </c>
      <c r="K610" s="10">
        <v>1466.7024378692499</v>
      </c>
      <c r="L610" s="10" t="s">
        <v>13</v>
      </c>
      <c r="M610" s="10" t="s">
        <v>14</v>
      </c>
    </row>
    <row r="611" spans="1:13" x14ac:dyDescent="0.25">
      <c r="A611" s="4" t="s">
        <v>1823</v>
      </c>
      <c r="B611" s="9">
        <v>1735</v>
      </c>
      <c r="C611" s="9" t="s">
        <v>1824</v>
      </c>
      <c r="D611" s="9" t="s">
        <v>1825</v>
      </c>
      <c r="E611" s="10">
        <v>7252.91</v>
      </c>
      <c r="F611" s="10">
        <v>16833956.280004099</v>
      </c>
      <c r="G611" s="10">
        <v>17022775.745622501</v>
      </c>
      <c r="H611" s="16">
        <v>-1.10921666618872E-2</v>
      </c>
      <c r="I611" s="10">
        <v>-188819.46561837601</v>
      </c>
      <c r="J611" s="10">
        <v>2320.99340540612</v>
      </c>
      <c r="K611" s="10">
        <v>2347.0270202749598</v>
      </c>
      <c r="L611" s="10" t="s">
        <v>13</v>
      </c>
      <c r="M611" s="10" t="s">
        <v>14</v>
      </c>
    </row>
    <row r="612" spans="1:13" x14ac:dyDescent="0.25">
      <c r="A612" s="4" t="s">
        <v>1826</v>
      </c>
      <c r="B612" s="9">
        <v>1736</v>
      </c>
      <c r="C612" s="9" t="s">
        <v>1827</v>
      </c>
      <c r="D612" s="9" t="s">
        <v>1828</v>
      </c>
      <c r="E612" s="10">
        <v>7816.64</v>
      </c>
      <c r="F612" s="10">
        <v>24132688.467253201</v>
      </c>
      <c r="G612" s="10">
        <v>25813498.0383556</v>
      </c>
      <c r="H612" s="16">
        <v>-6.5113591680018498E-2</v>
      </c>
      <c r="I612" s="10">
        <v>-1680809.5711024499</v>
      </c>
      <c r="J612" s="10">
        <v>3087.3480763158</v>
      </c>
      <c r="K612" s="10">
        <v>3302.3777528907099</v>
      </c>
      <c r="L612" s="10" t="s">
        <v>13</v>
      </c>
      <c r="M612" s="10" t="s">
        <v>14</v>
      </c>
    </row>
    <row r="613" spans="1:13" x14ac:dyDescent="0.25">
      <c r="A613" s="4" t="s">
        <v>1829</v>
      </c>
      <c r="B613" s="9">
        <v>1737</v>
      </c>
      <c r="C613" s="9" t="s">
        <v>1830</v>
      </c>
      <c r="D613" s="9" t="s">
        <v>1831</v>
      </c>
      <c r="E613" s="10">
        <v>7563.24</v>
      </c>
      <c r="F613" s="10">
        <v>31356154.291758001</v>
      </c>
      <c r="G613" s="10">
        <v>32873661.269218098</v>
      </c>
      <c r="H613" s="16">
        <v>-4.6161787852972203E-2</v>
      </c>
      <c r="I613" s="10">
        <v>-1517506.9774601201</v>
      </c>
      <c r="J613" s="10">
        <v>4145.8626582996203</v>
      </c>
      <c r="K613" s="10">
        <v>4346.5051048516398</v>
      </c>
      <c r="L613" s="10" t="s">
        <v>13</v>
      </c>
      <c r="M613" s="10" t="s">
        <v>14</v>
      </c>
    </row>
    <row r="614" spans="1:13" x14ac:dyDescent="0.25">
      <c r="A614" s="4" t="s">
        <v>1832</v>
      </c>
      <c r="B614" s="9">
        <v>1738</v>
      </c>
      <c r="C614" s="9" t="s">
        <v>1833</v>
      </c>
      <c r="D614" s="9" t="s">
        <v>1834</v>
      </c>
      <c r="E614" s="10">
        <v>6377.79</v>
      </c>
      <c r="F614" s="10">
        <v>5403316.8215870401</v>
      </c>
      <c r="G614" s="10">
        <v>5838108.6349477703</v>
      </c>
      <c r="H614" s="16">
        <v>-7.4474772661475605E-2</v>
      </c>
      <c r="I614" s="10">
        <v>-434791.81336073298</v>
      </c>
      <c r="J614" s="10">
        <v>847.20833103426799</v>
      </c>
      <c r="K614" s="10">
        <v>915.38113279800302</v>
      </c>
      <c r="L614" s="10" t="s">
        <v>13</v>
      </c>
      <c r="M614" s="10" t="s">
        <v>14</v>
      </c>
    </row>
    <row r="615" spans="1:13" x14ac:dyDescent="0.25">
      <c r="A615" s="4" t="s">
        <v>1835</v>
      </c>
      <c r="B615" s="9">
        <v>1739</v>
      </c>
      <c r="C615" s="9" t="s">
        <v>1836</v>
      </c>
      <c r="D615" s="9" t="s">
        <v>1837</v>
      </c>
      <c r="E615" s="10">
        <v>1730.22</v>
      </c>
      <c r="F615" s="10">
        <v>3599608.7451047199</v>
      </c>
      <c r="G615" s="10">
        <v>3862776.9495621501</v>
      </c>
      <c r="H615" s="16">
        <v>-6.8129277950480002E-2</v>
      </c>
      <c r="I615" s="10">
        <v>-263168.20445742598</v>
      </c>
      <c r="J615" s="10">
        <v>2080.4341327141801</v>
      </c>
      <c r="K615" s="10">
        <v>2232.5351397869299</v>
      </c>
      <c r="L615" s="10" t="s">
        <v>13</v>
      </c>
      <c r="M615" s="10" t="s">
        <v>14</v>
      </c>
    </row>
    <row r="616" spans="1:13" x14ac:dyDescent="0.25">
      <c r="A616" s="4" t="s">
        <v>1838</v>
      </c>
      <c r="B616" s="9">
        <v>1740</v>
      </c>
      <c r="C616" s="9" t="s">
        <v>1839</v>
      </c>
      <c r="D616" s="9" t="s">
        <v>1840</v>
      </c>
      <c r="E616" s="10">
        <v>1164.6199999999999</v>
      </c>
      <c r="F616" s="10">
        <v>3603104.8470753999</v>
      </c>
      <c r="G616" s="10">
        <v>3940449.6821351</v>
      </c>
      <c r="H616" s="16">
        <v>-8.5610745542348807E-2</v>
      </c>
      <c r="I616" s="10">
        <v>-337344.83505969698</v>
      </c>
      <c r="J616" s="10">
        <v>3093.8029976090002</v>
      </c>
      <c r="K616" s="10">
        <v>3383.4638612896001</v>
      </c>
      <c r="L616" s="10" t="s">
        <v>13</v>
      </c>
      <c r="M616" s="10" t="s">
        <v>14</v>
      </c>
    </row>
    <row r="617" spans="1:13" x14ac:dyDescent="0.25">
      <c r="A617" s="4" t="s">
        <v>1841</v>
      </c>
      <c r="B617" s="9">
        <v>1741</v>
      </c>
      <c r="C617" s="9" t="s">
        <v>1842</v>
      </c>
      <c r="D617" s="9" t="s">
        <v>1843</v>
      </c>
      <c r="E617" s="10">
        <v>581.45000000000005</v>
      </c>
      <c r="F617" s="10">
        <v>2512386.7620675</v>
      </c>
      <c r="G617" s="10">
        <v>2879782.5373050598</v>
      </c>
      <c r="H617" s="16">
        <v>-0.12757761062797901</v>
      </c>
      <c r="I617" s="10">
        <v>-367395.775237558</v>
      </c>
      <c r="J617" s="10">
        <v>4320.89906624387</v>
      </c>
      <c r="K617" s="10">
        <v>4952.76040468666</v>
      </c>
      <c r="L617" s="10" t="s">
        <v>27</v>
      </c>
      <c r="M617" s="10" t="s">
        <v>71</v>
      </c>
    </row>
    <row r="618" spans="1:13" x14ac:dyDescent="0.25">
      <c r="A618" s="4" t="s">
        <v>1844</v>
      </c>
      <c r="B618" s="9">
        <v>1742</v>
      </c>
      <c r="C618" s="9" t="s">
        <v>1845</v>
      </c>
      <c r="D618" s="9" t="s">
        <v>1846</v>
      </c>
      <c r="E618" s="10">
        <v>3424.31</v>
      </c>
      <c r="F618" s="10">
        <v>2463792.63039272</v>
      </c>
      <c r="G618" s="10">
        <v>2501595.97827709</v>
      </c>
      <c r="H618" s="16">
        <v>-1.5111691980894499E-2</v>
      </c>
      <c r="I618" s="10">
        <v>-37803.3478843677</v>
      </c>
      <c r="J618" s="10">
        <v>719.50046298165705</v>
      </c>
      <c r="K618" s="10">
        <v>730.54016087243497</v>
      </c>
      <c r="L618" s="10" t="s">
        <v>27</v>
      </c>
      <c r="M618" s="10" t="s">
        <v>14</v>
      </c>
    </row>
    <row r="619" spans="1:13" x14ac:dyDescent="0.25">
      <c r="A619" s="4" t="s">
        <v>1847</v>
      </c>
      <c r="B619" s="9">
        <v>1743</v>
      </c>
      <c r="C619" s="9" t="s">
        <v>1848</v>
      </c>
      <c r="D619" s="9" t="s">
        <v>1849</v>
      </c>
      <c r="E619" s="10">
        <v>819.36</v>
      </c>
      <c r="F619" s="10">
        <v>2009110.78545903</v>
      </c>
      <c r="G619" s="10">
        <v>1977106.9132695301</v>
      </c>
      <c r="H619" s="16">
        <v>1.61872238545657E-2</v>
      </c>
      <c r="I619" s="10">
        <v>32003.872189503199</v>
      </c>
      <c r="J619" s="10">
        <v>2452.0488984805602</v>
      </c>
      <c r="K619" s="10">
        <v>2412.98930051446</v>
      </c>
      <c r="L619" s="10" t="s">
        <v>13</v>
      </c>
      <c r="M619" s="10" t="s">
        <v>14</v>
      </c>
    </row>
    <row r="620" spans="1:13" x14ac:dyDescent="0.25">
      <c r="A620" s="4" t="s">
        <v>1850</v>
      </c>
      <c r="B620" s="9">
        <v>1744</v>
      </c>
      <c r="C620" s="9" t="s">
        <v>1851</v>
      </c>
      <c r="D620" s="9" t="s">
        <v>1852</v>
      </c>
      <c r="E620" s="10">
        <v>1700.59</v>
      </c>
      <c r="F620" s="10">
        <v>4839377.5374228097</v>
      </c>
      <c r="G620" s="10">
        <v>4530389.9312896598</v>
      </c>
      <c r="H620" s="16">
        <v>6.8203313802878404E-2</v>
      </c>
      <c r="I620" s="10">
        <v>308987.60613314901</v>
      </c>
      <c r="J620" s="10">
        <v>2845.7050420282399</v>
      </c>
      <c r="K620" s="10">
        <v>2664.0106852855001</v>
      </c>
      <c r="L620" s="10" t="s">
        <v>13</v>
      </c>
      <c r="M620" s="10" t="s">
        <v>14</v>
      </c>
    </row>
    <row r="621" spans="1:13" x14ac:dyDescent="0.25">
      <c r="A621" s="4" t="s">
        <v>1853</v>
      </c>
      <c r="B621" s="9">
        <v>1745</v>
      </c>
      <c r="C621" s="9" t="s">
        <v>1854</v>
      </c>
      <c r="D621" s="9" t="s">
        <v>1855</v>
      </c>
      <c r="E621" s="10">
        <v>4135.67</v>
      </c>
      <c r="F621" s="10">
        <v>16054839.982816899</v>
      </c>
      <c r="G621" s="10">
        <v>16688822.5815036</v>
      </c>
      <c r="H621" s="16">
        <v>-3.7988455781737297E-2</v>
      </c>
      <c r="I621" s="10">
        <v>-633982.59868670802</v>
      </c>
      <c r="J621" s="10">
        <v>3882.04087434851</v>
      </c>
      <c r="K621" s="10">
        <v>4035.3370993100598</v>
      </c>
      <c r="L621" s="10" t="s">
        <v>13</v>
      </c>
      <c r="M621" s="10" t="s">
        <v>14</v>
      </c>
    </row>
    <row r="622" spans="1:13" x14ac:dyDescent="0.25">
      <c r="A622" s="4" t="s">
        <v>1856</v>
      </c>
      <c r="B622" s="9">
        <v>1746</v>
      </c>
      <c r="C622" s="9" t="s">
        <v>1857</v>
      </c>
      <c r="D622" s="9" t="s">
        <v>1858</v>
      </c>
      <c r="E622" s="10">
        <v>322.19</v>
      </c>
      <c r="F622" s="10">
        <v>1859966.8576054</v>
      </c>
      <c r="G622" s="10">
        <v>2258289.9396534502</v>
      </c>
      <c r="H622" s="16">
        <v>-0.17638261369980399</v>
      </c>
      <c r="I622" s="10">
        <v>-398323.08204804698</v>
      </c>
      <c r="J622" s="10">
        <v>5772.8882262186899</v>
      </c>
      <c r="K622" s="10">
        <v>7009.1869383079802</v>
      </c>
      <c r="L622" s="10" t="s">
        <v>27</v>
      </c>
      <c r="M622" s="10" t="s">
        <v>14</v>
      </c>
    </row>
    <row r="623" spans="1:13" x14ac:dyDescent="0.25">
      <c r="A623" s="4" t="s">
        <v>1859</v>
      </c>
      <c r="B623" s="9">
        <v>1747</v>
      </c>
      <c r="C623" s="9" t="s">
        <v>1860</v>
      </c>
      <c r="D623" s="9" t="s">
        <v>1861</v>
      </c>
      <c r="E623" s="10">
        <v>2845.58</v>
      </c>
      <c r="F623" s="10">
        <v>1943873.3444606301</v>
      </c>
      <c r="G623" s="10">
        <v>2092678.0688296901</v>
      </c>
      <c r="H623" s="16">
        <v>-7.1107317740600598E-2</v>
      </c>
      <c r="I623" s="10">
        <v>-148804.724369059</v>
      </c>
      <c r="J623" s="10">
        <v>683.12025824634304</v>
      </c>
      <c r="K623" s="10">
        <v>735.41354269768897</v>
      </c>
      <c r="L623" s="10" t="s">
        <v>13</v>
      </c>
      <c r="M623" s="10" t="s">
        <v>14</v>
      </c>
    </row>
    <row r="624" spans="1:13" x14ac:dyDescent="0.25">
      <c r="A624" s="4" t="s">
        <v>1862</v>
      </c>
      <c r="B624" s="9">
        <v>1748</v>
      </c>
      <c r="C624" s="9" t="s">
        <v>1863</v>
      </c>
      <c r="D624" s="9" t="s">
        <v>1864</v>
      </c>
      <c r="E624" s="10">
        <v>20947.23</v>
      </c>
      <c r="F624" s="10">
        <v>17769979.473313902</v>
      </c>
      <c r="G624" s="10">
        <v>26978344.800032102</v>
      </c>
      <c r="H624" s="16">
        <v>-0.34132432493438902</v>
      </c>
      <c r="I624" s="10">
        <v>-9208365.3267181497</v>
      </c>
      <c r="J624" s="10">
        <v>848.32120873805002</v>
      </c>
      <c r="K624" s="10">
        <v>1287.91944328831</v>
      </c>
      <c r="L624" s="10" t="s">
        <v>13</v>
      </c>
      <c r="M624" s="10" t="s">
        <v>14</v>
      </c>
    </row>
    <row r="625" spans="1:13" x14ac:dyDescent="0.25">
      <c r="A625" s="4" t="s">
        <v>1865</v>
      </c>
      <c r="B625" s="9">
        <v>1749</v>
      </c>
      <c r="C625" s="9" t="s">
        <v>1866</v>
      </c>
      <c r="D625" s="9" t="s">
        <v>1867</v>
      </c>
      <c r="E625" s="10">
        <v>13009.03</v>
      </c>
      <c r="F625" s="10">
        <v>29801639.176661499</v>
      </c>
      <c r="G625" s="10">
        <v>31124092.391883999</v>
      </c>
      <c r="H625" s="16">
        <v>-4.2489695717755002E-2</v>
      </c>
      <c r="I625" s="10">
        <v>-1322453.21522244</v>
      </c>
      <c r="J625" s="10">
        <v>2290.8425283561901</v>
      </c>
      <c r="K625" s="10">
        <v>2392.4990865486502</v>
      </c>
      <c r="L625" s="10" t="s">
        <v>13</v>
      </c>
      <c r="M625" s="10" t="s">
        <v>14</v>
      </c>
    </row>
    <row r="626" spans="1:13" x14ac:dyDescent="0.25">
      <c r="A626" s="4" t="s">
        <v>1868</v>
      </c>
      <c r="B626" s="9">
        <v>1750</v>
      </c>
      <c r="C626" s="9" t="s">
        <v>1869</v>
      </c>
      <c r="D626" s="9" t="s">
        <v>1870</v>
      </c>
      <c r="E626" s="10">
        <v>9109.75</v>
      </c>
      <c r="F626" s="10">
        <v>30248678.9200119</v>
      </c>
      <c r="G626" s="10">
        <v>31746267.579388801</v>
      </c>
      <c r="H626" s="16">
        <v>-4.7173692328770701E-2</v>
      </c>
      <c r="I626" s="10">
        <v>-1497588.65937692</v>
      </c>
      <c r="J626" s="10">
        <v>3320.4730009069299</v>
      </c>
      <c r="K626" s="10">
        <v>3484.8670467783199</v>
      </c>
      <c r="L626" s="10" t="s">
        <v>13</v>
      </c>
      <c r="M626" s="10" t="s">
        <v>14</v>
      </c>
    </row>
    <row r="627" spans="1:13" x14ac:dyDescent="0.25">
      <c r="A627" s="4" t="s">
        <v>1871</v>
      </c>
      <c r="B627" s="9">
        <v>1751</v>
      </c>
      <c r="C627" s="9" t="s">
        <v>1872</v>
      </c>
      <c r="D627" s="9" t="s">
        <v>1873</v>
      </c>
      <c r="E627" s="10">
        <v>6516.9</v>
      </c>
      <c r="F627" s="10">
        <v>28834676.383389499</v>
      </c>
      <c r="G627" s="10">
        <v>31959332.395233698</v>
      </c>
      <c r="H627" s="16">
        <v>-9.7769752296522697E-2</v>
      </c>
      <c r="I627" s="10">
        <v>-3124656.0118442401</v>
      </c>
      <c r="J627" s="10">
        <v>4424.6000987263096</v>
      </c>
      <c r="K627" s="10">
        <v>4904.0697870511704</v>
      </c>
      <c r="L627" s="10" t="s">
        <v>13</v>
      </c>
      <c r="M627" s="10" t="s">
        <v>14</v>
      </c>
    </row>
    <row r="628" spans="1:13" x14ac:dyDescent="0.25">
      <c r="A628" s="4" t="s">
        <v>1874</v>
      </c>
      <c r="B628" s="9">
        <v>1752</v>
      </c>
      <c r="C628" s="9" t="s">
        <v>1875</v>
      </c>
      <c r="D628" s="9" t="s">
        <v>1876</v>
      </c>
      <c r="E628" s="10">
        <v>33926.79</v>
      </c>
      <c r="F628" s="10">
        <v>28058828.527897801</v>
      </c>
      <c r="G628" s="10">
        <v>20745655.410684802</v>
      </c>
      <c r="H628" s="16">
        <v>0.35251588693825497</v>
      </c>
      <c r="I628" s="10">
        <v>7313173.1172129596</v>
      </c>
      <c r="J628" s="10">
        <v>827.04047532636605</v>
      </c>
      <c r="K628" s="10">
        <v>611.48300239087905</v>
      </c>
      <c r="L628" s="10" t="s">
        <v>13</v>
      </c>
      <c r="M628" s="10" t="s">
        <v>14</v>
      </c>
    </row>
    <row r="629" spans="1:13" x14ac:dyDescent="0.25">
      <c r="A629" s="4" t="s">
        <v>1877</v>
      </c>
      <c r="B629" s="9">
        <v>1753</v>
      </c>
      <c r="C629" s="9" t="s">
        <v>1878</v>
      </c>
      <c r="D629" s="9" t="s">
        <v>1879</v>
      </c>
      <c r="E629" s="10">
        <v>13496.23</v>
      </c>
      <c r="F629" s="10">
        <v>34841804.008129902</v>
      </c>
      <c r="G629" s="10">
        <v>34729658.495326303</v>
      </c>
      <c r="H629" s="16">
        <v>3.22909920979209E-3</v>
      </c>
      <c r="I629" s="10">
        <v>112145.51280360699</v>
      </c>
      <c r="J629" s="10">
        <v>2581.5953053652602</v>
      </c>
      <c r="K629" s="10">
        <v>2573.2859098671402</v>
      </c>
      <c r="L629" s="10" t="s">
        <v>13</v>
      </c>
      <c r="M629" s="10" t="s">
        <v>14</v>
      </c>
    </row>
    <row r="630" spans="1:13" x14ac:dyDescent="0.25">
      <c r="A630" s="4" t="s">
        <v>1880</v>
      </c>
      <c r="B630" s="9">
        <v>1754</v>
      </c>
      <c r="C630" s="9" t="s">
        <v>1881</v>
      </c>
      <c r="D630" s="9" t="s">
        <v>1882</v>
      </c>
      <c r="E630" s="10">
        <v>60417.4</v>
      </c>
      <c r="F630" s="10">
        <v>202056843.710666</v>
      </c>
      <c r="G630" s="10">
        <v>206914265.04041401</v>
      </c>
      <c r="H630" s="16">
        <v>-2.34755265848881E-2</v>
      </c>
      <c r="I630" s="10">
        <v>-4857421.3297488103</v>
      </c>
      <c r="J630" s="10">
        <v>3344.3485438080002</v>
      </c>
      <c r="K630" s="10">
        <v>3424.7462658177001</v>
      </c>
      <c r="L630" s="10" t="s">
        <v>13</v>
      </c>
      <c r="M630" s="10" t="s">
        <v>14</v>
      </c>
    </row>
    <row r="631" spans="1:13" x14ac:dyDescent="0.25">
      <c r="A631" s="4" t="s">
        <v>1883</v>
      </c>
      <c r="B631" s="9">
        <v>1755</v>
      </c>
      <c r="C631" s="9" t="s">
        <v>1884</v>
      </c>
      <c r="D631" s="9" t="s">
        <v>1885</v>
      </c>
      <c r="E631" s="10">
        <v>69190.75</v>
      </c>
      <c r="F631" s="10">
        <v>315914519.230367</v>
      </c>
      <c r="G631" s="10">
        <v>332305737.19151098</v>
      </c>
      <c r="H631" s="16">
        <v>-4.9325714625556003E-2</v>
      </c>
      <c r="I631" s="10">
        <v>-16391217.961143499</v>
      </c>
      <c r="J631" s="10">
        <v>4565.8490366178603</v>
      </c>
      <c r="K631" s="10">
        <v>4802.7480146047101</v>
      </c>
      <c r="L631" s="10" t="s">
        <v>13</v>
      </c>
      <c r="M631" s="10" t="s">
        <v>14</v>
      </c>
    </row>
    <row r="632" spans="1:13" x14ac:dyDescent="0.25">
      <c r="A632" s="4" t="s">
        <v>1886</v>
      </c>
      <c r="B632" s="9">
        <v>1756</v>
      </c>
      <c r="C632" s="9" t="s">
        <v>1887</v>
      </c>
      <c r="D632" s="9" t="s">
        <v>1888</v>
      </c>
      <c r="E632" s="10">
        <v>17825.669999999998</v>
      </c>
      <c r="F632" s="10">
        <v>124420769.96713699</v>
      </c>
      <c r="G632" s="10">
        <v>136395316.33469701</v>
      </c>
      <c r="H632" s="16">
        <v>-8.7792943990654695E-2</v>
      </c>
      <c r="I632" s="10">
        <v>-11974546.367559699</v>
      </c>
      <c r="J632" s="10">
        <v>6979.8649906083301</v>
      </c>
      <c r="K632" s="10">
        <v>7651.6235482142802</v>
      </c>
      <c r="L632" s="10" t="s">
        <v>13</v>
      </c>
      <c r="M632" s="10" t="s">
        <v>14</v>
      </c>
    </row>
    <row r="633" spans="1:13" x14ac:dyDescent="0.25">
      <c r="A633" s="4" t="s">
        <v>1889</v>
      </c>
      <c r="B633" s="9">
        <v>1757</v>
      </c>
      <c r="C633" s="9" t="s">
        <v>1890</v>
      </c>
      <c r="D633" s="9" t="s">
        <v>1891</v>
      </c>
      <c r="E633" s="10">
        <v>32873.94</v>
      </c>
      <c r="F633" s="10">
        <v>24821122.972563501</v>
      </c>
      <c r="G633" s="10">
        <v>26193795.424013499</v>
      </c>
      <c r="H633" s="16">
        <v>-5.2404488514543601E-2</v>
      </c>
      <c r="I633" s="10">
        <v>-1372672.4514500201</v>
      </c>
      <c r="J633" s="10">
        <v>755.03949245400599</v>
      </c>
      <c r="K633" s="10">
        <v>796.79513389674196</v>
      </c>
      <c r="L633" s="10" t="s">
        <v>13</v>
      </c>
      <c r="M633" s="10" t="s">
        <v>14</v>
      </c>
    </row>
    <row r="634" spans="1:13" x14ac:dyDescent="0.25">
      <c r="A634" s="4" t="s">
        <v>1892</v>
      </c>
      <c r="B634" s="9">
        <v>1758</v>
      </c>
      <c r="C634" s="9" t="s">
        <v>1893</v>
      </c>
      <c r="D634" s="9" t="s">
        <v>1894</v>
      </c>
      <c r="E634" s="10">
        <v>634.16999999999996</v>
      </c>
      <c r="F634" s="10">
        <v>879021.38874890003</v>
      </c>
      <c r="G634" s="10">
        <v>1059072.6792174201</v>
      </c>
      <c r="H634" s="16">
        <v>-0.170008436627375</v>
      </c>
      <c r="I634" s="10">
        <v>-180051.290468519</v>
      </c>
      <c r="J634" s="10">
        <v>1386.0974009317699</v>
      </c>
      <c r="K634" s="10">
        <v>1670.0138436340701</v>
      </c>
      <c r="L634" s="10" t="s">
        <v>88</v>
      </c>
      <c r="M634" s="10" t="s">
        <v>43</v>
      </c>
    </row>
    <row r="635" spans="1:13" x14ac:dyDescent="0.25">
      <c r="A635" s="4" t="s">
        <v>1895</v>
      </c>
      <c r="B635" s="9">
        <v>1759</v>
      </c>
      <c r="C635" s="9" t="s">
        <v>1896</v>
      </c>
      <c r="D635" s="9" t="s">
        <v>1897</v>
      </c>
      <c r="E635" s="10">
        <v>197.64</v>
      </c>
      <c r="F635" s="10">
        <v>791134.69451060996</v>
      </c>
      <c r="G635" s="10">
        <v>1115170.2863749501</v>
      </c>
      <c r="H635" s="16">
        <v>-0.290570503736851</v>
      </c>
      <c r="I635" s="10">
        <v>-324035.59186433698</v>
      </c>
      <c r="J635" s="10">
        <v>4002.9077844090798</v>
      </c>
      <c r="K635" s="10">
        <v>5642.4321310207797</v>
      </c>
      <c r="L635" s="10" t="s">
        <v>27</v>
      </c>
      <c r="M635" s="10" t="s">
        <v>89</v>
      </c>
    </row>
    <row r="636" spans="1:13" x14ac:dyDescent="0.25">
      <c r="A636" s="4" t="s">
        <v>1898</v>
      </c>
      <c r="B636" s="9">
        <v>1760</v>
      </c>
      <c r="C636" s="9" t="s">
        <v>1899</v>
      </c>
      <c r="D636" s="9" t="s">
        <v>1900</v>
      </c>
      <c r="E636" s="10">
        <v>130.88999999999999</v>
      </c>
      <c r="F636" s="10">
        <v>993896.72611010005</v>
      </c>
      <c r="G636" s="10">
        <v>988550.28463744803</v>
      </c>
      <c r="H636" s="16">
        <v>5.4083657207306696E-3</v>
      </c>
      <c r="I636" s="10">
        <v>5346.4414726516698</v>
      </c>
      <c r="J636" s="10">
        <v>7593.3740248307704</v>
      </c>
      <c r="K636" s="10">
        <v>7552.5271956409797</v>
      </c>
      <c r="L636" s="10" t="s">
        <v>27</v>
      </c>
      <c r="M636" s="10" t="s">
        <v>71</v>
      </c>
    </row>
    <row r="637" spans="1:13" x14ac:dyDescent="0.25">
      <c r="A637" s="4" t="s">
        <v>1901</v>
      </c>
      <c r="B637" s="9">
        <v>1762</v>
      </c>
      <c r="C637" s="9" t="s">
        <v>1902</v>
      </c>
      <c r="D637" s="9" t="s">
        <v>1903</v>
      </c>
      <c r="E637" s="10">
        <v>1378.14</v>
      </c>
      <c r="F637" s="10">
        <v>2314371.0691247298</v>
      </c>
      <c r="G637" s="10">
        <v>2257148.44812991</v>
      </c>
      <c r="H637" s="16">
        <v>2.53517313148948E-2</v>
      </c>
      <c r="I637" s="10">
        <v>57222.620994821198</v>
      </c>
      <c r="J637" s="10">
        <v>1679.34394845569</v>
      </c>
      <c r="K637" s="10">
        <v>1637.82231713027</v>
      </c>
      <c r="L637" s="10" t="s">
        <v>13</v>
      </c>
      <c r="M637" s="10" t="s">
        <v>14</v>
      </c>
    </row>
    <row r="638" spans="1:13" x14ac:dyDescent="0.25">
      <c r="A638" s="4" t="s">
        <v>1904</v>
      </c>
      <c r="B638" s="9">
        <v>1763</v>
      </c>
      <c r="C638" s="9" t="s">
        <v>1905</v>
      </c>
      <c r="D638" s="9" t="s">
        <v>1906</v>
      </c>
      <c r="E638" s="10">
        <v>2141.0100000000002</v>
      </c>
      <c r="F638" s="10">
        <v>7160389.8343167901</v>
      </c>
      <c r="G638" s="10">
        <v>6779088.6825877801</v>
      </c>
      <c r="H638" s="16">
        <v>5.6246668185413899E-2</v>
      </c>
      <c r="I638" s="10">
        <v>381301.151729009</v>
      </c>
      <c r="J638" s="10">
        <v>3344.3981272001502</v>
      </c>
      <c r="K638" s="10">
        <v>3166.3040726515901</v>
      </c>
      <c r="L638" s="10" t="s">
        <v>13</v>
      </c>
      <c r="M638" s="10" t="s">
        <v>14</v>
      </c>
    </row>
    <row r="639" spans="1:13" x14ac:dyDescent="0.25">
      <c r="A639" s="4" t="s">
        <v>1907</v>
      </c>
      <c r="B639" s="9">
        <v>1764</v>
      </c>
      <c r="C639" s="9" t="s">
        <v>1908</v>
      </c>
      <c r="D639" s="9" t="s">
        <v>1909</v>
      </c>
      <c r="E639" s="10">
        <v>1101.8900000000001</v>
      </c>
      <c r="F639" s="10">
        <v>5259495.8251321204</v>
      </c>
      <c r="G639" s="10">
        <v>5067431.11084144</v>
      </c>
      <c r="H639" s="16">
        <v>3.79017908856751E-2</v>
      </c>
      <c r="I639" s="10">
        <v>192064.71429067699</v>
      </c>
      <c r="J639" s="10">
        <v>4773.1586865586596</v>
      </c>
      <c r="K639" s="10">
        <v>4598.8538881752602</v>
      </c>
      <c r="L639" s="10" t="s">
        <v>13</v>
      </c>
      <c r="M639" s="10" t="s">
        <v>14</v>
      </c>
    </row>
    <row r="640" spans="1:13" x14ac:dyDescent="0.25">
      <c r="A640" s="4" t="s">
        <v>1910</v>
      </c>
      <c r="B640" s="9">
        <v>1765</v>
      </c>
      <c r="C640" s="9" t="s">
        <v>1911</v>
      </c>
      <c r="D640" s="9" t="s">
        <v>1912</v>
      </c>
      <c r="E640" s="10">
        <v>205.19</v>
      </c>
      <c r="F640" s="10">
        <v>1337790.94716522</v>
      </c>
      <c r="G640" s="10">
        <v>1621672.15084772</v>
      </c>
      <c r="H640" s="16">
        <v>-0.175054620956587</v>
      </c>
      <c r="I640" s="10">
        <v>-283881.20368250099</v>
      </c>
      <c r="J640" s="10">
        <v>6519.7667876856603</v>
      </c>
      <c r="K640" s="10">
        <v>7903.2708750315396</v>
      </c>
      <c r="L640" s="10" t="s">
        <v>27</v>
      </c>
      <c r="M640" s="10" t="s">
        <v>71</v>
      </c>
    </row>
    <row r="641" spans="1:13" x14ac:dyDescent="0.25">
      <c r="A641" s="4" t="s">
        <v>1913</v>
      </c>
      <c r="B641" s="9">
        <v>1766</v>
      </c>
      <c r="C641" s="9" t="s">
        <v>1914</v>
      </c>
      <c r="D641" s="9" t="s">
        <v>1915</v>
      </c>
      <c r="E641" s="10">
        <v>1762.64</v>
      </c>
      <c r="F641" s="10">
        <v>1042129.07072</v>
      </c>
      <c r="G641" s="10">
        <v>1127748.92474762</v>
      </c>
      <c r="H641" s="16">
        <v>-7.5921024750063001E-2</v>
      </c>
      <c r="I641" s="10">
        <v>-85619.854027621099</v>
      </c>
      <c r="J641" s="10">
        <v>591.23194226841599</v>
      </c>
      <c r="K641" s="10">
        <v>639.80672442904995</v>
      </c>
      <c r="L641" s="10" t="s">
        <v>13</v>
      </c>
      <c r="M641" s="10" t="s">
        <v>14</v>
      </c>
    </row>
    <row r="642" spans="1:13" x14ac:dyDescent="0.25">
      <c r="A642" s="4" t="s">
        <v>1916</v>
      </c>
      <c r="B642" s="9">
        <v>1767</v>
      </c>
      <c r="C642" s="9" t="s">
        <v>1917</v>
      </c>
      <c r="D642" s="9" t="s">
        <v>1918</v>
      </c>
      <c r="E642" s="10">
        <v>8654.44</v>
      </c>
      <c r="F642" s="10">
        <v>15035215.0414383</v>
      </c>
      <c r="G642" s="10">
        <v>15829372.868085099</v>
      </c>
      <c r="H642" s="16">
        <v>-5.0169885646446498E-2</v>
      </c>
      <c r="I642" s="10">
        <v>-794157.826646792</v>
      </c>
      <c r="J642" s="10">
        <v>1737.2834107623701</v>
      </c>
      <c r="K642" s="10">
        <v>1829.04646263479</v>
      </c>
      <c r="L642" s="10" t="s">
        <v>13</v>
      </c>
      <c r="M642" s="10" t="s">
        <v>14</v>
      </c>
    </row>
    <row r="643" spans="1:13" x14ac:dyDescent="0.25">
      <c r="A643" s="4" t="s">
        <v>1919</v>
      </c>
      <c r="B643" s="9">
        <v>1768</v>
      </c>
      <c r="C643" s="9" t="s">
        <v>1920</v>
      </c>
      <c r="D643" s="9" t="s">
        <v>1921</v>
      </c>
      <c r="E643" s="10">
        <v>7738.62</v>
      </c>
      <c r="F643" s="10">
        <v>25371858.259159502</v>
      </c>
      <c r="G643" s="10">
        <v>23540388.226315301</v>
      </c>
      <c r="H643" s="16">
        <v>7.7801182174082897E-2</v>
      </c>
      <c r="I643" s="10">
        <v>1831470.03284419</v>
      </c>
      <c r="J643" s="10">
        <v>3278.6024199611102</v>
      </c>
      <c r="K643" s="10">
        <v>3041.93618840507</v>
      </c>
      <c r="L643" s="10" t="s">
        <v>13</v>
      </c>
      <c r="M643" s="10" t="s">
        <v>14</v>
      </c>
    </row>
    <row r="644" spans="1:13" x14ac:dyDescent="0.25">
      <c r="A644" s="4" t="s">
        <v>1922</v>
      </c>
      <c r="B644" s="9">
        <v>1769</v>
      </c>
      <c r="C644" s="9" t="s">
        <v>1923</v>
      </c>
      <c r="D644" s="9" t="s">
        <v>1924</v>
      </c>
      <c r="E644" s="10">
        <v>7718.17</v>
      </c>
      <c r="F644" s="10">
        <v>38548177.715067297</v>
      </c>
      <c r="G644" s="10">
        <v>36379561.063552998</v>
      </c>
      <c r="H644" s="16">
        <v>5.96108525808179E-2</v>
      </c>
      <c r="I644" s="10">
        <v>2168616.6515143202</v>
      </c>
      <c r="J644" s="10">
        <v>4994.4711913662604</v>
      </c>
      <c r="K644" s="10">
        <v>4713.4956943877896</v>
      </c>
      <c r="L644" s="10" t="s">
        <v>13</v>
      </c>
      <c r="M644" s="10" t="s">
        <v>14</v>
      </c>
    </row>
    <row r="645" spans="1:13" x14ac:dyDescent="0.25">
      <c r="A645" s="4" t="s">
        <v>1925</v>
      </c>
      <c r="B645" s="9">
        <v>1770</v>
      </c>
      <c r="C645" s="9" t="s">
        <v>1926</v>
      </c>
      <c r="D645" s="9" t="s">
        <v>1927</v>
      </c>
      <c r="E645" s="10">
        <v>2968.62</v>
      </c>
      <c r="F645" s="10">
        <v>21666350.089029402</v>
      </c>
      <c r="G645" s="10">
        <v>21741668.710547902</v>
      </c>
      <c r="H645" s="16">
        <v>-3.46425210140089E-3</v>
      </c>
      <c r="I645" s="10">
        <v>-75318.621518477798</v>
      </c>
      <c r="J645" s="10">
        <v>7298.4585730169101</v>
      </c>
      <c r="K645" s="10">
        <v>7323.8301670634601</v>
      </c>
      <c r="L645" s="10" t="s">
        <v>13</v>
      </c>
      <c r="M645" s="10" t="s">
        <v>14</v>
      </c>
    </row>
    <row r="646" spans="1:13" x14ac:dyDescent="0.25">
      <c r="A646" s="4" t="s">
        <v>1928</v>
      </c>
      <c r="B646" s="9">
        <v>1771</v>
      </c>
      <c r="C646" s="9" t="s">
        <v>1929</v>
      </c>
      <c r="D646" s="9" t="s">
        <v>1930</v>
      </c>
      <c r="E646" s="10">
        <v>12160.35</v>
      </c>
      <c r="F646" s="10">
        <v>7585426.68908004</v>
      </c>
      <c r="G646" s="10">
        <v>9389988.0648951009</v>
      </c>
      <c r="H646" s="16">
        <v>-0.19217930452558199</v>
      </c>
      <c r="I646" s="10">
        <v>-1804561.37581505</v>
      </c>
      <c r="J646" s="10">
        <v>623.78358263372695</v>
      </c>
      <c r="K646" s="10">
        <v>772.18074026611896</v>
      </c>
      <c r="L646" s="10" t="s">
        <v>27</v>
      </c>
      <c r="M646" s="10" t="s">
        <v>14</v>
      </c>
    </row>
    <row r="647" spans="1:13" x14ac:dyDescent="0.25">
      <c r="A647" s="4" t="s">
        <v>1931</v>
      </c>
      <c r="B647" s="9">
        <v>1772</v>
      </c>
      <c r="C647" s="9" t="s">
        <v>1932</v>
      </c>
      <c r="D647" s="9" t="s">
        <v>1933</v>
      </c>
      <c r="E647" s="10">
        <v>7616.66</v>
      </c>
      <c r="F647" s="10">
        <v>8766463.6577719394</v>
      </c>
      <c r="G647" s="10">
        <v>10702191.594551399</v>
      </c>
      <c r="H647" s="16">
        <v>-0.18087210639781401</v>
      </c>
      <c r="I647" s="10">
        <v>-1935727.9367795</v>
      </c>
      <c r="J647" s="10">
        <v>1150.95903687075</v>
      </c>
      <c r="K647" s="10">
        <v>1405.1029709283901</v>
      </c>
      <c r="L647" s="10" t="s">
        <v>13</v>
      </c>
      <c r="M647" s="10" t="s">
        <v>14</v>
      </c>
    </row>
    <row r="648" spans="1:13" x14ac:dyDescent="0.25">
      <c r="A648" s="4" t="s">
        <v>1934</v>
      </c>
      <c r="B648" s="9">
        <v>1773</v>
      </c>
      <c r="C648" s="9" t="s">
        <v>1935</v>
      </c>
      <c r="D648" s="9" t="s">
        <v>1936</v>
      </c>
      <c r="E648" s="10">
        <v>3134.66</v>
      </c>
      <c r="F648" s="10">
        <v>6248555.1223090803</v>
      </c>
      <c r="G648" s="10">
        <v>7363064.3666302301</v>
      </c>
      <c r="H648" s="16">
        <v>-0.15136486506517</v>
      </c>
      <c r="I648" s="10">
        <v>-1114509.24432115</v>
      </c>
      <c r="J648" s="10">
        <v>1993.3757161252199</v>
      </c>
      <c r="K648" s="10">
        <v>2348.9196170015998</v>
      </c>
      <c r="L648" s="10" t="s">
        <v>13</v>
      </c>
      <c r="M648" s="10" t="s">
        <v>14</v>
      </c>
    </row>
    <row r="649" spans="1:13" x14ac:dyDescent="0.25">
      <c r="A649" s="4" t="s">
        <v>1937</v>
      </c>
      <c r="B649" s="9">
        <v>1776</v>
      </c>
      <c r="C649" s="9" t="s">
        <v>1938</v>
      </c>
      <c r="D649" s="9" t="s">
        <v>1939</v>
      </c>
      <c r="E649" s="10">
        <v>865.47</v>
      </c>
      <c r="F649" s="10">
        <v>996346.03369262</v>
      </c>
      <c r="G649" s="10">
        <v>1141797.7115191801</v>
      </c>
      <c r="H649" s="16">
        <v>-0.127388307367542</v>
      </c>
      <c r="I649" s="10">
        <v>-145451.677826561</v>
      </c>
      <c r="J649" s="10">
        <v>1151.2196074879801</v>
      </c>
      <c r="K649" s="10">
        <v>1319.2805198553201</v>
      </c>
      <c r="L649" s="10" t="s">
        <v>27</v>
      </c>
      <c r="M649" s="10" t="s">
        <v>43</v>
      </c>
    </row>
    <row r="650" spans="1:13" x14ac:dyDescent="0.25">
      <c r="A650" s="4" t="s">
        <v>1940</v>
      </c>
      <c r="B650" s="9">
        <v>1777</v>
      </c>
      <c r="C650" s="9" t="s">
        <v>1941</v>
      </c>
      <c r="D650" s="9" t="s">
        <v>1942</v>
      </c>
      <c r="E650" s="10">
        <v>414.15</v>
      </c>
      <c r="F650" s="10">
        <v>1266337.1671895101</v>
      </c>
      <c r="G650" s="10">
        <v>1252009.7037671099</v>
      </c>
      <c r="H650" s="16">
        <v>1.14435721858126E-2</v>
      </c>
      <c r="I650" s="10">
        <v>14327.4634223967</v>
      </c>
      <c r="J650" s="10">
        <v>3057.6775738005799</v>
      </c>
      <c r="K650" s="10">
        <v>3023.0827086010199</v>
      </c>
      <c r="L650" s="10" t="s">
        <v>27</v>
      </c>
      <c r="M650" s="10" t="s">
        <v>14</v>
      </c>
    </row>
    <row r="651" spans="1:13" x14ac:dyDescent="0.25">
      <c r="A651" s="4" t="s">
        <v>1943</v>
      </c>
      <c r="B651" s="9">
        <v>1778</v>
      </c>
      <c r="C651" s="9" t="s">
        <v>1944</v>
      </c>
      <c r="D651" s="9" t="s">
        <v>1945</v>
      </c>
      <c r="E651" s="10">
        <v>493.32</v>
      </c>
      <c r="F651" s="10">
        <v>2441309.73767165</v>
      </c>
      <c r="G651" s="10">
        <v>2422273.52329301</v>
      </c>
      <c r="H651" s="16">
        <v>7.8588211428591796E-3</v>
      </c>
      <c r="I651" s="10">
        <v>19036.214378643301</v>
      </c>
      <c r="J651" s="10">
        <v>4948.7345691876499</v>
      </c>
      <c r="K651" s="10">
        <v>4910.1466052319101</v>
      </c>
      <c r="L651" s="10" t="s">
        <v>27</v>
      </c>
      <c r="M651" s="10" t="s">
        <v>43</v>
      </c>
    </row>
    <row r="652" spans="1:13" x14ac:dyDescent="0.25">
      <c r="A652" s="4" t="s">
        <v>1946</v>
      </c>
      <c r="B652" s="9">
        <v>1779</v>
      </c>
      <c r="C652" s="9" t="s">
        <v>1947</v>
      </c>
      <c r="D652" s="9" t="s">
        <v>1948</v>
      </c>
      <c r="E652" s="10">
        <v>799.15</v>
      </c>
      <c r="F652" s="10">
        <v>5915995.06321734</v>
      </c>
      <c r="G652" s="10">
        <v>6238864.4722127998</v>
      </c>
      <c r="H652" s="16">
        <v>-5.1751309943257398E-2</v>
      </c>
      <c r="I652" s="10">
        <v>-322869.408995462</v>
      </c>
      <c r="J652" s="10">
        <v>7402.8593670992204</v>
      </c>
      <c r="K652" s="10">
        <v>7806.8753953735904</v>
      </c>
      <c r="L652" s="10" t="s">
        <v>13</v>
      </c>
      <c r="M652" s="10" t="s">
        <v>14</v>
      </c>
    </row>
    <row r="653" spans="1:13" x14ac:dyDescent="0.25">
      <c r="A653" s="4" t="s">
        <v>1949</v>
      </c>
      <c r="B653" s="9">
        <v>1780</v>
      </c>
      <c r="C653" s="9" t="s">
        <v>1950</v>
      </c>
      <c r="D653" s="9" t="s">
        <v>1951</v>
      </c>
      <c r="E653" s="10">
        <v>5625.87</v>
      </c>
      <c r="F653" s="10">
        <v>8819707.4346236996</v>
      </c>
      <c r="G653" s="10">
        <v>9308013.6248853207</v>
      </c>
      <c r="H653" s="16">
        <v>-5.2460837504160203E-2</v>
      </c>
      <c r="I653" s="10">
        <v>-488306.19026161701</v>
      </c>
      <c r="J653" s="10">
        <v>1567.7055165909801</v>
      </c>
      <c r="K653" s="10">
        <v>1654.50208143546</v>
      </c>
      <c r="L653" s="10" t="s">
        <v>13</v>
      </c>
      <c r="M653" s="10" t="s">
        <v>14</v>
      </c>
    </row>
    <row r="654" spans="1:13" x14ac:dyDescent="0.25">
      <c r="A654" s="4" t="s">
        <v>1952</v>
      </c>
      <c r="B654" s="9">
        <v>1781</v>
      </c>
      <c r="C654" s="9" t="s">
        <v>1953</v>
      </c>
      <c r="D654" s="9" t="s">
        <v>1954</v>
      </c>
      <c r="E654" s="10">
        <v>5210.07</v>
      </c>
      <c r="F654" s="10">
        <v>14385282.5492265</v>
      </c>
      <c r="G654" s="10">
        <v>13854986.3213131</v>
      </c>
      <c r="H654" s="16">
        <v>3.8274756511132102E-2</v>
      </c>
      <c r="I654" s="10">
        <v>530296.227913326</v>
      </c>
      <c r="J654" s="10">
        <v>2761.0536037378502</v>
      </c>
      <c r="K654" s="10">
        <v>2659.2706664810898</v>
      </c>
      <c r="L654" s="10" t="s">
        <v>13</v>
      </c>
      <c r="M654" s="10" t="s">
        <v>14</v>
      </c>
    </row>
    <row r="655" spans="1:13" x14ac:dyDescent="0.25">
      <c r="A655" s="4" t="s">
        <v>1955</v>
      </c>
      <c r="B655" s="9">
        <v>1782</v>
      </c>
      <c r="C655" s="9" t="s">
        <v>1956</v>
      </c>
      <c r="D655" s="9" t="s">
        <v>1957</v>
      </c>
      <c r="E655" s="10">
        <v>5062.59</v>
      </c>
      <c r="F655" s="10">
        <v>17423864.7532885</v>
      </c>
      <c r="G655" s="10">
        <v>18232253.6261038</v>
      </c>
      <c r="H655" s="16">
        <v>-4.43383955375602E-2</v>
      </c>
      <c r="I655" s="10">
        <v>-808388.872815307</v>
      </c>
      <c r="J655" s="10">
        <v>3441.6898767801599</v>
      </c>
      <c r="K655" s="10">
        <v>3601.3687906987898</v>
      </c>
      <c r="L655" s="10" t="s">
        <v>13</v>
      </c>
      <c r="M655" s="10" t="s">
        <v>14</v>
      </c>
    </row>
    <row r="656" spans="1:13" x14ac:dyDescent="0.25">
      <c r="A656" s="4" t="s">
        <v>1958</v>
      </c>
      <c r="B656" s="9">
        <v>1783</v>
      </c>
      <c r="C656" s="9" t="s">
        <v>1959</v>
      </c>
      <c r="D656" s="9" t="s">
        <v>1960</v>
      </c>
      <c r="E656" s="10">
        <v>3927.01</v>
      </c>
      <c r="F656" s="10">
        <v>20671494.873773001</v>
      </c>
      <c r="G656" s="10">
        <v>20652588.7779717</v>
      </c>
      <c r="H656" s="16">
        <v>9.1543467042121097E-4</v>
      </c>
      <c r="I656" s="10">
        <v>18906.095801308798</v>
      </c>
      <c r="J656" s="10">
        <v>5263.9272305833101</v>
      </c>
      <c r="K656" s="10">
        <v>5259.1128563389602</v>
      </c>
      <c r="L656" s="10" t="s">
        <v>13</v>
      </c>
      <c r="M656" s="10" t="s">
        <v>14</v>
      </c>
    </row>
    <row r="657" spans="1:13" x14ac:dyDescent="0.25">
      <c r="A657" s="4" t="s">
        <v>1961</v>
      </c>
      <c r="B657" s="9">
        <v>1784</v>
      </c>
      <c r="C657" s="9" t="s">
        <v>1962</v>
      </c>
      <c r="D657" s="9" t="s">
        <v>1963</v>
      </c>
      <c r="E657" s="10">
        <v>11134.97</v>
      </c>
      <c r="F657" s="10">
        <v>6681266.0856973901</v>
      </c>
      <c r="G657" s="10">
        <v>7032285.3445641398</v>
      </c>
      <c r="H657" s="16">
        <v>-4.9915389047471503E-2</v>
      </c>
      <c r="I657" s="10">
        <v>-351019.25886675197</v>
      </c>
      <c r="J657" s="10">
        <v>600.025512928853</v>
      </c>
      <c r="K657" s="10">
        <v>631.54955465206797</v>
      </c>
      <c r="L657" s="10" t="s">
        <v>13</v>
      </c>
      <c r="M657" s="10" t="s">
        <v>14</v>
      </c>
    </row>
    <row r="658" spans="1:13" x14ac:dyDescent="0.25">
      <c r="A658" s="4" t="s">
        <v>1964</v>
      </c>
      <c r="B658" s="9">
        <v>1785</v>
      </c>
      <c r="C658" s="9" t="s">
        <v>1965</v>
      </c>
      <c r="D658" s="9" t="s">
        <v>1966</v>
      </c>
      <c r="E658" s="10">
        <v>6132.57</v>
      </c>
      <c r="F658" s="10">
        <v>6309634.9815012803</v>
      </c>
      <c r="G658" s="10">
        <v>6369021.8225111403</v>
      </c>
      <c r="H658" s="16">
        <v>-9.3243268220501996E-3</v>
      </c>
      <c r="I658" s="10">
        <v>-59386.841009863703</v>
      </c>
      <c r="J658" s="10">
        <v>1028.8728838808699</v>
      </c>
      <c r="K658" s="10">
        <v>1038.5567262193699</v>
      </c>
      <c r="L658" s="10" t="s">
        <v>13</v>
      </c>
      <c r="M658" s="10" t="s">
        <v>14</v>
      </c>
    </row>
    <row r="659" spans="1:13" x14ac:dyDescent="0.25">
      <c r="A659" s="4" t="s">
        <v>1967</v>
      </c>
      <c r="B659" s="9">
        <v>1786</v>
      </c>
      <c r="C659" s="9" t="s">
        <v>1968</v>
      </c>
      <c r="D659" s="9" t="s">
        <v>1969</v>
      </c>
      <c r="E659" s="10">
        <v>2837.56</v>
      </c>
      <c r="F659" s="10">
        <v>6846162.9017584398</v>
      </c>
      <c r="G659" s="10">
        <v>6951527.6524670497</v>
      </c>
      <c r="H659" s="16">
        <v>-1.51570641700915E-2</v>
      </c>
      <c r="I659" s="10">
        <v>-105364.750708609</v>
      </c>
      <c r="J659" s="10">
        <v>2412.6936176709701</v>
      </c>
      <c r="K659" s="10">
        <v>2449.8257842889798</v>
      </c>
      <c r="L659" s="10" t="s">
        <v>13</v>
      </c>
      <c r="M659" s="10" t="s">
        <v>14</v>
      </c>
    </row>
    <row r="660" spans="1:13" x14ac:dyDescent="0.25">
      <c r="A660" s="4" t="s">
        <v>1970</v>
      </c>
      <c r="B660" s="9">
        <v>1787</v>
      </c>
      <c r="C660" s="9" t="s">
        <v>1971</v>
      </c>
      <c r="D660" s="9" t="s">
        <v>1972</v>
      </c>
      <c r="E660" s="10">
        <v>2518.87</v>
      </c>
      <c r="F660" s="10">
        <v>9524877.9972575009</v>
      </c>
      <c r="G660" s="10">
        <v>9379115.9823944792</v>
      </c>
      <c r="H660" s="16">
        <v>1.5541125105673801E-2</v>
      </c>
      <c r="I660" s="10">
        <v>145762.014863018</v>
      </c>
      <c r="J660" s="10">
        <v>3781.4091228437801</v>
      </c>
      <c r="K660" s="10">
        <v>3723.54110469952</v>
      </c>
      <c r="L660" s="10" t="s">
        <v>13</v>
      </c>
      <c r="M660" s="10" t="s">
        <v>14</v>
      </c>
    </row>
    <row r="661" spans="1:13" x14ac:dyDescent="0.25">
      <c r="A661" s="4" t="s">
        <v>1973</v>
      </c>
      <c r="B661" s="9">
        <v>1788</v>
      </c>
      <c r="C661" s="9" t="s">
        <v>1974</v>
      </c>
      <c r="D661" s="9" t="s">
        <v>1975</v>
      </c>
      <c r="E661" s="10">
        <v>1748.31</v>
      </c>
      <c r="F661" s="10">
        <v>10256686.339372599</v>
      </c>
      <c r="G661" s="10">
        <v>10021033.7691155</v>
      </c>
      <c r="H661" s="16">
        <v>2.35157944466147E-2</v>
      </c>
      <c r="I661" s="10">
        <v>235652.57025710499</v>
      </c>
      <c r="J661" s="10">
        <v>5866.62911003921</v>
      </c>
      <c r="K661" s="10">
        <v>5731.8403310142603</v>
      </c>
      <c r="L661" s="10" t="s">
        <v>13</v>
      </c>
      <c r="M661" s="10" t="s">
        <v>14</v>
      </c>
    </row>
    <row r="662" spans="1:13" x14ac:dyDescent="0.25">
      <c r="A662" s="4" t="s">
        <v>1976</v>
      </c>
      <c r="B662" s="9">
        <v>1789</v>
      </c>
      <c r="C662" s="9" t="s">
        <v>1977</v>
      </c>
      <c r="D662" s="9" t="s">
        <v>1978</v>
      </c>
      <c r="E662" s="10">
        <v>3069.38</v>
      </c>
      <c r="F662" s="10">
        <v>1902632.3980614501</v>
      </c>
      <c r="G662" s="10">
        <v>1902111.3187694401</v>
      </c>
      <c r="H662" s="16">
        <v>2.7394784251999498E-4</v>
      </c>
      <c r="I662" s="10">
        <v>521.07929200958495</v>
      </c>
      <c r="J662" s="10">
        <v>619.87515330830695</v>
      </c>
      <c r="K662" s="10">
        <v>619.70538635471701</v>
      </c>
      <c r="L662" s="10" t="s">
        <v>13</v>
      </c>
      <c r="M662" s="10" t="s">
        <v>43</v>
      </c>
    </row>
    <row r="663" spans="1:13" x14ac:dyDescent="0.25">
      <c r="A663" s="4" t="s">
        <v>1979</v>
      </c>
      <c r="B663" s="9">
        <v>1790</v>
      </c>
      <c r="C663" s="9" t="s">
        <v>1980</v>
      </c>
      <c r="D663" s="9" t="s">
        <v>1981</v>
      </c>
      <c r="E663" s="10">
        <v>14233.03</v>
      </c>
      <c r="F663" s="10">
        <v>23817132.6957503</v>
      </c>
      <c r="G663" s="10">
        <v>24258330.828477301</v>
      </c>
      <c r="H663" s="16">
        <v>-1.8187489314354401E-2</v>
      </c>
      <c r="I663" s="10">
        <v>-441198.132727005</v>
      </c>
      <c r="J663" s="10">
        <v>1673.3705118130299</v>
      </c>
      <c r="K663" s="10">
        <v>1704.36869931963</v>
      </c>
      <c r="L663" s="10" t="s">
        <v>13</v>
      </c>
      <c r="M663" s="10" t="s">
        <v>14</v>
      </c>
    </row>
    <row r="664" spans="1:13" x14ac:dyDescent="0.25">
      <c r="A664" s="4" t="s">
        <v>1982</v>
      </c>
      <c r="B664" s="9">
        <v>1791</v>
      </c>
      <c r="C664" s="9" t="s">
        <v>1983</v>
      </c>
      <c r="D664" s="9" t="s">
        <v>1984</v>
      </c>
      <c r="E664" s="10">
        <v>8712.74</v>
      </c>
      <c r="F664" s="10">
        <v>27259663.393825099</v>
      </c>
      <c r="G664" s="10">
        <v>27294046.464324702</v>
      </c>
      <c r="H664" s="16">
        <v>-1.2597278510761999E-3</v>
      </c>
      <c r="I664" s="10">
        <v>-34383.070499677196</v>
      </c>
      <c r="J664" s="10">
        <v>3128.71305626302</v>
      </c>
      <c r="K664" s="10">
        <v>3132.65935449982</v>
      </c>
      <c r="L664" s="10" t="s">
        <v>13</v>
      </c>
      <c r="M664" s="10" t="s">
        <v>14</v>
      </c>
    </row>
    <row r="665" spans="1:13" x14ac:dyDescent="0.25">
      <c r="A665" s="4" t="s">
        <v>1985</v>
      </c>
      <c r="B665" s="9">
        <v>1792</v>
      </c>
      <c r="C665" s="9" t="s">
        <v>1986</v>
      </c>
      <c r="D665" s="9" t="s">
        <v>1987</v>
      </c>
      <c r="E665" s="10">
        <v>4796.9799999999996</v>
      </c>
      <c r="F665" s="10">
        <v>23089918.3034456</v>
      </c>
      <c r="G665" s="10">
        <v>23668502.2528174</v>
      </c>
      <c r="H665" s="16">
        <v>-2.4445313150429401E-2</v>
      </c>
      <c r="I665" s="10">
        <v>-578583.94937176595</v>
      </c>
      <c r="J665" s="10">
        <v>4813.42809506098</v>
      </c>
      <c r="K665" s="10">
        <v>4934.0423042867396</v>
      </c>
      <c r="L665" s="10" t="s">
        <v>13</v>
      </c>
      <c r="M665" s="10" t="s">
        <v>14</v>
      </c>
    </row>
    <row r="666" spans="1:13" x14ac:dyDescent="0.25">
      <c r="A666" s="4" t="s">
        <v>1988</v>
      </c>
      <c r="B666" s="9">
        <v>1793</v>
      </c>
      <c r="C666" s="9" t="s">
        <v>1989</v>
      </c>
      <c r="D666" s="9" t="s">
        <v>1990</v>
      </c>
      <c r="E666" s="10">
        <v>920.81</v>
      </c>
      <c r="F666" s="10">
        <v>5843318.3941505197</v>
      </c>
      <c r="G666" s="10">
        <v>7059154.1817749599</v>
      </c>
      <c r="H666" s="16">
        <v>-0.172235335327203</v>
      </c>
      <c r="I666" s="10">
        <v>-1215835.7876244399</v>
      </c>
      <c r="J666" s="10">
        <v>6345.8459336350797</v>
      </c>
      <c r="K666" s="10">
        <v>7666.2440479305797</v>
      </c>
      <c r="L666" s="10" t="s">
        <v>13</v>
      </c>
      <c r="M666" s="10" t="s">
        <v>297</v>
      </c>
    </row>
    <row r="667" spans="1:13" x14ac:dyDescent="0.25">
      <c r="A667" s="4" t="s">
        <v>1991</v>
      </c>
      <c r="B667" s="9">
        <v>1794</v>
      </c>
      <c r="C667" s="9" t="s">
        <v>1992</v>
      </c>
      <c r="D667" s="9" t="s">
        <v>1993</v>
      </c>
      <c r="E667" s="10">
        <v>26469.16</v>
      </c>
      <c r="F667" s="10">
        <v>14614130.188501799</v>
      </c>
      <c r="G667" s="10">
        <v>15722615.0438898</v>
      </c>
      <c r="H667" s="16">
        <v>-7.0502575576245494E-2</v>
      </c>
      <c r="I667" s="10">
        <v>-1108484.85538806</v>
      </c>
      <c r="J667" s="10">
        <v>552.11915257234295</v>
      </c>
      <c r="K667" s="10">
        <v>593.997506679087</v>
      </c>
      <c r="L667" s="10" t="s">
        <v>13</v>
      </c>
      <c r="M667" s="10" t="s">
        <v>14</v>
      </c>
    </row>
    <row r="668" spans="1:13" x14ac:dyDescent="0.25">
      <c r="A668" s="4" t="s">
        <v>1994</v>
      </c>
      <c r="B668" s="9">
        <v>1796</v>
      </c>
      <c r="C668" s="9" t="s">
        <v>1995</v>
      </c>
      <c r="D668" s="9" t="s">
        <v>1996</v>
      </c>
      <c r="E668" s="10">
        <v>852.71</v>
      </c>
      <c r="F668" s="10">
        <v>5008448.3260059897</v>
      </c>
      <c r="G668" s="10">
        <v>3870975.6100524999</v>
      </c>
      <c r="H668" s="16">
        <v>0.29384652101645797</v>
      </c>
      <c r="I668" s="10">
        <v>1137472.71595349</v>
      </c>
      <c r="J668" s="10">
        <v>5873.5658383342397</v>
      </c>
      <c r="K668" s="10">
        <v>4539.6155903560402</v>
      </c>
      <c r="L668" s="10" t="s">
        <v>13</v>
      </c>
      <c r="M668" s="10" t="s">
        <v>43</v>
      </c>
    </row>
    <row r="669" spans="1:13" x14ac:dyDescent="0.25">
      <c r="A669" s="4" t="s">
        <v>1997</v>
      </c>
      <c r="B669" s="9">
        <v>1797</v>
      </c>
      <c r="C669" s="9" t="s">
        <v>1998</v>
      </c>
      <c r="D669" s="9" t="s">
        <v>1999</v>
      </c>
      <c r="E669" s="10">
        <v>861.36</v>
      </c>
      <c r="F669" s="10">
        <v>7428012.7205700995</v>
      </c>
      <c r="G669" s="10">
        <v>6486913.0243525496</v>
      </c>
      <c r="H669" s="16">
        <v>0.14507666322710999</v>
      </c>
      <c r="I669" s="10">
        <v>941099.69621755101</v>
      </c>
      <c r="J669" s="10">
        <v>8623.5867936404102</v>
      </c>
      <c r="K669" s="10">
        <v>7531.0126130219096</v>
      </c>
      <c r="L669" s="10" t="s">
        <v>13</v>
      </c>
      <c r="M669" s="10" t="s">
        <v>14</v>
      </c>
    </row>
    <row r="670" spans="1:13" x14ac:dyDescent="0.25">
      <c r="A670" s="4" t="s">
        <v>2000</v>
      </c>
      <c r="B670" s="9">
        <v>1798</v>
      </c>
      <c r="C670" s="9" t="s">
        <v>2001</v>
      </c>
      <c r="D670" s="9" t="s">
        <v>2002</v>
      </c>
      <c r="E670" s="10">
        <v>3503.48</v>
      </c>
      <c r="F670" s="10">
        <v>37964239.269185796</v>
      </c>
      <c r="G670" s="10">
        <v>33751607.5096526</v>
      </c>
      <c r="H670" s="16">
        <v>0.12481277397908699</v>
      </c>
      <c r="I670" s="10">
        <v>4212631.7595331203</v>
      </c>
      <c r="J670" s="10">
        <v>10836.151275071001</v>
      </c>
      <c r="K670" s="10">
        <v>9633.7377435157705</v>
      </c>
      <c r="L670" s="10" t="s">
        <v>13</v>
      </c>
      <c r="M670" s="10" t="s">
        <v>14</v>
      </c>
    </row>
    <row r="671" spans="1:13" x14ac:dyDescent="0.25">
      <c r="A671" s="4" t="s">
        <v>2003</v>
      </c>
      <c r="B671" s="9">
        <v>1799</v>
      </c>
      <c r="C671" s="9" t="s">
        <v>2004</v>
      </c>
      <c r="D671" s="9" t="s">
        <v>2005</v>
      </c>
      <c r="E671" s="10">
        <v>5360.92</v>
      </c>
      <c r="F671" s="10">
        <v>3561551.5758388001</v>
      </c>
      <c r="G671" s="10">
        <v>4442943.1266438495</v>
      </c>
      <c r="H671" s="16">
        <v>-0.19838011103933301</v>
      </c>
      <c r="I671" s="10">
        <v>-881391.55080504599</v>
      </c>
      <c r="J671" s="10">
        <v>664.35454657760204</v>
      </c>
      <c r="K671" s="10">
        <v>828.76504902961597</v>
      </c>
      <c r="L671" s="10" t="s">
        <v>27</v>
      </c>
      <c r="M671" s="10" t="s">
        <v>14</v>
      </c>
    </row>
    <row r="672" spans="1:13" x14ac:dyDescent="0.25">
      <c r="A672" s="4" t="s">
        <v>2006</v>
      </c>
      <c r="B672" s="9">
        <v>1803</v>
      </c>
      <c r="C672" s="9" t="s">
        <v>2007</v>
      </c>
      <c r="D672" s="9" t="s">
        <v>2008</v>
      </c>
      <c r="E672" s="10">
        <v>36116.43</v>
      </c>
      <c r="F672" s="10">
        <v>26055550.181877598</v>
      </c>
      <c r="G672" s="10">
        <v>25488428.336071402</v>
      </c>
      <c r="H672" s="16">
        <v>2.22501693054011E-2</v>
      </c>
      <c r="I672" s="10">
        <v>567121.84580617002</v>
      </c>
      <c r="J672" s="10">
        <v>721.43205133723302</v>
      </c>
      <c r="K672" s="10">
        <v>705.72945155629805</v>
      </c>
      <c r="L672" s="10" t="s">
        <v>13</v>
      </c>
      <c r="M672" s="10" t="s">
        <v>14</v>
      </c>
    </row>
    <row r="673" spans="1:13" x14ac:dyDescent="0.25">
      <c r="A673" s="4" t="s">
        <v>2009</v>
      </c>
      <c r="B673" s="9">
        <v>1804</v>
      </c>
      <c r="C673" s="9" t="s">
        <v>2010</v>
      </c>
      <c r="D673" s="9" t="s">
        <v>2011</v>
      </c>
      <c r="E673" s="10">
        <v>1347.72</v>
      </c>
      <c r="F673" s="10">
        <v>1178173.7954138699</v>
      </c>
      <c r="G673" s="10">
        <v>1253651.5529084799</v>
      </c>
      <c r="H673" s="16">
        <v>-6.0206328719893003E-2</v>
      </c>
      <c r="I673" s="10">
        <v>-75477.757494612393</v>
      </c>
      <c r="J673" s="10">
        <v>874.19775280760803</v>
      </c>
      <c r="K673" s="10">
        <v>930.20178739536595</v>
      </c>
      <c r="L673" s="10" t="s">
        <v>27</v>
      </c>
      <c r="M673" s="10" t="s">
        <v>14</v>
      </c>
    </row>
    <row r="674" spans="1:13" x14ac:dyDescent="0.25">
      <c r="A674" s="4" t="s">
        <v>2012</v>
      </c>
      <c r="B674" s="9">
        <v>1805</v>
      </c>
      <c r="C674" s="9" t="s">
        <v>2013</v>
      </c>
      <c r="D674" s="9" t="s">
        <v>2014</v>
      </c>
      <c r="E674" s="10">
        <v>13245.74</v>
      </c>
      <c r="F674" s="10">
        <v>10333063.130856801</v>
      </c>
      <c r="G674" s="10">
        <v>10494843.860953201</v>
      </c>
      <c r="H674" s="16">
        <v>-1.54152584106781E-2</v>
      </c>
      <c r="I674" s="10">
        <v>-161780.73009631201</v>
      </c>
      <c r="J674" s="10">
        <v>780.10463219547103</v>
      </c>
      <c r="K674" s="10">
        <v>792.31842546759594</v>
      </c>
      <c r="L674" s="10" t="s">
        <v>13</v>
      </c>
      <c r="M674" s="10" t="s">
        <v>14</v>
      </c>
    </row>
    <row r="675" spans="1:13" x14ac:dyDescent="0.25">
      <c r="A675" s="4" t="s">
        <v>2015</v>
      </c>
      <c r="B675" s="9">
        <v>1806</v>
      </c>
      <c r="C675" s="9" t="s">
        <v>2016</v>
      </c>
      <c r="D675" s="9" t="s">
        <v>2017</v>
      </c>
      <c r="E675" s="10">
        <v>5020.91</v>
      </c>
      <c r="F675" s="10">
        <v>2798957.5346828699</v>
      </c>
      <c r="G675" s="10">
        <v>3034912.7888732301</v>
      </c>
      <c r="H675" s="16">
        <v>-7.7746963621306203E-2</v>
      </c>
      <c r="I675" s="10">
        <v>-235955.25419036401</v>
      </c>
      <c r="J675" s="10">
        <v>557.46020834527405</v>
      </c>
      <c r="K675" s="10">
        <v>604.45472810172498</v>
      </c>
      <c r="L675" s="10" t="s">
        <v>13</v>
      </c>
      <c r="M675" s="10" t="s">
        <v>14</v>
      </c>
    </row>
    <row r="676" spans="1:13" x14ac:dyDescent="0.25">
      <c r="A676" s="4" t="s">
        <v>2018</v>
      </c>
      <c r="B676" s="9">
        <v>1807</v>
      </c>
      <c r="C676" s="9" t="s">
        <v>2019</v>
      </c>
      <c r="D676" s="9" t="s">
        <v>2020</v>
      </c>
      <c r="E676" s="10">
        <v>5154.5200000000004</v>
      </c>
      <c r="F676" s="10">
        <v>7258959.3179061599</v>
      </c>
      <c r="G676" s="10">
        <v>6273259.2541903602</v>
      </c>
      <c r="H676" s="16">
        <v>0.15712726411830999</v>
      </c>
      <c r="I676" s="10">
        <v>985700.06371580204</v>
      </c>
      <c r="J676" s="10">
        <v>1408.2706668916101</v>
      </c>
      <c r="K676" s="10">
        <v>1217.0404332877499</v>
      </c>
      <c r="L676" s="10" t="s">
        <v>27</v>
      </c>
      <c r="M676" s="10" t="s">
        <v>43</v>
      </c>
    </row>
    <row r="677" spans="1:13" x14ac:dyDescent="0.25">
      <c r="A677" s="4" t="s">
        <v>2021</v>
      </c>
      <c r="B677" s="9">
        <v>1813</v>
      </c>
      <c r="C677" s="9" t="s">
        <v>2022</v>
      </c>
      <c r="D677" s="9" t="s">
        <v>2023</v>
      </c>
      <c r="E677" s="10">
        <v>29092.89</v>
      </c>
      <c r="F677" s="10">
        <v>17604704.171321999</v>
      </c>
      <c r="G677" s="10">
        <v>18690635.689872898</v>
      </c>
      <c r="H677" s="16">
        <v>-5.8100298811095498E-2</v>
      </c>
      <c r="I677" s="10">
        <v>-1085931.5185509401</v>
      </c>
      <c r="J677" s="10">
        <v>605.12050096508096</v>
      </c>
      <c r="K677" s="10">
        <v>642.44685522383497</v>
      </c>
      <c r="L677" s="10" t="s">
        <v>13</v>
      </c>
      <c r="M677" s="10" t="s">
        <v>14</v>
      </c>
    </row>
    <row r="678" spans="1:13" x14ac:dyDescent="0.25">
      <c r="A678" s="4" t="s">
        <v>2024</v>
      </c>
      <c r="B678" s="9">
        <v>1814</v>
      </c>
      <c r="C678" s="9" t="s">
        <v>2025</v>
      </c>
      <c r="D678" s="9" t="s">
        <v>2026</v>
      </c>
      <c r="E678" s="10">
        <v>330.59</v>
      </c>
      <c r="F678" s="10">
        <v>215800.14487493999</v>
      </c>
      <c r="G678" s="10">
        <v>282538.84990296297</v>
      </c>
      <c r="H678" s="16">
        <v>-0.23621071952032299</v>
      </c>
      <c r="I678" s="10">
        <v>-66738.705028023396</v>
      </c>
      <c r="J678" s="10">
        <v>652.77275439347795</v>
      </c>
      <c r="K678" s="10">
        <v>854.65032185778</v>
      </c>
      <c r="L678" s="10" t="s">
        <v>27</v>
      </c>
      <c r="M678" s="10" t="s">
        <v>43</v>
      </c>
    </row>
    <row r="679" spans="1:13" x14ac:dyDescent="0.25">
      <c r="A679" s="4" t="s">
        <v>2027</v>
      </c>
      <c r="B679" s="9">
        <v>1815</v>
      </c>
      <c r="C679" s="9" t="s">
        <v>2028</v>
      </c>
      <c r="D679" s="9" t="s">
        <v>2029</v>
      </c>
      <c r="E679" s="10">
        <v>81542.89</v>
      </c>
      <c r="F679" s="10">
        <v>50450419.0708315</v>
      </c>
      <c r="G679" s="10">
        <v>52177455.797532298</v>
      </c>
      <c r="H679" s="16">
        <v>-3.30992897277761E-2</v>
      </c>
      <c r="I679" s="10">
        <v>-1727036.7267007499</v>
      </c>
      <c r="J679" s="10">
        <v>618.69795233933405</v>
      </c>
      <c r="K679" s="10">
        <v>639.87744115436999</v>
      </c>
      <c r="L679" s="10" t="s">
        <v>13</v>
      </c>
      <c r="M679" s="10" t="s">
        <v>14</v>
      </c>
    </row>
    <row r="680" spans="1:13" x14ac:dyDescent="0.25">
      <c r="A680" s="4" t="s">
        <v>2030</v>
      </c>
      <c r="B680" s="9">
        <v>1816</v>
      </c>
      <c r="C680" s="9" t="s">
        <v>2031</v>
      </c>
      <c r="D680" s="9" t="s">
        <v>2032</v>
      </c>
      <c r="E680" s="10">
        <v>827.11</v>
      </c>
      <c r="F680" s="10">
        <v>757221.52036684996</v>
      </c>
      <c r="G680" s="10">
        <v>818352.85001751105</v>
      </c>
      <c r="H680" s="16">
        <v>-7.4700454271471095E-2</v>
      </c>
      <c r="I680" s="10">
        <v>-61131.3296506611</v>
      </c>
      <c r="J680" s="10">
        <v>915.50279934573405</v>
      </c>
      <c r="K680" s="10">
        <v>989.41235146172903</v>
      </c>
      <c r="L680" s="10" t="s">
        <v>27</v>
      </c>
      <c r="M680" s="10" t="s">
        <v>14</v>
      </c>
    </row>
    <row r="681" spans="1:13" x14ac:dyDescent="0.25">
      <c r="A681" s="4" t="s">
        <v>2033</v>
      </c>
      <c r="B681" s="9">
        <v>1817</v>
      </c>
      <c r="C681" s="9" t="s">
        <v>2034</v>
      </c>
      <c r="D681" s="9" t="s">
        <v>2035</v>
      </c>
      <c r="E681" s="10">
        <v>9792.93</v>
      </c>
      <c r="F681" s="10">
        <v>57558511.235303402</v>
      </c>
      <c r="G681" s="10">
        <v>69083141.230130896</v>
      </c>
      <c r="H681" s="16">
        <v>-0.16682261098169299</v>
      </c>
      <c r="I681" s="10">
        <v>-11524629.9948275</v>
      </c>
      <c r="J681" s="10">
        <v>5877.5577110531203</v>
      </c>
      <c r="K681" s="10">
        <v>7054.3893635644199</v>
      </c>
      <c r="L681" s="10" t="s">
        <v>88</v>
      </c>
      <c r="M681" s="10" t="s">
        <v>14</v>
      </c>
    </row>
    <row r="682" spans="1:13" x14ac:dyDescent="0.25">
      <c r="A682" s="4" t="s">
        <v>2036</v>
      </c>
      <c r="B682" s="9">
        <v>1818</v>
      </c>
      <c r="C682" s="9" t="s">
        <v>2037</v>
      </c>
      <c r="D682" s="9" t="s">
        <v>2038</v>
      </c>
      <c r="E682" s="10">
        <v>2732.14</v>
      </c>
      <c r="F682" s="10">
        <v>24469693.902623001</v>
      </c>
      <c r="G682" s="10">
        <v>21505807.482812099</v>
      </c>
      <c r="H682" s="16">
        <v>0.137817955553622</v>
      </c>
      <c r="I682" s="10">
        <v>2963886.4198109498</v>
      </c>
      <c r="J682" s="10">
        <v>8956.2371996394795</v>
      </c>
      <c r="K682" s="10">
        <v>7871.41489192064</v>
      </c>
      <c r="L682" s="10" t="s">
        <v>88</v>
      </c>
      <c r="M682" s="10" t="s">
        <v>14</v>
      </c>
    </row>
    <row r="683" spans="1:13" x14ac:dyDescent="0.25">
      <c r="A683" s="4" t="s">
        <v>2039</v>
      </c>
      <c r="B683" s="9">
        <v>1819</v>
      </c>
      <c r="C683" s="9" t="s">
        <v>2040</v>
      </c>
      <c r="D683" s="9" t="s">
        <v>2041</v>
      </c>
      <c r="E683" s="10">
        <v>308.5</v>
      </c>
      <c r="F683" s="10">
        <v>3783893.7684680801</v>
      </c>
      <c r="G683" s="10">
        <v>3160868.4636804298</v>
      </c>
      <c r="H683" s="16">
        <v>0.19710573595403999</v>
      </c>
      <c r="I683" s="10">
        <v>623025.30478764698</v>
      </c>
      <c r="J683" s="10">
        <v>12265.457920479999</v>
      </c>
      <c r="K683" s="10">
        <v>10245.926948721</v>
      </c>
      <c r="L683" s="10" t="s">
        <v>88</v>
      </c>
      <c r="M683" s="10" t="s">
        <v>14</v>
      </c>
    </row>
    <row r="684" spans="1:13" x14ac:dyDescent="0.25">
      <c r="A684" s="4" t="s">
        <v>2042</v>
      </c>
      <c r="B684" s="9">
        <v>1821</v>
      </c>
      <c r="C684" s="9" t="s">
        <v>2043</v>
      </c>
      <c r="D684" s="9" t="s">
        <v>2044</v>
      </c>
      <c r="E684" s="10">
        <v>9291.65</v>
      </c>
      <c r="F684" s="10">
        <v>20364715.153020602</v>
      </c>
      <c r="G684" s="10">
        <v>25808038.273144301</v>
      </c>
      <c r="H684" s="16">
        <v>-0.21091580315067901</v>
      </c>
      <c r="I684" s="10">
        <v>-5443323.1201236704</v>
      </c>
      <c r="J684" s="10">
        <v>2191.7221540867999</v>
      </c>
      <c r="K684" s="10">
        <v>2777.5517021351702</v>
      </c>
      <c r="L684" s="10" t="s">
        <v>27</v>
      </c>
      <c r="M684" s="10" t="s">
        <v>14</v>
      </c>
    </row>
    <row r="685" spans="1:13" x14ac:dyDescent="0.25">
      <c r="A685" s="4" t="s">
        <v>2045</v>
      </c>
      <c r="B685" s="9">
        <v>1822</v>
      </c>
      <c r="C685" s="9" t="s">
        <v>2046</v>
      </c>
      <c r="D685" s="9" t="s">
        <v>2047</v>
      </c>
      <c r="E685" s="10">
        <v>1522.37</v>
      </c>
      <c r="F685" s="10">
        <v>5886349.6935788197</v>
      </c>
      <c r="G685" s="10">
        <v>6912064.4391570901</v>
      </c>
      <c r="H685" s="16">
        <v>-0.148394847097715</v>
      </c>
      <c r="I685" s="10">
        <v>-1025714.7455782701</v>
      </c>
      <c r="J685" s="10">
        <v>3866.5696864617798</v>
      </c>
      <c r="K685" s="10">
        <v>4540.3314825942998</v>
      </c>
      <c r="L685" s="10" t="s">
        <v>27</v>
      </c>
      <c r="M685" s="10" t="s">
        <v>14</v>
      </c>
    </row>
    <row r="686" spans="1:13" x14ac:dyDescent="0.25">
      <c r="A686" s="4" t="s">
        <v>2048</v>
      </c>
      <c r="B686" s="9">
        <v>1823</v>
      </c>
      <c r="C686" s="9" t="s">
        <v>2049</v>
      </c>
      <c r="D686" s="9" t="s">
        <v>2050</v>
      </c>
      <c r="E686" s="10">
        <v>564.79</v>
      </c>
      <c r="F686" s="10">
        <v>3585887.4662446901</v>
      </c>
      <c r="G686" s="10">
        <v>3966778.6994245201</v>
      </c>
      <c r="H686" s="16">
        <v>-9.6020288007264795E-2</v>
      </c>
      <c r="I686" s="10">
        <v>-380891.23317982501</v>
      </c>
      <c r="J686" s="10">
        <v>6349.0633089195799</v>
      </c>
      <c r="K686" s="10">
        <v>7023.4577443377502</v>
      </c>
      <c r="L686" s="10" t="s">
        <v>88</v>
      </c>
      <c r="M686" s="10" t="s">
        <v>297</v>
      </c>
    </row>
    <row r="687" spans="1:13" x14ac:dyDescent="0.25">
      <c r="A687" s="4" t="s">
        <v>2051</v>
      </c>
      <c r="B687" s="9">
        <v>1824</v>
      </c>
      <c r="C687" s="9" t="s">
        <v>2052</v>
      </c>
      <c r="D687" s="9" t="s">
        <v>2053</v>
      </c>
      <c r="E687" s="10">
        <v>171.18</v>
      </c>
      <c r="F687" s="10">
        <v>1439420.09583197</v>
      </c>
      <c r="G687" s="10">
        <v>1500146.30901978</v>
      </c>
      <c r="H687" s="16">
        <v>-4.0480193713567397E-2</v>
      </c>
      <c r="I687" s="10">
        <v>-60726.213187813999</v>
      </c>
      <c r="J687" s="10">
        <v>8408.8100001867606</v>
      </c>
      <c r="K687" s="10">
        <v>8763.5606321987598</v>
      </c>
      <c r="L687" s="10" t="s">
        <v>88</v>
      </c>
      <c r="M687" s="10" t="s">
        <v>89</v>
      </c>
    </row>
    <row r="688" spans="1:13" x14ac:dyDescent="0.25">
      <c r="A688" s="4" t="s">
        <v>2054</v>
      </c>
      <c r="B688" s="9">
        <v>1825</v>
      </c>
      <c r="C688" s="9" t="s">
        <v>2055</v>
      </c>
      <c r="D688" s="9" t="s">
        <v>2056</v>
      </c>
      <c r="E688" s="10">
        <v>3500.86</v>
      </c>
      <c r="F688" s="10">
        <v>7624063.6579186404</v>
      </c>
      <c r="G688" s="10">
        <v>7657947.5934505397</v>
      </c>
      <c r="H688" s="16">
        <v>-4.4246758179539202E-3</v>
      </c>
      <c r="I688" s="10">
        <v>-33883.935531899297</v>
      </c>
      <c r="J688" s="10">
        <v>2177.76879335896</v>
      </c>
      <c r="K688" s="10">
        <v>2187.4475395904301</v>
      </c>
      <c r="L688" s="10" t="s">
        <v>27</v>
      </c>
      <c r="M688" s="10" t="s">
        <v>43</v>
      </c>
    </row>
    <row r="689" spans="1:13" x14ac:dyDescent="0.25">
      <c r="A689" s="4" t="s">
        <v>2057</v>
      </c>
      <c r="B689" s="9">
        <v>1826</v>
      </c>
      <c r="C689" s="9" t="s">
        <v>1588</v>
      </c>
      <c r="D689" s="9" t="s">
        <v>1589</v>
      </c>
      <c r="E689" s="10">
        <v>20.21</v>
      </c>
      <c r="F689" s="10">
        <v>142172.71241355999</v>
      </c>
      <c r="G689" s="10">
        <v>94531.381248559395</v>
      </c>
      <c r="H689" s="16">
        <v>0.50397371259955603</v>
      </c>
      <c r="I689" s="10">
        <v>47641.3311650006</v>
      </c>
      <c r="J689" s="10">
        <v>7034.7705301118203</v>
      </c>
      <c r="K689" s="10">
        <v>4677.4557767718698</v>
      </c>
      <c r="L689" s="10" t="s">
        <v>13</v>
      </c>
      <c r="M689" s="10" t="s">
        <v>14</v>
      </c>
    </row>
    <row r="690" spans="1:13" x14ac:dyDescent="0.25">
      <c r="A690" s="4" t="s">
        <v>2058</v>
      </c>
      <c r="B690" s="9">
        <v>1826</v>
      </c>
      <c r="C690" s="9" t="s">
        <v>2059</v>
      </c>
      <c r="D690" s="9" t="s">
        <v>2060</v>
      </c>
      <c r="E690" s="10">
        <v>1736.16</v>
      </c>
      <c r="F690" s="10">
        <v>12213551.925023301</v>
      </c>
      <c r="G690" s="10">
        <v>8120811.6214002501</v>
      </c>
      <c r="H690" s="16">
        <v>0.50398168242663099</v>
      </c>
      <c r="I690" s="10">
        <v>4092740.30362303</v>
      </c>
      <c r="J690" s="10">
        <v>7034.80780862552</v>
      </c>
      <c r="K690" s="10">
        <v>4677.4557767718698</v>
      </c>
      <c r="L690" s="10" t="s">
        <v>13</v>
      </c>
      <c r="M690" s="10" t="s">
        <v>14</v>
      </c>
    </row>
    <row r="691" spans="1:13" x14ac:dyDescent="0.25">
      <c r="A691" s="4" t="s">
        <v>2061</v>
      </c>
      <c r="B691" s="9">
        <v>1827</v>
      </c>
      <c r="C691" s="9" t="s">
        <v>1591</v>
      </c>
      <c r="D691" s="9" t="s">
        <v>1592</v>
      </c>
      <c r="E691" s="10">
        <v>113.7</v>
      </c>
      <c r="F691" s="10">
        <v>901704.84816479997</v>
      </c>
      <c r="G691" s="10">
        <v>686062.40582339501</v>
      </c>
      <c r="H691" s="16">
        <v>0.31431898980472001</v>
      </c>
      <c r="I691" s="10">
        <v>215642.442341405</v>
      </c>
      <c r="J691" s="10">
        <v>7930.5615493825899</v>
      </c>
      <c r="K691" s="10">
        <v>6033.9701479630103</v>
      </c>
      <c r="L691" s="10" t="s">
        <v>13</v>
      </c>
      <c r="M691" s="10" t="s">
        <v>43</v>
      </c>
    </row>
    <row r="692" spans="1:13" x14ac:dyDescent="0.25">
      <c r="A692" s="4" t="s">
        <v>2062</v>
      </c>
      <c r="B692" s="9">
        <v>1827</v>
      </c>
      <c r="C692" s="9" t="s">
        <v>2063</v>
      </c>
      <c r="D692" s="9" t="s">
        <v>2064</v>
      </c>
      <c r="E692" s="10">
        <v>4674.78</v>
      </c>
      <c r="F692" s="10">
        <v>37040883.926422998</v>
      </c>
      <c r="G692" s="10">
        <v>28207482.968294501</v>
      </c>
      <c r="H692" s="16">
        <v>0.31315807114223199</v>
      </c>
      <c r="I692" s="10">
        <v>8833400.9581284896</v>
      </c>
      <c r="J692" s="10">
        <v>7923.5566008289197</v>
      </c>
      <c r="K692" s="10">
        <v>6033.9701479630103</v>
      </c>
      <c r="L692" s="10" t="s">
        <v>13</v>
      </c>
      <c r="M692" s="10" t="s">
        <v>43</v>
      </c>
    </row>
    <row r="693" spans="1:13" x14ac:dyDescent="0.25">
      <c r="A693" s="4" t="s">
        <v>2065</v>
      </c>
      <c r="B693" s="9">
        <v>1828</v>
      </c>
      <c r="C693" s="9" t="s">
        <v>1594</v>
      </c>
      <c r="D693" s="9" t="s">
        <v>1595</v>
      </c>
      <c r="E693" s="10">
        <v>46.87</v>
      </c>
      <c r="F693" s="10">
        <v>434825.54480467999</v>
      </c>
      <c r="G693" s="10">
        <v>394391.206046045</v>
      </c>
      <c r="H693" s="16">
        <v>0.102523428866501</v>
      </c>
      <c r="I693" s="10">
        <v>40434.338758635196</v>
      </c>
      <c r="J693" s="10">
        <v>9277.2678644053794</v>
      </c>
      <c r="K693" s="10">
        <v>8414.5766171547893</v>
      </c>
      <c r="L693" s="10" t="s">
        <v>13</v>
      </c>
      <c r="M693" s="10" t="s">
        <v>43</v>
      </c>
    </row>
    <row r="694" spans="1:13" x14ac:dyDescent="0.25">
      <c r="A694" s="4" t="s">
        <v>2066</v>
      </c>
      <c r="B694" s="9">
        <v>1828</v>
      </c>
      <c r="C694" s="9" t="s">
        <v>2067</v>
      </c>
      <c r="D694" s="9" t="s">
        <v>2068</v>
      </c>
      <c r="E694" s="10">
        <v>1034.98</v>
      </c>
      <c r="F694" s="10">
        <v>9574233.5289035402</v>
      </c>
      <c r="G694" s="10">
        <v>8708918.5072228592</v>
      </c>
      <c r="H694" s="16">
        <v>9.9359641609118005E-2</v>
      </c>
      <c r="I694" s="10">
        <v>865315.02168067906</v>
      </c>
      <c r="J694" s="10">
        <v>9250.6459341277496</v>
      </c>
      <c r="K694" s="10">
        <v>8414.5766171547893</v>
      </c>
      <c r="L694" s="10" t="s">
        <v>13</v>
      </c>
      <c r="M694" s="10" t="s">
        <v>43</v>
      </c>
    </row>
    <row r="695" spans="1:13" x14ac:dyDescent="0.25">
      <c r="A695" s="4" t="s">
        <v>2069</v>
      </c>
      <c r="B695" s="9">
        <v>1829</v>
      </c>
      <c r="C695" s="9" t="s">
        <v>1597</v>
      </c>
      <c r="D695" s="9" t="s">
        <v>1598</v>
      </c>
      <c r="E695" s="10">
        <v>19.309999999999999</v>
      </c>
      <c r="F695" s="10">
        <v>272165.9388</v>
      </c>
      <c r="G695" s="10">
        <v>214295.60742599799</v>
      </c>
      <c r="H695" s="16">
        <v>0.270049078789382</v>
      </c>
      <c r="I695" s="10">
        <v>57870.331374001798</v>
      </c>
      <c r="J695" s="10">
        <v>14094.5592335577</v>
      </c>
      <c r="K695" s="10">
        <v>11097.6492711547</v>
      </c>
      <c r="L695" s="10" t="s">
        <v>13</v>
      </c>
      <c r="M695" s="10" t="s">
        <v>14</v>
      </c>
    </row>
    <row r="696" spans="1:13" x14ac:dyDescent="0.25">
      <c r="A696" s="4" t="s">
        <v>2070</v>
      </c>
      <c r="B696" s="9">
        <v>1829</v>
      </c>
      <c r="C696" s="9" t="s">
        <v>2071</v>
      </c>
      <c r="D696" s="9" t="s">
        <v>2072</v>
      </c>
      <c r="E696" s="10">
        <v>282.86</v>
      </c>
      <c r="F696" s="10">
        <v>2958194.47839972</v>
      </c>
      <c r="G696" s="10">
        <v>3139081.0728388298</v>
      </c>
      <c r="H696" s="16">
        <v>-5.7624059475319102E-2</v>
      </c>
      <c r="I696" s="10">
        <v>-180886.59443911401</v>
      </c>
      <c r="J696" s="10">
        <v>10458.157669517501</v>
      </c>
      <c r="K696" s="10">
        <v>11097.6492711547</v>
      </c>
      <c r="L696" s="10" t="s">
        <v>13</v>
      </c>
      <c r="M696" s="10" t="s">
        <v>14</v>
      </c>
    </row>
    <row r="697" spans="1:13" x14ac:dyDescent="0.25">
      <c r="A697" s="4" t="s">
        <v>2073</v>
      </c>
      <c r="B697" s="9">
        <v>1830</v>
      </c>
      <c r="C697" s="9" t="s">
        <v>2074</v>
      </c>
      <c r="D697" s="9" t="s">
        <v>2075</v>
      </c>
      <c r="E697" s="10">
        <v>2889.72</v>
      </c>
      <c r="F697" s="10">
        <v>8522380.7228534706</v>
      </c>
      <c r="G697" s="10">
        <v>10276924.584214</v>
      </c>
      <c r="H697" s="16">
        <v>-0.170726548295938</v>
      </c>
      <c r="I697" s="10">
        <v>-1754543.8613605299</v>
      </c>
      <c r="J697" s="10">
        <v>2949.2064016075801</v>
      </c>
      <c r="K697" s="10">
        <v>3556.3738300645</v>
      </c>
      <c r="L697" s="10" t="s">
        <v>13</v>
      </c>
      <c r="M697" s="10" t="s">
        <v>14</v>
      </c>
    </row>
    <row r="698" spans="1:13" x14ac:dyDescent="0.25">
      <c r="A698" s="4" t="s">
        <v>2076</v>
      </c>
      <c r="B698" s="9">
        <v>1831</v>
      </c>
      <c r="C698" s="9" t="s">
        <v>2077</v>
      </c>
      <c r="D698" s="9" t="s">
        <v>2078</v>
      </c>
      <c r="E698" s="10">
        <v>1226.06</v>
      </c>
      <c r="F698" s="10">
        <v>6269246.39498467</v>
      </c>
      <c r="G698" s="10">
        <v>7294630.82796204</v>
      </c>
      <c r="H698" s="16">
        <v>-0.14056700841485001</v>
      </c>
      <c r="I698" s="10">
        <v>-1025384.43297737</v>
      </c>
      <c r="J698" s="10">
        <v>5113.3275655226298</v>
      </c>
      <c r="K698" s="10">
        <v>5949.6524052346804</v>
      </c>
      <c r="L698" s="10" t="s">
        <v>13</v>
      </c>
      <c r="M698" s="10" t="s">
        <v>71</v>
      </c>
    </row>
    <row r="699" spans="1:13" x14ac:dyDescent="0.25">
      <c r="A699" s="4" t="s">
        <v>2079</v>
      </c>
      <c r="B699" s="9">
        <v>1832</v>
      </c>
      <c r="C699" s="9" t="s">
        <v>2080</v>
      </c>
      <c r="D699" s="9" t="s">
        <v>2081</v>
      </c>
      <c r="E699" s="10">
        <v>319.8</v>
      </c>
      <c r="F699" s="10">
        <v>2455370.5892828498</v>
      </c>
      <c r="G699" s="10">
        <v>2471095.8588038599</v>
      </c>
      <c r="H699" s="16">
        <v>-6.36368251963237E-3</v>
      </c>
      <c r="I699" s="10">
        <v>-15725.269521005899</v>
      </c>
      <c r="J699" s="10">
        <v>7677.8317363441201</v>
      </c>
      <c r="K699" s="10">
        <v>7727.0039362221896</v>
      </c>
      <c r="L699" s="10" t="s">
        <v>27</v>
      </c>
      <c r="M699" s="10" t="s">
        <v>71</v>
      </c>
    </row>
    <row r="700" spans="1:13" x14ac:dyDescent="0.25">
      <c r="A700" s="4" t="s">
        <v>2082</v>
      </c>
      <c r="B700" s="9">
        <v>1833</v>
      </c>
      <c r="C700" s="9" t="s">
        <v>2083</v>
      </c>
      <c r="D700" s="9" t="s">
        <v>2084</v>
      </c>
      <c r="E700" s="10">
        <v>86.5</v>
      </c>
      <c r="F700" s="10">
        <v>859349.47824688</v>
      </c>
      <c r="G700" s="10">
        <v>1057647.5305425599</v>
      </c>
      <c r="H700" s="16">
        <v>-0.187489732230504</v>
      </c>
      <c r="I700" s="10">
        <v>-198298.05229567699</v>
      </c>
      <c r="J700" s="10">
        <v>9934.6760490968809</v>
      </c>
      <c r="K700" s="10">
        <v>12227.139081416901</v>
      </c>
      <c r="L700" s="10" t="s">
        <v>27</v>
      </c>
      <c r="M700" s="10" t="s">
        <v>84</v>
      </c>
    </row>
    <row r="701" spans="1:13" x14ac:dyDescent="0.25">
      <c r="A701" s="4" t="s">
        <v>2085</v>
      </c>
      <c r="B701" s="9">
        <v>1834</v>
      </c>
      <c r="C701" s="9" t="s">
        <v>2086</v>
      </c>
      <c r="D701" s="9" t="s">
        <v>2087</v>
      </c>
      <c r="E701" s="10">
        <v>1130.1199999999999</v>
      </c>
      <c r="F701" s="10">
        <v>2397331.6765075</v>
      </c>
      <c r="G701" s="10">
        <v>2706766.6460390198</v>
      </c>
      <c r="H701" s="16">
        <v>-0.11431904186655099</v>
      </c>
      <c r="I701" s="10">
        <v>-309434.96953151701</v>
      </c>
      <c r="J701" s="10">
        <v>2121.3071855267599</v>
      </c>
      <c r="K701" s="10">
        <v>2395.1143648807401</v>
      </c>
      <c r="L701" s="10" t="s">
        <v>27</v>
      </c>
      <c r="M701" s="10" t="s">
        <v>14</v>
      </c>
    </row>
    <row r="702" spans="1:13" x14ac:dyDescent="0.25">
      <c r="A702" s="4" t="s">
        <v>2088</v>
      </c>
      <c r="B702" s="9">
        <v>1835</v>
      </c>
      <c r="C702" s="9" t="s">
        <v>2089</v>
      </c>
      <c r="D702" s="9" t="s">
        <v>2090</v>
      </c>
      <c r="E702" s="10">
        <v>548.4</v>
      </c>
      <c r="F702" s="10">
        <v>2213681.5348840002</v>
      </c>
      <c r="G702" s="10">
        <v>2260055.2866149698</v>
      </c>
      <c r="H702" s="16">
        <v>-2.0518857218058101E-2</v>
      </c>
      <c r="I702" s="10">
        <v>-46373.7517309701</v>
      </c>
      <c r="J702" s="10">
        <v>4036.61840788476</v>
      </c>
      <c r="K702" s="10">
        <v>4121.18031840804</v>
      </c>
      <c r="L702" s="10" t="s">
        <v>27</v>
      </c>
      <c r="M702" s="10" t="s">
        <v>14</v>
      </c>
    </row>
    <row r="703" spans="1:13" x14ac:dyDescent="0.25">
      <c r="A703" s="4" t="s">
        <v>2091</v>
      </c>
      <c r="B703" s="9">
        <v>1836</v>
      </c>
      <c r="C703" s="9" t="s">
        <v>2092</v>
      </c>
      <c r="D703" s="9" t="s">
        <v>2093</v>
      </c>
      <c r="E703" s="10">
        <v>248.28</v>
      </c>
      <c r="F703" s="10">
        <v>1532415.6741090999</v>
      </c>
      <c r="G703" s="10">
        <v>1611500.08549457</v>
      </c>
      <c r="H703" s="16">
        <v>-4.9075027731815803E-2</v>
      </c>
      <c r="I703" s="10">
        <v>-79084.411385469604</v>
      </c>
      <c r="J703" s="10">
        <v>6172.1269297128201</v>
      </c>
      <c r="K703" s="10">
        <v>6490.6560556410896</v>
      </c>
      <c r="L703" s="10" t="s">
        <v>27</v>
      </c>
      <c r="M703" s="10" t="s">
        <v>71</v>
      </c>
    </row>
    <row r="704" spans="1:13" x14ac:dyDescent="0.25">
      <c r="A704" s="4" t="s">
        <v>2094</v>
      </c>
      <c r="B704" s="9">
        <v>1837</v>
      </c>
      <c r="C704" s="9" t="s">
        <v>2095</v>
      </c>
      <c r="D704" s="9" t="s">
        <v>2096</v>
      </c>
      <c r="E704" s="10">
        <v>241.19</v>
      </c>
      <c r="F704" s="10">
        <v>1962223.5469994701</v>
      </c>
      <c r="G704" s="10">
        <v>2685869.7713652099</v>
      </c>
      <c r="H704" s="16">
        <v>-0.26942714500931098</v>
      </c>
      <c r="I704" s="10">
        <v>-723646.22436573997</v>
      </c>
      <c r="J704" s="10">
        <v>8135.59246651797</v>
      </c>
      <c r="K704" s="10">
        <v>11135.9085010374</v>
      </c>
      <c r="L704" s="10" t="s">
        <v>27</v>
      </c>
      <c r="M704" s="10" t="s">
        <v>71</v>
      </c>
    </row>
    <row r="705" spans="1:13" x14ac:dyDescent="0.25">
      <c r="A705" s="4" t="s">
        <v>2097</v>
      </c>
      <c r="B705" s="9">
        <v>1838</v>
      </c>
      <c r="C705" s="9" t="s">
        <v>2098</v>
      </c>
      <c r="D705" s="9" t="s">
        <v>2099</v>
      </c>
      <c r="E705" s="10">
        <v>179.82</v>
      </c>
      <c r="F705" s="10">
        <v>378859.093536</v>
      </c>
      <c r="G705" s="10">
        <v>260531.400522813</v>
      </c>
      <c r="H705" s="16">
        <v>0.45417824022646403</v>
      </c>
      <c r="I705" s="10">
        <v>118327.693013187</v>
      </c>
      <c r="J705" s="10">
        <v>2106.87962148816</v>
      </c>
      <c r="K705" s="10">
        <v>1448.8455150862701</v>
      </c>
      <c r="L705" s="10" t="s">
        <v>88</v>
      </c>
      <c r="M705" s="10" t="s">
        <v>89</v>
      </c>
    </row>
    <row r="706" spans="1:13" x14ac:dyDescent="0.25">
      <c r="A706" s="4" t="s">
        <v>2100</v>
      </c>
      <c r="B706" s="9">
        <v>1839</v>
      </c>
      <c r="C706" s="9" t="s">
        <v>2101</v>
      </c>
      <c r="D706" s="9" t="s">
        <v>2102</v>
      </c>
      <c r="E706" s="10">
        <v>3010.08</v>
      </c>
      <c r="F706" s="10">
        <v>5784974.25670054</v>
      </c>
      <c r="G706" s="10">
        <v>6212475.0663401401</v>
      </c>
      <c r="H706" s="16">
        <v>-6.8813283767662797E-2</v>
      </c>
      <c r="I706" s="10">
        <v>-427500.80963959399</v>
      </c>
      <c r="J706" s="10">
        <v>1921.86727817883</v>
      </c>
      <c r="K706" s="10">
        <v>2063.8903505355802</v>
      </c>
      <c r="L706" s="10" t="s">
        <v>13</v>
      </c>
      <c r="M706" s="10" t="s">
        <v>14</v>
      </c>
    </row>
    <row r="707" spans="1:13" x14ac:dyDescent="0.25">
      <c r="A707" s="4" t="s">
        <v>2103</v>
      </c>
      <c r="B707" s="9">
        <v>1840</v>
      </c>
      <c r="C707" s="9" t="s">
        <v>2104</v>
      </c>
      <c r="D707" s="9" t="s">
        <v>2105</v>
      </c>
      <c r="E707" s="10">
        <v>499.15</v>
      </c>
      <c r="F707" s="10">
        <v>2016694.1511706801</v>
      </c>
      <c r="G707" s="10">
        <v>2033544.94357344</v>
      </c>
      <c r="H707" s="16">
        <v>-8.28641258016816E-3</v>
      </c>
      <c r="I707" s="10">
        <v>-16850.792402764298</v>
      </c>
      <c r="J707" s="10">
        <v>4040.2567387973199</v>
      </c>
      <c r="K707" s="10">
        <v>4074.01571386045</v>
      </c>
      <c r="L707" s="10" t="s">
        <v>13</v>
      </c>
      <c r="M707" s="10" t="s">
        <v>297</v>
      </c>
    </row>
    <row r="708" spans="1:13" x14ac:dyDescent="0.25">
      <c r="A708" s="4" t="s">
        <v>2106</v>
      </c>
      <c r="B708" s="9">
        <v>1841</v>
      </c>
      <c r="C708" s="9" t="s">
        <v>2107</v>
      </c>
      <c r="D708" s="9" t="s">
        <v>2108</v>
      </c>
      <c r="E708" s="10">
        <v>145.30000000000001</v>
      </c>
      <c r="F708" s="10">
        <v>945237.17080832005</v>
      </c>
      <c r="G708" s="10">
        <v>931052.10359531001</v>
      </c>
      <c r="H708" s="16">
        <v>1.5235524583676399E-2</v>
      </c>
      <c r="I708" s="10">
        <v>14185.067213009999</v>
      </c>
      <c r="J708" s="10">
        <v>6505.4175554598696</v>
      </c>
      <c r="K708" s="10">
        <v>6407.7914906766</v>
      </c>
      <c r="L708" s="10" t="s">
        <v>27</v>
      </c>
      <c r="M708" s="10" t="s">
        <v>297</v>
      </c>
    </row>
    <row r="709" spans="1:13" x14ac:dyDescent="0.25">
      <c r="A709" s="4" t="s">
        <v>2109</v>
      </c>
      <c r="B709" s="9">
        <v>1843</v>
      </c>
      <c r="C709" s="9" t="s">
        <v>2110</v>
      </c>
      <c r="D709" s="9" t="s">
        <v>2111</v>
      </c>
      <c r="E709" s="10">
        <v>291.58</v>
      </c>
      <c r="F709" s="10">
        <v>556910.42995390005</v>
      </c>
      <c r="G709" s="10">
        <v>494145.95931761002</v>
      </c>
      <c r="H709" s="16">
        <v>0.127016055586014</v>
      </c>
      <c r="I709" s="10">
        <v>62764.470636290003</v>
      </c>
      <c r="J709" s="10">
        <v>1909.9747237598599</v>
      </c>
      <c r="K709" s="10">
        <v>1694.71829109545</v>
      </c>
      <c r="L709" s="10" t="s">
        <v>27</v>
      </c>
      <c r="M709" s="10" t="s">
        <v>14</v>
      </c>
    </row>
    <row r="710" spans="1:13" x14ac:dyDescent="0.25">
      <c r="A710" s="4" t="s">
        <v>2112</v>
      </c>
      <c r="B710" s="9">
        <v>1844</v>
      </c>
      <c r="C710" s="9" t="s">
        <v>2113</v>
      </c>
      <c r="D710" s="9" t="s">
        <v>2114</v>
      </c>
      <c r="E710" s="10">
        <v>6088.03</v>
      </c>
      <c r="F710" s="10">
        <v>15361600.1706062</v>
      </c>
      <c r="G710" s="10">
        <v>18708277.6321178</v>
      </c>
      <c r="H710" s="16">
        <v>-0.17888752387158099</v>
      </c>
      <c r="I710" s="10">
        <v>-3346677.4615116301</v>
      </c>
      <c r="J710" s="10">
        <v>2523.2464640624598</v>
      </c>
      <c r="K710" s="10">
        <v>3072.9608152584301</v>
      </c>
      <c r="L710" s="10" t="s">
        <v>27</v>
      </c>
      <c r="M710" s="10" t="s">
        <v>14</v>
      </c>
    </row>
    <row r="711" spans="1:13" x14ac:dyDescent="0.25">
      <c r="A711" s="4" t="s">
        <v>2115</v>
      </c>
      <c r="B711" s="9">
        <v>1845</v>
      </c>
      <c r="C711" s="9" t="s">
        <v>2116</v>
      </c>
      <c r="D711" s="9" t="s">
        <v>2117</v>
      </c>
      <c r="E711" s="10">
        <v>1754.56</v>
      </c>
      <c r="F711" s="10">
        <v>8262627.6193733802</v>
      </c>
      <c r="G711" s="10">
        <v>8611770.0945624299</v>
      </c>
      <c r="H711" s="16">
        <v>-4.0542475165413497E-2</v>
      </c>
      <c r="I711" s="10">
        <v>-349142.47518904798</v>
      </c>
      <c r="J711" s="10">
        <v>4709.23058736856</v>
      </c>
      <c r="K711" s="10">
        <v>4908.2220582724003</v>
      </c>
      <c r="L711" s="10" t="s">
        <v>27</v>
      </c>
      <c r="M711" s="10" t="s">
        <v>14</v>
      </c>
    </row>
    <row r="712" spans="1:13" x14ac:dyDescent="0.25">
      <c r="A712" s="4" t="s">
        <v>2118</v>
      </c>
      <c r="B712" s="9">
        <v>1846</v>
      </c>
      <c r="C712" s="9" t="s">
        <v>2119</v>
      </c>
      <c r="D712" s="9" t="s">
        <v>2120</v>
      </c>
      <c r="E712" s="10">
        <v>1716.31</v>
      </c>
      <c r="F712" s="10">
        <v>13481207.362074001</v>
      </c>
      <c r="G712" s="10">
        <v>12987467.6844685</v>
      </c>
      <c r="H712" s="16">
        <v>3.80166241488318E-2</v>
      </c>
      <c r="I712" s="10">
        <v>493739.67760553799</v>
      </c>
      <c r="J712" s="10">
        <v>7854.7624625353301</v>
      </c>
      <c r="K712" s="10">
        <v>7567.0873469644002</v>
      </c>
      <c r="L712" s="10" t="s">
        <v>13</v>
      </c>
      <c r="M712" s="10" t="s">
        <v>14</v>
      </c>
    </row>
    <row r="713" spans="1:13" x14ac:dyDescent="0.25">
      <c r="A713" s="4" t="s">
        <v>2121</v>
      </c>
      <c r="B713" s="9">
        <v>1847</v>
      </c>
      <c r="C713" s="9" t="s">
        <v>2122</v>
      </c>
      <c r="D713" s="9" t="s">
        <v>2123</v>
      </c>
      <c r="E713" s="10">
        <v>861.55</v>
      </c>
      <c r="F713" s="10">
        <v>10382132.047357</v>
      </c>
      <c r="G713" s="10">
        <v>11399078.2727123</v>
      </c>
      <c r="H713" s="16">
        <v>-8.9213022406359505E-2</v>
      </c>
      <c r="I713" s="10">
        <v>-1016946.22535533</v>
      </c>
      <c r="J713" s="10">
        <v>12050.5275925448</v>
      </c>
      <c r="K713" s="10">
        <v>13230.895795615301</v>
      </c>
      <c r="L713" s="10" t="s">
        <v>27</v>
      </c>
      <c r="M713" s="10" t="s">
        <v>14</v>
      </c>
    </row>
    <row r="714" spans="1:13" x14ac:dyDescent="0.25">
      <c r="A714" s="4" t="s">
        <v>2124</v>
      </c>
      <c r="B714" s="9">
        <v>1848</v>
      </c>
      <c r="C714" s="9" t="s">
        <v>2125</v>
      </c>
      <c r="D714" s="9" t="s">
        <v>2126</v>
      </c>
      <c r="E714" s="10">
        <v>1051.76</v>
      </c>
      <c r="F714" s="10">
        <v>2639153.6224634401</v>
      </c>
      <c r="G714" s="10">
        <v>2859632.41884756</v>
      </c>
      <c r="H714" s="16">
        <v>-7.7100397565421794E-2</v>
      </c>
      <c r="I714" s="10">
        <v>-220478.796384115</v>
      </c>
      <c r="J714" s="10">
        <v>2509.2736198975399</v>
      </c>
      <c r="K714" s="10">
        <v>2718.9020488015899</v>
      </c>
      <c r="L714" s="10" t="s">
        <v>13</v>
      </c>
      <c r="M714" s="10" t="s">
        <v>43</v>
      </c>
    </row>
    <row r="715" spans="1:13" x14ac:dyDescent="0.25">
      <c r="A715" s="4" t="s">
        <v>2127</v>
      </c>
      <c r="B715" s="9">
        <v>1849</v>
      </c>
      <c r="C715" s="9" t="s">
        <v>2128</v>
      </c>
      <c r="D715" s="9" t="s">
        <v>2129</v>
      </c>
      <c r="E715" s="10">
        <v>2125.35</v>
      </c>
      <c r="F715" s="10">
        <v>3419796.6831936501</v>
      </c>
      <c r="G715" s="10">
        <v>4195068.0316405101</v>
      </c>
      <c r="H715" s="16">
        <v>-0.18480542928017399</v>
      </c>
      <c r="I715" s="10">
        <v>-775271.34844685998</v>
      </c>
      <c r="J715" s="10">
        <v>1609.05106603319</v>
      </c>
      <c r="K715" s="10">
        <v>1973.8245614324701</v>
      </c>
      <c r="L715" s="10" t="s">
        <v>13</v>
      </c>
      <c r="M715" s="10" t="s">
        <v>297</v>
      </c>
    </row>
    <row r="716" spans="1:13" x14ac:dyDescent="0.25">
      <c r="A716" s="4" t="s">
        <v>2130</v>
      </c>
      <c r="B716" s="9">
        <v>1850</v>
      </c>
      <c r="C716" s="9" t="s">
        <v>2131</v>
      </c>
      <c r="D716" s="9" t="s">
        <v>2132</v>
      </c>
      <c r="E716" s="10">
        <v>161.43</v>
      </c>
      <c r="F716" s="10">
        <v>513327.28312139999</v>
      </c>
      <c r="G716" s="10">
        <v>669959.68627780001</v>
      </c>
      <c r="H716" s="16">
        <v>-0.23379377351289199</v>
      </c>
      <c r="I716" s="10">
        <v>-156632.40315639999</v>
      </c>
      <c r="J716" s="10">
        <v>3179.8753832707698</v>
      </c>
      <c r="K716" s="10">
        <v>4150.1560198092102</v>
      </c>
      <c r="L716" s="10" t="s">
        <v>27</v>
      </c>
      <c r="M716" s="10" t="s">
        <v>14</v>
      </c>
    </row>
    <row r="717" spans="1:13" x14ac:dyDescent="0.25">
      <c r="A717" s="4" t="s">
        <v>2133</v>
      </c>
      <c r="B717" s="9">
        <v>1853</v>
      </c>
      <c r="C717" s="9" t="s">
        <v>2134</v>
      </c>
      <c r="D717" s="9" t="s">
        <v>2135</v>
      </c>
      <c r="E717" s="10">
        <v>12251.05</v>
      </c>
      <c r="F717" s="10">
        <v>19655379.306349501</v>
      </c>
      <c r="G717" s="10">
        <v>17597648.284781501</v>
      </c>
      <c r="H717" s="16">
        <v>0.11693215981294</v>
      </c>
      <c r="I717" s="10">
        <v>2057731.0215679801</v>
      </c>
      <c r="J717" s="10">
        <v>1604.3832411384701</v>
      </c>
      <c r="K717" s="10">
        <v>1436.4195954454101</v>
      </c>
      <c r="L717" s="10" t="s">
        <v>13</v>
      </c>
      <c r="M717" s="10" t="s">
        <v>43</v>
      </c>
    </row>
    <row r="718" spans="1:13" x14ac:dyDescent="0.25">
      <c r="A718" s="4" t="s">
        <v>2136</v>
      </c>
      <c r="B718" s="9">
        <v>1935</v>
      </c>
      <c r="C718" s="9" t="s">
        <v>2137</v>
      </c>
      <c r="D718" s="9" t="s">
        <v>2138</v>
      </c>
      <c r="E718" s="10">
        <v>1786.61</v>
      </c>
      <c r="F718" s="10">
        <v>13804123.268711099</v>
      </c>
      <c r="G718" s="10">
        <v>13240672.5680266</v>
      </c>
      <c r="H718" s="16">
        <v>4.2554537754004002E-2</v>
      </c>
      <c r="I718" s="10">
        <v>563450.70068449294</v>
      </c>
      <c r="J718" s="10">
        <v>7726.43345145898</v>
      </c>
      <c r="K718" s="10">
        <v>7411.0592507747297</v>
      </c>
      <c r="L718" s="10" t="s">
        <v>13</v>
      </c>
      <c r="M718" s="10" t="s">
        <v>14</v>
      </c>
    </row>
    <row r="719" spans="1:13" x14ac:dyDescent="0.25">
      <c r="A719" s="4" t="s">
        <v>2139</v>
      </c>
      <c r="B719" s="9">
        <v>1936</v>
      </c>
      <c r="C719" s="9" t="s">
        <v>2140</v>
      </c>
      <c r="D719" s="9" t="s">
        <v>2141</v>
      </c>
      <c r="E719" s="10">
        <v>2167.09</v>
      </c>
      <c r="F719" s="10">
        <v>19698761.162014902</v>
      </c>
      <c r="G719" s="10">
        <v>19960839.851588201</v>
      </c>
      <c r="H719" s="16">
        <v>-1.31296424159448E-2</v>
      </c>
      <c r="I719" s="10">
        <v>-262078.68957329501</v>
      </c>
      <c r="J719" s="10">
        <v>9089.9598826144393</v>
      </c>
      <c r="K719" s="10">
        <v>9210.8956488139502</v>
      </c>
      <c r="L719" s="10" t="s">
        <v>13</v>
      </c>
      <c r="M719" s="10" t="s">
        <v>14</v>
      </c>
    </row>
    <row r="720" spans="1:13" x14ac:dyDescent="0.25">
      <c r="A720" s="4" t="s">
        <v>2142</v>
      </c>
      <c r="B720" s="9">
        <v>1937</v>
      </c>
      <c r="C720" s="9" t="s">
        <v>2143</v>
      </c>
      <c r="D720" s="9" t="s">
        <v>2144</v>
      </c>
      <c r="E720" s="10">
        <v>2470.79</v>
      </c>
      <c r="F720" s="10">
        <v>30416186.210138101</v>
      </c>
      <c r="G720" s="10">
        <v>30601752.906888701</v>
      </c>
      <c r="H720" s="16">
        <v>-6.0639237665668401E-3</v>
      </c>
      <c r="I720" s="10">
        <v>-185566.69675068901</v>
      </c>
      <c r="J720" s="10">
        <v>12310.3081241781</v>
      </c>
      <c r="K720" s="10">
        <v>12385.412320306001</v>
      </c>
      <c r="L720" s="10" t="s">
        <v>27</v>
      </c>
      <c r="M720" s="10" t="s">
        <v>14</v>
      </c>
    </row>
    <row r="721" spans="1:13" x14ac:dyDescent="0.25">
      <c r="A721" s="4" t="s">
        <v>2145</v>
      </c>
      <c r="B721" s="9">
        <v>1938</v>
      </c>
      <c r="C721" s="9" t="s">
        <v>2146</v>
      </c>
      <c r="D721" s="9" t="s">
        <v>2147</v>
      </c>
      <c r="E721" s="10">
        <v>1677.69</v>
      </c>
      <c r="F721" s="10">
        <v>29538767.516865201</v>
      </c>
      <c r="G721" s="10">
        <v>31298477.954048499</v>
      </c>
      <c r="H721" s="16">
        <v>-5.6223514758986598E-2</v>
      </c>
      <c r="I721" s="10">
        <v>-1759710.43718326</v>
      </c>
      <c r="J721" s="10">
        <v>17606.809074897701</v>
      </c>
      <c r="K721" s="10">
        <v>18655.697985949999</v>
      </c>
      <c r="L721" s="10" t="s">
        <v>13</v>
      </c>
      <c r="M721" s="10" t="s">
        <v>14</v>
      </c>
    </row>
    <row r="722" spans="1:13" x14ac:dyDescent="0.25">
      <c r="A722" s="4" t="s">
        <v>2148</v>
      </c>
      <c r="B722" s="9">
        <v>1939</v>
      </c>
      <c r="C722" s="9" t="s">
        <v>2149</v>
      </c>
      <c r="D722" s="9" t="s">
        <v>2150</v>
      </c>
      <c r="E722" s="10">
        <v>9474.69</v>
      </c>
      <c r="F722" s="10">
        <v>54195709.493522003</v>
      </c>
      <c r="G722" s="10">
        <v>52567760.6567083</v>
      </c>
      <c r="H722" s="16">
        <v>3.0968578772929502E-2</v>
      </c>
      <c r="I722" s="10">
        <v>1627948.83681378</v>
      </c>
      <c r="J722" s="10">
        <v>5720.0509455741603</v>
      </c>
      <c r="K722" s="10">
        <v>5548.2301433301</v>
      </c>
      <c r="L722" s="10" t="s">
        <v>27</v>
      </c>
      <c r="M722" s="10" t="s">
        <v>14</v>
      </c>
    </row>
    <row r="723" spans="1:13" x14ac:dyDescent="0.25">
      <c r="A723" s="4" t="s">
        <v>2151</v>
      </c>
      <c r="B723" s="9">
        <v>1940</v>
      </c>
      <c r="C723" s="9" t="s">
        <v>2152</v>
      </c>
      <c r="D723" s="9" t="s">
        <v>2153</v>
      </c>
      <c r="E723" s="10">
        <v>10098.07</v>
      </c>
      <c r="F723" s="10">
        <v>76304431.587037101</v>
      </c>
      <c r="G723" s="10">
        <v>70791637.452519596</v>
      </c>
      <c r="H723" s="16">
        <v>7.7873521970937706E-2</v>
      </c>
      <c r="I723" s="10">
        <v>5512794.1345174499</v>
      </c>
      <c r="J723" s="10">
        <v>7556.3381504621302</v>
      </c>
      <c r="K723" s="10">
        <v>7010.4126286032497</v>
      </c>
      <c r="L723" s="10" t="s">
        <v>13</v>
      </c>
      <c r="M723" s="10" t="s">
        <v>14</v>
      </c>
    </row>
    <row r="724" spans="1:13" x14ac:dyDescent="0.25">
      <c r="A724" s="4" t="s">
        <v>2154</v>
      </c>
      <c r="B724" s="9">
        <v>1941</v>
      </c>
      <c r="C724" s="9" t="s">
        <v>2155</v>
      </c>
      <c r="D724" s="9" t="s">
        <v>2156</v>
      </c>
      <c r="E724" s="10">
        <v>17066.47</v>
      </c>
      <c r="F724" s="10">
        <v>170909999.88395399</v>
      </c>
      <c r="G724" s="10">
        <v>167265711.891166</v>
      </c>
      <c r="H724" s="16">
        <v>2.1787418064254101E-2</v>
      </c>
      <c r="I724" s="10">
        <v>3644287.9927878999</v>
      </c>
      <c r="J724" s="10">
        <v>10014.3732057042</v>
      </c>
      <c r="K724" s="10">
        <v>9800.8382454699695</v>
      </c>
      <c r="L724" s="10" t="s">
        <v>27</v>
      </c>
      <c r="M724" s="10" t="s">
        <v>14</v>
      </c>
    </row>
    <row r="725" spans="1:13" x14ac:dyDescent="0.25">
      <c r="A725" s="4" t="s">
        <v>2157</v>
      </c>
      <c r="B725" s="9">
        <v>1942</v>
      </c>
      <c r="C725" s="9" t="s">
        <v>2158</v>
      </c>
      <c r="D725" s="9" t="s">
        <v>2159</v>
      </c>
      <c r="E725" s="10">
        <v>10399.52</v>
      </c>
      <c r="F725" s="10">
        <v>167015464.10424101</v>
      </c>
      <c r="G725" s="10">
        <v>178505160.828242</v>
      </c>
      <c r="H725" s="16">
        <v>-6.4366187905666006E-2</v>
      </c>
      <c r="I725" s="10">
        <v>-11489696.724001801</v>
      </c>
      <c r="J725" s="10">
        <v>16059.920467890901</v>
      </c>
      <c r="K725" s="10">
        <v>17164.749991176701</v>
      </c>
      <c r="L725" s="10" t="s">
        <v>13</v>
      </c>
      <c r="M725" s="10" t="s">
        <v>14</v>
      </c>
    </row>
    <row r="726" spans="1:13" x14ac:dyDescent="0.25">
      <c r="A726" s="4" t="s">
        <v>2160</v>
      </c>
      <c r="B726" s="9">
        <v>1943</v>
      </c>
      <c r="C726" s="9" t="s">
        <v>2161</v>
      </c>
      <c r="D726" s="9" t="s">
        <v>2162</v>
      </c>
      <c r="E726" s="10">
        <v>656.73</v>
      </c>
      <c r="F726" s="10">
        <v>2576904.0896716299</v>
      </c>
      <c r="G726" s="10">
        <v>2310619.58031188</v>
      </c>
      <c r="H726" s="16">
        <v>0.1152437690863</v>
      </c>
      <c r="I726" s="10">
        <v>266284.50935974601</v>
      </c>
      <c r="J726" s="10">
        <v>3923.8409843796198</v>
      </c>
      <c r="K726" s="10">
        <v>3518.37068553574</v>
      </c>
      <c r="L726" s="10" t="s">
        <v>13</v>
      </c>
      <c r="M726" s="10" t="s">
        <v>14</v>
      </c>
    </row>
    <row r="727" spans="1:13" x14ac:dyDescent="0.25">
      <c r="A727" s="4" t="s">
        <v>2163</v>
      </c>
      <c r="B727" s="9">
        <v>1944</v>
      </c>
      <c r="C727" s="9" t="s">
        <v>2164</v>
      </c>
      <c r="D727" s="9" t="s">
        <v>2165</v>
      </c>
      <c r="E727" s="10">
        <v>402.78</v>
      </c>
      <c r="F727" s="10">
        <v>2566672.4739544801</v>
      </c>
      <c r="G727" s="10">
        <v>1795668.7725248199</v>
      </c>
      <c r="H727" s="16">
        <v>0.42936855238930499</v>
      </c>
      <c r="I727" s="10">
        <v>771003.70142966101</v>
      </c>
      <c r="J727" s="10">
        <v>6372.3930531666902</v>
      </c>
      <c r="K727" s="10">
        <v>4458.1875279924998</v>
      </c>
      <c r="L727" s="10" t="s">
        <v>13</v>
      </c>
      <c r="M727" s="10" t="s">
        <v>71</v>
      </c>
    </row>
    <row r="728" spans="1:13" x14ac:dyDescent="0.25">
      <c r="A728" s="4" t="s">
        <v>2166</v>
      </c>
      <c r="B728" s="9">
        <v>1945</v>
      </c>
      <c r="C728" s="9" t="s">
        <v>2167</v>
      </c>
      <c r="D728" s="9" t="s">
        <v>2168</v>
      </c>
      <c r="E728" s="10">
        <v>172.17</v>
      </c>
      <c r="F728" s="10">
        <v>1902572.747925</v>
      </c>
      <c r="G728" s="10">
        <v>1487788.13949696</v>
      </c>
      <c r="H728" s="16">
        <v>0.27879279140394703</v>
      </c>
      <c r="I728" s="10">
        <v>414784.60842804197</v>
      </c>
      <c r="J728" s="10">
        <v>11050.547412005601</v>
      </c>
      <c r="K728" s="10">
        <v>8641.3901347328701</v>
      </c>
      <c r="L728" s="10" t="s">
        <v>27</v>
      </c>
      <c r="M728" s="10" t="s">
        <v>71</v>
      </c>
    </row>
    <row r="729" spans="1:13" x14ac:dyDescent="0.25">
      <c r="A729" s="4" t="s">
        <v>2169</v>
      </c>
      <c r="B729" s="9">
        <v>1946</v>
      </c>
      <c r="C729" s="9" t="s">
        <v>2170</v>
      </c>
      <c r="D729" s="9" t="s">
        <v>2171</v>
      </c>
      <c r="E729" s="10">
        <v>142.44</v>
      </c>
      <c r="F729" s="10">
        <v>3501249.3479519999</v>
      </c>
      <c r="G729" s="10">
        <v>2857136.6145878499</v>
      </c>
      <c r="H729" s="16">
        <v>0.22543994923990399</v>
      </c>
      <c r="I729" s="10">
        <v>644112.73336415505</v>
      </c>
      <c r="J729" s="10">
        <v>24580.520555686599</v>
      </c>
      <c r="K729" s="10">
        <v>20058.527201543398</v>
      </c>
      <c r="L729" s="10" t="s">
        <v>27</v>
      </c>
      <c r="M729" s="10" t="s">
        <v>89</v>
      </c>
    </row>
    <row r="730" spans="1:13" x14ac:dyDescent="0.25">
      <c r="A730" s="4" t="s">
        <v>2172</v>
      </c>
      <c r="B730" s="9">
        <v>1947</v>
      </c>
      <c r="C730" s="9" t="s">
        <v>2173</v>
      </c>
      <c r="D730" s="9" t="s">
        <v>2174</v>
      </c>
      <c r="E730" s="10">
        <v>4577.82</v>
      </c>
      <c r="F730" s="10">
        <v>15839896.000596199</v>
      </c>
      <c r="G730" s="10">
        <v>16119532.468158901</v>
      </c>
      <c r="H730" s="16">
        <v>-1.73476785455846E-2</v>
      </c>
      <c r="I730" s="10">
        <v>-279636.46756273502</v>
      </c>
      <c r="J730" s="10">
        <v>3460.13954253252</v>
      </c>
      <c r="K730" s="10">
        <v>3521.22461524458</v>
      </c>
      <c r="L730" s="10" t="s">
        <v>27</v>
      </c>
      <c r="M730" s="10" t="s">
        <v>14</v>
      </c>
    </row>
    <row r="731" spans="1:13" x14ac:dyDescent="0.25">
      <c r="A731" s="4" t="s">
        <v>2175</v>
      </c>
      <c r="B731" s="9">
        <v>1948</v>
      </c>
      <c r="C731" s="9" t="s">
        <v>2176</v>
      </c>
      <c r="D731" s="9" t="s">
        <v>2177</v>
      </c>
      <c r="E731" s="10">
        <v>2731.29</v>
      </c>
      <c r="F731" s="10">
        <v>13528878.1626449</v>
      </c>
      <c r="G731" s="10">
        <v>12388184.888329299</v>
      </c>
      <c r="H731" s="16">
        <v>9.2079128992513998E-2</v>
      </c>
      <c r="I731" s="10">
        <v>1140693.27431559</v>
      </c>
      <c r="J731" s="10">
        <v>4953.29245984311</v>
      </c>
      <c r="K731" s="10">
        <v>4535.6534415346996</v>
      </c>
      <c r="L731" s="10" t="s">
        <v>27</v>
      </c>
      <c r="M731" s="10" t="s">
        <v>14</v>
      </c>
    </row>
    <row r="732" spans="1:13" x14ac:dyDescent="0.25">
      <c r="A732" s="4" t="s">
        <v>2178</v>
      </c>
      <c r="B732" s="9">
        <v>1949</v>
      </c>
      <c r="C732" s="9" t="s">
        <v>2179</v>
      </c>
      <c r="D732" s="9" t="s">
        <v>2180</v>
      </c>
      <c r="E732" s="10">
        <v>1979.67</v>
      </c>
      <c r="F732" s="10">
        <v>14862730.389278401</v>
      </c>
      <c r="G732" s="10">
        <v>14496455.8965497</v>
      </c>
      <c r="H732" s="16">
        <v>2.52664855011819E-2</v>
      </c>
      <c r="I732" s="10">
        <v>366274.49272869702</v>
      </c>
      <c r="J732" s="10">
        <v>7507.6807696628202</v>
      </c>
      <c r="K732" s="10">
        <v>7322.6628157974301</v>
      </c>
      <c r="L732" s="10" t="s">
        <v>13</v>
      </c>
      <c r="M732" s="10" t="s">
        <v>14</v>
      </c>
    </row>
    <row r="733" spans="1:13" x14ac:dyDescent="0.25">
      <c r="A733" s="4" t="s">
        <v>2181</v>
      </c>
      <c r="B733" s="9">
        <v>1950</v>
      </c>
      <c r="C733" s="9" t="s">
        <v>2182</v>
      </c>
      <c r="D733" s="9" t="s">
        <v>2183</v>
      </c>
      <c r="E733" s="10">
        <v>968.35</v>
      </c>
      <c r="F733" s="10">
        <v>14943167.582438899</v>
      </c>
      <c r="G733" s="10">
        <v>14563686.928029999</v>
      </c>
      <c r="H733" s="16">
        <v>2.60566336178625E-2</v>
      </c>
      <c r="I733" s="10">
        <v>379480.65440892999</v>
      </c>
      <c r="J733" s="10">
        <v>15431.5769943088</v>
      </c>
      <c r="K733" s="10">
        <v>15039.6932183921</v>
      </c>
      <c r="L733" s="10" t="s">
        <v>13</v>
      </c>
      <c r="M733" s="10" t="s">
        <v>14</v>
      </c>
    </row>
    <row r="734" spans="1:13" x14ac:dyDescent="0.25">
      <c r="A734" s="4" t="s">
        <v>2184</v>
      </c>
      <c r="B734" s="9">
        <v>1951</v>
      </c>
      <c r="C734" s="9" t="s">
        <v>2185</v>
      </c>
      <c r="D734" s="9" t="s">
        <v>2186</v>
      </c>
      <c r="E734" s="10">
        <v>13445.89</v>
      </c>
      <c r="F734" s="10">
        <v>39285520.626227804</v>
      </c>
      <c r="G734" s="10">
        <v>40123713.709940001</v>
      </c>
      <c r="H734" s="16">
        <v>-2.0890216936837201E-2</v>
      </c>
      <c r="I734" s="10">
        <v>-838193.08371219796</v>
      </c>
      <c r="J734" s="10">
        <v>2921.7493692293901</v>
      </c>
      <c r="K734" s="10">
        <v>2984.0876066917099</v>
      </c>
      <c r="L734" s="10" t="s">
        <v>13</v>
      </c>
      <c r="M734" s="10" t="s">
        <v>14</v>
      </c>
    </row>
    <row r="735" spans="1:13" x14ac:dyDescent="0.25">
      <c r="A735" s="4" t="s">
        <v>2187</v>
      </c>
      <c r="B735" s="9">
        <v>1952</v>
      </c>
      <c r="C735" s="9" t="s">
        <v>2188</v>
      </c>
      <c r="D735" s="9" t="s">
        <v>2189</v>
      </c>
      <c r="E735" s="10">
        <v>4797.1400000000003</v>
      </c>
      <c r="F735" s="10">
        <v>20354807.067511398</v>
      </c>
      <c r="G735" s="10">
        <v>19843897.298886701</v>
      </c>
      <c r="H735" s="16">
        <v>2.5746442895235599E-2</v>
      </c>
      <c r="I735" s="10">
        <v>510909.768624708</v>
      </c>
      <c r="J735" s="10">
        <v>4243.1129938904096</v>
      </c>
      <c r="K735" s="10">
        <v>4136.6100007268396</v>
      </c>
      <c r="L735" s="10" t="s">
        <v>13</v>
      </c>
      <c r="M735" s="10" t="s">
        <v>14</v>
      </c>
    </row>
    <row r="736" spans="1:13" x14ac:dyDescent="0.25">
      <c r="A736" s="4" t="s">
        <v>2190</v>
      </c>
      <c r="B736" s="9">
        <v>1953</v>
      </c>
      <c r="C736" s="9" t="s">
        <v>2191</v>
      </c>
      <c r="D736" s="9" t="s">
        <v>2192</v>
      </c>
      <c r="E736" s="10">
        <v>1995.39</v>
      </c>
      <c r="F736" s="10">
        <v>11619472.629202601</v>
      </c>
      <c r="G736" s="10">
        <v>11603519.7914759</v>
      </c>
      <c r="H736" s="16">
        <v>1.3748274673077701E-3</v>
      </c>
      <c r="I736" s="10">
        <v>15952.83772677</v>
      </c>
      <c r="J736" s="10">
        <v>5823.1586953941896</v>
      </c>
      <c r="K736" s="10">
        <v>5815.1638484085097</v>
      </c>
      <c r="L736" s="10" t="s">
        <v>13</v>
      </c>
      <c r="M736" s="10" t="s">
        <v>297</v>
      </c>
    </row>
    <row r="737" spans="1:13" x14ac:dyDescent="0.25">
      <c r="A737" s="4" t="s">
        <v>2193</v>
      </c>
      <c r="B737" s="9">
        <v>1954</v>
      </c>
      <c r="C737" s="9" t="s">
        <v>2194</v>
      </c>
      <c r="D737" s="9" t="s">
        <v>2195</v>
      </c>
      <c r="E737" s="10">
        <v>754.58</v>
      </c>
      <c r="F737" s="10">
        <v>6486636.8232400296</v>
      </c>
      <c r="G737" s="10">
        <v>5722000.1683938699</v>
      </c>
      <c r="H737" s="16">
        <v>0.133631008798238</v>
      </c>
      <c r="I737" s="10">
        <v>764636.654846163</v>
      </c>
      <c r="J737" s="10">
        <v>8596.3540290493092</v>
      </c>
      <c r="K737" s="10">
        <v>7583.0265424393301</v>
      </c>
      <c r="L737" s="10" t="s">
        <v>27</v>
      </c>
      <c r="M737" s="10" t="s">
        <v>43</v>
      </c>
    </row>
    <row r="738" spans="1:13" x14ac:dyDescent="0.25">
      <c r="A738" s="4" t="s">
        <v>2196</v>
      </c>
      <c r="B738" s="9">
        <v>1955</v>
      </c>
      <c r="C738" s="9" t="s">
        <v>2197</v>
      </c>
      <c r="D738" s="9" t="s">
        <v>2198</v>
      </c>
      <c r="E738" s="10">
        <v>25630.17</v>
      </c>
      <c r="F738" s="10">
        <v>51573358.760690503</v>
      </c>
      <c r="G738" s="10">
        <v>55875651.809201598</v>
      </c>
      <c r="H738" s="16">
        <v>-7.6997635091615196E-2</v>
      </c>
      <c r="I738" s="10">
        <v>-4302293.0485110497</v>
      </c>
      <c r="J738" s="10">
        <v>2012.2129022433501</v>
      </c>
      <c r="K738" s="10">
        <v>2180.07339823347</v>
      </c>
      <c r="L738" s="10" t="s">
        <v>13</v>
      </c>
      <c r="M738" s="10" t="s">
        <v>14</v>
      </c>
    </row>
    <row r="739" spans="1:13" x14ac:dyDescent="0.25">
      <c r="A739" s="4" t="s">
        <v>2199</v>
      </c>
      <c r="B739" s="9">
        <v>1956</v>
      </c>
      <c r="C739" s="9" t="s">
        <v>2200</v>
      </c>
      <c r="D739" s="9" t="s">
        <v>2201</v>
      </c>
      <c r="E739" s="10">
        <v>1917.42</v>
      </c>
      <c r="F739" s="10">
        <v>6167181.9274377199</v>
      </c>
      <c r="G739" s="10">
        <v>6180272.6353630004</v>
      </c>
      <c r="H739" s="16">
        <v>-2.1181440848374602E-3</v>
      </c>
      <c r="I739" s="10">
        <v>-13090.7079252768</v>
      </c>
      <c r="J739" s="10">
        <v>3216.3959526017902</v>
      </c>
      <c r="K739" s="10">
        <v>3223.2232037649501</v>
      </c>
      <c r="L739" s="10" t="s">
        <v>13</v>
      </c>
      <c r="M739" s="10" t="s">
        <v>71</v>
      </c>
    </row>
    <row r="740" spans="1:13" x14ac:dyDescent="0.25">
      <c r="A740" s="4" t="s">
        <v>2202</v>
      </c>
      <c r="B740" s="9">
        <v>1957</v>
      </c>
      <c r="C740" s="9" t="s">
        <v>2203</v>
      </c>
      <c r="D740" s="9" t="s">
        <v>2204</v>
      </c>
      <c r="E740" s="10">
        <v>521.89</v>
      </c>
      <c r="F740" s="10">
        <v>2570911.16628954</v>
      </c>
      <c r="G740" s="10">
        <v>2884862.5533437901</v>
      </c>
      <c r="H740" s="16">
        <v>-0.108827155973291</v>
      </c>
      <c r="I740" s="10">
        <v>-313951.38705425197</v>
      </c>
      <c r="J740" s="10">
        <v>4926.1552554935697</v>
      </c>
      <c r="K740" s="10">
        <v>5527.7214611197596</v>
      </c>
      <c r="L740" s="10" t="s">
        <v>27</v>
      </c>
      <c r="M740" s="10" t="s">
        <v>14</v>
      </c>
    </row>
    <row r="741" spans="1:13" x14ac:dyDescent="0.25">
      <c r="A741" s="4" t="s">
        <v>2205</v>
      </c>
      <c r="B741" s="9">
        <v>1959</v>
      </c>
      <c r="C741" s="9" t="s">
        <v>2206</v>
      </c>
      <c r="D741" s="9" t="s">
        <v>2207</v>
      </c>
      <c r="E741" s="10">
        <v>3353.29</v>
      </c>
      <c r="F741" s="10">
        <v>4382460.8930392396</v>
      </c>
      <c r="G741" s="10">
        <v>5795970.3576964997</v>
      </c>
      <c r="H741" s="16">
        <v>-0.24387796648757001</v>
      </c>
      <c r="I741" s="10">
        <v>-1413509.4646572601</v>
      </c>
      <c r="J741" s="10">
        <v>1306.9137751400101</v>
      </c>
      <c r="K741" s="10">
        <v>1728.44291954961</v>
      </c>
      <c r="L741" s="10" t="s">
        <v>13</v>
      </c>
      <c r="M741" s="10" t="s">
        <v>14</v>
      </c>
    </row>
    <row r="742" spans="1:13" x14ac:dyDescent="0.25">
      <c r="A742" s="4" t="s">
        <v>2208</v>
      </c>
      <c r="B742" s="9">
        <v>1960</v>
      </c>
      <c r="C742" s="9" t="s">
        <v>2209</v>
      </c>
      <c r="D742" s="9" t="s">
        <v>2210</v>
      </c>
      <c r="E742" s="10">
        <v>150.57</v>
      </c>
      <c r="F742" s="10">
        <v>465590.65171200002</v>
      </c>
      <c r="G742" s="10">
        <v>518401.36418916401</v>
      </c>
      <c r="H742" s="16">
        <v>-0.101872248271889</v>
      </c>
      <c r="I742" s="10">
        <v>-52810.712477164401</v>
      </c>
      <c r="J742" s="10">
        <v>3092.18736608886</v>
      </c>
      <c r="K742" s="10">
        <v>3442.9259758860599</v>
      </c>
      <c r="L742" s="10" t="s">
        <v>27</v>
      </c>
      <c r="M742" s="10" t="s">
        <v>14</v>
      </c>
    </row>
    <row r="743" spans="1:13" x14ac:dyDescent="0.25">
      <c r="A743" s="4" t="s">
        <v>2211</v>
      </c>
      <c r="B743" s="9">
        <v>1963</v>
      </c>
      <c r="C743" s="9" t="s">
        <v>2212</v>
      </c>
      <c r="D743" s="9" t="s">
        <v>2213</v>
      </c>
      <c r="E743" s="10">
        <v>6605.49</v>
      </c>
      <c r="F743" s="10">
        <v>8532176.4758584797</v>
      </c>
      <c r="G743" s="10">
        <v>8004216.6406694902</v>
      </c>
      <c r="H743" s="16">
        <v>6.5960213083991096E-2</v>
      </c>
      <c r="I743" s="10">
        <v>527959.83518898697</v>
      </c>
      <c r="J743" s="10">
        <v>1291.6795689431799</v>
      </c>
      <c r="K743" s="10">
        <v>1211.7521396095501</v>
      </c>
      <c r="L743" s="10" t="s">
        <v>13</v>
      </c>
      <c r="M743" s="10" t="s">
        <v>71</v>
      </c>
    </row>
    <row r="744" spans="1:13" x14ac:dyDescent="0.25">
      <c r="A744" s="4" t="s">
        <v>2214</v>
      </c>
      <c r="B744" s="9">
        <v>1969</v>
      </c>
      <c r="C744" s="9" t="s">
        <v>2215</v>
      </c>
      <c r="D744" s="9" t="s">
        <v>2216</v>
      </c>
      <c r="E744" s="10">
        <v>15917.47</v>
      </c>
      <c r="F744" s="10">
        <v>24119546.696464799</v>
      </c>
      <c r="G744" s="10">
        <v>27921996.9723791</v>
      </c>
      <c r="H744" s="16">
        <v>-0.13618117213019201</v>
      </c>
      <c r="I744" s="10">
        <v>-3802450.2759142602</v>
      </c>
      <c r="J744" s="10">
        <v>1515.2877119583</v>
      </c>
      <c r="K744" s="10">
        <v>1754.17305466127</v>
      </c>
      <c r="L744" s="10" t="s">
        <v>27</v>
      </c>
      <c r="M744" s="10" t="s">
        <v>14</v>
      </c>
    </row>
    <row r="745" spans="1:13" x14ac:dyDescent="0.25">
      <c r="A745" s="4" t="s">
        <v>2217</v>
      </c>
      <c r="B745" s="9">
        <v>1970</v>
      </c>
      <c r="C745" s="9" t="s">
        <v>2218</v>
      </c>
      <c r="D745" s="9" t="s">
        <v>2219</v>
      </c>
      <c r="E745" s="10">
        <v>2628.38</v>
      </c>
      <c r="F745" s="10">
        <v>7113983.99483757</v>
      </c>
      <c r="G745" s="10">
        <v>7300817.1987468097</v>
      </c>
      <c r="H745" s="16">
        <v>-2.5590724822053001E-2</v>
      </c>
      <c r="I745" s="10">
        <v>-186833.203909242</v>
      </c>
      <c r="J745" s="10">
        <v>2706.60406594084</v>
      </c>
      <c r="K745" s="10">
        <v>2777.6870919527701</v>
      </c>
      <c r="L745" s="10" t="s">
        <v>13</v>
      </c>
      <c r="M745" s="10" t="s">
        <v>14</v>
      </c>
    </row>
    <row r="746" spans="1:13" x14ac:dyDescent="0.25">
      <c r="A746" s="4" t="s">
        <v>2220</v>
      </c>
      <c r="B746" s="9">
        <v>1971</v>
      </c>
      <c r="C746" s="9" t="s">
        <v>2221</v>
      </c>
      <c r="D746" s="9" t="s">
        <v>2222</v>
      </c>
      <c r="E746" s="10">
        <v>1088.83</v>
      </c>
      <c r="F746" s="10">
        <v>4295051.0829167804</v>
      </c>
      <c r="G746" s="10">
        <v>4285679.4315378498</v>
      </c>
      <c r="H746" s="16">
        <v>2.1867364390266699E-3</v>
      </c>
      <c r="I746" s="10">
        <v>9371.65137893055</v>
      </c>
      <c r="J746" s="10">
        <v>3944.6480009889301</v>
      </c>
      <c r="K746" s="10">
        <v>3936.0409168904698</v>
      </c>
      <c r="L746" s="10" t="s">
        <v>13</v>
      </c>
      <c r="M746" s="10" t="s">
        <v>14</v>
      </c>
    </row>
    <row r="747" spans="1:13" x14ac:dyDescent="0.25">
      <c r="A747" s="4" t="s">
        <v>2223</v>
      </c>
      <c r="B747" s="9">
        <v>1972</v>
      </c>
      <c r="C747" s="9" t="s">
        <v>2224</v>
      </c>
      <c r="D747" s="9" t="s">
        <v>2225</v>
      </c>
      <c r="E747" s="10">
        <v>524.82000000000005</v>
      </c>
      <c r="F747" s="10">
        <v>3896094.2893646699</v>
      </c>
      <c r="G747" s="10">
        <v>3438428.97739247</v>
      </c>
      <c r="H747" s="16">
        <v>0.13310302902323501</v>
      </c>
      <c r="I747" s="10">
        <v>457665.31197220302</v>
      </c>
      <c r="J747" s="10">
        <v>7423.6772405104002</v>
      </c>
      <c r="K747" s="10">
        <v>6551.6348031562602</v>
      </c>
      <c r="L747" s="10" t="s">
        <v>27</v>
      </c>
      <c r="M747" s="10" t="s">
        <v>297</v>
      </c>
    </row>
    <row r="748" spans="1:13" x14ac:dyDescent="0.25">
      <c r="A748" s="4" t="s">
        <v>2226</v>
      </c>
      <c r="B748" s="9">
        <v>1973</v>
      </c>
      <c r="C748" s="9" t="s">
        <v>2227</v>
      </c>
      <c r="D748" s="9" t="s">
        <v>2228</v>
      </c>
      <c r="E748" s="10">
        <v>36928.94</v>
      </c>
      <c r="F748" s="10">
        <v>55435603.512984499</v>
      </c>
      <c r="G748" s="10">
        <v>55320586.932454698</v>
      </c>
      <c r="H748" s="16">
        <v>2.0790918337558798E-3</v>
      </c>
      <c r="I748" s="10">
        <v>115016.580529846</v>
      </c>
      <c r="J748" s="10">
        <v>1501.1425595477299</v>
      </c>
      <c r="K748" s="10">
        <v>1498.02802172103</v>
      </c>
      <c r="L748" s="10" t="s">
        <v>27</v>
      </c>
      <c r="M748" s="10" t="s">
        <v>14</v>
      </c>
    </row>
    <row r="749" spans="1:13" x14ac:dyDescent="0.25">
      <c r="A749" s="4" t="s">
        <v>2229</v>
      </c>
      <c r="B749" s="9">
        <v>1974</v>
      </c>
      <c r="C749" s="9" t="s">
        <v>2230</v>
      </c>
      <c r="D749" s="9" t="s">
        <v>2231</v>
      </c>
      <c r="E749" s="10">
        <v>1059.76</v>
      </c>
      <c r="F749" s="10">
        <v>3608890.2087833202</v>
      </c>
      <c r="G749" s="10">
        <v>3809020.5325609702</v>
      </c>
      <c r="H749" s="16">
        <v>-5.2541151213772203E-2</v>
      </c>
      <c r="I749" s="10">
        <v>-200130.323777649</v>
      </c>
      <c r="J749" s="10">
        <v>3405.3844349506699</v>
      </c>
      <c r="K749" s="10">
        <v>3594.2293845408099</v>
      </c>
      <c r="L749" s="10" t="s">
        <v>27</v>
      </c>
      <c r="M749" s="10" t="s">
        <v>14</v>
      </c>
    </row>
    <row r="750" spans="1:13" x14ac:dyDescent="0.25">
      <c r="A750" s="4" t="s">
        <v>2232</v>
      </c>
      <c r="B750" s="9">
        <v>1975</v>
      </c>
      <c r="C750" s="9" t="s">
        <v>2233</v>
      </c>
      <c r="D750" s="9" t="s">
        <v>2234</v>
      </c>
      <c r="E750" s="10">
        <v>1058.31</v>
      </c>
      <c r="F750" s="10">
        <v>5370837.2844884498</v>
      </c>
      <c r="G750" s="10">
        <v>5193122.9456104096</v>
      </c>
      <c r="H750" s="16">
        <v>3.4221092151931497E-2</v>
      </c>
      <c r="I750" s="10">
        <v>177714.33887804399</v>
      </c>
      <c r="J750" s="10">
        <v>5074.9187709541202</v>
      </c>
      <c r="K750" s="10">
        <v>4906.9960083627702</v>
      </c>
      <c r="L750" s="10" t="s">
        <v>13</v>
      </c>
      <c r="M750" s="10" t="s">
        <v>14</v>
      </c>
    </row>
    <row r="751" spans="1:13" x14ac:dyDescent="0.25">
      <c r="A751" s="4" t="s">
        <v>2235</v>
      </c>
      <c r="B751" s="9">
        <v>1976</v>
      </c>
      <c r="C751" s="9" t="s">
        <v>2236</v>
      </c>
      <c r="D751" s="9" t="s">
        <v>2237</v>
      </c>
      <c r="E751" s="10">
        <v>1145.95</v>
      </c>
      <c r="F751" s="10">
        <v>8007454.3296283996</v>
      </c>
      <c r="G751" s="10">
        <v>7813797.8690919997</v>
      </c>
      <c r="H751" s="16">
        <v>2.47839096660563E-2</v>
      </c>
      <c r="I751" s="10">
        <v>193656.46053639901</v>
      </c>
      <c r="J751" s="10">
        <v>6987.6123126038701</v>
      </c>
      <c r="K751" s="10">
        <v>6818.6202444190403</v>
      </c>
      <c r="L751" s="10" t="s">
        <v>13</v>
      </c>
      <c r="M751" s="10" t="s">
        <v>14</v>
      </c>
    </row>
    <row r="752" spans="1:13" x14ac:dyDescent="0.25">
      <c r="A752" s="4" t="s">
        <v>2238</v>
      </c>
      <c r="B752" s="9">
        <v>1977</v>
      </c>
      <c r="C752" s="9" t="s">
        <v>2239</v>
      </c>
      <c r="D752" s="9" t="s">
        <v>2240</v>
      </c>
      <c r="E752" s="10">
        <v>363.8</v>
      </c>
      <c r="F752" s="10">
        <v>4366464.9465570496</v>
      </c>
      <c r="G752" s="10">
        <v>4534751.1940997802</v>
      </c>
      <c r="H752" s="16">
        <v>-3.7110359607312703E-2</v>
      </c>
      <c r="I752" s="10">
        <v>-168286.24754273301</v>
      </c>
      <c r="J752" s="10">
        <v>12002.377533142</v>
      </c>
      <c r="K752" s="10">
        <v>12464.956553325401</v>
      </c>
      <c r="L752" s="10" t="s">
        <v>27</v>
      </c>
      <c r="M752" s="10" t="s">
        <v>297</v>
      </c>
    </row>
    <row r="753" spans="1:13" x14ac:dyDescent="0.25">
      <c r="A753" s="4" t="s">
        <v>2241</v>
      </c>
      <c r="B753" s="9">
        <v>1978</v>
      </c>
      <c r="C753" s="9" t="s">
        <v>2242</v>
      </c>
      <c r="D753" s="9" t="s">
        <v>2243</v>
      </c>
      <c r="E753" s="10">
        <v>10727.04</v>
      </c>
      <c r="F753" s="10">
        <v>13607461.2228043</v>
      </c>
      <c r="G753" s="10">
        <v>15309043.080744</v>
      </c>
      <c r="H753" s="16">
        <v>-0.111148805902835</v>
      </c>
      <c r="I753" s="10">
        <v>-1701581.85793976</v>
      </c>
      <c r="J753" s="10">
        <v>1268.5196683152401</v>
      </c>
      <c r="K753" s="10">
        <v>1427.1451472861099</v>
      </c>
      <c r="L753" s="10" t="s">
        <v>27</v>
      </c>
      <c r="M753" s="10" t="s">
        <v>14</v>
      </c>
    </row>
    <row r="754" spans="1:13" x14ac:dyDescent="0.25">
      <c r="A754" s="4" t="s">
        <v>2244</v>
      </c>
      <c r="B754" s="9">
        <v>1979</v>
      </c>
      <c r="C754" s="9" t="s">
        <v>2245</v>
      </c>
      <c r="D754" s="9" t="s">
        <v>2246</v>
      </c>
      <c r="E754" s="10">
        <v>1395.27</v>
      </c>
      <c r="F754" s="10">
        <v>4493997.9169800403</v>
      </c>
      <c r="G754" s="10">
        <v>4499319.1529019102</v>
      </c>
      <c r="H754" s="16">
        <v>-1.1826758096146199E-3</v>
      </c>
      <c r="I754" s="10">
        <v>-5321.2359218727797</v>
      </c>
      <c r="J754" s="10">
        <v>3220.8804869165401</v>
      </c>
      <c r="K754" s="10">
        <v>3224.6942548051002</v>
      </c>
      <c r="L754" s="10" t="s">
        <v>13</v>
      </c>
      <c r="M754" s="10" t="s">
        <v>14</v>
      </c>
    </row>
    <row r="755" spans="1:13" x14ac:dyDescent="0.25">
      <c r="A755" s="4" t="s">
        <v>2247</v>
      </c>
      <c r="B755" s="9">
        <v>1980</v>
      </c>
      <c r="C755" s="9" t="s">
        <v>2248</v>
      </c>
      <c r="D755" s="9" t="s">
        <v>2249</v>
      </c>
      <c r="E755" s="10">
        <v>587.53</v>
      </c>
      <c r="F755" s="10">
        <v>3260622.3521569399</v>
      </c>
      <c r="G755" s="10">
        <v>3285512.7965993299</v>
      </c>
      <c r="H755" s="16">
        <v>-7.5758172265065803E-3</v>
      </c>
      <c r="I755" s="10">
        <v>-24890.444442384902</v>
      </c>
      <c r="J755" s="10">
        <v>5549.7121034788697</v>
      </c>
      <c r="K755" s="10">
        <v>5592.0766541271496</v>
      </c>
      <c r="L755" s="10" t="s">
        <v>27</v>
      </c>
      <c r="M755" s="10" t="s">
        <v>43</v>
      </c>
    </row>
    <row r="756" spans="1:13" x14ac:dyDescent="0.25">
      <c r="A756" s="4" t="s">
        <v>2250</v>
      </c>
      <c r="B756" s="9">
        <v>1981</v>
      </c>
      <c r="C756" s="9" t="s">
        <v>2251</v>
      </c>
      <c r="D756" s="9" t="s">
        <v>2252</v>
      </c>
      <c r="E756" s="10">
        <v>291.63</v>
      </c>
      <c r="F756" s="10">
        <v>2575233.2771322899</v>
      </c>
      <c r="G756" s="10">
        <v>2974464.40608925</v>
      </c>
      <c r="H756" s="16">
        <v>-0.13421950121160101</v>
      </c>
      <c r="I756" s="10">
        <v>-399231.12895695999</v>
      </c>
      <c r="J756" s="10">
        <v>8830.4813535380108</v>
      </c>
      <c r="K756" s="10">
        <v>10199.445894075499</v>
      </c>
      <c r="L756" s="10" t="s">
        <v>27</v>
      </c>
      <c r="M756" s="10" t="s">
        <v>43</v>
      </c>
    </row>
    <row r="757" spans="1:13" x14ac:dyDescent="0.25">
      <c r="A757" s="4" t="s">
        <v>2253</v>
      </c>
      <c r="B757" s="9">
        <v>1982</v>
      </c>
      <c r="C757" s="9" t="s">
        <v>2254</v>
      </c>
      <c r="D757" s="9" t="s">
        <v>2255</v>
      </c>
      <c r="E757" s="10">
        <v>10513.29</v>
      </c>
      <c r="F757" s="10">
        <v>13085155.014256399</v>
      </c>
      <c r="G757" s="10">
        <v>11019431.739705799</v>
      </c>
      <c r="H757" s="16">
        <v>0.18746186948163801</v>
      </c>
      <c r="I757" s="10">
        <v>2065723.2745505599</v>
      </c>
      <c r="J757" s="10">
        <v>1244.62989361621</v>
      </c>
      <c r="K757" s="10">
        <v>1048.14303987675</v>
      </c>
      <c r="L757" s="10" t="s">
        <v>27</v>
      </c>
      <c r="M757" s="10" t="s">
        <v>71</v>
      </c>
    </row>
    <row r="758" spans="1:13" x14ac:dyDescent="0.25">
      <c r="A758" s="4" t="s">
        <v>2256</v>
      </c>
      <c r="B758" s="9">
        <v>1983</v>
      </c>
      <c r="C758" s="9" t="s">
        <v>2257</v>
      </c>
      <c r="D758" s="9" t="s">
        <v>2258</v>
      </c>
      <c r="E758" s="10">
        <v>3877.46</v>
      </c>
      <c r="F758" s="10">
        <v>10077348.7037542</v>
      </c>
      <c r="G758" s="10">
        <v>9056572.3272942808</v>
      </c>
      <c r="H758" s="16">
        <v>0.112711116255715</v>
      </c>
      <c r="I758" s="10">
        <v>1020776.37645995</v>
      </c>
      <c r="J758" s="10">
        <v>2598.95619909792</v>
      </c>
      <c r="K758" s="10">
        <v>2335.6971644567002</v>
      </c>
      <c r="L758" s="10" t="s">
        <v>27</v>
      </c>
      <c r="M758" s="10" t="s">
        <v>14</v>
      </c>
    </row>
    <row r="759" spans="1:13" x14ac:dyDescent="0.25">
      <c r="A759" s="4" t="s">
        <v>2259</v>
      </c>
      <c r="B759" s="9">
        <v>1984</v>
      </c>
      <c r="C759" s="9" t="s">
        <v>2260</v>
      </c>
      <c r="D759" s="9" t="s">
        <v>2261</v>
      </c>
      <c r="E759" s="10">
        <v>1547.31</v>
      </c>
      <c r="F759" s="10">
        <v>7060663.2370937904</v>
      </c>
      <c r="G759" s="10">
        <v>6884603.8479827102</v>
      </c>
      <c r="H759" s="16">
        <v>2.5572915014226299E-2</v>
      </c>
      <c r="I759" s="10">
        <v>176059.38911107701</v>
      </c>
      <c r="J759" s="10">
        <v>4563.1859401760403</v>
      </c>
      <c r="K759" s="10">
        <v>4449.4017669262903</v>
      </c>
      <c r="L759" s="10" t="s">
        <v>27</v>
      </c>
      <c r="M759" s="10" t="s">
        <v>14</v>
      </c>
    </row>
    <row r="760" spans="1:13" x14ac:dyDescent="0.25">
      <c r="A760" s="4" t="s">
        <v>2262</v>
      </c>
      <c r="B760" s="9">
        <v>1985</v>
      </c>
      <c r="C760" s="9" t="s">
        <v>2263</v>
      </c>
      <c r="D760" s="9" t="s">
        <v>2264</v>
      </c>
      <c r="E760" s="10">
        <v>1107.69</v>
      </c>
      <c r="F760" s="10">
        <v>7593351.6869300297</v>
      </c>
      <c r="G760" s="10">
        <v>7703157.0246312805</v>
      </c>
      <c r="H760" s="16">
        <v>-1.42545890405894E-2</v>
      </c>
      <c r="I760" s="10">
        <v>-109805.33770124801</v>
      </c>
      <c r="J760" s="10">
        <v>6855.1234433190102</v>
      </c>
      <c r="K760" s="10">
        <v>6954.2534685979599</v>
      </c>
      <c r="L760" s="10" t="s">
        <v>13</v>
      </c>
      <c r="M760" s="10" t="s">
        <v>14</v>
      </c>
    </row>
    <row r="761" spans="1:13" x14ac:dyDescent="0.25">
      <c r="A761" s="4" t="s">
        <v>2265</v>
      </c>
      <c r="B761" s="9">
        <v>1986</v>
      </c>
      <c r="C761" s="9" t="s">
        <v>2266</v>
      </c>
      <c r="D761" s="9" t="s">
        <v>2267</v>
      </c>
      <c r="E761" s="10">
        <v>627.54999999999995</v>
      </c>
      <c r="F761" s="10">
        <v>7472325.5187842799</v>
      </c>
      <c r="G761" s="10">
        <v>7210536.8265619501</v>
      </c>
      <c r="H761" s="16">
        <v>3.6306408041348902E-2</v>
      </c>
      <c r="I761" s="10">
        <v>261788.692222332</v>
      </c>
      <c r="J761" s="10">
        <v>11907.1397000785</v>
      </c>
      <c r="K761" s="10">
        <v>11489.9798048951</v>
      </c>
      <c r="L761" s="10" t="s">
        <v>27</v>
      </c>
      <c r="M761" s="10" t="s">
        <v>71</v>
      </c>
    </row>
    <row r="762" spans="1:13" x14ac:dyDescent="0.25">
      <c r="A762" s="4" t="s">
        <v>2268</v>
      </c>
      <c r="B762" s="9">
        <v>1987</v>
      </c>
      <c r="C762" s="9" t="s">
        <v>2269</v>
      </c>
      <c r="D762" s="9" t="s">
        <v>2270</v>
      </c>
      <c r="E762" s="10">
        <v>345.44</v>
      </c>
      <c r="F762" s="10">
        <v>2562585.8886441598</v>
      </c>
      <c r="G762" s="10">
        <v>2250101.9674162599</v>
      </c>
      <c r="H762" s="16">
        <v>0.138875449092077</v>
      </c>
      <c r="I762" s="10">
        <v>312483.92122790002</v>
      </c>
      <c r="J762" s="10">
        <v>7418.3241334071299</v>
      </c>
      <c r="K762" s="10">
        <v>6513.7273257765701</v>
      </c>
      <c r="L762" s="10" t="s">
        <v>27</v>
      </c>
      <c r="M762" s="10" t="s">
        <v>14</v>
      </c>
    </row>
    <row r="763" spans="1:13" x14ac:dyDescent="0.25">
      <c r="A763" s="4" t="s">
        <v>2271</v>
      </c>
      <c r="B763" s="9">
        <v>1988</v>
      </c>
      <c r="C763" s="9" t="s">
        <v>2272</v>
      </c>
      <c r="D763" s="9" t="s">
        <v>2273</v>
      </c>
      <c r="E763" s="10">
        <v>676.76</v>
      </c>
      <c r="F763" s="10">
        <v>7762892.0089052003</v>
      </c>
      <c r="G763" s="10">
        <v>6517905.1566551002</v>
      </c>
      <c r="H763" s="16">
        <v>0.191010274363828</v>
      </c>
      <c r="I763" s="10">
        <v>1244986.8522501001</v>
      </c>
      <c r="J763" s="10">
        <v>11470.672038692001</v>
      </c>
      <c r="K763" s="10">
        <v>9631.0437328670505</v>
      </c>
      <c r="L763" s="10" t="s">
        <v>13</v>
      </c>
      <c r="M763" s="10" t="s">
        <v>14</v>
      </c>
    </row>
    <row r="764" spans="1:13" x14ac:dyDescent="0.25">
      <c r="A764" s="4" t="s">
        <v>2274</v>
      </c>
      <c r="B764" s="9">
        <v>1989</v>
      </c>
      <c r="C764" s="9" t="s">
        <v>2275</v>
      </c>
      <c r="D764" s="9" t="s">
        <v>2276</v>
      </c>
      <c r="E764" s="10">
        <v>1385.22</v>
      </c>
      <c r="F764" s="10">
        <v>20209082.486221001</v>
      </c>
      <c r="G764" s="10">
        <v>18543695.101146702</v>
      </c>
      <c r="H764" s="16">
        <v>8.9808820517721405E-2</v>
      </c>
      <c r="I764" s="10">
        <v>1665387.3850742399</v>
      </c>
      <c r="J764" s="10">
        <v>14589.0778982551</v>
      </c>
      <c r="K764" s="10">
        <v>13386.8231047391</v>
      </c>
      <c r="L764" s="10" t="s">
        <v>27</v>
      </c>
      <c r="M764" s="10" t="s">
        <v>297</v>
      </c>
    </row>
    <row r="765" spans="1:13" x14ac:dyDescent="0.25">
      <c r="A765" s="4" t="s">
        <v>2277</v>
      </c>
      <c r="B765" s="9">
        <v>1990</v>
      </c>
      <c r="C765" s="9" t="s">
        <v>2278</v>
      </c>
      <c r="D765" s="9" t="s">
        <v>2279</v>
      </c>
      <c r="E765" s="10">
        <v>1210.52</v>
      </c>
      <c r="F765" s="10">
        <v>26011948.166874301</v>
      </c>
      <c r="G765" s="10">
        <v>26297485.597743198</v>
      </c>
      <c r="H765" s="16">
        <v>-1.0857974607786799E-2</v>
      </c>
      <c r="I765" s="10">
        <v>-285537.43086893501</v>
      </c>
      <c r="J765" s="10">
        <v>21488.243206947602</v>
      </c>
      <c r="K765" s="10">
        <v>21724.123184865301</v>
      </c>
      <c r="L765" s="10" t="s">
        <v>27</v>
      </c>
      <c r="M765" s="10" t="s">
        <v>14</v>
      </c>
    </row>
    <row r="766" spans="1:13" x14ac:dyDescent="0.25">
      <c r="A766" s="4" t="s">
        <v>2280</v>
      </c>
      <c r="B766" s="9">
        <v>1991</v>
      </c>
      <c r="C766" s="9" t="s">
        <v>2281</v>
      </c>
      <c r="D766" s="9" t="s">
        <v>2282</v>
      </c>
      <c r="E766" s="10">
        <v>4770.12</v>
      </c>
      <c r="F766" s="10">
        <v>7711667.75722118</v>
      </c>
      <c r="G766" s="10">
        <v>8504736.0978190396</v>
      </c>
      <c r="H766" s="16">
        <v>-9.3250199827039207E-2</v>
      </c>
      <c r="I766" s="10">
        <v>-793068.340597859</v>
      </c>
      <c r="J766" s="10">
        <v>1616.6611651742901</v>
      </c>
      <c r="K766" s="10">
        <v>1782.91868921936</v>
      </c>
      <c r="L766" s="10" t="s">
        <v>27</v>
      </c>
      <c r="M766" s="10" t="s">
        <v>14</v>
      </c>
    </row>
    <row r="767" spans="1:13" x14ac:dyDescent="0.25">
      <c r="A767" s="4" t="s">
        <v>2283</v>
      </c>
      <c r="B767" s="9">
        <v>1992</v>
      </c>
      <c r="C767" s="9" t="s">
        <v>2284</v>
      </c>
      <c r="D767" s="9" t="s">
        <v>2285</v>
      </c>
      <c r="E767" s="10">
        <v>499.08</v>
      </c>
      <c r="F767" s="10">
        <v>1453818.55002616</v>
      </c>
      <c r="G767" s="10">
        <v>1552572.6695834999</v>
      </c>
      <c r="H767" s="16">
        <v>-6.3606761533316694E-2</v>
      </c>
      <c r="I767" s="10">
        <v>-98754.119557342696</v>
      </c>
      <c r="J767" s="10">
        <v>2912.9970145591101</v>
      </c>
      <c r="K767" s="10">
        <v>3110.8693387503099</v>
      </c>
      <c r="L767" s="10" t="s">
        <v>27</v>
      </c>
      <c r="M767" s="10" t="s">
        <v>297</v>
      </c>
    </row>
    <row r="768" spans="1:13" x14ac:dyDescent="0.25">
      <c r="A768" s="4" t="s">
        <v>2286</v>
      </c>
      <c r="B768" s="9">
        <v>1995</v>
      </c>
      <c r="C768" s="9" t="s">
        <v>2287</v>
      </c>
      <c r="D768" s="9" t="s">
        <v>2288</v>
      </c>
      <c r="E768" s="10">
        <v>5693.38</v>
      </c>
      <c r="F768" s="10">
        <v>9097016.5422114003</v>
      </c>
      <c r="G768" s="10">
        <v>8959991.5724768192</v>
      </c>
      <c r="H768" s="16">
        <v>1.52929797563079E-2</v>
      </c>
      <c r="I768" s="10">
        <v>137024.969734577</v>
      </c>
      <c r="J768" s="10">
        <v>1597.82353227984</v>
      </c>
      <c r="K768" s="10">
        <v>1573.7561119188999</v>
      </c>
      <c r="L768" s="10" t="s">
        <v>27</v>
      </c>
      <c r="M768" s="10" t="s">
        <v>14</v>
      </c>
    </row>
    <row r="769" spans="1:13" x14ac:dyDescent="0.25">
      <c r="A769" s="4" t="s">
        <v>2289</v>
      </c>
      <c r="B769" s="9">
        <v>1996</v>
      </c>
      <c r="C769" s="9" t="s">
        <v>2290</v>
      </c>
      <c r="D769" s="9" t="s">
        <v>2291</v>
      </c>
      <c r="E769" s="10">
        <v>537.11</v>
      </c>
      <c r="F769" s="10">
        <v>2269698.0983054698</v>
      </c>
      <c r="G769" s="10">
        <v>2605973.0571689899</v>
      </c>
      <c r="H769" s="16">
        <v>-0.129040075045456</v>
      </c>
      <c r="I769" s="10">
        <v>-336274.95886352297</v>
      </c>
      <c r="J769" s="10">
        <v>4225.76026941496</v>
      </c>
      <c r="K769" s="10">
        <v>4851.8423733853297</v>
      </c>
      <c r="L769" s="10" t="s">
        <v>88</v>
      </c>
      <c r="M769" s="10" t="s">
        <v>14</v>
      </c>
    </row>
    <row r="770" spans="1:13" x14ac:dyDescent="0.25">
      <c r="A770" s="4" t="s">
        <v>2292</v>
      </c>
      <c r="B770" s="9">
        <v>1997</v>
      </c>
      <c r="C770" s="9" t="s">
        <v>2293</v>
      </c>
      <c r="D770" s="9" t="s">
        <v>2294</v>
      </c>
      <c r="E770" s="10">
        <v>502.27</v>
      </c>
      <c r="F770" s="10">
        <v>3306480.5071763499</v>
      </c>
      <c r="G770" s="10">
        <v>3070654.8847952299</v>
      </c>
      <c r="H770" s="16">
        <v>7.6799780903038503E-2</v>
      </c>
      <c r="I770" s="10">
        <v>235825.622381119</v>
      </c>
      <c r="J770" s="10">
        <v>6583.0738590326901</v>
      </c>
      <c r="K770" s="10">
        <v>6113.55423337096</v>
      </c>
      <c r="L770" s="10" t="s">
        <v>27</v>
      </c>
      <c r="M770" s="10" t="s">
        <v>297</v>
      </c>
    </row>
    <row r="771" spans="1:13" x14ac:dyDescent="0.25">
      <c r="A771" s="4" t="s">
        <v>2295</v>
      </c>
      <c r="B771" s="9">
        <v>1998</v>
      </c>
      <c r="C771" s="9" t="s">
        <v>2296</v>
      </c>
      <c r="D771" s="9" t="s">
        <v>2297</v>
      </c>
      <c r="E771" s="10">
        <v>701.39</v>
      </c>
      <c r="F771" s="10">
        <v>7628001.1632103901</v>
      </c>
      <c r="G771" s="10">
        <v>6850089.8928249804</v>
      </c>
      <c r="H771" s="16">
        <v>0.113562198826066</v>
      </c>
      <c r="I771" s="10">
        <v>777911.27038541401</v>
      </c>
      <c r="J771" s="10">
        <v>10875.548786282099</v>
      </c>
      <c r="K771" s="10">
        <v>9766.4493260881609</v>
      </c>
      <c r="L771" s="10" t="s">
        <v>27</v>
      </c>
      <c r="M771" s="10" t="s">
        <v>14</v>
      </c>
    </row>
    <row r="772" spans="1:13" x14ac:dyDescent="0.25">
      <c r="A772" s="4" t="s">
        <v>2298</v>
      </c>
      <c r="B772" s="9">
        <v>1999</v>
      </c>
      <c r="C772" s="9" t="s">
        <v>2299</v>
      </c>
      <c r="D772" s="9" t="s">
        <v>2300</v>
      </c>
      <c r="E772" s="10">
        <v>723.39</v>
      </c>
      <c r="F772" s="10">
        <v>13058254.3107333</v>
      </c>
      <c r="G772" s="10">
        <v>13696353.8971665</v>
      </c>
      <c r="H772" s="16">
        <v>-4.6589011296294697E-2</v>
      </c>
      <c r="I772" s="10">
        <v>-638099.58643313695</v>
      </c>
      <c r="J772" s="10">
        <v>18051.471973255499</v>
      </c>
      <c r="K772" s="10">
        <v>18933.568195809301</v>
      </c>
      <c r="L772" s="10" t="s">
        <v>13</v>
      </c>
      <c r="M772" s="10" t="s">
        <v>14</v>
      </c>
    </row>
    <row r="773" spans="1:13" x14ac:dyDescent="0.25">
      <c r="A773" s="4" t="s">
        <v>2301</v>
      </c>
      <c r="B773" s="9">
        <v>2000</v>
      </c>
      <c r="C773" s="9" t="s">
        <v>2302</v>
      </c>
      <c r="D773" s="9" t="s">
        <v>2303</v>
      </c>
      <c r="E773" s="10">
        <v>974.59</v>
      </c>
      <c r="F773" s="10">
        <v>3648034.1984951799</v>
      </c>
      <c r="G773" s="10">
        <v>3613711.2544726701</v>
      </c>
      <c r="H773" s="16">
        <v>9.4979763477320792E-3</v>
      </c>
      <c r="I773" s="10">
        <v>34322.944022514901</v>
      </c>
      <c r="J773" s="10">
        <v>3743.1475784639501</v>
      </c>
      <c r="K773" s="10">
        <v>3707.9297494050502</v>
      </c>
      <c r="L773" s="10" t="s">
        <v>27</v>
      </c>
      <c r="M773" s="10" t="s">
        <v>14</v>
      </c>
    </row>
    <row r="774" spans="1:13" x14ac:dyDescent="0.25">
      <c r="A774" s="4" t="s">
        <v>2304</v>
      </c>
      <c r="B774" s="9">
        <v>2001</v>
      </c>
      <c r="C774" s="9" t="s">
        <v>2305</v>
      </c>
      <c r="D774" s="9" t="s">
        <v>2306</v>
      </c>
      <c r="E774" s="10">
        <v>812.43</v>
      </c>
      <c r="F774" s="10">
        <v>5097249.3503223602</v>
      </c>
      <c r="G774" s="10">
        <v>4976124.9472392602</v>
      </c>
      <c r="H774" s="16">
        <v>2.4341109672155501E-2</v>
      </c>
      <c r="I774" s="10">
        <v>121124.4030831</v>
      </c>
      <c r="J774" s="10">
        <v>6274.0781979030298</v>
      </c>
      <c r="K774" s="10">
        <v>6124.9891648994499</v>
      </c>
      <c r="L774" s="10" t="s">
        <v>27</v>
      </c>
      <c r="M774" s="10" t="s">
        <v>14</v>
      </c>
    </row>
    <row r="775" spans="1:13" x14ac:dyDescent="0.25">
      <c r="A775" s="4" t="s">
        <v>2307</v>
      </c>
      <c r="B775" s="9">
        <v>2002</v>
      </c>
      <c r="C775" s="9" t="s">
        <v>2308</v>
      </c>
      <c r="D775" s="9" t="s">
        <v>2309</v>
      </c>
      <c r="E775" s="10">
        <v>1073.3900000000001</v>
      </c>
      <c r="F775" s="10">
        <v>9506927.4663687497</v>
      </c>
      <c r="G775" s="10">
        <v>9583006.5193263795</v>
      </c>
      <c r="H775" s="16">
        <v>-7.9389545237393798E-3</v>
      </c>
      <c r="I775" s="10">
        <v>-76079.052957629799</v>
      </c>
      <c r="J775" s="10">
        <v>8856.9182369583705</v>
      </c>
      <c r="K775" s="10">
        <v>8927.7956002258106</v>
      </c>
      <c r="L775" s="10" t="s">
        <v>27</v>
      </c>
      <c r="M775" s="10" t="s">
        <v>14</v>
      </c>
    </row>
    <row r="776" spans="1:13" x14ac:dyDescent="0.25">
      <c r="A776" s="4" t="s">
        <v>2310</v>
      </c>
      <c r="B776" s="9">
        <v>2003</v>
      </c>
      <c r="C776" s="9" t="s">
        <v>2311</v>
      </c>
      <c r="D776" s="9" t="s">
        <v>2312</v>
      </c>
      <c r="E776" s="10">
        <v>829.34</v>
      </c>
      <c r="F776" s="10">
        <v>13020471.9523651</v>
      </c>
      <c r="G776" s="10">
        <v>13205681.369905001</v>
      </c>
      <c r="H776" s="16">
        <v>-1.4024980033370601E-2</v>
      </c>
      <c r="I776" s="10">
        <v>-185209.41753997299</v>
      </c>
      <c r="J776" s="10">
        <v>15699.7997834001</v>
      </c>
      <c r="K776" s="10">
        <v>15923.1212408723</v>
      </c>
      <c r="L776" s="10" t="s">
        <v>13</v>
      </c>
      <c r="M776" s="10" t="s">
        <v>14</v>
      </c>
    </row>
    <row r="777" spans="1:13" x14ac:dyDescent="0.25">
      <c r="A777" s="4" t="s">
        <v>2313</v>
      </c>
      <c r="B777" s="9">
        <v>2004</v>
      </c>
      <c r="C777" s="9" t="s">
        <v>2314</v>
      </c>
      <c r="D777" s="9" t="s">
        <v>2315</v>
      </c>
      <c r="E777" s="10">
        <v>2279.0700000000002</v>
      </c>
      <c r="F777" s="10">
        <v>7790916.7309212303</v>
      </c>
      <c r="G777" s="10">
        <v>8655049.8440458998</v>
      </c>
      <c r="H777" s="16">
        <v>-9.9841494699090205E-2</v>
      </c>
      <c r="I777" s="10">
        <v>-864133.11312467</v>
      </c>
      <c r="J777" s="10">
        <v>3418.4631147447099</v>
      </c>
      <c r="K777" s="10">
        <v>3797.6235236503899</v>
      </c>
      <c r="L777" s="10" t="s">
        <v>27</v>
      </c>
      <c r="M777" s="10" t="s">
        <v>14</v>
      </c>
    </row>
    <row r="778" spans="1:13" x14ac:dyDescent="0.25">
      <c r="A778" s="4" t="s">
        <v>2316</v>
      </c>
      <c r="B778" s="9">
        <v>2005</v>
      </c>
      <c r="C778" s="9" t="s">
        <v>2317</v>
      </c>
      <c r="D778" s="9" t="s">
        <v>2318</v>
      </c>
      <c r="E778" s="10">
        <v>1423.58</v>
      </c>
      <c r="F778" s="10">
        <v>7910955.4297101498</v>
      </c>
      <c r="G778" s="10">
        <v>7701330.5791514097</v>
      </c>
      <c r="H778" s="16">
        <v>2.7219303002810901E-2</v>
      </c>
      <c r="I778" s="10">
        <v>209624.85055873601</v>
      </c>
      <c r="J778" s="10">
        <v>5557.0852566839603</v>
      </c>
      <c r="K778" s="10">
        <v>5409.8333631769301</v>
      </c>
      <c r="L778" s="10" t="s">
        <v>27</v>
      </c>
      <c r="M778" s="10" t="s">
        <v>14</v>
      </c>
    </row>
    <row r="779" spans="1:13" x14ac:dyDescent="0.25">
      <c r="A779" s="4" t="s">
        <v>2319</v>
      </c>
      <c r="B779" s="9">
        <v>2006</v>
      </c>
      <c r="C779" s="9" t="s">
        <v>2320</v>
      </c>
      <c r="D779" s="9" t="s">
        <v>2321</v>
      </c>
      <c r="E779" s="10">
        <v>1007.45</v>
      </c>
      <c r="F779" s="10">
        <v>9280499.8827208001</v>
      </c>
      <c r="G779" s="10">
        <v>8440781.7158760205</v>
      </c>
      <c r="H779" s="16">
        <v>9.9483459602489194E-2</v>
      </c>
      <c r="I779" s="10">
        <v>839718.16684478102</v>
      </c>
      <c r="J779" s="10">
        <v>9211.8714404891598</v>
      </c>
      <c r="K779" s="10">
        <v>8378.3629121802805</v>
      </c>
      <c r="L779" s="10" t="s">
        <v>27</v>
      </c>
      <c r="M779" s="10" t="s">
        <v>14</v>
      </c>
    </row>
    <row r="780" spans="1:13" x14ac:dyDescent="0.25">
      <c r="A780" s="4" t="s">
        <v>2322</v>
      </c>
      <c r="B780" s="9">
        <v>2007</v>
      </c>
      <c r="C780" s="9" t="s">
        <v>2323</v>
      </c>
      <c r="D780" s="9" t="s">
        <v>2324</v>
      </c>
      <c r="E780" s="10">
        <v>433.16</v>
      </c>
      <c r="F780" s="10">
        <v>6890325.9093175204</v>
      </c>
      <c r="G780" s="10">
        <v>7153205.2980589503</v>
      </c>
      <c r="H780" s="16">
        <v>-3.6749873348771202E-2</v>
      </c>
      <c r="I780" s="10">
        <v>-262879.38874142501</v>
      </c>
      <c r="J780" s="10">
        <v>15907.1149444028</v>
      </c>
      <c r="K780" s="10">
        <v>16514.002442651501</v>
      </c>
      <c r="L780" s="10" t="s">
        <v>13</v>
      </c>
      <c r="M780" s="10" t="s">
        <v>14</v>
      </c>
    </row>
    <row r="781" spans="1:13" x14ac:dyDescent="0.25">
      <c r="A781" s="4" t="s">
        <v>2325</v>
      </c>
      <c r="B781" s="9">
        <v>2008</v>
      </c>
      <c r="C781" s="9" t="s">
        <v>2326</v>
      </c>
      <c r="D781" s="9" t="s">
        <v>2327</v>
      </c>
      <c r="E781" s="10">
        <v>398.87</v>
      </c>
      <c r="F781" s="10">
        <v>948079.28927419998</v>
      </c>
      <c r="G781" s="10">
        <v>1169177.74380293</v>
      </c>
      <c r="H781" s="16">
        <v>-0.18910593851160301</v>
      </c>
      <c r="I781" s="10">
        <v>-221098.45452873199</v>
      </c>
      <c r="J781" s="10">
        <v>2376.9130024173301</v>
      </c>
      <c r="K781" s="10">
        <v>2931.2250703310101</v>
      </c>
      <c r="L781" s="10" t="s">
        <v>27</v>
      </c>
      <c r="M781" s="10" t="s">
        <v>14</v>
      </c>
    </row>
    <row r="782" spans="1:13" x14ac:dyDescent="0.25">
      <c r="A782" s="4" t="s">
        <v>2328</v>
      </c>
      <c r="B782" s="9">
        <v>2009</v>
      </c>
      <c r="C782" s="9" t="s">
        <v>2329</v>
      </c>
      <c r="D782" s="9" t="s">
        <v>2330</v>
      </c>
      <c r="E782" s="10">
        <v>266.43</v>
      </c>
      <c r="F782" s="10">
        <v>1380912.7941102399</v>
      </c>
      <c r="G782" s="10">
        <v>1213918.6638143</v>
      </c>
      <c r="H782" s="16">
        <v>0.13756616095778801</v>
      </c>
      <c r="I782" s="10">
        <v>166994.13029594099</v>
      </c>
      <c r="J782" s="10">
        <v>5183.0229107466903</v>
      </c>
      <c r="K782" s="10">
        <v>4556.2386511064797</v>
      </c>
      <c r="L782" s="10" t="s">
        <v>88</v>
      </c>
      <c r="M782" s="10" t="s">
        <v>14</v>
      </c>
    </row>
    <row r="783" spans="1:13" x14ac:dyDescent="0.25">
      <c r="A783" s="4" t="s">
        <v>2331</v>
      </c>
      <c r="B783" s="9">
        <v>2010</v>
      </c>
      <c r="C783" s="9" t="s">
        <v>2332</v>
      </c>
      <c r="D783" s="9" t="s">
        <v>2333</v>
      </c>
      <c r="E783" s="10">
        <v>240.65</v>
      </c>
      <c r="F783" s="10">
        <v>1900685.54463032</v>
      </c>
      <c r="G783" s="10">
        <v>1834512.3052181599</v>
      </c>
      <c r="H783" s="16">
        <v>3.6071297654385999E-2</v>
      </c>
      <c r="I783" s="10">
        <v>66173.239412158</v>
      </c>
      <c r="J783" s="10">
        <v>7898.1323275724899</v>
      </c>
      <c r="K783" s="10">
        <v>7623.1552263376798</v>
      </c>
      <c r="L783" s="10" t="s">
        <v>27</v>
      </c>
      <c r="M783" s="10" t="s">
        <v>14</v>
      </c>
    </row>
    <row r="784" spans="1:13" x14ac:dyDescent="0.25">
      <c r="A784" s="4" t="s">
        <v>2334</v>
      </c>
      <c r="B784" s="9">
        <v>2012</v>
      </c>
      <c r="C784" s="9" t="s">
        <v>2335</v>
      </c>
      <c r="D784" s="9" t="s">
        <v>2336</v>
      </c>
      <c r="E784" s="10">
        <v>197.48</v>
      </c>
      <c r="F784" s="10">
        <v>462533.17849239998</v>
      </c>
      <c r="G784" s="10">
        <v>317414.026915533</v>
      </c>
      <c r="H784" s="16">
        <v>0.45719199301637897</v>
      </c>
      <c r="I784" s="10">
        <v>145119.15157686701</v>
      </c>
      <c r="J784" s="10">
        <v>2342.1773267794201</v>
      </c>
      <c r="K784" s="10">
        <v>1607.32239677706</v>
      </c>
      <c r="L784" s="10" t="s">
        <v>88</v>
      </c>
      <c r="M784" s="10" t="s">
        <v>14</v>
      </c>
    </row>
    <row r="785" spans="1:13" x14ac:dyDescent="0.25">
      <c r="A785" s="4" t="s">
        <v>2337</v>
      </c>
      <c r="B785" s="9">
        <v>2013</v>
      </c>
      <c r="C785" s="9" t="s">
        <v>2287</v>
      </c>
      <c r="D785" s="9" t="s">
        <v>2288</v>
      </c>
      <c r="E785" s="10">
        <v>530.21</v>
      </c>
      <c r="F785" s="10">
        <v>1006180.84037068</v>
      </c>
      <c r="G785" s="10">
        <v>779959.71361228195</v>
      </c>
      <c r="H785" s="16">
        <v>0.29004206603272398</v>
      </c>
      <c r="I785" s="10">
        <v>226221.12675839799</v>
      </c>
      <c r="J785" s="10">
        <v>1897.70249593686</v>
      </c>
      <c r="K785" s="10">
        <v>1471.03923655209</v>
      </c>
      <c r="L785" s="10" t="s">
        <v>88</v>
      </c>
      <c r="M785" s="10" t="s">
        <v>71</v>
      </c>
    </row>
    <row r="786" spans="1:13" x14ac:dyDescent="0.25">
      <c r="A786" s="4" t="s">
        <v>2338</v>
      </c>
      <c r="B786" s="9">
        <v>2014</v>
      </c>
      <c r="C786" s="9" t="s">
        <v>2281</v>
      </c>
      <c r="D786" s="9" t="s">
        <v>2282</v>
      </c>
      <c r="E786" s="10">
        <v>423.02</v>
      </c>
      <c r="F786" s="10">
        <v>809537.09044164</v>
      </c>
      <c r="G786" s="10">
        <v>770320.88560644595</v>
      </c>
      <c r="H786" s="16">
        <v>5.0908920643272002E-2</v>
      </c>
      <c r="I786" s="10">
        <v>39216.204835193603</v>
      </c>
      <c r="J786" s="10">
        <v>1913.7087854986501</v>
      </c>
      <c r="K786" s="10">
        <v>1821.00346462684</v>
      </c>
      <c r="L786" s="10" t="s">
        <v>88</v>
      </c>
      <c r="M786" s="10" t="s">
        <v>14</v>
      </c>
    </row>
    <row r="787" spans="1:13" x14ac:dyDescent="0.25">
      <c r="A787" s="4" t="s">
        <v>2339</v>
      </c>
      <c r="B787" s="9">
        <v>2015</v>
      </c>
      <c r="C787" s="9" t="s">
        <v>2340</v>
      </c>
      <c r="D787" s="9" t="s">
        <v>2341</v>
      </c>
      <c r="E787" s="10">
        <v>7150.73</v>
      </c>
      <c r="F787" s="10">
        <v>15088656.164399499</v>
      </c>
      <c r="G787" s="10">
        <v>22471722.470664799</v>
      </c>
      <c r="H787" s="16">
        <v>-0.32854919403278399</v>
      </c>
      <c r="I787" s="10">
        <v>-7383066.3062653104</v>
      </c>
      <c r="J787" s="10">
        <v>2110.08612608775</v>
      </c>
      <c r="K787" s="10">
        <v>3142.577397086</v>
      </c>
      <c r="L787" s="10" t="s">
        <v>27</v>
      </c>
      <c r="M787" s="10" t="s">
        <v>14</v>
      </c>
    </row>
    <row r="788" spans="1:13" x14ac:dyDescent="0.25">
      <c r="A788" s="4" t="s">
        <v>2342</v>
      </c>
      <c r="B788" s="9">
        <v>2016</v>
      </c>
      <c r="C788" s="9" t="s">
        <v>2343</v>
      </c>
      <c r="D788" s="9" t="s">
        <v>2344</v>
      </c>
      <c r="E788" s="10">
        <v>5914.45</v>
      </c>
      <c r="F788" s="10">
        <v>22920101.7530412</v>
      </c>
      <c r="G788" s="10">
        <v>25649914.566708598</v>
      </c>
      <c r="H788" s="16">
        <v>-0.106425805301138</v>
      </c>
      <c r="I788" s="10">
        <v>-2729812.8136673602</v>
      </c>
      <c r="J788" s="10">
        <v>3875.2718770200499</v>
      </c>
      <c r="K788" s="10">
        <v>4336.8216092296998</v>
      </c>
      <c r="L788" s="10" t="s">
        <v>27</v>
      </c>
      <c r="M788" s="10" t="s">
        <v>14</v>
      </c>
    </row>
    <row r="789" spans="1:13" x14ac:dyDescent="0.25">
      <c r="A789" s="4" t="s">
        <v>2345</v>
      </c>
      <c r="B789" s="9">
        <v>2017</v>
      </c>
      <c r="C789" s="9" t="s">
        <v>2346</v>
      </c>
      <c r="D789" s="9" t="s">
        <v>2347</v>
      </c>
      <c r="E789" s="10">
        <v>1113.19</v>
      </c>
      <c r="F789" s="10">
        <v>6930725.28768666</v>
      </c>
      <c r="G789" s="10">
        <v>7394080.1176266102</v>
      </c>
      <c r="H789" s="16">
        <v>-6.2665649082617403E-2</v>
      </c>
      <c r="I789" s="10">
        <v>-463354.829939947</v>
      </c>
      <c r="J789" s="10">
        <v>6226.0039056105998</v>
      </c>
      <c r="K789" s="10">
        <v>6642.2444664671903</v>
      </c>
      <c r="L789" s="10" t="s">
        <v>27</v>
      </c>
      <c r="M789" s="10" t="s">
        <v>14</v>
      </c>
    </row>
    <row r="790" spans="1:13" x14ac:dyDescent="0.25">
      <c r="A790" s="4" t="s">
        <v>2348</v>
      </c>
      <c r="B790" s="9">
        <v>2018</v>
      </c>
      <c r="C790" s="9" t="s">
        <v>2349</v>
      </c>
      <c r="D790" s="9" t="s">
        <v>2350</v>
      </c>
      <c r="E790" s="10">
        <v>446.23</v>
      </c>
      <c r="F790" s="10">
        <v>4940795.30280165</v>
      </c>
      <c r="G790" s="10">
        <v>5078363.3317182399</v>
      </c>
      <c r="H790" s="16">
        <v>-2.7089048169786301E-2</v>
      </c>
      <c r="I790" s="10">
        <v>-137568.02891659201</v>
      </c>
      <c r="J790" s="10">
        <v>11072.3064401803</v>
      </c>
      <c r="K790" s="10">
        <v>11380.5959521284</v>
      </c>
      <c r="L790" s="10" t="s">
        <v>13</v>
      </c>
      <c r="M790" s="10" t="s">
        <v>14</v>
      </c>
    </row>
    <row r="791" spans="1:13" x14ac:dyDescent="0.25">
      <c r="A791" s="4" t="s">
        <v>2351</v>
      </c>
      <c r="B791" s="9">
        <v>2019</v>
      </c>
      <c r="C791" s="9" t="s">
        <v>2352</v>
      </c>
      <c r="D791" s="9" t="s">
        <v>2353</v>
      </c>
      <c r="E791" s="10">
        <v>2521.71</v>
      </c>
      <c r="F791" s="10">
        <v>5257865.2402528496</v>
      </c>
      <c r="G791" s="10">
        <v>5472266.9164396003</v>
      </c>
      <c r="H791" s="16">
        <v>-3.9179681740789701E-2</v>
      </c>
      <c r="I791" s="10">
        <v>-214401.676186756</v>
      </c>
      <c r="J791" s="10">
        <v>2085.03961210958</v>
      </c>
      <c r="K791" s="10">
        <v>2170.0619486140799</v>
      </c>
      <c r="L791" s="10" t="s">
        <v>13</v>
      </c>
      <c r="M791" s="10" t="s">
        <v>14</v>
      </c>
    </row>
    <row r="792" spans="1:13" x14ac:dyDescent="0.25">
      <c r="A792" s="4" t="s">
        <v>2354</v>
      </c>
      <c r="B792" s="9">
        <v>2020</v>
      </c>
      <c r="C792" s="9" t="s">
        <v>2355</v>
      </c>
      <c r="D792" s="9" t="s">
        <v>2356</v>
      </c>
      <c r="E792" s="10">
        <v>8881.0499999999993</v>
      </c>
      <c r="F792" s="10">
        <v>16098292.5416812</v>
      </c>
      <c r="G792" s="10">
        <v>18349342.3454227</v>
      </c>
      <c r="H792" s="16">
        <v>-0.122677410523271</v>
      </c>
      <c r="I792" s="10">
        <v>-2251049.80374147</v>
      </c>
      <c r="J792" s="10">
        <v>1812.6564473436399</v>
      </c>
      <c r="K792" s="10">
        <v>2066.12307614783</v>
      </c>
      <c r="L792" s="10" t="s">
        <v>27</v>
      </c>
      <c r="M792" s="10" t="s">
        <v>14</v>
      </c>
    </row>
    <row r="793" spans="1:13" x14ac:dyDescent="0.25">
      <c r="A793" s="4" t="s">
        <v>2357</v>
      </c>
      <c r="B793" s="9">
        <v>2021</v>
      </c>
      <c r="C793" s="9" t="s">
        <v>2358</v>
      </c>
      <c r="D793" s="9" t="s">
        <v>2359</v>
      </c>
      <c r="E793" s="10">
        <v>2173.36</v>
      </c>
      <c r="F793" s="10">
        <v>7665102.0844297502</v>
      </c>
      <c r="G793" s="10">
        <v>7727185.7641994804</v>
      </c>
      <c r="H793" s="16">
        <v>-8.0344489784843799E-3</v>
      </c>
      <c r="I793" s="10">
        <v>-62083.679769731098</v>
      </c>
      <c r="J793" s="10">
        <v>3526.8441879991101</v>
      </c>
      <c r="K793" s="10">
        <v>3555.4099478224898</v>
      </c>
      <c r="L793" s="10" t="s">
        <v>13</v>
      </c>
      <c r="M793" s="10" t="s">
        <v>14</v>
      </c>
    </row>
    <row r="794" spans="1:13" x14ac:dyDescent="0.25">
      <c r="A794" s="4" t="s">
        <v>2360</v>
      </c>
      <c r="B794" s="9">
        <v>2022</v>
      </c>
      <c r="C794" s="9" t="s">
        <v>2361</v>
      </c>
      <c r="D794" s="9" t="s">
        <v>2362</v>
      </c>
      <c r="E794" s="10">
        <v>532.36</v>
      </c>
      <c r="F794" s="10">
        <v>2739344.3400374502</v>
      </c>
      <c r="G794" s="10">
        <v>3164986.40766598</v>
      </c>
      <c r="H794" s="16">
        <v>-0.13448464315599301</v>
      </c>
      <c r="I794" s="10">
        <v>-425642.067628527</v>
      </c>
      <c r="J794" s="10">
        <v>5145.6614697525201</v>
      </c>
      <c r="K794" s="10">
        <v>5945.1995034675301</v>
      </c>
      <c r="L794" s="10" t="s">
        <v>27</v>
      </c>
      <c r="M794" s="10" t="s">
        <v>14</v>
      </c>
    </row>
    <row r="795" spans="1:13" x14ac:dyDescent="0.25">
      <c r="A795" s="4" t="s">
        <v>2363</v>
      </c>
      <c r="B795" s="9">
        <v>2023</v>
      </c>
      <c r="C795" s="9" t="s">
        <v>2364</v>
      </c>
      <c r="D795" s="9" t="s">
        <v>2365</v>
      </c>
      <c r="E795" s="10">
        <v>179.52</v>
      </c>
      <c r="F795" s="10">
        <v>1545917.3013094501</v>
      </c>
      <c r="G795" s="10">
        <v>1724616.7776699699</v>
      </c>
      <c r="H795" s="16">
        <v>-0.103616918653633</v>
      </c>
      <c r="I795" s="10">
        <v>-178699.47636052</v>
      </c>
      <c r="J795" s="10">
        <v>8611.3931668307196</v>
      </c>
      <c r="K795" s="10">
        <v>9606.8225137587506</v>
      </c>
      <c r="L795" s="10" t="s">
        <v>27</v>
      </c>
      <c r="M795" s="10" t="s">
        <v>71</v>
      </c>
    </row>
    <row r="796" spans="1:13" x14ac:dyDescent="0.25">
      <c r="A796" s="4" t="s">
        <v>2366</v>
      </c>
      <c r="B796" s="9">
        <v>2024</v>
      </c>
      <c r="C796" s="9" t="s">
        <v>2367</v>
      </c>
      <c r="D796" s="9" t="s">
        <v>2368</v>
      </c>
      <c r="E796" s="10">
        <v>14232.25</v>
      </c>
      <c r="F796" s="10">
        <v>25449157.4788564</v>
      </c>
      <c r="G796" s="10">
        <v>23573032.8889223</v>
      </c>
      <c r="H796" s="16">
        <v>7.9587747523813396E-2</v>
      </c>
      <c r="I796" s="10">
        <v>1876124.5899340899</v>
      </c>
      <c r="J796" s="10">
        <v>1788.1331116904501</v>
      </c>
      <c r="K796" s="10">
        <v>1656.3110463153901</v>
      </c>
      <c r="L796" s="10" t="s">
        <v>27</v>
      </c>
      <c r="M796" s="10" t="s">
        <v>14</v>
      </c>
    </row>
    <row r="797" spans="1:13" x14ac:dyDescent="0.25">
      <c r="A797" s="4" t="s">
        <v>2369</v>
      </c>
      <c r="B797" s="9">
        <v>2119</v>
      </c>
      <c r="C797" s="9" t="s">
        <v>2370</v>
      </c>
      <c r="D797" s="9" t="s">
        <v>2371</v>
      </c>
      <c r="E797" s="10">
        <v>158598.23000000001</v>
      </c>
      <c r="F797" s="10">
        <v>135152184.78928599</v>
      </c>
      <c r="G797" s="10">
        <v>169677622.592298</v>
      </c>
      <c r="H797" s="16">
        <v>-0.203476671086848</v>
      </c>
      <c r="I797" s="10">
        <v>-34525437.803011201</v>
      </c>
      <c r="J797" s="10">
        <v>852.16704366301201</v>
      </c>
      <c r="K797" s="10">
        <v>1069.85823607425</v>
      </c>
      <c r="L797" s="10" t="s">
        <v>27</v>
      </c>
      <c r="M797" s="10" t="s">
        <v>14</v>
      </c>
    </row>
    <row r="798" spans="1:13" x14ac:dyDescent="0.25">
      <c r="A798" s="4" t="s">
        <v>2372</v>
      </c>
      <c r="B798" s="9">
        <v>2120</v>
      </c>
      <c r="C798" s="9" t="s">
        <v>2373</v>
      </c>
      <c r="D798" s="9" t="s">
        <v>2374</v>
      </c>
      <c r="E798" s="10">
        <v>2712.28</v>
      </c>
      <c r="F798" s="10">
        <v>1874437.1968113</v>
      </c>
      <c r="G798" s="10">
        <v>2488424.0770612</v>
      </c>
      <c r="H798" s="16">
        <v>-0.246737236594742</v>
      </c>
      <c r="I798" s="10">
        <v>-613986.88024990296</v>
      </c>
      <c r="J798" s="10">
        <v>691.09280635159303</v>
      </c>
      <c r="K798" s="10">
        <v>917.46577678602603</v>
      </c>
      <c r="L798" s="10" t="s">
        <v>27</v>
      </c>
      <c r="M798" s="10" t="s">
        <v>43</v>
      </c>
    </row>
    <row r="799" spans="1:13" x14ac:dyDescent="0.25">
      <c r="A799" s="4" t="s">
        <v>2375</v>
      </c>
      <c r="B799" s="9">
        <v>2121</v>
      </c>
      <c r="C799" s="9" t="s">
        <v>2376</v>
      </c>
      <c r="D799" s="9" t="s">
        <v>2377</v>
      </c>
      <c r="E799" s="10">
        <v>265156.90999999997</v>
      </c>
      <c r="F799" s="10">
        <v>186549411.76989201</v>
      </c>
      <c r="G799" s="10">
        <v>228553083.95511001</v>
      </c>
      <c r="H799" s="16">
        <v>-0.18378081563523299</v>
      </c>
      <c r="I799" s="10">
        <v>-42003672.185217999</v>
      </c>
      <c r="J799" s="10">
        <v>703.54346703577301</v>
      </c>
      <c r="K799" s="10">
        <v>861.95409335216004</v>
      </c>
      <c r="L799" s="10" t="s">
        <v>13</v>
      </c>
      <c r="M799" s="10" t="s">
        <v>14</v>
      </c>
    </row>
    <row r="800" spans="1:13" x14ac:dyDescent="0.25">
      <c r="A800" s="4" t="s">
        <v>2378</v>
      </c>
      <c r="B800" s="9">
        <v>2122</v>
      </c>
      <c r="C800" s="9" t="s">
        <v>2379</v>
      </c>
      <c r="D800" s="9" t="s">
        <v>2380</v>
      </c>
      <c r="E800" s="10">
        <v>9801.5</v>
      </c>
      <c r="F800" s="10">
        <v>5908001.0326466002</v>
      </c>
      <c r="G800" s="10">
        <v>7342150.7577057602</v>
      </c>
      <c r="H800" s="16">
        <v>-0.19533101027025199</v>
      </c>
      <c r="I800" s="10">
        <v>-1434149.72505916</v>
      </c>
      <c r="J800" s="10">
        <v>602.76498828205899</v>
      </c>
      <c r="K800" s="10">
        <v>749.08440113306801</v>
      </c>
      <c r="L800" s="10" t="s">
        <v>27</v>
      </c>
      <c r="M800" s="10" t="s">
        <v>14</v>
      </c>
    </row>
    <row r="801" spans="1:13" x14ac:dyDescent="0.25">
      <c r="A801" s="4" t="s">
        <v>2381</v>
      </c>
      <c r="B801" s="9">
        <v>2123</v>
      </c>
      <c r="C801" s="9" t="s">
        <v>2382</v>
      </c>
      <c r="D801" s="9" t="s">
        <v>2383</v>
      </c>
      <c r="E801" s="10">
        <v>4781.13</v>
      </c>
      <c r="F801" s="10">
        <v>3673845.1742873401</v>
      </c>
      <c r="G801" s="10">
        <v>4799860.9104165398</v>
      </c>
      <c r="H801" s="16">
        <v>-0.23459340950600199</v>
      </c>
      <c r="I801" s="10">
        <v>-1126015.7361292001</v>
      </c>
      <c r="J801" s="10">
        <v>768.405204269146</v>
      </c>
      <c r="K801" s="10">
        <v>1003.91767436078</v>
      </c>
      <c r="L801" s="10" t="s">
        <v>27</v>
      </c>
      <c r="M801" s="10" t="s">
        <v>14</v>
      </c>
    </row>
    <row r="802" spans="1:13" x14ac:dyDescent="0.25">
      <c r="A802" s="4" t="s">
        <v>2384</v>
      </c>
      <c r="B802" s="9">
        <v>2124</v>
      </c>
      <c r="C802" s="9" t="s">
        <v>2385</v>
      </c>
      <c r="D802" s="9" t="s">
        <v>2386</v>
      </c>
      <c r="E802" s="10">
        <v>25128.33</v>
      </c>
      <c r="F802" s="10">
        <v>35372364.053810202</v>
      </c>
      <c r="G802" s="10">
        <v>39766529.631602399</v>
      </c>
      <c r="H802" s="16">
        <v>-0.110499096061431</v>
      </c>
      <c r="I802" s="10">
        <v>-4394165.5777921798</v>
      </c>
      <c r="J802" s="10">
        <v>1407.6687170938201</v>
      </c>
      <c r="K802" s="10">
        <v>1582.5377027284501</v>
      </c>
      <c r="L802" s="10" t="s">
        <v>13</v>
      </c>
      <c r="M802" s="10" t="s">
        <v>43</v>
      </c>
    </row>
    <row r="803" spans="1:13" x14ac:dyDescent="0.25">
      <c r="A803" s="4" t="s">
        <v>2387</v>
      </c>
      <c r="B803" s="9">
        <v>2125</v>
      </c>
      <c r="C803" s="9" t="s">
        <v>2388</v>
      </c>
      <c r="D803" s="9" t="s">
        <v>2389</v>
      </c>
      <c r="E803" s="10">
        <v>8550.32</v>
      </c>
      <c r="F803" s="10">
        <v>22992898.9711897</v>
      </c>
      <c r="G803" s="10">
        <v>21159726.0341192</v>
      </c>
      <c r="H803" s="16">
        <v>8.6635003407630001E-2</v>
      </c>
      <c r="I803" s="10">
        <v>1833172.93707044</v>
      </c>
      <c r="J803" s="10">
        <v>2689.1273041464701</v>
      </c>
      <c r="K803" s="10">
        <v>2474.7291369351401</v>
      </c>
      <c r="L803" s="10" t="s">
        <v>13</v>
      </c>
      <c r="M803" s="10" t="s">
        <v>43</v>
      </c>
    </row>
    <row r="804" spans="1:13" x14ac:dyDescent="0.25">
      <c r="A804" s="4" t="s">
        <v>2390</v>
      </c>
      <c r="B804" s="9">
        <v>2126</v>
      </c>
      <c r="C804" s="9" t="s">
        <v>2391</v>
      </c>
      <c r="D804" s="9" t="s">
        <v>2392</v>
      </c>
      <c r="E804" s="10">
        <v>769.84</v>
      </c>
      <c r="F804" s="10">
        <v>4346541.6501661995</v>
      </c>
      <c r="G804" s="10">
        <v>4021816.4601775398</v>
      </c>
      <c r="H804" s="16">
        <v>8.0740927191472495E-2</v>
      </c>
      <c r="I804" s="10">
        <v>324725.18998865999</v>
      </c>
      <c r="J804" s="10">
        <v>5646.0324874859698</v>
      </c>
      <c r="K804" s="10">
        <v>5224.2238129709303</v>
      </c>
      <c r="L804" s="10" t="s">
        <v>13</v>
      </c>
      <c r="M804" s="10" t="s">
        <v>297</v>
      </c>
    </row>
    <row r="805" spans="1:13" x14ac:dyDescent="0.25">
      <c r="A805" s="4" t="s">
        <v>2393</v>
      </c>
      <c r="B805" s="9">
        <v>2127</v>
      </c>
      <c r="C805" s="9" t="s">
        <v>2394</v>
      </c>
      <c r="D805" s="9" t="s">
        <v>2395</v>
      </c>
      <c r="E805" s="10">
        <v>258.62</v>
      </c>
      <c r="F805" s="10">
        <v>2892843.0946297999</v>
      </c>
      <c r="G805" s="10">
        <v>2593594.7113140901</v>
      </c>
      <c r="H805" s="16">
        <v>0.115379778502127</v>
      </c>
      <c r="I805" s="10">
        <v>299248.38331570901</v>
      </c>
      <c r="J805" s="10">
        <v>11185.689794407999</v>
      </c>
      <c r="K805" s="10">
        <v>10028.5929599957</v>
      </c>
      <c r="L805" s="10" t="s">
        <v>27</v>
      </c>
      <c r="M805" s="10" t="s">
        <v>71</v>
      </c>
    </row>
    <row r="806" spans="1:13" x14ac:dyDescent="0.25">
      <c r="A806" s="4" t="s">
        <v>2396</v>
      </c>
      <c r="B806" s="9">
        <v>2128</v>
      </c>
      <c r="C806" s="9" t="s">
        <v>2397</v>
      </c>
      <c r="D806" s="9" t="s">
        <v>2398</v>
      </c>
      <c r="E806" s="10">
        <v>40615.96</v>
      </c>
      <c r="F806" s="10">
        <v>24219705.751143198</v>
      </c>
      <c r="G806" s="10">
        <v>26108788.543627899</v>
      </c>
      <c r="H806" s="16">
        <v>-7.2354287497023301E-2</v>
      </c>
      <c r="I806" s="10">
        <v>-1889082.7924846399</v>
      </c>
      <c r="J806" s="10">
        <v>596.31006508631697</v>
      </c>
      <c r="K806" s="10">
        <v>642.820914330915</v>
      </c>
      <c r="L806" s="10" t="s">
        <v>13</v>
      </c>
      <c r="M806" s="10" t="s">
        <v>14</v>
      </c>
    </row>
    <row r="807" spans="1:13" x14ac:dyDescent="0.25">
      <c r="A807" s="4" t="s">
        <v>2399</v>
      </c>
      <c r="B807" s="9">
        <v>2129</v>
      </c>
      <c r="C807" s="9" t="s">
        <v>2400</v>
      </c>
      <c r="D807" s="9" t="s">
        <v>2401</v>
      </c>
      <c r="E807" s="10">
        <v>33573.33</v>
      </c>
      <c r="F807" s="10">
        <v>51608949.941542201</v>
      </c>
      <c r="G807" s="10">
        <v>54749804.038484298</v>
      </c>
      <c r="H807" s="16">
        <v>-5.7367403447403799E-2</v>
      </c>
      <c r="I807" s="10">
        <v>-3140854.0969420201</v>
      </c>
      <c r="J807" s="10">
        <v>1537.2008061619799</v>
      </c>
      <c r="K807" s="10">
        <v>1630.75286361181</v>
      </c>
      <c r="L807" s="10" t="s">
        <v>13</v>
      </c>
      <c r="M807" s="10" t="s">
        <v>14</v>
      </c>
    </row>
    <row r="808" spans="1:13" x14ac:dyDescent="0.25">
      <c r="A808" s="4" t="s">
        <v>2402</v>
      </c>
      <c r="B808" s="9">
        <v>2130</v>
      </c>
      <c r="C808" s="9" t="s">
        <v>2403</v>
      </c>
      <c r="D808" s="9" t="s">
        <v>2404</v>
      </c>
      <c r="E808" s="10">
        <v>26164.52</v>
      </c>
      <c r="F808" s="10">
        <v>77932309.161639407</v>
      </c>
      <c r="G808" s="10">
        <v>74639698.332527295</v>
      </c>
      <c r="H808" s="16">
        <v>4.4113399473336902E-2</v>
      </c>
      <c r="I808" s="10">
        <v>3292610.82911214</v>
      </c>
      <c r="J808" s="10">
        <v>2978.54916358639</v>
      </c>
      <c r="K808" s="10">
        <v>2852.7065786999801</v>
      </c>
      <c r="L808" s="10" t="s">
        <v>13</v>
      </c>
      <c r="M808" s="10" t="s">
        <v>14</v>
      </c>
    </row>
    <row r="809" spans="1:13" x14ac:dyDescent="0.25">
      <c r="A809" s="4" t="s">
        <v>2405</v>
      </c>
      <c r="B809" s="9">
        <v>2131</v>
      </c>
      <c r="C809" s="9" t="s">
        <v>2406</v>
      </c>
      <c r="D809" s="9" t="s">
        <v>2407</v>
      </c>
      <c r="E809" s="10">
        <v>15776.33</v>
      </c>
      <c r="F809" s="10">
        <v>72006388.505844802</v>
      </c>
      <c r="G809" s="10">
        <v>71591914.032009706</v>
      </c>
      <c r="H809" s="16">
        <v>5.78940344645207E-3</v>
      </c>
      <c r="I809" s="10">
        <v>414474.47383502102</v>
      </c>
      <c r="J809" s="10">
        <v>4564.2040009206703</v>
      </c>
      <c r="K809" s="10">
        <v>4537.9320812894803</v>
      </c>
      <c r="L809" s="10" t="s">
        <v>13</v>
      </c>
      <c r="M809" s="10" t="s">
        <v>14</v>
      </c>
    </row>
    <row r="810" spans="1:13" x14ac:dyDescent="0.25">
      <c r="A810" s="4" t="s">
        <v>2408</v>
      </c>
      <c r="B810" s="9">
        <v>2132</v>
      </c>
      <c r="C810" s="9" t="s">
        <v>2409</v>
      </c>
      <c r="D810" s="9" t="s">
        <v>2410</v>
      </c>
      <c r="E810" s="10">
        <v>3952.25</v>
      </c>
      <c r="F810" s="10">
        <v>27889722.672135901</v>
      </c>
      <c r="G810" s="10">
        <v>28043909.236509498</v>
      </c>
      <c r="H810" s="16">
        <v>-5.4980410567305703E-3</v>
      </c>
      <c r="I810" s="10">
        <v>-154186.56437355699</v>
      </c>
      <c r="J810" s="10">
        <v>7056.6696621256096</v>
      </c>
      <c r="K810" s="10">
        <v>7095.6820131594704</v>
      </c>
      <c r="L810" s="10" t="s">
        <v>13</v>
      </c>
      <c r="M810" s="10" t="s">
        <v>14</v>
      </c>
    </row>
    <row r="811" spans="1:13" x14ac:dyDescent="0.25">
      <c r="A811" s="4" t="s">
        <v>2411</v>
      </c>
      <c r="B811" s="9">
        <v>2133</v>
      </c>
      <c r="C811" s="9" t="s">
        <v>2412</v>
      </c>
      <c r="D811" s="9" t="s">
        <v>2413</v>
      </c>
      <c r="E811" s="10">
        <v>35121.019999999997</v>
      </c>
      <c r="F811" s="10">
        <v>23071305.909828499</v>
      </c>
      <c r="G811" s="10">
        <v>24680790.256896298</v>
      </c>
      <c r="H811" s="16">
        <v>-6.5212026451141894E-2</v>
      </c>
      <c r="I811" s="10">
        <v>-1609484.3470678099</v>
      </c>
      <c r="J811" s="10">
        <v>656.90876602753997</v>
      </c>
      <c r="K811" s="10">
        <v>702.73557706741894</v>
      </c>
      <c r="L811" s="10" t="s">
        <v>13</v>
      </c>
      <c r="M811" s="10" t="s">
        <v>14</v>
      </c>
    </row>
    <row r="812" spans="1:13" x14ac:dyDescent="0.25">
      <c r="A812" s="4" t="s">
        <v>2414</v>
      </c>
      <c r="B812" s="9">
        <v>2134</v>
      </c>
      <c r="C812" s="9" t="s">
        <v>2415</v>
      </c>
      <c r="D812" s="9" t="s">
        <v>2416</v>
      </c>
      <c r="E812" s="10">
        <v>10246.799999999999</v>
      </c>
      <c r="F812" s="10">
        <v>17765140.5263221</v>
      </c>
      <c r="G812" s="10">
        <v>18646500.006221</v>
      </c>
      <c r="H812" s="16">
        <v>-4.7266751379875599E-2</v>
      </c>
      <c r="I812" s="10">
        <v>-881359.47989889595</v>
      </c>
      <c r="J812" s="10">
        <v>1733.72570229946</v>
      </c>
      <c r="K812" s="10">
        <v>1819.7388459051599</v>
      </c>
      <c r="L812" s="10" t="s">
        <v>13</v>
      </c>
      <c r="M812" s="10" t="s">
        <v>14</v>
      </c>
    </row>
    <row r="813" spans="1:13" x14ac:dyDescent="0.25">
      <c r="A813" s="4" t="s">
        <v>2417</v>
      </c>
      <c r="B813" s="9">
        <v>2135</v>
      </c>
      <c r="C813" s="9" t="s">
        <v>2418</v>
      </c>
      <c r="D813" s="9" t="s">
        <v>2419</v>
      </c>
      <c r="E813" s="10">
        <v>16049.27</v>
      </c>
      <c r="F813" s="10">
        <v>56003886.034455501</v>
      </c>
      <c r="G813" s="10">
        <v>55445364.908338599</v>
      </c>
      <c r="H813" s="16">
        <v>1.0073360091331401E-2</v>
      </c>
      <c r="I813" s="10">
        <v>558521.12611696904</v>
      </c>
      <c r="J813" s="10">
        <v>3489.4974060786299</v>
      </c>
      <c r="K813" s="10">
        <v>3454.6969991992501</v>
      </c>
      <c r="L813" s="10" t="s">
        <v>13</v>
      </c>
      <c r="M813" s="10" t="s">
        <v>14</v>
      </c>
    </row>
    <row r="814" spans="1:13" x14ac:dyDescent="0.25">
      <c r="A814" s="4" t="s">
        <v>2420</v>
      </c>
      <c r="B814" s="9">
        <v>2136</v>
      </c>
      <c r="C814" s="9" t="s">
        <v>2421</v>
      </c>
      <c r="D814" s="9" t="s">
        <v>2422</v>
      </c>
      <c r="E814" s="10">
        <v>10737.96</v>
      </c>
      <c r="F814" s="10">
        <v>59494291.919298403</v>
      </c>
      <c r="G814" s="10">
        <v>58811616.209484503</v>
      </c>
      <c r="H814" s="16">
        <v>1.1607837937699801E-2</v>
      </c>
      <c r="I814" s="10">
        <v>682675.70981389296</v>
      </c>
      <c r="J814" s="10">
        <v>5540.5581618201604</v>
      </c>
      <c r="K814" s="10">
        <v>5476.9822395952797</v>
      </c>
      <c r="L814" s="10" t="s">
        <v>13</v>
      </c>
      <c r="M814" s="10" t="s">
        <v>14</v>
      </c>
    </row>
    <row r="815" spans="1:13" x14ac:dyDescent="0.25">
      <c r="A815" s="4" t="s">
        <v>2423</v>
      </c>
      <c r="B815" s="9">
        <v>2137</v>
      </c>
      <c r="C815" s="9" t="s">
        <v>2424</v>
      </c>
      <c r="D815" s="9" t="s">
        <v>2425</v>
      </c>
      <c r="E815" s="10">
        <v>3020.56</v>
      </c>
      <c r="F815" s="10">
        <v>21738827.826778602</v>
      </c>
      <c r="G815" s="10">
        <v>25660081.0696426</v>
      </c>
      <c r="H815" s="16">
        <v>-0.15281530998369</v>
      </c>
      <c r="I815" s="10">
        <v>-3921253.24286405</v>
      </c>
      <c r="J815" s="10">
        <v>7196.9528255616797</v>
      </c>
      <c r="K815" s="10">
        <v>8495.1403281651892</v>
      </c>
      <c r="L815" s="10" t="s">
        <v>13</v>
      </c>
      <c r="M815" s="10" t="s">
        <v>14</v>
      </c>
    </row>
    <row r="816" spans="1:13" x14ac:dyDescent="0.25">
      <c r="A816" s="4" t="s">
        <v>2426</v>
      </c>
      <c r="B816" s="9">
        <v>2138</v>
      </c>
      <c r="C816" s="9" t="s">
        <v>2427</v>
      </c>
      <c r="D816" s="9" t="s">
        <v>2428</v>
      </c>
      <c r="E816" s="10">
        <v>4893.75</v>
      </c>
      <c r="F816" s="10">
        <v>6321802.49753277</v>
      </c>
      <c r="G816" s="10">
        <v>7940726.4572943402</v>
      </c>
      <c r="H816" s="16">
        <v>-0.20387605195421801</v>
      </c>
      <c r="I816" s="10">
        <v>-1618923.95976157</v>
      </c>
      <c r="J816" s="10">
        <v>1291.8114937487101</v>
      </c>
      <c r="K816" s="10">
        <v>1622.6260959988399</v>
      </c>
      <c r="L816" s="10" t="s">
        <v>27</v>
      </c>
      <c r="M816" s="10" t="s">
        <v>14</v>
      </c>
    </row>
    <row r="817" spans="1:13" x14ac:dyDescent="0.25">
      <c r="A817" s="4" t="s">
        <v>2429</v>
      </c>
      <c r="B817" s="9">
        <v>2139</v>
      </c>
      <c r="C817" s="9" t="s">
        <v>2430</v>
      </c>
      <c r="D817" s="9" t="s">
        <v>2431</v>
      </c>
      <c r="E817" s="10">
        <v>4239.0200000000004</v>
      </c>
      <c r="F817" s="10">
        <v>18772436.4708145</v>
      </c>
      <c r="G817" s="10">
        <v>15153282.098007699</v>
      </c>
      <c r="H817" s="16">
        <v>0.238836335877533</v>
      </c>
      <c r="I817" s="10">
        <v>3619154.3728067698</v>
      </c>
      <c r="J817" s="10">
        <v>4428.4849967243499</v>
      </c>
      <c r="K817" s="10">
        <v>3574.7135182206498</v>
      </c>
      <c r="L817" s="10" t="s">
        <v>13</v>
      </c>
      <c r="M817" s="10" t="s">
        <v>14</v>
      </c>
    </row>
    <row r="818" spans="1:13" x14ac:dyDescent="0.25">
      <c r="A818" s="4" t="s">
        <v>2432</v>
      </c>
      <c r="B818" s="9">
        <v>2140</v>
      </c>
      <c r="C818" s="9" t="s">
        <v>2433</v>
      </c>
      <c r="D818" s="9" t="s">
        <v>2434</v>
      </c>
      <c r="E818" s="10">
        <v>6548.86</v>
      </c>
      <c r="F818" s="10">
        <v>38205859.565265603</v>
      </c>
      <c r="G818" s="10">
        <v>37550201.357578501</v>
      </c>
      <c r="H818" s="16">
        <v>1.7460843989717E-2</v>
      </c>
      <c r="I818" s="10">
        <v>655658.20768713998</v>
      </c>
      <c r="J818" s="10">
        <v>5833.9710369843997</v>
      </c>
      <c r="K818" s="10">
        <v>5733.8531221584399</v>
      </c>
      <c r="L818" s="10" t="s">
        <v>13</v>
      </c>
      <c r="M818" s="10" t="s">
        <v>14</v>
      </c>
    </row>
    <row r="819" spans="1:13" x14ac:dyDescent="0.25">
      <c r="A819" s="4" t="s">
        <v>2435</v>
      </c>
      <c r="B819" s="9">
        <v>2141</v>
      </c>
      <c r="C819" s="9" t="s">
        <v>2436</v>
      </c>
      <c r="D819" s="9" t="s">
        <v>2437</v>
      </c>
      <c r="E819" s="10">
        <v>1594.95</v>
      </c>
      <c r="F819" s="10">
        <v>14982050.565641901</v>
      </c>
      <c r="G819" s="10">
        <v>14424606.911005801</v>
      </c>
      <c r="H819" s="16">
        <v>3.8645327257465799E-2</v>
      </c>
      <c r="I819" s="10">
        <v>557443.65463611996</v>
      </c>
      <c r="J819" s="10">
        <v>9393.4296157508998</v>
      </c>
      <c r="K819" s="10">
        <v>9043.9242051511192</v>
      </c>
      <c r="L819" s="10" t="s">
        <v>13</v>
      </c>
      <c r="M819" s="10" t="s">
        <v>71</v>
      </c>
    </row>
    <row r="820" spans="1:13" x14ac:dyDescent="0.25">
      <c r="A820" s="4" t="s">
        <v>2438</v>
      </c>
      <c r="B820" s="9">
        <v>2142</v>
      </c>
      <c r="C820" s="9" t="s">
        <v>2439</v>
      </c>
      <c r="D820" s="9" t="s">
        <v>2440</v>
      </c>
      <c r="E820" s="10">
        <v>3899.93</v>
      </c>
      <c r="F820" s="10">
        <v>4951953.1765332697</v>
      </c>
      <c r="G820" s="10">
        <v>2831167.6087323101</v>
      </c>
      <c r="H820" s="16">
        <v>0.74908513408380295</v>
      </c>
      <c r="I820" s="10">
        <v>2120785.56780096</v>
      </c>
      <c r="J820" s="10">
        <v>1269.75437418961</v>
      </c>
      <c r="K820" s="10">
        <v>725.95344242904605</v>
      </c>
      <c r="L820" s="10" t="s">
        <v>27</v>
      </c>
      <c r="M820" s="10" t="s">
        <v>14</v>
      </c>
    </row>
    <row r="821" spans="1:13" x14ac:dyDescent="0.25">
      <c r="A821" s="4" t="s">
        <v>2441</v>
      </c>
      <c r="B821" s="9">
        <v>2143</v>
      </c>
      <c r="C821" s="9" t="s">
        <v>2442</v>
      </c>
      <c r="D821" s="9" t="s">
        <v>2443</v>
      </c>
      <c r="E821" s="10">
        <v>11025.96</v>
      </c>
      <c r="F821" s="10">
        <v>17526598.4476646</v>
      </c>
      <c r="G821" s="10">
        <v>18670896.635839701</v>
      </c>
      <c r="H821" s="16">
        <v>-6.1287800500090597E-2</v>
      </c>
      <c r="I821" s="10">
        <v>-1144298.18817516</v>
      </c>
      <c r="J821" s="10">
        <v>1589.57573287628</v>
      </c>
      <c r="K821" s="10">
        <v>1693.35791494253</v>
      </c>
      <c r="L821" s="10" t="s">
        <v>13</v>
      </c>
      <c r="M821" s="10" t="s">
        <v>14</v>
      </c>
    </row>
    <row r="822" spans="1:13" x14ac:dyDescent="0.25">
      <c r="A822" s="4" t="s">
        <v>2444</v>
      </c>
      <c r="B822" s="9">
        <v>2144</v>
      </c>
      <c r="C822" s="9" t="s">
        <v>2445</v>
      </c>
      <c r="D822" s="9" t="s">
        <v>2446</v>
      </c>
      <c r="E822" s="10">
        <v>12258.31</v>
      </c>
      <c r="F822" s="10">
        <v>34925843.131237</v>
      </c>
      <c r="G822" s="10">
        <v>33703861.537715599</v>
      </c>
      <c r="H822" s="16">
        <v>3.6256426942473899E-2</v>
      </c>
      <c r="I822" s="10">
        <v>1221981.5935214399</v>
      </c>
      <c r="J822" s="10">
        <v>2849.1564604938999</v>
      </c>
      <c r="K822" s="10">
        <v>2749.4704847336702</v>
      </c>
      <c r="L822" s="10" t="s">
        <v>13</v>
      </c>
      <c r="M822" s="10" t="s">
        <v>14</v>
      </c>
    </row>
    <row r="823" spans="1:13" x14ac:dyDescent="0.25">
      <c r="A823" s="4" t="s">
        <v>2447</v>
      </c>
      <c r="B823" s="9">
        <v>2145</v>
      </c>
      <c r="C823" s="9" t="s">
        <v>2448</v>
      </c>
      <c r="D823" s="9" t="s">
        <v>2449</v>
      </c>
      <c r="E823" s="10">
        <v>9846.61</v>
      </c>
      <c r="F823" s="10">
        <v>45534986.954057597</v>
      </c>
      <c r="G823" s="10">
        <v>46502954.294347703</v>
      </c>
      <c r="H823" s="16">
        <v>-2.0815179486516702E-2</v>
      </c>
      <c r="I823" s="10">
        <v>-967967.34029012895</v>
      </c>
      <c r="J823" s="10">
        <v>4624.4328712173601</v>
      </c>
      <c r="K823" s="10">
        <v>4722.73749994645</v>
      </c>
      <c r="L823" s="10" t="s">
        <v>13</v>
      </c>
      <c r="M823" s="10" t="s">
        <v>14</v>
      </c>
    </row>
    <row r="824" spans="1:13" x14ac:dyDescent="0.25">
      <c r="A824" s="4" t="s">
        <v>2450</v>
      </c>
      <c r="B824" s="9">
        <v>2146</v>
      </c>
      <c r="C824" s="9" t="s">
        <v>2451</v>
      </c>
      <c r="D824" s="9" t="s">
        <v>2452</v>
      </c>
      <c r="E824" s="10">
        <v>3399.38</v>
      </c>
      <c r="F824" s="10">
        <v>21209841.0953946</v>
      </c>
      <c r="G824" s="10">
        <v>24067932.815385699</v>
      </c>
      <c r="H824" s="16">
        <v>-0.118751026185517</v>
      </c>
      <c r="I824" s="10">
        <v>-2858091.7199911298</v>
      </c>
      <c r="J824" s="10">
        <v>6239.3263169738602</v>
      </c>
      <c r="K824" s="10">
        <v>7080.0948453499504</v>
      </c>
      <c r="L824" s="10" t="s">
        <v>13</v>
      </c>
      <c r="M824" s="10" t="s">
        <v>14</v>
      </c>
    </row>
    <row r="825" spans="1:13" x14ac:dyDescent="0.25">
      <c r="A825" s="4" t="s">
        <v>2453</v>
      </c>
      <c r="B825" s="9">
        <v>2147</v>
      </c>
      <c r="C825" s="9" t="s">
        <v>2454</v>
      </c>
      <c r="D825" s="9" t="s">
        <v>2455</v>
      </c>
      <c r="E825" s="10">
        <v>9692.11</v>
      </c>
      <c r="F825" s="10">
        <v>6161664.2348030005</v>
      </c>
      <c r="G825" s="10">
        <v>6568483.2436013399</v>
      </c>
      <c r="H825" s="16">
        <v>-6.1934999863879597E-2</v>
      </c>
      <c r="I825" s="10">
        <v>-406819.00879834499</v>
      </c>
      <c r="J825" s="10">
        <v>635.74022940340103</v>
      </c>
      <c r="K825" s="10">
        <v>677.71447534142101</v>
      </c>
      <c r="L825" s="10" t="s">
        <v>13</v>
      </c>
      <c r="M825" s="10" t="s">
        <v>14</v>
      </c>
    </row>
    <row r="826" spans="1:13" x14ac:dyDescent="0.25">
      <c r="A826" s="4" t="s">
        <v>2456</v>
      </c>
      <c r="B826" s="9">
        <v>2148</v>
      </c>
      <c r="C826" s="9" t="s">
        <v>2457</v>
      </c>
      <c r="D826" s="9" t="s">
        <v>2458</v>
      </c>
      <c r="E826" s="10">
        <v>5208.57</v>
      </c>
      <c r="F826" s="10">
        <v>8067010.8117464101</v>
      </c>
      <c r="G826" s="10">
        <v>8123018.9182884404</v>
      </c>
      <c r="H826" s="16">
        <v>-6.8949865937070198E-3</v>
      </c>
      <c r="I826" s="10">
        <v>-56008.106542027599</v>
      </c>
      <c r="J826" s="10">
        <v>1548.79569857877</v>
      </c>
      <c r="K826" s="10">
        <v>1559.54876641543</v>
      </c>
      <c r="L826" s="10" t="s">
        <v>13</v>
      </c>
      <c r="M826" s="10" t="s">
        <v>14</v>
      </c>
    </row>
    <row r="827" spans="1:13" x14ac:dyDescent="0.25">
      <c r="A827" s="4" t="s">
        <v>2459</v>
      </c>
      <c r="B827" s="9">
        <v>2149</v>
      </c>
      <c r="C827" s="9" t="s">
        <v>2460</v>
      </c>
      <c r="D827" s="9" t="s">
        <v>2461</v>
      </c>
      <c r="E827" s="10">
        <v>2870.11</v>
      </c>
      <c r="F827" s="10">
        <v>10586921.0049804</v>
      </c>
      <c r="G827" s="10">
        <v>9984726.2084141802</v>
      </c>
      <c r="H827" s="16">
        <v>6.0311598334939202E-2</v>
      </c>
      <c r="I827" s="10">
        <v>602194.79656621604</v>
      </c>
      <c r="J827" s="10">
        <v>3688.6812717911198</v>
      </c>
      <c r="K827" s="10">
        <v>3478.86534258763</v>
      </c>
      <c r="L827" s="10" t="s">
        <v>13</v>
      </c>
      <c r="M827" s="10" t="s">
        <v>14</v>
      </c>
    </row>
    <row r="828" spans="1:13" x14ac:dyDescent="0.25">
      <c r="A828" s="4" t="s">
        <v>2462</v>
      </c>
      <c r="B828" s="9">
        <v>2150</v>
      </c>
      <c r="C828" s="9" t="s">
        <v>2463</v>
      </c>
      <c r="D828" s="9" t="s">
        <v>2464</v>
      </c>
      <c r="E828" s="10">
        <v>2325.41</v>
      </c>
      <c r="F828" s="10">
        <v>12699724.7691439</v>
      </c>
      <c r="G828" s="10">
        <v>11144767.359024599</v>
      </c>
      <c r="H828" s="16">
        <v>0.13952354140979201</v>
      </c>
      <c r="I828" s="10">
        <v>1554957.4101193601</v>
      </c>
      <c r="J828" s="10">
        <v>5461.2841473735498</v>
      </c>
      <c r="K828" s="10">
        <v>4792.6031792348704</v>
      </c>
      <c r="L828" s="10" t="s">
        <v>13</v>
      </c>
      <c r="M828" s="10" t="s">
        <v>14</v>
      </c>
    </row>
    <row r="829" spans="1:13" x14ac:dyDescent="0.25">
      <c r="A829" s="4" t="s">
        <v>2465</v>
      </c>
      <c r="B829" s="9">
        <v>2151</v>
      </c>
      <c r="C829" s="9" t="s">
        <v>2466</v>
      </c>
      <c r="D829" s="9" t="s">
        <v>2467</v>
      </c>
      <c r="E829" s="10">
        <v>849.34</v>
      </c>
      <c r="F829" s="10">
        <v>6665830.5830948297</v>
      </c>
      <c r="G829" s="10">
        <v>5911882.9550374001</v>
      </c>
      <c r="H829" s="16">
        <v>0.12753087870506799</v>
      </c>
      <c r="I829" s="10">
        <v>753947.62805743096</v>
      </c>
      <c r="J829" s="10">
        <v>7848.2475605703603</v>
      </c>
      <c r="K829" s="10">
        <v>6960.5610886540098</v>
      </c>
      <c r="L829" s="10" t="s">
        <v>13</v>
      </c>
      <c r="M829" s="10" t="s">
        <v>71</v>
      </c>
    </row>
    <row r="830" spans="1:13" x14ac:dyDescent="0.25">
      <c r="A830" s="4" t="s">
        <v>2468</v>
      </c>
      <c r="B830" s="9">
        <v>2152</v>
      </c>
      <c r="C830" s="9" t="s">
        <v>2469</v>
      </c>
      <c r="D830" s="9" t="s">
        <v>2470</v>
      </c>
      <c r="E830" s="10">
        <v>1967.93</v>
      </c>
      <c r="F830" s="10">
        <v>953996.47613951995</v>
      </c>
      <c r="G830" s="10">
        <v>918561.21012821596</v>
      </c>
      <c r="H830" s="16">
        <v>3.8576924020510502E-2</v>
      </c>
      <c r="I830" s="10">
        <v>35435.266011304302</v>
      </c>
      <c r="J830" s="10">
        <v>484.77154987195701</v>
      </c>
      <c r="K830" s="10">
        <v>466.76518480241498</v>
      </c>
      <c r="L830" s="10" t="s">
        <v>27</v>
      </c>
      <c r="M830" s="10" t="s">
        <v>43</v>
      </c>
    </row>
    <row r="831" spans="1:13" x14ac:dyDescent="0.25">
      <c r="A831" s="4" t="s">
        <v>2471</v>
      </c>
      <c r="B831" s="9">
        <v>2153</v>
      </c>
      <c r="C831" s="9" t="s">
        <v>2472</v>
      </c>
      <c r="D831" s="9" t="s">
        <v>2473</v>
      </c>
      <c r="E831" s="10">
        <v>3005.56</v>
      </c>
      <c r="F831" s="10">
        <v>4468001.8482393902</v>
      </c>
      <c r="G831" s="10">
        <v>5077707.7455390198</v>
      </c>
      <c r="H831" s="16">
        <v>-0.120075027523056</v>
      </c>
      <c r="I831" s="10">
        <v>-609705.89729963103</v>
      </c>
      <c r="J831" s="10">
        <v>1486.5788233272301</v>
      </c>
      <c r="K831" s="10">
        <v>1689.4381564630301</v>
      </c>
      <c r="L831" s="10" t="s">
        <v>13</v>
      </c>
      <c r="M831" s="10" t="s">
        <v>71</v>
      </c>
    </row>
    <row r="832" spans="1:13" x14ac:dyDescent="0.25">
      <c r="A832" s="4" t="s">
        <v>2474</v>
      </c>
      <c r="B832" s="9">
        <v>2154</v>
      </c>
      <c r="C832" s="9" t="s">
        <v>2475</v>
      </c>
      <c r="D832" s="9" t="s">
        <v>2476</v>
      </c>
      <c r="E832" s="10">
        <v>875.16</v>
      </c>
      <c r="F832" s="10">
        <v>3168996.0011224402</v>
      </c>
      <c r="G832" s="10">
        <v>2775549.3812499</v>
      </c>
      <c r="H832" s="16">
        <v>0.14175450184041</v>
      </c>
      <c r="I832" s="10">
        <v>393446.61987253802</v>
      </c>
      <c r="J832" s="10">
        <v>3621.0475811536598</v>
      </c>
      <c r="K832" s="10">
        <v>3171.47650858118</v>
      </c>
      <c r="L832" s="10" t="s">
        <v>13</v>
      </c>
      <c r="M832" s="10" t="s">
        <v>14</v>
      </c>
    </row>
    <row r="833" spans="1:13" x14ac:dyDescent="0.25">
      <c r="A833" s="4" t="s">
        <v>2477</v>
      </c>
      <c r="B833" s="9">
        <v>2155</v>
      </c>
      <c r="C833" s="9" t="s">
        <v>2478</v>
      </c>
      <c r="D833" s="9" t="s">
        <v>2479</v>
      </c>
      <c r="E833" s="10">
        <v>430.61</v>
      </c>
      <c r="F833" s="10">
        <v>2398297.2325984398</v>
      </c>
      <c r="G833" s="10">
        <v>2265714.4191071601</v>
      </c>
      <c r="H833" s="16">
        <v>5.851700124834E-2</v>
      </c>
      <c r="I833" s="10">
        <v>132582.813491276</v>
      </c>
      <c r="J833" s="10">
        <v>5569.5344571617898</v>
      </c>
      <c r="K833" s="10">
        <v>5261.6391145286098</v>
      </c>
      <c r="L833" s="10" t="s">
        <v>27</v>
      </c>
      <c r="M833" s="10" t="s">
        <v>297</v>
      </c>
    </row>
    <row r="834" spans="1:13" x14ac:dyDescent="0.25">
      <c r="A834" s="4" t="s">
        <v>2480</v>
      </c>
      <c r="B834" s="9">
        <v>2156</v>
      </c>
      <c r="C834" s="9" t="s">
        <v>2481</v>
      </c>
      <c r="D834" s="9" t="s">
        <v>2482</v>
      </c>
      <c r="E834" s="10">
        <v>113.81</v>
      </c>
      <c r="F834" s="10">
        <v>1048790.3239494399</v>
      </c>
      <c r="G834" s="10">
        <v>1131351.3669738099</v>
      </c>
      <c r="H834" s="16">
        <v>-7.2975598416615495E-2</v>
      </c>
      <c r="I834" s="10">
        <v>-82561.043024369705</v>
      </c>
      <c r="J834" s="10">
        <v>9215.2739122172097</v>
      </c>
      <c r="K834" s="10">
        <v>9940.7026357421091</v>
      </c>
      <c r="L834" s="10" t="s">
        <v>27</v>
      </c>
      <c r="M834" s="10" t="s">
        <v>84</v>
      </c>
    </row>
    <row r="835" spans="1:13" x14ac:dyDescent="0.25">
      <c r="A835" s="4" t="s">
        <v>2483</v>
      </c>
      <c r="B835" s="9">
        <v>2157</v>
      </c>
      <c r="C835" s="9" t="s">
        <v>2484</v>
      </c>
      <c r="D835" s="9" t="s">
        <v>2485</v>
      </c>
      <c r="E835" s="10">
        <v>7418.39</v>
      </c>
      <c r="F835" s="10">
        <v>5025215.2146385396</v>
      </c>
      <c r="G835" s="10">
        <v>5355923.2387192501</v>
      </c>
      <c r="H835" s="16">
        <v>-6.1746221769936299E-2</v>
      </c>
      <c r="I835" s="10">
        <v>-330708.02408071398</v>
      </c>
      <c r="J835" s="10">
        <v>677.39970730017399</v>
      </c>
      <c r="K835" s="10">
        <v>721.97919477396795</v>
      </c>
      <c r="L835" s="10" t="s">
        <v>13</v>
      </c>
      <c r="M835" s="10" t="s">
        <v>14</v>
      </c>
    </row>
    <row r="836" spans="1:13" x14ac:dyDescent="0.25">
      <c r="A836" s="4" t="s">
        <v>2486</v>
      </c>
      <c r="B836" s="9">
        <v>2158</v>
      </c>
      <c r="C836" s="9" t="s">
        <v>2487</v>
      </c>
      <c r="D836" s="9" t="s">
        <v>2488</v>
      </c>
      <c r="E836" s="10">
        <v>14351.6</v>
      </c>
      <c r="F836" s="10">
        <v>21585300.566264801</v>
      </c>
      <c r="G836" s="10">
        <v>22928852.382511102</v>
      </c>
      <c r="H836" s="16">
        <v>-5.8596557465351098E-2</v>
      </c>
      <c r="I836" s="10">
        <v>-1343551.8162463601</v>
      </c>
      <c r="J836" s="10">
        <v>1504.0344328343001</v>
      </c>
      <c r="K836" s="10">
        <v>1597.65129898486</v>
      </c>
      <c r="L836" s="10" t="s">
        <v>13</v>
      </c>
      <c r="M836" s="10" t="s">
        <v>14</v>
      </c>
    </row>
    <row r="837" spans="1:13" x14ac:dyDescent="0.25">
      <c r="A837" s="4" t="s">
        <v>2489</v>
      </c>
      <c r="B837" s="9">
        <v>2159</v>
      </c>
      <c r="C837" s="9" t="s">
        <v>2490</v>
      </c>
      <c r="D837" s="9" t="s">
        <v>2491</v>
      </c>
      <c r="E837" s="10">
        <v>9250.7000000000007</v>
      </c>
      <c r="F837" s="10">
        <v>31281148.4826058</v>
      </c>
      <c r="G837" s="10">
        <v>29334924.911579501</v>
      </c>
      <c r="H837" s="16">
        <v>6.6344931063995596E-2</v>
      </c>
      <c r="I837" s="10">
        <v>1946223.57102623</v>
      </c>
      <c r="J837" s="10">
        <v>3381.4898853714599</v>
      </c>
      <c r="K837" s="10">
        <v>3171.1032583025699</v>
      </c>
      <c r="L837" s="10" t="s">
        <v>13</v>
      </c>
      <c r="M837" s="10" t="s">
        <v>14</v>
      </c>
    </row>
    <row r="838" spans="1:13" x14ac:dyDescent="0.25">
      <c r="A838" s="4" t="s">
        <v>2492</v>
      </c>
      <c r="B838" s="9">
        <v>2160</v>
      </c>
      <c r="C838" s="9" t="s">
        <v>2493</v>
      </c>
      <c r="D838" s="9" t="s">
        <v>2494</v>
      </c>
      <c r="E838" s="10">
        <v>7253.23</v>
      </c>
      <c r="F838" s="10">
        <v>38798286.073946901</v>
      </c>
      <c r="G838" s="10">
        <v>36497052.003961399</v>
      </c>
      <c r="H838" s="16">
        <v>6.3052601337110201E-2</v>
      </c>
      <c r="I838" s="10">
        <v>2301234.0699855499</v>
      </c>
      <c r="J838" s="10">
        <v>5349.1046160051301</v>
      </c>
      <c r="K838" s="10">
        <v>5031.8343695100502</v>
      </c>
      <c r="L838" s="10" t="s">
        <v>13</v>
      </c>
      <c r="M838" s="10" t="s">
        <v>14</v>
      </c>
    </row>
    <row r="839" spans="1:13" x14ac:dyDescent="0.25">
      <c r="A839" s="4" t="s">
        <v>2495</v>
      </c>
      <c r="B839" s="9">
        <v>2161</v>
      </c>
      <c r="C839" s="9" t="s">
        <v>2496</v>
      </c>
      <c r="D839" s="9" t="s">
        <v>2497</v>
      </c>
      <c r="E839" s="10">
        <v>2666.55</v>
      </c>
      <c r="F839" s="10">
        <v>21107970.884277999</v>
      </c>
      <c r="G839" s="10">
        <v>22183387.9394226</v>
      </c>
      <c r="H839" s="16">
        <v>-4.8478485706573003E-2</v>
      </c>
      <c r="I839" s="10">
        <v>-1075417.0551446599</v>
      </c>
      <c r="J839" s="10">
        <v>7915.8353994029603</v>
      </c>
      <c r="K839" s="10">
        <v>8319.1344394152093</v>
      </c>
      <c r="L839" s="10" t="s">
        <v>13</v>
      </c>
      <c r="M839" s="10" t="s">
        <v>14</v>
      </c>
    </row>
    <row r="840" spans="1:13" x14ac:dyDescent="0.25">
      <c r="A840" s="4" t="s">
        <v>2498</v>
      </c>
      <c r="B840" s="9">
        <v>2162</v>
      </c>
      <c r="C840" s="9" t="s">
        <v>2499</v>
      </c>
      <c r="D840" s="9" t="s">
        <v>2500</v>
      </c>
      <c r="E840" s="10">
        <v>15525.95</v>
      </c>
      <c r="F840" s="10">
        <v>10248286.7197221</v>
      </c>
      <c r="G840" s="10">
        <v>11075422.983328599</v>
      </c>
      <c r="H840" s="16">
        <v>-7.4682137634967102E-2</v>
      </c>
      <c r="I840" s="10">
        <v>-827136.263606422</v>
      </c>
      <c r="J840" s="10">
        <v>660.07469557238903</v>
      </c>
      <c r="K840" s="10">
        <v>713.34913376177099</v>
      </c>
      <c r="L840" s="10" t="s">
        <v>13</v>
      </c>
      <c r="M840" s="10" t="s">
        <v>14</v>
      </c>
    </row>
    <row r="841" spans="1:13" x14ac:dyDescent="0.25">
      <c r="A841" s="4" t="s">
        <v>2501</v>
      </c>
      <c r="B841" s="9">
        <v>2163</v>
      </c>
      <c r="C841" s="9" t="s">
        <v>2502</v>
      </c>
      <c r="D841" s="9" t="s">
        <v>2503</v>
      </c>
      <c r="E841" s="10">
        <v>304.38</v>
      </c>
      <c r="F841" s="10">
        <v>546122.1441114</v>
      </c>
      <c r="G841" s="10">
        <v>618912.85170034005</v>
      </c>
      <c r="H841" s="16">
        <v>-0.117610593137566</v>
      </c>
      <c r="I841" s="10">
        <v>-72790.707588939593</v>
      </c>
      <c r="J841" s="10">
        <v>1794.2116568480201</v>
      </c>
      <c r="K841" s="10">
        <v>2033.35584368336</v>
      </c>
      <c r="L841" s="10" t="s">
        <v>27</v>
      </c>
      <c r="M841" s="10" t="s">
        <v>14</v>
      </c>
    </row>
    <row r="842" spans="1:13" x14ac:dyDescent="0.25">
      <c r="A842" s="4" t="s">
        <v>2504</v>
      </c>
      <c r="B842" s="9">
        <v>2167</v>
      </c>
      <c r="C842" s="9" t="s">
        <v>2505</v>
      </c>
      <c r="D842" s="9" t="s">
        <v>2506</v>
      </c>
      <c r="E842" s="10">
        <v>1365.6</v>
      </c>
      <c r="F842" s="10">
        <v>1660468.9576188</v>
      </c>
      <c r="G842" s="10">
        <v>2423043.5753801102</v>
      </c>
      <c r="H842" s="16">
        <v>-0.314717665629138</v>
      </c>
      <c r="I842" s="10">
        <v>-762574.61776130705</v>
      </c>
      <c r="J842" s="10">
        <v>1215.92630171265</v>
      </c>
      <c r="K842" s="10">
        <v>1774.34356720863</v>
      </c>
      <c r="L842" s="10" t="s">
        <v>13</v>
      </c>
      <c r="M842" s="10" t="s">
        <v>14</v>
      </c>
    </row>
    <row r="843" spans="1:13" x14ac:dyDescent="0.25">
      <c r="A843" s="4" t="s">
        <v>2507</v>
      </c>
      <c r="B843" s="9">
        <v>2168</v>
      </c>
      <c r="C843" s="9" t="s">
        <v>2508</v>
      </c>
      <c r="D843" s="9" t="s">
        <v>2509</v>
      </c>
      <c r="E843" s="10">
        <v>1595.48</v>
      </c>
      <c r="F843" s="10">
        <v>4869770.1274414603</v>
      </c>
      <c r="G843" s="10">
        <v>5252328.1255819602</v>
      </c>
      <c r="H843" s="16">
        <v>-7.2835890864703198E-2</v>
      </c>
      <c r="I843" s="10">
        <v>-382557.998140499</v>
      </c>
      <c r="J843" s="10">
        <v>3052.2288762262501</v>
      </c>
      <c r="K843" s="10">
        <v>3292.0049925928001</v>
      </c>
      <c r="L843" s="10" t="s">
        <v>13</v>
      </c>
      <c r="M843" s="10" t="s">
        <v>14</v>
      </c>
    </row>
    <row r="844" spans="1:13" x14ac:dyDescent="0.25">
      <c r="A844" s="4" t="s">
        <v>2510</v>
      </c>
      <c r="B844" s="9">
        <v>2169</v>
      </c>
      <c r="C844" s="9" t="s">
        <v>2511</v>
      </c>
      <c r="D844" s="9" t="s">
        <v>2512</v>
      </c>
      <c r="E844" s="10">
        <v>972.33</v>
      </c>
      <c r="F844" s="10">
        <v>4164265.50600573</v>
      </c>
      <c r="G844" s="10">
        <v>5116610.9213668797</v>
      </c>
      <c r="H844" s="16">
        <v>-0.18612816764788001</v>
      </c>
      <c r="I844" s="10">
        <v>-952345.415361149</v>
      </c>
      <c r="J844" s="10">
        <v>4282.7697448456101</v>
      </c>
      <c r="K844" s="10">
        <v>5262.2164505537003</v>
      </c>
      <c r="L844" s="10" t="s">
        <v>13</v>
      </c>
      <c r="M844" s="10" t="s">
        <v>14</v>
      </c>
    </row>
    <row r="845" spans="1:13" x14ac:dyDescent="0.25">
      <c r="A845" s="4" t="s">
        <v>2513</v>
      </c>
      <c r="B845" s="9">
        <v>2170</v>
      </c>
      <c r="C845" s="9" t="s">
        <v>2514</v>
      </c>
      <c r="D845" s="9" t="s">
        <v>2515</v>
      </c>
      <c r="E845" s="10">
        <v>222.81</v>
      </c>
      <c r="F845" s="10">
        <v>1459264.06699794</v>
      </c>
      <c r="G845" s="10">
        <v>1879489.9248017301</v>
      </c>
      <c r="H845" s="16">
        <v>-0.22358505478454099</v>
      </c>
      <c r="I845" s="10">
        <v>-420225.85780378798</v>
      </c>
      <c r="J845" s="10">
        <v>6549.3652304561701</v>
      </c>
      <c r="K845" s="10">
        <v>8435.3930469984607</v>
      </c>
      <c r="L845" s="10" t="s">
        <v>27</v>
      </c>
      <c r="M845" s="10" t="s">
        <v>206</v>
      </c>
    </row>
    <row r="846" spans="1:13" x14ac:dyDescent="0.25">
      <c r="A846" s="4" t="s">
        <v>2516</v>
      </c>
      <c r="B846" s="9">
        <v>2171</v>
      </c>
      <c r="C846" s="9" t="s">
        <v>2517</v>
      </c>
      <c r="D846" s="9" t="s">
        <v>2518</v>
      </c>
      <c r="E846" s="10">
        <v>1217.48</v>
      </c>
      <c r="F846" s="10">
        <v>1444062.6169019199</v>
      </c>
      <c r="G846" s="10">
        <v>933195.46575201605</v>
      </c>
      <c r="H846" s="16">
        <v>0.54743852697379103</v>
      </c>
      <c r="I846" s="10">
        <v>510867.15114990401</v>
      </c>
      <c r="J846" s="10">
        <v>1186.1078760241801</v>
      </c>
      <c r="K846" s="10">
        <v>766.49757347308798</v>
      </c>
      <c r="L846" s="10" t="s">
        <v>13</v>
      </c>
      <c r="M846" s="10" t="s">
        <v>43</v>
      </c>
    </row>
    <row r="847" spans="1:13" x14ac:dyDescent="0.25">
      <c r="A847" s="4" t="s">
        <v>2519</v>
      </c>
      <c r="B847" s="9">
        <v>2172</v>
      </c>
      <c r="C847" s="9" t="s">
        <v>2520</v>
      </c>
      <c r="D847" s="9" t="s">
        <v>2521</v>
      </c>
      <c r="E847" s="10">
        <v>12718.91</v>
      </c>
      <c r="F847" s="10">
        <v>14940718.6195505</v>
      </c>
      <c r="G847" s="10">
        <v>18373143.214279599</v>
      </c>
      <c r="H847" s="16">
        <v>-0.186817495226476</v>
      </c>
      <c r="I847" s="10">
        <v>-3432424.5947290198</v>
      </c>
      <c r="J847" s="10">
        <v>1174.68545807389</v>
      </c>
      <c r="K847" s="10">
        <v>1444.5532843836099</v>
      </c>
      <c r="L847" s="10" t="s">
        <v>13</v>
      </c>
      <c r="M847" s="10" t="s">
        <v>14</v>
      </c>
    </row>
    <row r="848" spans="1:13" x14ac:dyDescent="0.25">
      <c r="A848" s="4" t="s">
        <v>2522</v>
      </c>
      <c r="B848" s="9">
        <v>2173</v>
      </c>
      <c r="C848" s="9" t="s">
        <v>2523</v>
      </c>
      <c r="D848" s="9" t="s">
        <v>2524</v>
      </c>
      <c r="E848" s="10">
        <v>5019.2299999999996</v>
      </c>
      <c r="F848" s="10">
        <v>10526230.1202535</v>
      </c>
      <c r="G848" s="10">
        <v>11310572.040449001</v>
      </c>
      <c r="H848" s="16">
        <v>-6.9345910833731497E-2</v>
      </c>
      <c r="I848" s="10">
        <v>-784341.92019547301</v>
      </c>
      <c r="J848" s="10">
        <v>2097.1802687371401</v>
      </c>
      <c r="K848" s="10">
        <v>2253.4476484339202</v>
      </c>
      <c r="L848" s="10" t="s">
        <v>13</v>
      </c>
      <c r="M848" s="10" t="s">
        <v>14</v>
      </c>
    </row>
    <row r="849" spans="1:13" x14ac:dyDescent="0.25">
      <c r="A849" s="4" t="s">
        <v>2525</v>
      </c>
      <c r="B849" s="9">
        <v>2174</v>
      </c>
      <c r="C849" s="9" t="s">
        <v>2526</v>
      </c>
      <c r="D849" s="9" t="s">
        <v>2527</v>
      </c>
      <c r="E849" s="10">
        <v>4090.94</v>
      </c>
      <c r="F849" s="10">
        <v>13186303.4682965</v>
      </c>
      <c r="G849" s="10">
        <v>13311781.3690078</v>
      </c>
      <c r="H849" s="16">
        <v>-9.4260788419688896E-3</v>
      </c>
      <c r="I849" s="10">
        <v>-125477.90071132001</v>
      </c>
      <c r="J849" s="10">
        <v>3223.2942718046402</v>
      </c>
      <c r="K849" s="10">
        <v>3253.9664157889902</v>
      </c>
      <c r="L849" s="10" t="s">
        <v>13</v>
      </c>
      <c r="M849" s="10" t="s">
        <v>14</v>
      </c>
    </row>
    <row r="850" spans="1:13" x14ac:dyDescent="0.25">
      <c r="A850" s="4" t="s">
        <v>2528</v>
      </c>
      <c r="B850" s="9">
        <v>2175</v>
      </c>
      <c r="C850" s="9" t="s">
        <v>2529</v>
      </c>
      <c r="D850" s="9" t="s">
        <v>2530</v>
      </c>
      <c r="E850" s="10">
        <v>238.21</v>
      </c>
      <c r="F850" s="10">
        <v>1288307.37309881</v>
      </c>
      <c r="G850" s="10">
        <v>1267120.92642864</v>
      </c>
      <c r="H850" s="16">
        <v>1.6720145826871102E-2</v>
      </c>
      <c r="I850" s="10">
        <v>21186.446670166901</v>
      </c>
      <c r="J850" s="10">
        <v>5408.2841740431104</v>
      </c>
      <c r="K850" s="10">
        <v>5319.3439672081004</v>
      </c>
      <c r="L850" s="10" t="s">
        <v>27</v>
      </c>
      <c r="M850" s="10" t="s">
        <v>71</v>
      </c>
    </row>
    <row r="851" spans="1:13" x14ac:dyDescent="0.25">
      <c r="A851" s="4" t="s">
        <v>2531</v>
      </c>
      <c r="B851" s="9">
        <v>2176</v>
      </c>
      <c r="C851" s="9" t="s">
        <v>2532</v>
      </c>
      <c r="D851" s="9" t="s">
        <v>2533</v>
      </c>
      <c r="E851" s="10">
        <v>1279.04</v>
      </c>
      <c r="F851" s="10">
        <v>2743799.97917323</v>
      </c>
      <c r="G851" s="10">
        <v>2452994.1910076998</v>
      </c>
      <c r="H851" s="16">
        <v>0.11855135622888099</v>
      </c>
      <c r="I851" s="10">
        <v>290805.788165531</v>
      </c>
      <c r="J851" s="10">
        <v>2145.2026357058598</v>
      </c>
      <c r="K851" s="10">
        <v>1917.8400917936101</v>
      </c>
      <c r="L851" s="10" t="s">
        <v>27</v>
      </c>
      <c r="M851" s="10" t="s">
        <v>14</v>
      </c>
    </row>
    <row r="852" spans="1:13" x14ac:dyDescent="0.25">
      <c r="A852" s="4" t="s">
        <v>2534</v>
      </c>
      <c r="B852" s="9">
        <v>2177</v>
      </c>
      <c r="C852" s="9" t="s">
        <v>2535</v>
      </c>
      <c r="D852" s="9" t="s">
        <v>2536</v>
      </c>
      <c r="E852" s="10">
        <v>1306.06</v>
      </c>
      <c r="F852" s="10">
        <v>6277259.5047548804</v>
      </c>
      <c r="G852" s="10">
        <v>4982853.2886544103</v>
      </c>
      <c r="H852" s="16">
        <v>0.25977209063083101</v>
      </c>
      <c r="I852" s="10">
        <v>1294406.2161004699</v>
      </c>
      <c r="J852" s="10">
        <v>4806.2566074719998</v>
      </c>
      <c r="K852" s="10">
        <v>3815.17946239408</v>
      </c>
      <c r="L852" s="10" t="s">
        <v>13</v>
      </c>
      <c r="M852" s="10" t="s">
        <v>14</v>
      </c>
    </row>
    <row r="853" spans="1:13" x14ac:dyDescent="0.25">
      <c r="A853" s="4" t="s">
        <v>2537</v>
      </c>
      <c r="B853" s="9">
        <v>2178</v>
      </c>
      <c r="C853" s="9" t="s">
        <v>2538</v>
      </c>
      <c r="D853" s="9" t="s">
        <v>2539</v>
      </c>
      <c r="E853" s="10">
        <v>2936.03</v>
      </c>
      <c r="F853" s="10">
        <v>18767777.753062099</v>
      </c>
      <c r="G853" s="10">
        <v>18918753.4592009</v>
      </c>
      <c r="H853" s="16">
        <v>-7.9802142601191894E-3</v>
      </c>
      <c r="I853" s="10">
        <v>-150975.706138793</v>
      </c>
      <c r="J853" s="10">
        <v>6392.2295593240196</v>
      </c>
      <c r="K853" s="10">
        <v>6443.6512771330399</v>
      </c>
      <c r="L853" s="10" t="s">
        <v>13</v>
      </c>
      <c r="M853" s="10" t="s">
        <v>14</v>
      </c>
    </row>
    <row r="854" spans="1:13" x14ac:dyDescent="0.25">
      <c r="A854" s="4" t="s">
        <v>2540</v>
      </c>
      <c r="B854" s="9">
        <v>2179</v>
      </c>
      <c r="C854" s="9" t="s">
        <v>2541</v>
      </c>
      <c r="D854" s="9" t="s">
        <v>2542</v>
      </c>
      <c r="E854" s="10">
        <v>1037.74</v>
      </c>
      <c r="F854" s="10">
        <v>9691201.8938550595</v>
      </c>
      <c r="G854" s="10">
        <v>9657239.6988600306</v>
      </c>
      <c r="H854" s="16">
        <v>3.5167600736927302E-3</v>
      </c>
      <c r="I854" s="10">
        <v>33962.194995030797</v>
      </c>
      <c r="J854" s="10">
        <v>9338.75719723154</v>
      </c>
      <c r="K854" s="10">
        <v>9306.0301220537203</v>
      </c>
      <c r="L854" s="10" t="s">
        <v>13</v>
      </c>
      <c r="M854" s="10" t="s">
        <v>297</v>
      </c>
    </row>
    <row r="855" spans="1:13" x14ac:dyDescent="0.25">
      <c r="A855" s="4" t="s">
        <v>2543</v>
      </c>
      <c r="B855" s="9">
        <v>2180</v>
      </c>
      <c r="C855" s="9" t="s">
        <v>2544</v>
      </c>
      <c r="D855" s="9" t="s">
        <v>2545</v>
      </c>
      <c r="E855" s="10">
        <v>1148.47</v>
      </c>
      <c r="F855" s="10">
        <v>829269.29925719998</v>
      </c>
      <c r="G855" s="10">
        <v>869728.89070227498</v>
      </c>
      <c r="H855" s="16">
        <v>-4.6519774009582203E-2</v>
      </c>
      <c r="I855" s="10">
        <v>-40459.591445074402</v>
      </c>
      <c r="J855" s="10">
        <v>722.06439807500396</v>
      </c>
      <c r="K855" s="10">
        <v>757.29352155674496</v>
      </c>
      <c r="L855" s="10" t="s">
        <v>27</v>
      </c>
      <c r="M855" s="10" t="s">
        <v>14</v>
      </c>
    </row>
    <row r="856" spans="1:13" x14ac:dyDescent="0.25">
      <c r="A856" s="4" t="s">
        <v>2546</v>
      </c>
      <c r="B856" s="9">
        <v>2181</v>
      </c>
      <c r="C856" s="9" t="s">
        <v>2547</v>
      </c>
      <c r="D856" s="9" t="s">
        <v>2548</v>
      </c>
      <c r="E856" s="10">
        <v>1708.57</v>
      </c>
      <c r="F856" s="10">
        <v>1793467.07764431</v>
      </c>
      <c r="G856" s="10">
        <v>1893764.3574231199</v>
      </c>
      <c r="H856" s="16">
        <v>-5.2961858420063603E-2</v>
      </c>
      <c r="I856" s="10">
        <v>-100297.279778806</v>
      </c>
      <c r="J856" s="10">
        <v>1049.6889665886199</v>
      </c>
      <c r="K856" s="10">
        <v>1108.39143694617</v>
      </c>
      <c r="L856" s="10" t="s">
        <v>13</v>
      </c>
      <c r="M856" s="10" t="s">
        <v>71</v>
      </c>
    </row>
    <row r="857" spans="1:13" x14ac:dyDescent="0.25">
      <c r="A857" s="4" t="s">
        <v>2549</v>
      </c>
      <c r="B857" s="9">
        <v>2186</v>
      </c>
      <c r="C857" s="9" t="s">
        <v>2550</v>
      </c>
      <c r="D857" s="9" t="s">
        <v>2551</v>
      </c>
      <c r="E857" s="10">
        <v>18561.95</v>
      </c>
      <c r="F857" s="10">
        <v>16039691.0958657</v>
      </c>
      <c r="G857" s="10">
        <v>15561626.3266943</v>
      </c>
      <c r="H857" s="16">
        <v>3.07207459641539E-2</v>
      </c>
      <c r="I857" s="10">
        <v>478064.769171461</v>
      </c>
      <c r="J857" s="10">
        <v>864.11670626554405</v>
      </c>
      <c r="K857" s="10">
        <v>838.361612152509</v>
      </c>
      <c r="L857" s="10" t="s">
        <v>13</v>
      </c>
      <c r="M857" s="10" t="s">
        <v>14</v>
      </c>
    </row>
    <row r="858" spans="1:13" x14ac:dyDescent="0.25">
      <c r="A858" s="4" t="s">
        <v>2552</v>
      </c>
      <c r="B858" s="9">
        <v>2187</v>
      </c>
      <c r="C858" s="9" t="s">
        <v>2553</v>
      </c>
      <c r="D858" s="9" t="s">
        <v>2554</v>
      </c>
      <c r="E858" s="10">
        <v>667.9</v>
      </c>
      <c r="F858" s="10">
        <v>345078.92817660002</v>
      </c>
      <c r="G858" s="10">
        <v>461876.42822454998</v>
      </c>
      <c r="H858" s="16">
        <v>-0.25287607877483398</v>
      </c>
      <c r="I858" s="10">
        <v>-116797.50004795</v>
      </c>
      <c r="J858" s="10">
        <v>516.66256651684398</v>
      </c>
      <c r="K858" s="10">
        <v>691.53530202807303</v>
      </c>
      <c r="L858" s="10" t="s">
        <v>88</v>
      </c>
      <c r="M858" s="10" t="s">
        <v>43</v>
      </c>
    </row>
    <row r="859" spans="1:13" x14ac:dyDescent="0.25">
      <c r="A859" s="4" t="s">
        <v>2555</v>
      </c>
      <c r="B859" s="9">
        <v>2188</v>
      </c>
      <c r="C859" s="9" t="s">
        <v>2556</v>
      </c>
      <c r="D859" s="9" t="s">
        <v>2557</v>
      </c>
      <c r="E859" s="10">
        <v>5472.16</v>
      </c>
      <c r="F859" s="10">
        <v>11629002.8124837</v>
      </c>
      <c r="G859" s="10">
        <v>11810549.2120356</v>
      </c>
      <c r="H859" s="16">
        <v>-1.53715459198901E-2</v>
      </c>
      <c r="I859" s="10">
        <v>-181546.39955192801</v>
      </c>
      <c r="J859" s="10">
        <v>2125.1211244707201</v>
      </c>
      <c r="K859" s="10">
        <v>2158.2974935008501</v>
      </c>
      <c r="L859" s="10" t="s">
        <v>13</v>
      </c>
      <c r="M859" s="10" t="s">
        <v>14</v>
      </c>
    </row>
    <row r="860" spans="1:13" x14ac:dyDescent="0.25">
      <c r="A860" s="4" t="s">
        <v>2558</v>
      </c>
      <c r="B860" s="9">
        <v>2189</v>
      </c>
      <c r="C860" s="9" t="s">
        <v>2559</v>
      </c>
      <c r="D860" s="9" t="s">
        <v>2560</v>
      </c>
      <c r="E860" s="10">
        <v>20217.400000000001</v>
      </c>
      <c r="F860" s="10">
        <v>41957432.954106599</v>
      </c>
      <c r="G860" s="10">
        <v>43582999.183868602</v>
      </c>
      <c r="H860" s="16">
        <v>-3.7298172686650297E-2</v>
      </c>
      <c r="I860" s="10">
        <v>-1625566.2297620701</v>
      </c>
      <c r="J860" s="10">
        <v>2075.31299544484</v>
      </c>
      <c r="K860" s="10">
        <v>2155.71731201186</v>
      </c>
      <c r="L860" s="10" t="s">
        <v>13</v>
      </c>
      <c r="M860" s="10" t="s">
        <v>14</v>
      </c>
    </row>
    <row r="861" spans="1:13" x14ac:dyDescent="0.25">
      <c r="A861" s="4" t="s">
        <v>2561</v>
      </c>
      <c r="B861" s="9">
        <v>2190</v>
      </c>
      <c r="C861" s="9" t="s">
        <v>2562</v>
      </c>
      <c r="D861" s="9" t="s">
        <v>2563</v>
      </c>
      <c r="E861" s="10">
        <v>4508.54</v>
      </c>
      <c r="F861" s="10">
        <v>7769664.669311</v>
      </c>
      <c r="G861" s="10">
        <v>8228519.8060970502</v>
      </c>
      <c r="H861" s="16">
        <v>-5.57639949345511E-2</v>
      </c>
      <c r="I861" s="10">
        <v>-458855.136786049</v>
      </c>
      <c r="J861" s="10">
        <v>1723.3216671718601</v>
      </c>
      <c r="K861" s="10">
        <v>1825.09632965373</v>
      </c>
      <c r="L861" s="10" t="s">
        <v>13</v>
      </c>
      <c r="M861" s="10" t="s">
        <v>14</v>
      </c>
    </row>
    <row r="862" spans="1:13" x14ac:dyDescent="0.25">
      <c r="A862" s="4" t="s">
        <v>2564</v>
      </c>
      <c r="B862" s="9">
        <v>2191</v>
      </c>
      <c r="C862" s="9" t="s">
        <v>2565</v>
      </c>
      <c r="D862" s="9" t="s">
        <v>2566</v>
      </c>
      <c r="E862" s="10">
        <v>3818.81</v>
      </c>
      <c r="F862" s="10">
        <v>13204907.530184399</v>
      </c>
      <c r="G862" s="10">
        <v>11343616.2491468</v>
      </c>
      <c r="H862" s="16">
        <v>0.164082708737394</v>
      </c>
      <c r="I862" s="10">
        <v>1861291.2810375199</v>
      </c>
      <c r="J862" s="10">
        <v>3457.8592624886701</v>
      </c>
      <c r="K862" s="10">
        <v>2970.4584017395</v>
      </c>
      <c r="L862" s="10" t="s">
        <v>13</v>
      </c>
      <c r="M862" s="10" t="s">
        <v>297</v>
      </c>
    </row>
    <row r="863" spans="1:13" x14ac:dyDescent="0.25">
      <c r="A863" s="4" t="s">
        <v>2567</v>
      </c>
      <c r="B863" s="9">
        <v>2192</v>
      </c>
      <c r="C863" s="9" t="s">
        <v>2568</v>
      </c>
      <c r="D863" s="9" t="s">
        <v>2569</v>
      </c>
      <c r="E863" s="10">
        <v>2522.15</v>
      </c>
      <c r="F863" s="10">
        <v>12972253.6983549</v>
      </c>
      <c r="G863" s="10">
        <v>12081416.969662899</v>
      </c>
      <c r="H863" s="16">
        <v>7.3736113150382199E-2</v>
      </c>
      <c r="I863" s="10">
        <v>890836.72869201202</v>
      </c>
      <c r="J863" s="10">
        <v>5143.3315617052604</v>
      </c>
      <c r="K863" s="10">
        <v>4790.1262691207503</v>
      </c>
      <c r="L863" s="10" t="s">
        <v>13</v>
      </c>
      <c r="M863" s="10" t="s">
        <v>14</v>
      </c>
    </row>
    <row r="864" spans="1:13" x14ac:dyDescent="0.25">
      <c r="A864" s="4" t="s">
        <v>2570</v>
      </c>
      <c r="B864" s="9">
        <v>2193</v>
      </c>
      <c r="C864" s="9" t="s">
        <v>2571</v>
      </c>
      <c r="D864" s="9" t="s">
        <v>2572</v>
      </c>
      <c r="E864" s="10">
        <v>2671.9</v>
      </c>
      <c r="F864" s="10">
        <v>20028133.007716</v>
      </c>
      <c r="G864" s="10">
        <v>18977478.388787799</v>
      </c>
      <c r="H864" s="16">
        <v>5.5363236221569898E-2</v>
      </c>
      <c r="I864" s="10">
        <v>1050654.6189282001</v>
      </c>
      <c r="J864" s="10">
        <v>7495.83929328045</v>
      </c>
      <c r="K864" s="10">
        <v>7102.6155128514702</v>
      </c>
      <c r="L864" s="10" t="s">
        <v>13</v>
      </c>
      <c r="M864" s="10" t="s">
        <v>14</v>
      </c>
    </row>
    <row r="865" spans="1:13" x14ac:dyDescent="0.25">
      <c r="A865" s="4" t="s">
        <v>2573</v>
      </c>
      <c r="B865" s="9">
        <v>2194</v>
      </c>
      <c r="C865" s="9" t="s">
        <v>2574</v>
      </c>
      <c r="D865" s="9" t="s">
        <v>2575</v>
      </c>
      <c r="E865" s="10">
        <v>6579.96</v>
      </c>
      <c r="F865" s="10">
        <v>7705612.0649140198</v>
      </c>
      <c r="G865" s="10">
        <v>9994587.2529530898</v>
      </c>
      <c r="H865" s="16">
        <v>-0.229021482339128</v>
      </c>
      <c r="I865" s="10">
        <v>-2288975.18803907</v>
      </c>
      <c r="J865" s="10">
        <v>1171.0727823442701</v>
      </c>
      <c r="K865" s="10">
        <v>1518.9434666704799</v>
      </c>
      <c r="L865" s="10" t="s">
        <v>27</v>
      </c>
      <c r="M865" s="10" t="s">
        <v>14</v>
      </c>
    </row>
    <row r="866" spans="1:13" x14ac:dyDescent="0.25">
      <c r="A866" s="4" t="s">
        <v>2576</v>
      </c>
      <c r="B866" s="9">
        <v>2195</v>
      </c>
      <c r="C866" s="9" t="s">
        <v>2577</v>
      </c>
      <c r="D866" s="9" t="s">
        <v>2578</v>
      </c>
      <c r="E866" s="10">
        <v>962.5</v>
      </c>
      <c r="F866" s="10">
        <v>2696152.4282403202</v>
      </c>
      <c r="G866" s="10">
        <v>2601933.0609466298</v>
      </c>
      <c r="H866" s="16">
        <v>3.6211295635487202E-2</v>
      </c>
      <c r="I866" s="10">
        <v>94219.367293686606</v>
      </c>
      <c r="J866" s="10">
        <v>2801.1973280418902</v>
      </c>
      <c r="K866" s="10">
        <v>2703.3070763081901</v>
      </c>
      <c r="L866" s="10" t="s">
        <v>13</v>
      </c>
      <c r="M866" s="10" t="s">
        <v>14</v>
      </c>
    </row>
    <row r="867" spans="1:13" x14ac:dyDescent="0.25">
      <c r="A867" s="4" t="s">
        <v>2579</v>
      </c>
      <c r="B867" s="9">
        <v>2196</v>
      </c>
      <c r="C867" s="9" t="s">
        <v>2580</v>
      </c>
      <c r="D867" s="9" t="s">
        <v>2581</v>
      </c>
      <c r="E867" s="10">
        <v>505.05</v>
      </c>
      <c r="F867" s="10">
        <v>2133510.7362218099</v>
      </c>
      <c r="G867" s="10">
        <v>2155228.4533411199</v>
      </c>
      <c r="H867" s="16">
        <v>-1.0076758723950901E-2</v>
      </c>
      <c r="I867" s="10">
        <v>-21717.717119312401</v>
      </c>
      <c r="J867" s="10">
        <v>4224.3554820746704</v>
      </c>
      <c r="K867" s="10">
        <v>4267.3566049720303</v>
      </c>
      <c r="L867" s="10" t="s">
        <v>27</v>
      </c>
      <c r="M867" s="10" t="s">
        <v>43</v>
      </c>
    </row>
    <row r="868" spans="1:13" x14ac:dyDescent="0.25">
      <c r="A868" s="4" t="s">
        <v>2582</v>
      </c>
      <c r="B868" s="9">
        <v>2197</v>
      </c>
      <c r="C868" s="9" t="s">
        <v>2583</v>
      </c>
      <c r="D868" s="9" t="s">
        <v>2584</v>
      </c>
      <c r="E868" s="10">
        <v>215.08</v>
      </c>
      <c r="F868" s="10">
        <v>1423832.7402041899</v>
      </c>
      <c r="G868" s="10">
        <v>1314631.5402952801</v>
      </c>
      <c r="H868" s="16">
        <v>8.3066012461847194E-2</v>
      </c>
      <c r="I868" s="10">
        <v>109201.19990890499</v>
      </c>
      <c r="J868" s="10">
        <v>6620.0146001682597</v>
      </c>
      <c r="K868" s="10">
        <v>6112.2909628755997</v>
      </c>
      <c r="L868" s="10" t="s">
        <v>27</v>
      </c>
      <c r="M868" s="10" t="s">
        <v>206</v>
      </c>
    </row>
    <row r="869" spans="1:13" x14ac:dyDescent="0.25">
      <c r="A869" s="4" t="s">
        <v>2585</v>
      </c>
      <c r="B869" s="9">
        <v>2198</v>
      </c>
      <c r="C869" s="9" t="s">
        <v>2586</v>
      </c>
      <c r="D869" s="9" t="s">
        <v>2587</v>
      </c>
      <c r="E869" s="10">
        <v>1310.3499999999999</v>
      </c>
      <c r="F869" s="10">
        <v>1525617.66029156</v>
      </c>
      <c r="G869" s="10">
        <v>1164719.2301926201</v>
      </c>
      <c r="H869" s="16">
        <v>0.30985873740511399</v>
      </c>
      <c r="I869" s="10">
        <v>360898.43009894202</v>
      </c>
      <c r="J869" s="10">
        <v>1164.28256594922</v>
      </c>
      <c r="K869" s="10">
        <v>888.86116701081301</v>
      </c>
      <c r="L869" s="10" t="s">
        <v>27</v>
      </c>
      <c r="M869" s="10" t="s">
        <v>43</v>
      </c>
    </row>
    <row r="870" spans="1:13" x14ac:dyDescent="0.25">
      <c r="A870" s="4" t="s">
        <v>2588</v>
      </c>
      <c r="B870" s="9">
        <v>2199</v>
      </c>
      <c r="C870" s="9" t="s">
        <v>2589</v>
      </c>
      <c r="D870" s="9" t="s">
        <v>2590</v>
      </c>
      <c r="E870" s="10">
        <v>12789.52</v>
      </c>
      <c r="F870" s="10">
        <v>9364987.7958203703</v>
      </c>
      <c r="G870" s="10">
        <v>10215209.588065701</v>
      </c>
      <c r="H870" s="16">
        <v>-8.3230968969903604E-2</v>
      </c>
      <c r="I870" s="10">
        <v>-850221.79224535997</v>
      </c>
      <c r="J870" s="10">
        <v>732.23919238723295</v>
      </c>
      <c r="K870" s="10">
        <v>798.71719877413102</v>
      </c>
      <c r="L870" s="10" t="s">
        <v>13</v>
      </c>
      <c r="M870" s="10" t="s">
        <v>14</v>
      </c>
    </row>
    <row r="871" spans="1:13" x14ac:dyDescent="0.25">
      <c r="A871" s="4" t="s">
        <v>2591</v>
      </c>
      <c r="B871" s="9">
        <v>2200</v>
      </c>
      <c r="C871" s="9" t="s">
        <v>2592</v>
      </c>
      <c r="D871" s="9" t="s">
        <v>2593</v>
      </c>
      <c r="E871" s="10">
        <v>62287.24</v>
      </c>
      <c r="F871" s="10">
        <v>37804642.349011503</v>
      </c>
      <c r="G871" s="10">
        <v>39976596.040262699</v>
      </c>
      <c r="H871" s="16">
        <v>-5.4330631078838697E-2</v>
      </c>
      <c r="I871" s="10">
        <v>-2171953.6912512798</v>
      </c>
      <c r="J871" s="10">
        <v>606.94039981562003</v>
      </c>
      <c r="K871" s="10">
        <v>641.81036180544697</v>
      </c>
      <c r="L871" s="10" t="s">
        <v>13</v>
      </c>
      <c r="M871" s="10" t="s">
        <v>14</v>
      </c>
    </row>
    <row r="872" spans="1:13" x14ac:dyDescent="0.25">
      <c r="A872" s="4" t="s">
        <v>2594</v>
      </c>
      <c r="B872" s="9">
        <v>2201</v>
      </c>
      <c r="C872" s="9" t="s">
        <v>2595</v>
      </c>
      <c r="D872" s="9" t="s">
        <v>2596</v>
      </c>
      <c r="E872" s="10">
        <v>32387.83</v>
      </c>
      <c r="F872" s="10">
        <v>18939702.564470399</v>
      </c>
      <c r="G872" s="10">
        <v>20824869.8189511</v>
      </c>
      <c r="H872" s="16">
        <v>-9.0524803798058606E-2</v>
      </c>
      <c r="I872" s="10">
        <v>-1885167.25448066</v>
      </c>
      <c r="J872" s="10">
        <v>584.77837399018097</v>
      </c>
      <c r="K872" s="10">
        <v>642.98441170498495</v>
      </c>
      <c r="L872" s="10" t="s">
        <v>13</v>
      </c>
      <c r="M872" s="10" t="s">
        <v>14</v>
      </c>
    </row>
    <row r="873" spans="1:13" x14ac:dyDescent="0.25">
      <c r="A873" s="4" t="s">
        <v>2597</v>
      </c>
      <c r="B873" s="9">
        <v>2202</v>
      </c>
      <c r="C873" s="9" t="s">
        <v>2598</v>
      </c>
      <c r="D873" s="9" t="s">
        <v>2599</v>
      </c>
      <c r="E873" s="10">
        <v>1151.93</v>
      </c>
      <c r="F873" s="10">
        <v>1254928.40839613</v>
      </c>
      <c r="G873" s="10">
        <v>1163082.10372974</v>
      </c>
      <c r="H873" s="16">
        <v>7.8968031897199698E-2</v>
      </c>
      <c r="I873" s="10">
        <v>91846.304666391996</v>
      </c>
      <c r="J873" s="10">
        <v>1089.4137737502499</v>
      </c>
      <c r="K873" s="10">
        <v>1009.68123386815</v>
      </c>
      <c r="L873" s="10" t="s">
        <v>13</v>
      </c>
      <c r="M873" s="10" t="s">
        <v>14</v>
      </c>
    </row>
    <row r="874" spans="1:13" x14ac:dyDescent="0.25">
      <c r="A874" s="4" t="s">
        <v>2600</v>
      </c>
      <c r="B874" s="9">
        <v>2319</v>
      </c>
      <c r="C874" s="9" t="s">
        <v>2601</v>
      </c>
      <c r="D874" s="9" t="s">
        <v>2602</v>
      </c>
      <c r="E874" s="10">
        <v>288.45</v>
      </c>
      <c r="F874" s="10">
        <v>1122396.93434204</v>
      </c>
      <c r="G874" s="10">
        <v>882709.083492073</v>
      </c>
      <c r="H874" s="16">
        <v>0.271536631187413</v>
      </c>
      <c r="I874" s="10">
        <v>239687.85084996701</v>
      </c>
      <c r="J874" s="10">
        <v>3891.1316843197801</v>
      </c>
      <c r="K874" s="10">
        <v>3060.1805633283898</v>
      </c>
      <c r="L874" s="10" t="s">
        <v>88</v>
      </c>
      <c r="M874" s="10" t="s">
        <v>14</v>
      </c>
    </row>
    <row r="875" spans="1:13" x14ac:dyDescent="0.25">
      <c r="A875" s="4" t="s">
        <v>2603</v>
      </c>
      <c r="B875" s="9">
        <v>2320</v>
      </c>
      <c r="C875" s="9" t="s">
        <v>2604</v>
      </c>
      <c r="D875" s="9" t="s">
        <v>2605</v>
      </c>
      <c r="E875" s="10">
        <v>173.17</v>
      </c>
      <c r="F875" s="10">
        <v>1326312.4931928001</v>
      </c>
      <c r="G875" s="10">
        <v>872257.95763135306</v>
      </c>
      <c r="H875" s="16">
        <v>0.52055075174601695</v>
      </c>
      <c r="I875" s="10">
        <v>454054.53556144697</v>
      </c>
      <c r="J875" s="10">
        <v>7659.0199988034901</v>
      </c>
      <c r="K875" s="10">
        <v>5037.00385535227</v>
      </c>
      <c r="L875" s="10" t="s">
        <v>88</v>
      </c>
      <c r="M875" s="10" t="s">
        <v>14</v>
      </c>
    </row>
    <row r="876" spans="1:13" x14ac:dyDescent="0.25">
      <c r="A876" s="4" t="s">
        <v>2606</v>
      </c>
      <c r="B876" s="9">
        <v>2321</v>
      </c>
      <c r="C876" s="9" t="s">
        <v>2607</v>
      </c>
      <c r="D876" s="9" t="s">
        <v>2608</v>
      </c>
      <c r="E876" s="10">
        <v>128.91999999999999</v>
      </c>
      <c r="F876" s="10">
        <v>1598257.7719433201</v>
      </c>
      <c r="G876" s="10">
        <v>1263763.88787577</v>
      </c>
      <c r="H876" s="16">
        <v>0.26468067910200799</v>
      </c>
      <c r="I876" s="10">
        <v>334493.88406755298</v>
      </c>
      <c r="J876" s="10">
        <v>12397.2833690918</v>
      </c>
      <c r="K876" s="10">
        <v>9802.6984787136807</v>
      </c>
      <c r="L876" s="10" t="s">
        <v>27</v>
      </c>
      <c r="M876" s="10" t="s">
        <v>71</v>
      </c>
    </row>
    <row r="877" spans="1:13" x14ac:dyDescent="0.25">
      <c r="A877" s="4" t="s">
        <v>2609</v>
      </c>
      <c r="B877" s="9">
        <v>2323</v>
      </c>
      <c r="C877" s="9" t="s">
        <v>2610</v>
      </c>
      <c r="D877" s="9" t="s">
        <v>2611</v>
      </c>
      <c r="E877" s="10">
        <v>225.45</v>
      </c>
      <c r="F877" s="10">
        <v>687173.98546523997</v>
      </c>
      <c r="G877" s="10">
        <v>556675.30538691196</v>
      </c>
      <c r="H877" s="16">
        <v>0.234425128644113</v>
      </c>
      <c r="I877" s="10">
        <v>130498.68007832801</v>
      </c>
      <c r="J877" s="10">
        <v>3048.0105809059201</v>
      </c>
      <c r="K877" s="10">
        <v>2469.1741201459799</v>
      </c>
      <c r="L877" s="10" t="s">
        <v>88</v>
      </c>
      <c r="M877" s="10" t="s">
        <v>71</v>
      </c>
    </row>
    <row r="878" spans="1:13" x14ac:dyDescent="0.25">
      <c r="A878" s="4" t="s">
        <v>2612</v>
      </c>
      <c r="B878" s="9">
        <v>2331</v>
      </c>
      <c r="C878" s="9" t="s">
        <v>2613</v>
      </c>
      <c r="D878" s="9" t="s">
        <v>2614</v>
      </c>
      <c r="E878" s="10">
        <v>1237.8900000000001</v>
      </c>
      <c r="F878" s="10">
        <v>10769566.510464201</v>
      </c>
      <c r="G878" s="10">
        <v>8791880.6626645792</v>
      </c>
      <c r="H878" s="16">
        <v>0.22494457371311199</v>
      </c>
      <c r="I878" s="10">
        <v>1977685.8477996399</v>
      </c>
      <c r="J878" s="10">
        <v>8699.9382097474008</v>
      </c>
      <c r="K878" s="10">
        <v>7102.3117261344496</v>
      </c>
      <c r="L878" s="10" t="s">
        <v>27</v>
      </c>
      <c r="M878" s="10" t="s">
        <v>14</v>
      </c>
    </row>
    <row r="879" spans="1:13" x14ac:dyDescent="0.25">
      <c r="A879" s="4" t="s">
        <v>2615</v>
      </c>
      <c r="B879" s="9">
        <v>2332</v>
      </c>
      <c r="C879" s="9" t="s">
        <v>2616</v>
      </c>
      <c r="D879" s="9" t="s">
        <v>2617</v>
      </c>
      <c r="E879" s="10">
        <v>2410.5700000000002</v>
      </c>
      <c r="F879" s="10">
        <v>28747900.4553634</v>
      </c>
      <c r="G879" s="10">
        <v>23043847.9841884</v>
      </c>
      <c r="H879" s="16">
        <v>0.24753038099751401</v>
      </c>
      <c r="I879" s="10">
        <v>5704052.47117496</v>
      </c>
      <c r="J879" s="10">
        <v>11925.768783052699</v>
      </c>
      <c r="K879" s="10">
        <v>9559.50168806068</v>
      </c>
      <c r="L879" s="10" t="s">
        <v>27</v>
      </c>
      <c r="M879" s="10" t="s">
        <v>14</v>
      </c>
    </row>
    <row r="880" spans="1:13" x14ac:dyDescent="0.25">
      <c r="A880" s="4" t="s">
        <v>2618</v>
      </c>
      <c r="B880" s="9">
        <v>2333</v>
      </c>
      <c r="C880" s="9" t="s">
        <v>2619</v>
      </c>
      <c r="D880" s="9" t="s">
        <v>2620</v>
      </c>
      <c r="E880" s="10">
        <v>2313.2399999999998</v>
      </c>
      <c r="F880" s="10">
        <v>35712279.9776408</v>
      </c>
      <c r="G880" s="10">
        <v>31703873.788945299</v>
      </c>
      <c r="H880" s="16">
        <v>0.126432694483324</v>
      </c>
      <c r="I880" s="10">
        <v>4008406.18869557</v>
      </c>
      <c r="J880" s="10">
        <v>15438.2078719203</v>
      </c>
      <c r="K880" s="10">
        <v>13705.3975328739</v>
      </c>
      <c r="L880" s="10" t="s">
        <v>27</v>
      </c>
      <c r="M880" s="10" t="s">
        <v>14</v>
      </c>
    </row>
    <row r="881" spans="1:13" x14ac:dyDescent="0.25">
      <c r="A881" s="4" t="s">
        <v>2621</v>
      </c>
      <c r="B881" s="9">
        <v>2334</v>
      </c>
      <c r="C881" s="9" t="s">
        <v>2622</v>
      </c>
      <c r="D881" s="9" t="s">
        <v>2623</v>
      </c>
      <c r="E881" s="10">
        <v>1405.28</v>
      </c>
      <c r="F881" s="10">
        <v>31332600.611671802</v>
      </c>
      <c r="G881" s="10">
        <v>30772123.587483</v>
      </c>
      <c r="H881" s="16">
        <v>1.82137908875659E-2</v>
      </c>
      <c r="I881" s="10">
        <v>560477.02418874903</v>
      </c>
      <c r="J881" s="10">
        <v>22296.339954793199</v>
      </c>
      <c r="K881" s="10">
        <v>21897.5034067823</v>
      </c>
      <c r="L881" s="10" t="s">
        <v>27</v>
      </c>
      <c r="M881" s="10" t="s">
        <v>14</v>
      </c>
    </row>
    <row r="882" spans="1:13" x14ac:dyDescent="0.25">
      <c r="A882" s="4" t="s">
        <v>2624</v>
      </c>
      <c r="B882" s="9">
        <v>2335</v>
      </c>
      <c r="C882" s="9" t="s">
        <v>2625</v>
      </c>
      <c r="D882" s="9" t="s">
        <v>2626</v>
      </c>
      <c r="E882" s="10">
        <v>783.8</v>
      </c>
      <c r="F882" s="10">
        <v>4847242.8211391401</v>
      </c>
      <c r="G882" s="10">
        <v>3864679.3346793698</v>
      </c>
      <c r="H882" s="16">
        <v>0.25424191798859302</v>
      </c>
      <c r="I882" s="10">
        <v>982563.486459765</v>
      </c>
      <c r="J882" s="10">
        <v>6184.2853038264102</v>
      </c>
      <c r="K882" s="10">
        <v>4930.69575743732</v>
      </c>
      <c r="L882" s="10" t="s">
        <v>27</v>
      </c>
      <c r="M882" s="10" t="s">
        <v>43</v>
      </c>
    </row>
    <row r="883" spans="1:13" x14ac:dyDescent="0.25">
      <c r="A883" s="4" t="s">
        <v>2627</v>
      </c>
      <c r="B883" s="9">
        <v>2336</v>
      </c>
      <c r="C883" s="9" t="s">
        <v>2628</v>
      </c>
      <c r="D883" s="9" t="s">
        <v>2629</v>
      </c>
      <c r="E883" s="10">
        <v>653.59</v>
      </c>
      <c r="F883" s="10">
        <v>5628674.2174247997</v>
      </c>
      <c r="G883" s="10">
        <v>5237297.9785421202</v>
      </c>
      <c r="H883" s="16">
        <v>7.4728655976077599E-2</v>
      </c>
      <c r="I883" s="10">
        <v>391376.23888268002</v>
      </c>
      <c r="J883" s="10">
        <v>8611.9344197812097</v>
      </c>
      <c r="K883" s="10">
        <v>8013.1244029775899</v>
      </c>
      <c r="L883" s="10" t="s">
        <v>27</v>
      </c>
      <c r="M883" s="10" t="s">
        <v>14</v>
      </c>
    </row>
    <row r="884" spans="1:13" x14ac:dyDescent="0.25">
      <c r="A884" s="4" t="s">
        <v>2630</v>
      </c>
      <c r="B884" s="9">
        <v>2337</v>
      </c>
      <c r="C884" s="9" t="s">
        <v>2631</v>
      </c>
      <c r="D884" s="9" t="s">
        <v>2632</v>
      </c>
      <c r="E884" s="10">
        <v>454.92</v>
      </c>
      <c r="F884" s="10">
        <v>6054440.1412080703</v>
      </c>
      <c r="G884" s="10">
        <v>5615157.92796716</v>
      </c>
      <c r="H884" s="16">
        <v>7.8231497470979905E-2</v>
      </c>
      <c r="I884" s="10">
        <v>439282.21324091498</v>
      </c>
      <c r="J884" s="10">
        <v>13308.801857926799</v>
      </c>
      <c r="K884" s="10">
        <v>12343.176663956599</v>
      </c>
      <c r="L884" s="10" t="s">
        <v>88</v>
      </c>
      <c r="M884" s="10" t="s">
        <v>14</v>
      </c>
    </row>
    <row r="885" spans="1:13" x14ac:dyDescent="0.25">
      <c r="A885" s="4" t="s">
        <v>2633</v>
      </c>
      <c r="B885" s="9">
        <v>2338</v>
      </c>
      <c r="C885" s="9" t="s">
        <v>2634</v>
      </c>
      <c r="D885" s="9" t="s">
        <v>2635</v>
      </c>
      <c r="E885" s="10">
        <v>441.55</v>
      </c>
      <c r="F885" s="10">
        <v>11274159.322712701</v>
      </c>
      <c r="G885" s="10">
        <v>11666281.9589302</v>
      </c>
      <c r="H885" s="16">
        <v>-3.3611620017238698E-2</v>
      </c>
      <c r="I885" s="10">
        <v>-392122.63621752901</v>
      </c>
      <c r="J885" s="10">
        <v>25533.143070349099</v>
      </c>
      <c r="K885" s="10">
        <v>26421.202488801198</v>
      </c>
      <c r="L885" s="10" t="s">
        <v>13</v>
      </c>
      <c r="M885" s="10" t="s">
        <v>71</v>
      </c>
    </row>
    <row r="886" spans="1:13" x14ac:dyDescent="0.25">
      <c r="A886" s="4" t="s">
        <v>2636</v>
      </c>
      <c r="B886" s="9">
        <v>2340</v>
      </c>
      <c r="C886" s="9" t="s">
        <v>2637</v>
      </c>
      <c r="D886" s="9" t="s">
        <v>2638</v>
      </c>
      <c r="E886" s="10">
        <v>294.51</v>
      </c>
      <c r="F886" s="10">
        <v>2886508.0428806399</v>
      </c>
      <c r="G886" s="10">
        <v>2731917.2512344201</v>
      </c>
      <c r="H886" s="16">
        <v>5.6586923186039903E-2</v>
      </c>
      <c r="I886" s="10">
        <v>154590.791646219</v>
      </c>
      <c r="J886" s="10">
        <v>9801.0527414371008</v>
      </c>
      <c r="K886" s="10">
        <v>9276.1442777305401</v>
      </c>
      <c r="L886" s="10" t="s">
        <v>88</v>
      </c>
      <c r="M886" s="10" t="s">
        <v>14</v>
      </c>
    </row>
    <row r="887" spans="1:13" x14ac:dyDescent="0.25">
      <c r="A887" s="4" t="s">
        <v>2639</v>
      </c>
      <c r="B887" s="9">
        <v>2341</v>
      </c>
      <c r="C887" s="9" t="s">
        <v>2640</v>
      </c>
      <c r="D887" s="9" t="s">
        <v>2641</v>
      </c>
      <c r="E887" s="10">
        <v>283.61</v>
      </c>
      <c r="F887" s="10">
        <v>3685752.1079553599</v>
      </c>
      <c r="G887" s="10">
        <v>3633021.66142658</v>
      </c>
      <c r="H887" s="16">
        <v>1.4514211981899099E-2</v>
      </c>
      <c r="I887" s="10">
        <v>52730.446528776498</v>
      </c>
      <c r="J887" s="10">
        <v>12995.846789448</v>
      </c>
      <c r="K887" s="10">
        <v>12809.9208822911</v>
      </c>
      <c r="L887" s="10" t="s">
        <v>27</v>
      </c>
      <c r="M887" s="10" t="s">
        <v>14</v>
      </c>
    </row>
    <row r="888" spans="1:13" x14ac:dyDescent="0.25">
      <c r="A888" s="4" t="s">
        <v>2642</v>
      </c>
      <c r="B888" s="9">
        <v>2342</v>
      </c>
      <c r="C888" s="9" t="s">
        <v>2643</v>
      </c>
      <c r="D888" s="9" t="s">
        <v>2644</v>
      </c>
      <c r="E888" s="10">
        <v>228.02</v>
      </c>
      <c r="F888" s="10">
        <v>4723915.2886864003</v>
      </c>
      <c r="G888" s="10">
        <v>4273879.3070470002</v>
      </c>
      <c r="H888" s="16">
        <v>0.105299178874181</v>
      </c>
      <c r="I888" s="10">
        <v>450035.98163940402</v>
      </c>
      <c r="J888" s="10">
        <v>20717.109414465402</v>
      </c>
      <c r="K888" s="10">
        <v>18743.440518581701</v>
      </c>
      <c r="L888" s="10" t="s">
        <v>27</v>
      </c>
      <c r="M888" s="10" t="s">
        <v>14</v>
      </c>
    </row>
    <row r="889" spans="1:13" x14ac:dyDescent="0.25">
      <c r="A889" s="4" t="s">
        <v>2645</v>
      </c>
      <c r="B889" s="9">
        <v>2343</v>
      </c>
      <c r="C889" s="9" t="s">
        <v>2646</v>
      </c>
      <c r="D889" s="9" t="s">
        <v>2647</v>
      </c>
      <c r="E889" s="10">
        <v>671.23</v>
      </c>
      <c r="F889" s="10">
        <v>3289087.93233696</v>
      </c>
      <c r="G889" s="10">
        <v>3025288.88690553</v>
      </c>
      <c r="H889" s="16">
        <v>8.7197968621523805E-2</v>
      </c>
      <c r="I889" s="10">
        <v>263799.04543143301</v>
      </c>
      <c r="J889" s="10">
        <v>4900.0907771359498</v>
      </c>
      <c r="K889" s="10">
        <v>4507.0823516611699</v>
      </c>
      <c r="L889" s="10" t="s">
        <v>27</v>
      </c>
      <c r="M889" s="10" t="s">
        <v>14</v>
      </c>
    </row>
    <row r="890" spans="1:13" x14ac:dyDescent="0.25">
      <c r="A890" s="4" t="s">
        <v>2648</v>
      </c>
      <c r="B890" s="9">
        <v>2344</v>
      </c>
      <c r="C890" s="9" t="s">
        <v>2649</v>
      </c>
      <c r="D890" s="9" t="s">
        <v>2650</v>
      </c>
      <c r="E890" s="10">
        <v>477.88</v>
      </c>
      <c r="F890" s="10">
        <v>3398226.3546615802</v>
      </c>
      <c r="G890" s="10">
        <v>2997999.6871598102</v>
      </c>
      <c r="H890" s="16">
        <v>0.133497901689554</v>
      </c>
      <c r="I890" s="10">
        <v>400226.66750177299</v>
      </c>
      <c r="J890" s="10">
        <v>7111.0453558667004</v>
      </c>
      <c r="K890" s="10">
        <v>6273.5408202055096</v>
      </c>
      <c r="L890" s="10" t="s">
        <v>88</v>
      </c>
      <c r="M890" s="10" t="s">
        <v>43</v>
      </c>
    </row>
    <row r="891" spans="1:13" x14ac:dyDescent="0.25">
      <c r="A891" s="4" t="s">
        <v>2651</v>
      </c>
      <c r="B891" s="9">
        <v>2345</v>
      </c>
      <c r="C891" s="9" t="s">
        <v>2652</v>
      </c>
      <c r="D891" s="9" t="s">
        <v>2653</v>
      </c>
      <c r="E891" s="10">
        <v>367.04</v>
      </c>
      <c r="F891" s="10">
        <v>3411862.1389293</v>
      </c>
      <c r="G891" s="10">
        <v>3260324.9363107001</v>
      </c>
      <c r="H891" s="16">
        <v>4.6479171732518802E-2</v>
      </c>
      <c r="I891" s="10">
        <v>151537.20261859801</v>
      </c>
      <c r="J891" s="10">
        <v>9295.6139356181902</v>
      </c>
      <c r="K891" s="10">
        <v>8882.7510252580196</v>
      </c>
      <c r="L891" s="10" t="s">
        <v>27</v>
      </c>
      <c r="M891" s="10" t="s">
        <v>14</v>
      </c>
    </row>
    <row r="892" spans="1:13" x14ac:dyDescent="0.25">
      <c r="A892" s="4" t="s">
        <v>2654</v>
      </c>
      <c r="B892" s="9">
        <v>2346</v>
      </c>
      <c r="C892" s="9" t="s">
        <v>2655</v>
      </c>
      <c r="D892" s="9" t="s">
        <v>2656</v>
      </c>
      <c r="E892" s="10">
        <v>156.02000000000001</v>
      </c>
      <c r="F892" s="10">
        <v>2275148.5187635799</v>
      </c>
      <c r="G892" s="10">
        <v>2019367.4949402399</v>
      </c>
      <c r="H892" s="16">
        <v>0.12666393039614099</v>
      </c>
      <c r="I892" s="10">
        <v>255781.023823339</v>
      </c>
      <c r="J892" s="10">
        <v>14582.415836197801</v>
      </c>
      <c r="K892" s="10">
        <v>12943.004069608</v>
      </c>
      <c r="L892" s="10" t="s">
        <v>27</v>
      </c>
      <c r="M892" s="10" t="s">
        <v>297</v>
      </c>
    </row>
    <row r="893" spans="1:13" x14ac:dyDescent="0.25">
      <c r="A893" s="4" t="s">
        <v>2657</v>
      </c>
      <c r="B893" s="9">
        <v>2347</v>
      </c>
      <c r="C893" s="9" t="s">
        <v>2658</v>
      </c>
      <c r="D893" s="9" t="s">
        <v>2659</v>
      </c>
      <c r="E893" s="10">
        <v>10311.719999999999</v>
      </c>
      <c r="F893" s="10">
        <v>30507877.2932509</v>
      </c>
      <c r="G893" s="10">
        <v>32222889.8912232</v>
      </c>
      <c r="H893" s="16">
        <v>-5.3223426072636998E-2</v>
      </c>
      <c r="I893" s="10">
        <v>-1715012.5979722401</v>
      </c>
      <c r="J893" s="10">
        <v>2958.5633912917501</v>
      </c>
      <c r="K893" s="10">
        <v>3124.8802228166701</v>
      </c>
      <c r="L893" s="10" t="s">
        <v>27</v>
      </c>
      <c r="M893" s="10" t="s">
        <v>14</v>
      </c>
    </row>
    <row r="894" spans="1:13" x14ac:dyDescent="0.25">
      <c r="A894" s="4" t="s">
        <v>2660</v>
      </c>
      <c r="B894" s="9">
        <v>2348</v>
      </c>
      <c r="C894" s="9" t="s">
        <v>2661</v>
      </c>
      <c r="D894" s="9" t="s">
        <v>2662</v>
      </c>
      <c r="E894" s="10">
        <v>5310.88</v>
      </c>
      <c r="F894" s="10">
        <v>22767463.280411702</v>
      </c>
      <c r="G894" s="10">
        <v>24976884.6222165</v>
      </c>
      <c r="H894" s="16">
        <v>-8.8458643871046197E-2</v>
      </c>
      <c r="I894" s="10">
        <v>-2209421.3418048602</v>
      </c>
      <c r="J894" s="10">
        <v>4286.9474136888202</v>
      </c>
      <c r="K894" s="10">
        <v>4702.9653507924404</v>
      </c>
      <c r="L894" s="10" t="s">
        <v>27</v>
      </c>
      <c r="M894" s="10" t="s">
        <v>14</v>
      </c>
    </row>
    <row r="895" spans="1:13" x14ac:dyDescent="0.25">
      <c r="A895" s="4" t="s">
        <v>2663</v>
      </c>
      <c r="B895" s="9">
        <v>2349</v>
      </c>
      <c r="C895" s="9" t="s">
        <v>2664</v>
      </c>
      <c r="D895" s="9" t="s">
        <v>2665</v>
      </c>
      <c r="E895" s="10">
        <v>3458.32</v>
      </c>
      <c r="F895" s="10">
        <v>21482019.312743802</v>
      </c>
      <c r="G895" s="10">
        <v>23098918.384952299</v>
      </c>
      <c r="H895" s="16">
        <v>-6.9998908401783494E-2</v>
      </c>
      <c r="I895" s="10">
        <v>-1616899.0722085501</v>
      </c>
      <c r="J895" s="10">
        <v>6211.6921837030104</v>
      </c>
      <c r="K895" s="10">
        <v>6679.2310673831098</v>
      </c>
      <c r="L895" s="10" t="s">
        <v>13</v>
      </c>
      <c r="M895" s="10" t="s">
        <v>14</v>
      </c>
    </row>
    <row r="896" spans="1:13" x14ac:dyDescent="0.25">
      <c r="A896" s="4" t="s">
        <v>2666</v>
      </c>
      <c r="B896" s="9">
        <v>2350</v>
      </c>
      <c r="C896" s="9" t="s">
        <v>2667</v>
      </c>
      <c r="D896" s="9" t="s">
        <v>2668</v>
      </c>
      <c r="E896" s="10">
        <v>1397.45</v>
      </c>
      <c r="F896" s="10">
        <v>16633818.775330801</v>
      </c>
      <c r="G896" s="10">
        <v>16755322.1977394</v>
      </c>
      <c r="H896" s="16">
        <v>-7.25163150995167E-3</v>
      </c>
      <c r="I896" s="10">
        <v>-121503.42240851901</v>
      </c>
      <c r="J896" s="10">
        <v>11902.979552278</v>
      </c>
      <c r="K896" s="10">
        <v>11989.9260780274</v>
      </c>
      <c r="L896" s="10" t="s">
        <v>13</v>
      </c>
      <c r="M896" s="10" t="s">
        <v>14</v>
      </c>
    </row>
    <row r="897" spans="1:13" x14ac:dyDescent="0.25">
      <c r="A897" s="4" t="s">
        <v>2669</v>
      </c>
      <c r="B897" s="9">
        <v>2351</v>
      </c>
      <c r="C897" s="9" t="s">
        <v>2670</v>
      </c>
      <c r="D897" s="9" t="s">
        <v>2671</v>
      </c>
      <c r="E897" s="10">
        <v>17181.64</v>
      </c>
      <c r="F897" s="10">
        <v>39106957.333619297</v>
      </c>
      <c r="G897" s="10">
        <v>42614404.423112698</v>
      </c>
      <c r="H897" s="16">
        <v>-8.2306608222619301E-2</v>
      </c>
      <c r="I897" s="10">
        <v>-3507447.0894933902</v>
      </c>
      <c r="J897" s="10">
        <v>2276.0899037355698</v>
      </c>
      <c r="K897" s="10">
        <v>2480.22915292793</v>
      </c>
      <c r="L897" s="10" t="s">
        <v>27</v>
      </c>
      <c r="M897" s="10" t="s">
        <v>14</v>
      </c>
    </row>
    <row r="898" spans="1:13" x14ac:dyDescent="0.25">
      <c r="A898" s="4" t="s">
        <v>2672</v>
      </c>
      <c r="B898" s="9">
        <v>2352</v>
      </c>
      <c r="C898" s="9" t="s">
        <v>2673</v>
      </c>
      <c r="D898" s="9" t="s">
        <v>2674</v>
      </c>
      <c r="E898" s="10">
        <v>3409.79</v>
      </c>
      <c r="F898" s="10">
        <v>13168854.0456261</v>
      </c>
      <c r="G898" s="10">
        <v>13329959.0480265</v>
      </c>
      <c r="H898" s="16">
        <v>-1.20859337841847E-2</v>
      </c>
      <c r="I898" s="10">
        <v>-161105.00240034101</v>
      </c>
      <c r="J898" s="10">
        <v>3862.0718711786199</v>
      </c>
      <c r="K898" s="10">
        <v>3909.31964960495</v>
      </c>
      <c r="L898" s="10" t="s">
        <v>27</v>
      </c>
      <c r="M898" s="10" t="s">
        <v>14</v>
      </c>
    </row>
    <row r="899" spans="1:13" x14ac:dyDescent="0.25">
      <c r="A899" s="4" t="s">
        <v>2675</v>
      </c>
      <c r="B899" s="9">
        <v>2353</v>
      </c>
      <c r="C899" s="9" t="s">
        <v>2676</v>
      </c>
      <c r="D899" s="9" t="s">
        <v>2677</v>
      </c>
      <c r="E899" s="10">
        <v>1086.9000000000001</v>
      </c>
      <c r="F899" s="10">
        <v>6491633.3283125004</v>
      </c>
      <c r="G899" s="10">
        <v>6266344.4340276401</v>
      </c>
      <c r="H899" s="16">
        <v>3.5952204136990601E-2</v>
      </c>
      <c r="I899" s="10">
        <v>225288.894284857</v>
      </c>
      <c r="J899" s="10">
        <v>5972.6132379358696</v>
      </c>
      <c r="K899" s="10">
        <v>5765.3366768126298</v>
      </c>
      <c r="L899" s="10" t="s">
        <v>27</v>
      </c>
      <c r="M899" s="10" t="s">
        <v>14</v>
      </c>
    </row>
    <row r="900" spans="1:13" x14ac:dyDescent="0.25">
      <c r="A900" s="4" t="s">
        <v>2678</v>
      </c>
      <c r="B900" s="9">
        <v>2354</v>
      </c>
      <c r="C900" s="9" t="s">
        <v>2679</v>
      </c>
      <c r="D900" s="9" t="s">
        <v>2680</v>
      </c>
      <c r="E900" s="10">
        <v>463.2</v>
      </c>
      <c r="F900" s="10">
        <v>4371422.3797940798</v>
      </c>
      <c r="G900" s="10">
        <v>4301429.3109350502</v>
      </c>
      <c r="H900" s="16">
        <v>1.6272049079382199E-2</v>
      </c>
      <c r="I900" s="10">
        <v>69993.068859028601</v>
      </c>
      <c r="J900" s="10">
        <v>9437.4403708853206</v>
      </c>
      <c r="K900" s="10">
        <v>9286.3327092725594</v>
      </c>
      <c r="L900" s="10" t="s">
        <v>27</v>
      </c>
      <c r="M900" s="10" t="s">
        <v>14</v>
      </c>
    </row>
    <row r="901" spans="1:13" x14ac:dyDescent="0.25">
      <c r="A901" s="4" t="s">
        <v>2681</v>
      </c>
      <c r="B901" s="9">
        <v>2355</v>
      </c>
      <c r="C901" s="9" t="s">
        <v>2682</v>
      </c>
      <c r="D901" s="9" t="s">
        <v>2683</v>
      </c>
      <c r="E901" s="10">
        <v>22626.02</v>
      </c>
      <c r="F901" s="10">
        <v>50845817.871040002</v>
      </c>
      <c r="G901" s="10">
        <v>48502437.2797601</v>
      </c>
      <c r="H901" s="16">
        <v>4.8314697625675002E-2</v>
      </c>
      <c r="I901" s="10">
        <v>2343380.5912798801</v>
      </c>
      <c r="J901" s="10">
        <v>2247.2276551969799</v>
      </c>
      <c r="K901" s="10">
        <v>2143.65749167375</v>
      </c>
      <c r="L901" s="10" t="s">
        <v>13</v>
      </c>
      <c r="M901" s="10" t="s">
        <v>14</v>
      </c>
    </row>
    <row r="902" spans="1:13" x14ac:dyDescent="0.25">
      <c r="A902" s="4" t="s">
        <v>2684</v>
      </c>
      <c r="B902" s="9">
        <v>2511</v>
      </c>
      <c r="C902" s="9" t="s">
        <v>2685</v>
      </c>
      <c r="D902" s="9" t="s">
        <v>2686</v>
      </c>
      <c r="E902" s="10">
        <v>3948.97</v>
      </c>
      <c r="F902" s="10">
        <v>6195543.3480411796</v>
      </c>
      <c r="G902" s="10">
        <v>6776092.1160454899</v>
      </c>
      <c r="H902" s="16">
        <v>-8.5676044254120606E-2</v>
      </c>
      <c r="I902" s="10">
        <v>-580548.76800431102</v>
      </c>
      <c r="J902" s="10">
        <v>1568.9010927004199</v>
      </c>
      <c r="K902" s="10">
        <v>1715.9137993060201</v>
      </c>
      <c r="L902" s="10" t="s">
        <v>27</v>
      </c>
      <c r="M902" s="10" t="s">
        <v>14</v>
      </c>
    </row>
    <row r="903" spans="1:13" x14ac:dyDescent="0.25">
      <c r="A903" s="4" t="s">
        <v>2687</v>
      </c>
      <c r="B903" s="9">
        <v>2512</v>
      </c>
      <c r="C903" s="9" t="s">
        <v>2688</v>
      </c>
      <c r="D903" s="9" t="s">
        <v>2689</v>
      </c>
      <c r="E903" s="10">
        <v>8949.64</v>
      </c>
      <c r="F903" s="10">
        <v>9508797.2212917209</v>
      </c>
      <c r="G903" s="10">
        <v>10978874.9848298</v>
      </c>
      <c r="H903" s="16">
        <v>-0.133900583217261</v>
      </c>
      <c r="I903" s="10">
        <v>-1470077.7635381101</v>
      </c>
      <c r="J903" s="10">
        <v>1062.47818027225</v>
      </c>
      <c r="K903" s="10">
        <v>1226.73928614222</v>
      </c>
      <c r="L903" s="10" t="s">
        <v>27</v>
      </c>
      <c r="M903" s="10" t="s">
        <v>14</v>
      </c>
    </row>
    <row r="904" spans="1:13" x14ac:dyDescent="0.25">
      <c r="A904" s="4" t="s">
        <v>2690</v>
      </c>
      <c r="B904" s="9">
        <v>2513</v>
      </c>
      <c r="C904" s="9" t="s">
        <v>2691</v>
      </c>
      <c r="D904" s="9" t="s">
        <v>2692</v>
      </c>
      <c r="E904" s="10">
        <v>156.56</v>
      </c>
      <c r="F904" s="10">
        <v>133872.86542968999</v>
      </c>
      <c r="G904" s="10">
        <v>192204.67780891701</v>
      </c>
      <c r="H904" s="16">
        <v>-0.30348799542339</v>
      </c>
      <c r="I904" s="10">
        <v>-58331.812379226598</v>
      </c>
      <c r="J904" s="10">
        <v>855.08984050645097</v>
      </c>
      <c r="K904" s="10">
        <v>1227.6742323001799</v>
      </c>
      <c r="L904" s="10" t="s">
        <v>27</v>
      </c>
      <c r="M904" s="10" t="s">
        <v>43</v>
      </c>
    </row>
    <row r="905" spans="1:13" x14ac:dyDescent="0.25">
      <c r="A905" s="4" t="s">
        <v>2693</v>
      </c>
      <c r="B905" s="9">
        <v>2514</v>
      </c>
      <c r="C905" s="9" t="s">
        <v>2694</v>
      </c>
      <c r="D905" s="9" t="s">
        <v>2695</v>
      </c>
      <c r="E905" s="10">
        <v>18217.09</v>
      </c>
      <c r="F905" s="10">
        <v>33741301.004257299</v>
      </c>
      <c r="G905" s="10">
        <v>37850546.288390897</v>
      </c>
      <c r="H905" s="16">
        <v>-0.108565019189536</v>
      </c>
      <c r="I905" s="10">
        <v>-4109245.2841335898</v>
      </c>
      <c r="J905" s="10">
        <v>1852.1784217049601</v>
      </c>
      <c r="K905" s="10">
        <v>2077.7493160757799</v>
      </c>
      <c r="L905" s="10" t="s">
        <v>13</v>
      </c>
      <c r="M905" s="10" t="s">
        <v>14</v>
      </c>
    </row>
    <row r="906" spans="1:13" x14ac:dyDescent="0.25">
      <c r="A906" s="4" t="s">
        <v>2696</v>
      </c>
      <c r="B906" s="9">
        <v>2515</v>
      </c>
      <c r="C906" s="9" t="s">
        <v>2697</v>
      </c>
      <c r="D906" s="9" t="s">
        <v>2698</v>
      </c>
      <c r="E906" s="10">
        <v>16241.01</v>
      </c>
      <c r="F906" s="10">
        <v>53867747.179183401</v>
      </c>
      <c r="G906" s="10">
        <v>56185612.430960603</v>
      </c>
      <c r="H906" s="16">
        <v>-4.12537151681905E-2</v>
      </c>
      <c r="I906" s="10">
        <v>-2317865.2517771898</v>
      </c>
      <c r="J906" s="10">
        <v>3316.7732289545702</v>
      </c>
      <c r="K906" s="10">
        <v>3459.49004593683</v>
      </c>
      <c r="L906" s="10" t="s">
        <v>13</v>
      </c>
      <c r="M906" s="10" t="s">
        <v>14</v>
      </c>
    </row>
    <row r="907" spans="1:13" x14ac:dyDescent="0.25">
      <c r="A907" s="4" t="s">
        <v>2699</v>
      </c>
      <c r="B907" s="9">
        <v>2516</v>
      </c>
      <c r="C907" s="9" t="s">
        <v>2700</v>
      </c>
      <c r="D907" s="9" t="s">
        <v>2701</v>
      </c>
      <c r="E907" s="10">
        <v>8033.76</v>
      </c>
      <c r="F907" s="10">
        <v>36910607.7976778</v>
      </c>
      <c r="G907" s="10">
        <v>41793920.211264402</v>
      </c>
      <c r="H907" s="16">
        <v>-0.11684265053151099</v>
      </c>
      <c r="I907" s="10">
        <v>-4883312.4135866202</v>
      </c>
      <c r="J907" s="10">
        <v>4594.4374486763099</v>
      </c>
      <c r="K907" s="10">
        <v>5202.2863778933397</v>
      </c>
      <c r="L907" s="10" t="s">
        <v>13</v>
      </c>
      <c r="M907" s="10" t="s">
        <v>14</v>
      </c>
    </row>
    <row r="908" spans="1:13" x14ac:dyDescent="0.25">
      <c r="A908" s="4" t="s">
        <v>2702</v>
      </c>
      <c r="B908" s="9">
        <v>2517</v>
      </c>
      <c r="C908" s="9" t="s">
        <v>2703</v>
      </c>
      <c r="D908" s="9" t="s">
        <v>2704</v>
      </c>
      <c r="E908" s="10">
        <v>5804.94</v>
      </c>
      <c r="F908" s="10">
        <v>37090076.365619399</v>
      </c>
      <c r="G908" s="10">
        <v>40776999.003566302</v>
      </c>
      <c r="H908" s="16">
        <v>-9.0416723349955902E-2</v>
      </c>
      <c r="I908" s="10">
        <v>-3686922.63794688</v>
      </c>
      <c r="J908" s="10">
        <v>6389.3987475528502</v>
      </c>
      <c r="K908" s="10">
        <v>7024.5341043260196</v>
      </c>
      <c r="L908" s="10" t="s">
        <v>13</v>
      </c>
      <c r="M908" s="10" t="s">
        <v>14</v>
      </c>
    </row>
    <row r="909" spans="1:13" x14ac:dyDescent="0.25">
      <c r="A909" s="4" t="s">
        <v>2705</v>
      </c>
      <c r="B909" s="9">
        <v>2518</v>
      </c>
      <c r="C909" s="9" t="s">
        <v>2706</v>
      </c>
      <c r="D909" s="9" t="s">
        <v>2707</v>
      </c>
      <c r="E909" s="10">
        <v>12768.96</v>
      </c>
      <c r="F909" s="10">
        <v>8216316.8377497904</v>
      </c>
      <c r="G909" s="10">
        <v>8991215.1727384701</v>
      </c>
      <c r="H909" s="16">
        <v>-8.6183938444514704E-2</v>
      </c>
      <c r="I909" s="10">
        <v>-774898.33498867904</v>
      </c>
      <c r="J909" s="10">
        <v>643.460143797912</v>
      </c>
      <c r="K909" s="10">
        <v>704.14624000219806</v>
      </c>
      <c r="L909" s="10" t="s">
        <v>13</v>
      </c>
      <c r="M909" s="10" t="s">
        <v>14</v>
      </c>
    </row>
    <row r="910" spans="1:13" x14ac:dyDescent="0.25">
      <c r="A910" s="4" t="s">
        <v>2708</v>
      </c>
      <c r="B910" s="9">
        <v>2519</v>
      </c>
      <c r="C910" s="9" t="s">
        <v>2709</v>
      </c>
      <c r="D910" s="9" t="s">
        <v>2710</v>
      </c>
      <c r="E910" s="10">
        <v>6898.72</v>
      </c>
      <c r="F910" s="10">
        <v>10069671.3209766</v>
      </c>
      <c r="G910" s="10">
        <v>10109311.011827299</v>
      </c>
      <c r="H910" s="16">
        <v>-3.9211070669717997E-3</v>
      </c>
      <c r="I910" s="10">
        <v>-39639.690850691899</v>
      </c>
      <c r="J910" s="10">
        <v>1459.6434296473301</v>
      </c>
      <c r="K910" s="10">
        <v>1465.3893782944201</v>
      </c>
      <c r="L910" s="10" t="s">
        <v>13</v>
      </c>
      <c r="M910" s="10" t="s">
        <v>14</v>
      </c>
    </row>
    <row r="911" spans="1:13" x14ac:dyDescent="0.25">
      <c r="A911" s="4" t="s">
        <v>2711</v>
      </c>
      <c r="B911" s="9">
        <v>2520</v>
      </c>
      <c r="C911" s="9" t="s">
        <v>2712</v>
      </c>
      <c r="D911" s="9" t="s">
        <v>2713</v>
      </c>
      <c r="E911" s="10">
        <v>6123.3</v>
      </c>
      <c r="F911" s="10">
        <v>23487307.919433001</v>
      </c>
      <c r="G911" s="10">
        <v>21336694.561480202</v>
      </c>
      <c r="H911" s="16">
        <v>0.100794120277438</v>
      </c>
      <c r="I911" s="10">
        <v>2150613.3579527801</v>
      </c>
      <c r="J911" s="10">
        <v>3835.7271274366799</v>
      </c>
      <c r="K911" s="10">
        <v>3484.5090982771098</v>
      </c>
      <c r="L911" s="10" t="s">
        <v>13</v>
      </c>
      <c r="M911" s="10" t="s">
        <v>14</v>
      </c>
    </row>
    <row r="912" spans="1:13" x14ac:dyDescent="0.25">
      <c r="A912" s="4" t="s">
        <v>2714</v>
      </c>
      <c r="B912" s="9">
        <v>2521</v>
      </c>
      <c r="C912" s="9" t="s">
        <v>2715</v>
      </c>
      <c r="D912" s="9" t="s">
        <v>2716</v>
      </c>
      <c r="E912" s="10">
        <v>3981.2</v>
      </c>
      <c r="F912" s="10">
        <v>23239654.565214399</v>
      </c>
      <c r="G912" s="10">
        <v>21945949.288189098</v>
      </c>
      <c r="H912" s="16">
        <v>5.89496157143483E-2</v>
      </c>
      <c r="I912" s="10">
        <v>1293705.2770253201</v>
      </c>
      <c r="J912" s="10">
        <v>5837.3491824611601</v>
      </c>
      <c r="K912" s="10">
        <v>5512.3955812792801</v>
      </c>
      <c r="L912" s="10" t="s">
        <v>13</v>
      </c>
      <c r="M912" s="10" t="s">
        <v>14</v>
      </c>
    </row>
    <row r="913" spans="1:13" x14ac:dyDescent="0.25">
      <c r="A913" s="4" t="s">
        <v>2717</v>
      </c>
      <c r="B913" s="9">
        <v>2522</v>
      </c>
      <c r="C913" s="9" t="s">
        <v>2718</v>
      </c>
      <c r="D913" s="9" t="s">
        <v>2719</v>
      </c>
      <c r="E913" s="10">
        <v>1450.41</v>
      </c>
      <c r="F913" s="10">
        <v>11547872.7434393</v>
      </c>
      <c r="G913" s="10">
        <v>13435534.3564317</v>
      </c>
      <c r="H913" s="16">
        <v>-0.14049769535878701</v>
      </c>
      <c r="I913" s="10">
        <v>-1887661.6129924699</v>
      </c>
      <c r="J913" s="10">
        <v>7961.7989006137996</v>
      </c>
      <c r="K913" s="10">
        <v>9263.2664945992692</v>
      </c>
      <c r="L913" s="10" t="s">
        <v>13</v>
      </c>
      <c r="M913" s="10" t="s">
        <v>14</v>
      </c>
    </row>
    <row r="914" spans="1:13" x14ac:dyDescent="0.25">
      <c r="A914" s="4" t="s">
        <v>2720</v>
      </c>
      <c r="B914" s="9">
        <v>2523</v>
      </c>
      <c r="C914" s="9" t="s">
        <v>2721</v>
      </c>
      <c r="D914" s="9" t="s">
        <v>2722</v>
      </c>
      <c r="E914" s="10">
        <v>3601.34</v>
      </c>
      <c r="F914" s="10">
        <v>2364102.9061663998</v>
      </c>
      <c r="G914" s="10">
        <v>2615538.0294293799</v>
      </c>
      <c r="H914" s="16">
        <v>-9.6131319993781994E-2</v>
      </c>
      <c r="I914" s="10">
        <v>-251435.123262982</v>
      </c>
      <c r="J914" s="10">
        <v>656.45090609784097</v>
      </c>
      <c r="K914" s="10">
        <v>726.26800841613999</v>
      </c>
      <c r="L914" s="10" t="s">
        <v>27</v>
      </c>
      <c r="M914" s="10" t="s">
        <v>14</v>
      </c>
    </row>
    <row r="915" spans="1:13" x14ac:dyDescent="0.25">
      <c r="A915" s="4" t="s">
        <v>2723</v>
      </c>
      <c r="B915" s="9">
        <v>2524</v>
      </c>
      <c r="C915" s="9" t="s">
        <v>2724</v>
      </c>
      <c r="D915" s="9" t="s">
        <v>2725</v>
      </c>
      <c r="E915" s="10">
        <v>6288.6</v>
      </c>
      <c r="F915" s="10">
        <v>16426077.107871599</v>
      </c>
      <c r="G915" s="10">
        <v>13264305.8542268</v>
      </c>
      <c r="H915" s="16">
        <v>0.23836688390574901</v>
      </c>
      <c r="I915" s="10">
        <v>3161771.2536448198</v>
      </c>
      <c r="J915" s="10">
        <v>2612.0403758979101</v>
      </c>
      <c r="K915" s="10">
        <v>2109.2621337383198</v>
      </c>
      <c r="L915" s="10" t="s">
        <v>27</v>
      </c>
      <c r="M915" s="10" t="s">
        <v>14</v>
      </c>
    </row>
    <row r="916" spans="1:13" x14ac:dyDescent="0.25">
      <c r="A916" s="4" t="s">
        <v>2726</v>
      </c>
      <c r="B916" s="9">
        <v>2525</v>
      </c>
      <c r="C916" s="9" t="s">
        <v>2727</v>
      </c>
      <c r="D916" s="9" t="s">
        <v>2728</v>
      </c>
      <c r="E916" s="10">
        <v>5647.58</v>
      </c>
      <c r="F916" s="10">
        <v>24533829.249221299</v>
      </c>
      <c r="G916" s="10">
        <v>21924030.0455686</v>
      </c>
      <c r="H916" s="16">
        <v>0.119038297166549</v>
      </c>
      <c r="I916" s="10">
        <v>2609799.20365274</v>
      </c>
      <c r="J916" s="10">
        <v>4344.13133576174</v>
      </c>
      <c r="K916" s="10">
        <v>3882.0220422851098</v>
      </c>
      <c r="L916" s="10" t="s">
        <v>13</v>
      </c>
      <c r="M916" s="10" t="s">
        <v>14</v>
      </c>
    </row>
    <row r="917" spans="1:13" x14ac:dyDescent="0.25">
      <c r="A917" s="4" t="s">
        <v>2729</v>
      </c>
      <c r="B917" s="9">
        <v>2526</v>
      </c>
      <c r="C917" s="9" t="s">
        <v>2730</v>
      </c>
      <c r="D917" s="9" t="s">
        <v>2731</v>
      </c>
      <c r="E917" s="10">
        <v>9520.4699999999993</v>
      </c>
      <c r="F917" s="10">
        <v>60887899.573506102</v>
      </c>
      <c r="G917" s="10">
        <v>57041237.285921901</v>
      </c>
      <c r="H917" s="16">
        <v>6.7436515591389398E-2</v>
      </c>
      <c r="I917" s="10">
        <v>3846662.2875842201</v>
      </c>
      <c r="J917" s="10">
        <v>6395.4720274845804</v>
      </c>
      <c r="K917" s="10">
        <v>5991.4308102354098</v>
      </c>
      <c r="L917" s="10" t="s">
        <v>13</v>
      </c>
      <c r="M917" s="10" t="s">
        <v>14</v>
      </c>
    </row>
    <row r="918" spans="1:13" x14ac:dyDescent="0.25">
      <c r="A918" s="4" t="s">
        <v>2732</v>
      </c>
      <c r="B918" s="9">
        <v>2527</v>
      </c>
      <c r="C918" s="9" t="s">
        <v>2733</v>
      </c>
      <c r="D918" s="9" t="s">
        <v>2734</v>
      </c>
      <c r="E918" s="10">
        <v>2449.0300000000002</v>
      </c>
      <c r="F918" s="10">
        <v>22328294.231692102</v>
      </c>
      <c r="G918" s="10">
        <v>22329058.9784499</v>
      </c>
      <c r="H918" s="16">
        <v>-3.4248947016313203E-5</v>
      </c>
      <c r="I918" s="10">
        <v>-764.74675787612796</v>
      </c>
      <c r="J918" s="10">
        <v>9117.1991489251104</v>
      </c>
      <c r="K918" s="10">
        <v>9117.5114140904607</v>
      </c>
      <c r="L918" s="10" t="s">
        <v>13</v>
      </c>
      <c r="M918" s="10" t="s">
        <v>14</v>
      </c>
    </row>
    <row r="919" spans="1:13" x14ac:dyDescent="0.25">
      <c r="A919" s="4" t="s">
        <v>2735</v>
      </c>
      <c r="B919" s="9">
        <v>2528</v>
      </c>
      <c r="C919" s="9" t="s">
        <v>2736</v>
      </c>
      <c r="D919" s="9" t="s">
        <v>2737</v>
      </c>
      <c r="E919" s="10">
        <v>9241.6200000000008</v>
      </c>
      <c r="F919" s="10">
        <v>6637019.0815745099</v>
      </c>
      <c r="G919" s="10">
        <v>7698768.4296792103</v>
      </c>
      <c r="H919" s="16">
        <v>-0.13791158388549499</v>
      </c>
      <c r="I919" s="10">
        <v>-1061749.3481047</v>
      </c>
      <c r="J919" s="10">
        <v>718.16619614034198</v>
      </c>
      <c r="K919" s="10">
        <v>833.05399158147702</v>
      </c>
      <c r="L919" s="10" t="s">
        <v>27</v>
      </c>
      <c r="M919" s="10" t="s">
        <v>14</v>
      </c>
    </row>
    <row r="920" spans="1:13" x14ac:dyDescent="0.25">
      <c r="A920" s="4" t="s">
        <v>2738</v>
      </c>
      <c r="B920" s="9">
        <v>2529</v>
      </c>
      <c r="C920" s="9" t="s">
        <v>2739</v>
      </c>
      <c r="D920" s="9" t="s">
        <v>2740</v>
      </c>
      <c r="E920" s="10">
        <v>1719.47</v>
      </c>
      <c r="F920" s="10">
        <v>3814979.9637059602</v>
      </c>
      <c r="G920" s="10">
        <v>3323160.9246056201</v>
      </c>
      <c r="H920" s="16">
        <v>0.14799735861684299</v>
      </c>
      <c r="I920" s="10">
        <v>491819.03910033702</v>
      </c>
      <c r="J920" s="10">
        <v>2218.6952745357298</v>
      </c>
      <c r="K920" s="10">
        <v>1932.66583575498</v>
      </c>
      <c r="L920" s="10" t="s">
        <v>13</v>
      </c>
      <c r="M920" s="10" t="s">
        <v>14</v>
      </c>
    </row>
    <row r="921" spans="1:13" x14ac:dyDescent="0.25">
      <c r="A921" s="4" t="s">
        <v>2741</v>
      </c>
      <c r="B921" s="9">
        <v>2530</v>
      </c>
      <c r="C921" s="9" t="s">
        <v>2742</v>
      </c>
      <c r="D921" s="9" t="s">
        <v>2743</v>
      </c>
      <c r="E921" s="10">
        <v>5709.44</v>
      </c>
      <c r="F921" s="10">
        <v>22829005.748617198</v>
      </c>
      <c r="G921" s="10">
        <v>22405194.670086902</v>
      </c>
      <c r="H921" s="16">
        <v>1.8915750778822699E-2</v>
      </c>
      <c r="I921" s="10">
        <v>423811.078530367</v>
      </c>
      <c r="J921" s="10">
        <v>3998.46670577451</v>
      </c>
      <c r="K921" s="10">
        <v>3924.2368200886399</v>
      </c>
      <c r="L921" s="10" t="s">
        <v>13</v>
      </c>
      <c r="M921" s="10" t="s">
        <v>14</v>
      </c>
    </row>
    <row r="922" spans="1:13" x14ac:dyDescent="0.25">
      <c r="A922" s="4" t="s">
        <v>2744</v>
      </c>
      <c r="B922" s="9">
        <v>2531</v>
      </c>
      <c r="C922" s="9" t="s">
        <v>2745</v>
      </c>
      <c r="D922" s="9" t="s">
        <v>2746</v>
      </c>
      <c r="E922" s="10">
        <v>6427.15</v>
      </c>
      <c r="F922" s="10">
        <v>39985831.856917799</v>
      </c>
      <c r="G922" s="10">
        <v>37896070.56662</v>
      </c>
      <c r="H922" s="16">
        <v>5.5144537653953399E-2</v>
      </c>
      <c r="I922" s="10">
        <v>2089761.29029785</v>
      </c>
      <c r="J922" s="10">
        <v>6221.3939081735798</v>
      </c>
      <c r="K922" s="10">
        <v>5896.2480363178101</v>
      </c>
      <c r="L922" s="10" t="s">
        <v>13</v>
      </c>
      <c r="M922" s="10" t="s">
        <v>14</v>
      </c>
    </row>
    <row r="923" spans="1:13" x14ac:dyDescent="0.25">
      <c r="A923" s="4" t="s">
        <v>2747</v>
      </c>
      <c r="B923" s="9">
        <v>2532</v>
      </c>
      <c r="C923" s="9" t="s">
        <v>2748</v>
      </c>
      <c r="D923" s="9" t="s">
        <v>2749</v>
      </c>
      <c r="E923" s="10">
        <v>1954.64</v>
      </c>
      <c r="F923" s="10">
        <v>16790216.901749101</v>
      </c>
      <c r="G923" s="10">
        <v>20030057.404576499</v>
      </c>
      <c r="H923" s="16">
        <v>-0.16174893747869201</v>
      </c>
      <c r="I923" s="10">
        <v>-3239840.5028274599</v>
      </c>
      <c r="J923" s="10">
        <v>8589.9280183302599</v>
      </c>
      <c r="K923" s="10">
        <v>10247.4406563748</v>
      </c>
      <c r="L923" s="10" t="s">
        <v>13</v>
      </c>
      <c r="M923" s="10" t="s">
        <v>71</v>
      </c>
    </row>
    <row r="924" spans="1:13" x14ac:dyDescent="0.25">
      <c r="A924" s="4" t="s">
        <v>2750</v>
      </c>
      <c r="B924" s="9">
        <v>2533</v>
      </c>
      <c r="C924" s="9" t="s">
        <v>2751</v>
      </c>
      <c r="D924" s="9" t="s">
        <v>2752</v>
      </c>
      <c r="E924" s="10">
        <v>2548.4</v>
      </c>
      <c r="F924" s="10">
        <v>1555051.1632555199</v>
      </c>
      <c r="G924" s="10">
        <v>1690143.70305349</v>
      </c>
      <c r="H924" s="16">
        <v>-7.9929617554951302E-2</v>
      </c>
      <c r="I924" s="10">
        <v>-135092.53979797501</v>
      </c>
      <c r="J924" s="10">
        <v>610.20686048325194</v>
      </c>
      <c r="K924" s="10">
        <v>663.21758870408701</v>
      </c>
      <c r="L924" s="10" t="s">
        <v>13</v>
      </c>
      <c r="M924" s="10" t="s">
        <v>14</v>
      </c>
    </row>
    <row r="925" spans="1:13" x14ac:dyDescent="0.25">
      <c r="A925" s="4" t="s">
        <v>2753</v>
      </c>
      <c r="B925" s="9">
        <v>2534</v>
      </c>
      <c r="C925" s="9" t="s">
        <v>2754</v>
      </c>
      <c r="D925" s="9" t="s">
        <v>2755</v>
      </c>
      <c r="E925" s="10">
        <v>1813.19</v>
      </c>
      <c r="F925" s="10">
        <v>1716745.5098933999</v>
      </c>
      <c r="G925" s="10">
        <v>2116120.9696391202</v>
      </c>
      <c r="H925" s="16">
        <v>-0.18872997596816299</v>
      </c>
      <c r="I925" s="10">
        <v>-399375.45974571502</v>
      </c>
      <c r="J925" s="10">
        <v>946.80949591239801</v>
      </c>
      <c r="K925" s="10">
        <v>1167.07072597969</v>
      </c>
      <c r="L925" s="10" t="s">
        <v>27</v>
      </c>
      <c r="M925" s="10" t="s">
        <v>14</v>
      </c>
    </row>
    <row r="926" spans="1:13" x14ac:dyDescent="0.25">
      <c r="A926" s="4" t="s">
        <v>2756</v>
      </c>
      <c r="B926" s="9">
        <v>2535</v>
      </c>
      <c r="C926" s="9" t="s">
        <v>2757</v>
      </c>
      <c r="D926" s="9" t="s">
        <v>2758</v>
      </c>
      <c r="E926" s="10">
        <v>1478.73</v>
      </c>
      <c r="F926" s="10">
        <v>5907564.77902734</v>
      </c>
      <c r="G926" s="10">
        <v>5079289.6947779404</v>
      </c>
      <c r="H926" s="16">
        <v>0.163069077375319</v>
      </c>
      <c r="I926" s="10">
        <v>828275.08424940205</v>
      </c>
      <c r="J926" s="10">
        <v>3995.0259878594102</v>
      </c>
      <c r="K926" s="10">
        <v>3434.90001202244</v>
      </c>
      <c r="L926" s="10" t="s">
        <v>13</v>
      </c>
      <c r="M926" s="10" t="s">
        <v>206</v>
      </c>
    </row>
    <row r="927" spans="1:13" x14ac:dyDescent="0.25">
      <c r="A927" s="4" t="s">
        <v>2759</v>
      </c>
      <c r="B927" s="9">
        <v>2536</v>
      </c>
      <c r="C927" s="9" t="s">
        <v>2760</v>
      </c>
      <c r="D927" s="9" t="s">
        <v>2761</v>
      </c>
      <c r="E927" s="10">
        <v>1182.2</v>
      </c>
      <c r="F927" s="10">
        <v>7179222.7415742502</v>
      </c>
      <c r="G927" s="10">
        <v>7359950.0866407296</v>
      </c>
      <c r="H927" s="16">
        <v>-2.4555512325352E-2</v>
      </c>
      <c r="I927" s="10">
        <v>-180727.345066482</v>
      </c>
      <c r="J927" s="10">
        <v>6072.7649649587602</v>
      </c>
      <c r="K927" s="10">
        <v>6225.6387131117699</v>
      </c>
      <c r="L927" s="10" t="s">
        <v>13</v>
      </c>
      <c r="M927" s="10" t="s">
        <v>71</v>
      </c>
    </row>
    <row r="928" spans="1:13" x14ac:dyDescent="0.25">
      <c r="A928" s="4" t="s">
        <v>2762</v>
      </c>
      <c r="B928" s="9">
        <v>2537</v>
      </c>
      <c r="C928" s="9" t="s">
        <v>2763</v>
      </c>
      <c r="D928" s="9" t="s">
        <v>2764</v>
      </c>
      <c r="E928" s="10">
        <v>316.44</v>
      </c>
      <c r="F928" s="10">
        <v>2763509.8139118198</v>
      </c>
      <c r="G928" s="10">
        <v>2838977.4351047701</v>
      </c>
      <c r="H928" s="16">
        <v>-2.65826773611396E-2</v>
      </c>
      <c r="I928" s="10">
        <v>-75467.621192945604</v>
      </c>
      <c r="J928" s="10">
        <v>8733.1241749204291</v>
      </c>
      <c r="K928" s="10">
        <v>8971.6136869699294</v>
      </c>
      <c r="L928" s="10" t="s">
        <v>27</v>
      </c>
      <c r="M928" s="10" t="s">
        <v>71</v>
      </c>
    </row>
    <row r="929" spans="1:13" x14ac:dyDescent="0.25">
      <c r="A929" s="4" t="s">
        <v>2765</v>
      </c>
      <c r="B929" s="9">
        <v>2538</v>
      </c>
      <c r="C929" s="9" t="s">
        <v>2766</v>
      </c>
      <c r="D929" s="9" t="s">
        <v>2767</v>
      </c>
      <c r="E929" s="10">
        <v>2402.73</v>
      </c>
      <c r="F929" s="10">
        <v>2225377.1909636999</v>
      </c>
      <c r="G929" s="10">
        <v>1717218.0361687499</v>
      </c>
      <c r="H929" s="16">
        <v>0.295919996233383</v>
      </c>
      <c r="I929" s="10">
        <v>508159.154794954</v>
      </c>
      <c r="J929" s="10">
        <v>926.18695856950205</v>
      </c>
      <c r="K929" s="10">
        <v>714.69455001966401</v>
      </c>
      <c r="L929" s="10" t="s">
        <v>13</v>
      </c>
      <c r="M929" s="10" t="s">
        <v>14</v>
      </c>
    </row>
    <row r="930" spans="1:13" x14ac:dyDescent="0.25">
      <c r="A930" s="4" t="s">
        <v>2768</v>
      </c>
      <c r="B930" s="9">
        <v>2539</v>
      </c>
      <c r="C930" s="9" t="s">
        <v>2769</v>
      </c>
      <c r="D930" s="9" t="s">
        <v>2770</v>
      </c>
      <c r="E930" s="10">
        <v>428.32</v>
      </c>
      <c r="F930" s="10">
        <v>318829.22296642</v>
      </c>
      <c r="G930" s="10">
        <v>495015.17779507599</v>
      </c>
      <c r="H930" s="16">
        <v>-0.35592030857201901</v>
      </c>
      <c r="I930" s="10">
        <v>-176185.95482865599</v>
      </c>
      <c r="J930" s="10">
        <v>744.37155156523102</v>
      </c>
      <c r="K930" s="10">
        <v>1155.7134334027701</v>
      </c>
      <c r="L930" s="10" t="s">
        <v>27</v>
      </c>
      <c r="M930" s="10" t="s">
        <v>14</v>
      </c>
    </row>
    <row r="931" spans="1:13" x14ac:dyDescent="0.25">
      <c r="A931" s="4" t="s">
        <v>2771</v>
      </c>
      <c r="B931" s="9">
        <v>2543</v>
      </c>
      <c r="C931" s="9" t="s">
        <v>2772</v>
      </c>
      <c r="D931" s="9" t="s">
        <v>2773</v>
      </c>
      <c r="E931" s="10">
        <v>890.5</v>
      </c>
      <c r="F931" s="10">
        <v>619296.52265599999</v>
      </c>
      <c r="G931" s="10">
        <v>567945.81418828096</v>
      </c>
      <c r="H931" s="16">
        <v>9.0414802230931901E-2</v>
      </c>
      <c r="I931" s="10">
        <v>51350.708467719</v>
      </c>
      <c r="J931" s="10">
        <v>695.44808832790602</v>
      </c>
      <c r="K931" s="10">
        <v>637.78305916707598</v>
      </c>
      <c r="L931" s="10" t="s">
        <v>13</v>
      </c>
      <c r="M931" s="10" t="s">
        <v>43</v>
      </c>
    </row>
    <row r="932" spans="1:13" x14ac:dyDescent="0.25">
      <c r="A932" s="4" t="s">
        <v>2774</v>
      </c>
      <c r="B932" s="9">
        <v>2544</v>
      </c>
      <c r="C932" s="9" t="s">
        <v>2775</v>
      </c>
      <c r="D932" s="9" t="s">
        <v>2776</v>
      </c>
      <c r="E932" s="10">
        <v>6542.06</v>
      </c>
      <c r="F932" s="10">
        <v>16189993.6291143</v>
      </c>
      <c r="G932" s="10">
        <v>15630940.733890301</v>
      </c>
      <c r="H932" s="16">
        <v>3.5765786892911801E-2</v>
      </c>
      <c r="I932" s="10">
        <v>559052.89522405202</v>
      </c>
      <c r="J932" s="10">
        <v>2474.75468416895</v>
      </c>
      <c r="K932" s="10">
        <v>2389.2995071720902</v>
      </c>
      <c r="L932" s="10" t="s">
        <v>13</v>
      </c>
      <c r="M932" s="10" t="s">
        <v>14</v>
      </c>
    </row>
    <row r="933" spans="1:13" x14ac:dyDescent="0.25">
      <c r="A933" s="4" t="s">
        <v>2777</v>
      </c>
      <c r="B933" s="9">
        <v>2545</v>
      </c>
      <c r="C933" s="9" t="s">
        <v>2778</v>
      </c>
      <c r="D933" s="9" t="s">
        <v>2779</v>
      </c>
      <c r="E933" s="10">
        <v>11184.42</v>
      </c>
      <c r="F933" s="10">
        <v>35639437.740121298</v>
      </c>
      <c r="G933" s="10">
        <v>35683479.976738803</v>
      </c>
      <c r="H933" s="16">
        <v>-1.2342472383902699E-3</v>
      </c>
      <c r="I933" s="10">
        <v>-44042.236617445902</v>
      </c>
      <c r="J933" s="10">
        <v>3186.5253397244801</v>
      </c>
      <c r="K933" s="10">
        <v>3190.46316006899</v>
      </c>
      <c r="L933" s="10" t="s">
        <v>13</v>
      </c>
      <c r="M933" s="10" t="s">
        <v>14</v>
      </c>
    </row>
    <row r="934" spans="1:13" x14ac:dyDescent="0.25">
      <c r="A934" s="4" t="s">
        <v>2780</v>
      </c>
      <c r="B934" s="9">
        <v>2546</v>
      </c>
      <c r="C934" s="9" t="s">
        <v>2781</v>
      </c>
      <c r="D934" s="9" t="s">
        <v>2782</v>
      </c>
      <c r="E934" s="10">
        <v>5858.81</v>
      </c>
      <c r="F934" s="10">
        <v>32748991.948357999</v>
      </c>
      <c r="G934" s="10">
        <v>29961146.766150098</v>
      </c>
      <c r="H934" s="16">
        <v>9.30486808120949E-2</v>
      </c>
      <c r="I934" s="10">
        <v>2787845.1822078298</v>
      </c>
      <c r="J934" s="10">
        <v>5589.7002886862601</v>
      </c>
      <c r="K934" s="10">
        <v>5113.8621607715804</v>
      </c>
      <c r="L934" s="10" t="s">
        <v>13</v>
      </c>
      <c r="M934" s="10" t="s">
        <v>14</v>
      </c>
    </row>
    <row r="935" spans="1:13" x14ac:dyDescent="0.25">
      <c r="A935" s="4" t="s">
        <v>2783</v>
      </c>
      <c r="B935" s="9">
        <v>2547</v>
      </c>
      <c r="C935" s="9" t="s">
        <v>2784</v>
      </c>
      <c r="D935" s="9" t="s">
        <v>2785</v>
      </c>
      <c r="E935" s="10">
        <v>1970.91</v>
      </c>
      <c r="F935" s="10">
        <v>18369777.373980399</v>
      </c>
      <c r="G935" s="10">
        <v>19840082.749823701</v>
      </c>
      <c r="H935" s="16">
        <v>-7.4107824769853003E-2</v>
      </c>
      <c r="I935" s="10">
        <v>-1470305.37584332</v>
      </c>
      <c r="J935" s="10">
        <v>9320.4547006105695</v>
      </c>
      <c r="K935" s="10">
        <v>10066.458006618101</v>
      </c>
      <c r="L935" s="10" t="s">
        <v>13</v>
      </c>
      <c r="M935" s="10" t="s">
        <v>14</v>
      </c>
    </row>
    <row r="936" spans="1:13" x14ac:dyDescent="0.25">
      <c r="A936" s="4" t="s">
        <v>2786</v>
      </c>
      <c r="B936" s="9">
        <v>2548</v>
      </c>
      <c r="C936" s="9" t="s">
        <v>2787</v>
      </c>
      <c r="D936" s="9" t="s">
        <v>2788</v>
      </c>
      <c r="E936" s="10">
        <v>6579.1</v>
      </c>
      <c r="F936" s="10">
        <v>5504233.0025103204</v>
      </c>
      <c r="G936" s="10">
        <v>5785736.7573625101</v>
      </c>
      <c r="H936" s="16">
        <v>-4.8654780999838901E-2</v>
      </c>
      <c r="I936" s="10">
        <v>-281503.75485219102</v>
      </c>
      <c r="J936" s="10">
        <v>836.62400670461295</v>
      </c>
      <c r="K936" s="10">
        <v>879.41158477033503</v>
      </c>
      <c r="L936" s="10" t="s">
        <v>13</v>
      </c>
      <c r="M936" s="10" t="s">
        <v>14</v>
      </c>
    </row>
    <row r="937" spans="1:13" x14ac:dyDescent="0.25">
      <c r="A937" s="4" t="s">
        <v>2789</v>
      </c>
      <c r="B937" s="9">
        <v>2549</v>
      </c>
      <c r="C937" s="9" t="s">
        <v>2790</v>
      </c>
      <c r="D937" s="9" t="s">
        <v>2791</v>
      </c>
      <c r="E937" s="10">
        <v>1701.23</v>
      </c>
      <c r="F937" s="10">
        <v>3686545.9399215202</v>
      </c>
      <c r="G937" s="10">
        <v>3227091.6143228998</v>
      </c>
      <c r="H937" s="16">
        <v>0.14237411902389499</v>
      </c>
      <c r="I937" s="10">
        <v>459454.32559862302</v>
      </c>
      <c r="J937" s="10">
        <v>2166.9885552932401</v>
      </c>
      <c r="K937" s="10">
        <v>1896.9167098645701</v>
      </c>
      <c r="L937" s="10" t="s">
        <v>27</v>
      </c>
      <c r="M937" s="10" t="s">
        <v>14</v>
      </c>
    </row>
    <row r="938" spans="1:13" x14ac:dyDescent="0.25">
      <c r="A938" s="4" t="s">
        <v>2792</v>
      </c>
      <c r="B938" s="9">
        <v>2550</v>
      </c>
      <c r="C938" s="9" t="s">
        <v>2793</v>
      </c>
      <c r="D938" s="9" t="s">
        <v>2794</v>
      </c>
      <c r="E938" s="10">
        <v>1269.27</v>
      </c>
      <c r="F938" s="10">
        <v>4742135.4753151499</v>
      </c>
      <c r="G938" s="10">
        <v>4494515.98818688</v>
      </c>
      <c r="H938" s="16">
        <v>5.5093693687840603E-2</v>
      </c>
      <c r="I938" s="10">
        <v>247619.48712827</v>
      </c>
      <c r="J938" s="10">
        <v>3736.1124704082999</v>
      </c>
      <c r="K938" s="10">
        <v>3541.02435903069</v>
      </c>
      <c r="L938" s="10" t="s">
        <v>13</v>
      </c>
      <c r="M938" s="10" t="s">
        <v>14</v>
      </c>
    </row>
    <row r="939" spans="1:13" x14ac:dyDescent="0.25">
      <c r="A939" s="4" t="s">
        <v>2795</v>
      </c>
      <c r="B939" s="9">
        <v>2551</v>
      </c>
      <c r="C939" s="9" t="s">
        <v>2796</v>
      </c>
      <c r="D939" s="9" t="s">
        <v>2797</v>
      </c>
      <c r="E939" s="10">
        <v>767.85</v>
      </c>
      <c r="F939" s="10">
        <v>4786795.4641049104</v>
      </c>
      <c r="G939" s="10">
        <v>4369212.7968881801</v>
      </c>
      <c r="H939" s="16">
        <v>9.5573890910998702E-2</v>
      </c>
      <c r="I939" s="10">
        <v>417582.66721673001</v>
      </c>
      <c r="J939" s="10">
        <v>6234.0241767336202</v>
      </c>
      <c r="K939" s="10">
        <v>5690.1905279523098</v>
      </c>
      <c r="L939" s="10" t="s">
        <v>13</v>
      </c>
      <c r="M939" s="10" t="s">
        <v>14</v>
      </c>
    </row>
    <row r="940" spans="1:13" x14ac:dyDescent="0.25">
      <c r="A940" s="4" t="s">
        <v>2798</v>
      </c>
      <c r="B940" s="9">
        <v>2552</v>
      </c>
      <c r="C940" s="9" t="s">
        <v>2799</v>
      </c>
      <c r="D940" s="9" t="s">
        <v>2800</v>
      </c>
      <c r="E940" s="10">
        <v>207.81</v>
      </c>
      <c r="F940" s="10">
        <v>1809406.4703871401</v>
      </c>
      <c r="G940" s="10">
        <v>2000453.30363461</v>
      </c>
      <c r="H940" s="16">
        <v>-9.5501770973789799E-2</v>
      </c>
      <c r="I940" s="10">
        <v>-191046.83324747399</v>
      </c>
      <c r="J940" s="10">
        <v>8707.0230998851803</v>
      </c>
      <c r="K940" s="10">
        <v>9626.3572669006007</v>
      </c>
      <c r="L940" s="10" t="s">
        <v>27</v>
      </c>
      <c r="M940" s="10" t="s">
        <v>71</v>
      </c>
    </row>
    <row r="941" spans="1:13" x14ac:dyDescent="0.25">
      <c r="A941" s="4" t="s">
        <v>2801</v>
      </c>
      <c r="B941" s="9">
        <v>2553</v>
      </c>
      <c r="C941" s="9" t="s">
        <v>2802</v>
      </c>
      <c r="D941" s="9" t="s">
        <v>2803</v>
      </c>
      <c r="E941" s="10">
        <v>1596.98</v>
      </c>
      <c r="F941" s="10">
        <v>1195691.36507296</v>
      </c>
      <c r="G941" s="10">
        <v>1479177.8590221801</v>
      </c>
      <c r="H941" s="16">
        <v>-0.191651390818288</v>
      </c>
      <c r="I941" s="10">
        <v>-283486.49394921801</v>
      </c>
      <c r="J941" s="10">
        <v>748.72031276093605</v>
      </c>
      <c r="K941" s="10">
        <v>926.23442937430502</v>
      </c>
      <c r="L941" s="10" t="s">
        <v>27</v>
      </c>
      <c r="M941" s="10" t="s">
        <v>14</v>
      </c>
    </row>
    <row r="942" spans="1:13" x14ac:dyDescent="0.25">
      <c r="A942" s="4" t="s">
        <v>2804</v>
      </c>
      <c r="B942" s="9">
        <v>2554</v>
      </c>
      <c r="C942" s="9" t="s">
        <v>2805</v>
      </c>
      <c r="D942" s="9" t="s">
        <v>2806</v>
      </c>
      <c r="E942" s="10">
        <v>3504.08</v>
      </c>
      <c r="F942" s="10">
        <v>2552428.1580536198</v>
      </c>
      <c r="G942" s="10">
        <v>2915040.1494738399</v>
      </c>
      <c r="H942" s="16">
        <v>-0.124393480990535</v>
      </c>
      <c r="I942" s="10">
        <v>-362611.99142022</v>
      </c>
      <c r="J942" s="10">
        <v>728.416063004732</v>
      </c>
      <c r="K942" s="10">
        <v>831.89885775263099</v>
      </c>
      <c r="L942" s="10" t="s">
        <v>27</v>
      </c>
      <c r="M942" s="10" t="s">
        <v>14</v>
      </c>
    </row>
    <row r="943" spans="1:13" x14ac:dyDescent="0.25">
      <c r="A943" s="4" t="s">
        <v>2807</v>
      </c>
      <c r="B943" s="9">
        <v>2555</v>
      </c>
      <c r="C943" s="9" t="s">
        <v>2808</v>
      </c>
      <c r="D943" s="9" t="s">
        <v>2809</v>
      </c>
      <c r="E943" s="10">
        <v>172.35</v>
      </c>
      <c r="F943" s="10">
        <v>708749.47569999995</v>
      </c>
      <c r="G943" s="10">
        <v>811142.47952539299</v>
      </c>
      <c r="H943" s="16">
        <v>-0.126233068061365</v>
      </c>
      <c r="I943" s="10">
        <v>-102393.003825393</v>
      </c>
      <c r="J943" s="10">
        <v>4112.2684984044099</v>
      </c>
      <c r="K943" s="10">
        <v>4706.36773731008</v>
      </c>
      <c r="L943" s="10" t="s">
        <v>88</v>
      </c>
      <c r="M943" s="10" t="s">
        <v>14</v>
      </c>
    </row>
    <row r="944" spans="1:13" x14ac:dyDescent="0.25">
      <c r="A944" s="4" t="s">
        <v>2810</v>
      </c>
      <c r="B944" s="9">
        <v>2556</v>
      </c>
      <c r="C944" s="9" t="s">
        <v>2811</v>
      </c>
      <c r="D944" s="9" t="s">
        <v>2812</v>
      </c>
      <c r="E944" s="10">
        <v>73.680000000000007</v>
      </c>
      <c r="F944" s="10">
        <v>416653.77549999999</v>
      </c>
      <c r="G944" s="10">
        <v>468577.65345329599</v>
      </c>
      <c r="H944" s="16">
        <v>-0.11081168205660399</v>
      </c>
      <c r="I944" s="10">
        <v>-51923.8779532962</v>
      </c>
      <c r="J944" s="10">
        <v>5654.9100909337703</v>
      </c>
      <c r="K944" s="10">
        <v>6359.6315615268204</v>
      </c>
      <c r="L944" s="10" t="s">
        <v>88</v>
      </c>
      <c r="M944" s="10" t="s">
        <v>206</v>
      </c>
    </row>
    <row r="945" spans="1:13" x14ac:dyDescent="0.25">
      <c r="A945" s="4" t="s">
        <v>2813</v>
      </c>
      <c r="B945" s="9">
        <v>2558</v>
      </c>
      <c r="C945" s="9" t="s">
        <v>2814</v>
      </c>
      <c r="D945" s="9" t="s">
        <v>2815</v>
      </c>
      <c r="E945" s="10">
        <v>8534.36</v>
      </c>
      <c r="F945" s="10">
        <v>6062188.8426987203</v>
      </c>
      <c r="G945" s="10">
        <v>6462484.2597370697</v>
      </c>
      <c r="H945" s="16">
        <v>-6.1941414624759099E-2</v>
      </c>
      <c r="I945" s="10">
        <v>-400295.41703835299</v>
      </c>
      <c r="J945" s="10">
        <v>710.32729375122699</v>
      </c>
      <c r="K945" s="10">
        <v>757.23126980078996</v>
      </c>
      <c r="L945" s="10" t="s">
        <v>13</v>
      </c>
      <c r="M945" s="10" t="s">
        <v>14</v>
      </c>
    </row>
    <row r="946" spans="1:13" x14ac:dyDescent="0.25">
      <c r="A946" s="4" t="s">
        <v>2816</v>
      </c>
      <c r="B946" s="9">
        <v>2559</v>
      </c>
      <c r="C946" s="9" t="s">
        <v>2817</v>
      </c>
      <c r="D946" s="9" t="s">
        <v>2818</v>
      </c>
      <c r="E946" s="10">
        <v>44711.68</v>
      </c>
      <c r="F946" s="10">
        <v>20184576.718697499</v>
      </c>
      <c r="G946" s="10">
        <v>20722233.9899306</v>
      </c>
      <c r="H946" s="16">
        <v>-2.5945912563979798E-2</v>
      </c>
      <c r="I946" s="10">
        <v>-537657.27123307099</v>
      </c>
      <c r="J946" s="10">
        <v>451.43856635889102</v>
      </c>
      <c r="K946" s="10">
        <v>463.46355113318498</v>
      </c>
      <c r="L946" s="10" t="s">
        <v>13</v>
      </c>
      <c r="M946" s="10" t="s">
        <v>43</v>
      </c>
    </row>
    <row r="947" spans="1:13" x14ac:dyDescent="0.25">
      <c r="A947" s="4" t="s">
        <v>2819</v>
      </c>
      <c r="B947" s="9">
        <v>2560</v>
      </c>
      <c r="C947" s="9" t="s">
        <v>2820</v>
      </c>
      <c r="D947" s="9" t="s">
        <v>2821</v>
      </c>
      <c r="E947" s="10">
        <v>9137.7900000000009</v>
      </c>
      <c r="F947" s="10">
        <v>23617378.555183802</v>
      </c>
      <c r="G947" s="10">
        <v>20297603.053218801</v>
      </c>
      <c r="H947" s="16">
        <v>0.163555050971328</v>
      </c>
      <c r="I947" s="10">
        <v>3319775.5019649798</v>
      </c>
      <c r="J947" s="10">
        <v>2584.58320394579</v>
      </c>
      <c r="K947" s="10">
        <v>2221.28140975212</v>
      </c>
      <c r="L947" s="10" t="s">
        <v>13</v>
      </c>
      <c r="M947" s="10" t="s">
        <v>14</v>
      </c>
    </row>
    <row r="948" spans="1:13" x14ac:dyDescent="0.25">
      <c r="A948" s="4" t="s">
        <v>2822</v>
      </c>
      <c r="B948" s="9">
        <v>2561</v>
      </c>
      <c r="C948" s="9" t="s">
        <v>2823</v>
      </c>
      <c r="D948" s="9" t="s">
        <v>2824</v>
      </c>
      <c r="E948" s="10">
        <v>684.12</v>
      </c>
      <c r="F948" s="10">
        <v>1816881.8566010401</v>
      </c>
      <c r="G948" s="10">
        <v>1684825.4901719999</v>
      </c>
      <c r="H948" s="16">
        <v>7.8379848357803802E-2</v>
      </c>
      <c r="I948" s="10">
        <v>132056.366429043</v>
      </c>
      <c r="J948" s="10">
        <v>2655.79409548185</v>
      </c>
      <c r="K948" s="10">
        <v>2462.7630973688802</v>
      </c>
      <c r="L948" s="10" t="s">
        <v>13</v>
      </c>
      <c r="M948" s="10" t="s">
        <v>14</v>
      </c>
    </row>
    <row r="949" spans="1:13" x14ac:dyDescent="0.25">
      <c r="A949" s="4" t="s">
        <v>2825</v>
      </c>
      <c r="B949" s="9">
        <v>2562</v>
      </c>
      <c r="C949" s="9" t="s">
        <v>2826</v>
      </c>
      <c r="D949" s="9" t="s">
        <v>2827</v>
      </c>
      <c r="E949" s="10">
        <v>782.41</v>
      </c>
      <c r="F949" s="10">
        <v>3421161.5869529201</v>
      </c>
      <c r="G949" s="10">
        <v>3401259.9473323901</v>
      </c>
      <c r="H949" s="16">
        <v>5.8512551021399099E-3</v>
      </c>
      <c r="I949" s="10">
        <v>19901.6396205327</v>
      </c>
      <c r="J949" s="10">
        <v>4372.5944031299696</v>
      </c>
      <c r="K949" s="10">
        <v>4347.1580722797398</v>
      </c>
      <c r="L949" s="10" t="s">
        <v>13</v>
      </c>
      <c r="M949" s="10" t="s">
        <v>14</v>
      </c>
    </row>
    <row r="950" spans="1:13" x14ac:dyDescent="0.25">
      <c r="A950" s="4" t="s">
        <v>2828</v>
      </c>
      <c r="B950" s="9">
        <v>2563</v>
      </c>
      <c r="C950" s="9" t="s">
        <v>2829</v>
      </c>
      <c r="D950" s="9" t="s">
        <v>2830</v>
      </c>
      <c r="E950" s="10">
        <v>659.17</v>
      </c>
      <c r="F950" s="10">
        <v>4357532.5387733802</v>
      </c>
      <c r="G950" s="10">
        <v>4374088.1339294203</v>
      </c>
      <c r="H950" s="16">
        <v>-3.7849249144332698E-3</v>
      </c>
      <c r="I950" s="10">
        <v>-16555.595156036299</v>
      </c>
      <c r="J950" s="10">
        <v>6610.63540326984</v>
      </c>
      <c r="K950" s="10">
        <v>6635.7512234012702</v>
      </c>
      <c r="L950" s="10" t="s">
        <v>13</v>
      </c>
      <c r="M950" s="10" t="s">
        <v>297</v>
      </c>
    </row>
    <row r="951" spans="1:13" x14ac:dyDescent="0.25">
      <c r="A951" s="4" t="s">
        <v>2831</v>
      </c>
      <c r="B951" s="9">
        <v>2564</v>
      </c>
      <c r="C951" s="9" t="s">
        <v>2832</v>
      </c>
      <c r="D951" s="9" t="s">
        <v>2833</v>
      </c>
      <c r="E951" s="10">
        <v>1028.31</v>
      </c>
      <c r="F951" s="10">
        <v>9026839.4981410503</v>
      </c>
      <c r="G951" s="10">
        <v>9106443.9963832293</v>
      </c>
      <c r="H951" s="16">
        <v>-8.7415568880446805E-3</v>
      </c>
      <c r="I951" s="10">
        <v>-79604.498242177098</v>
      </c>
      <c r="J951" s="10">
        <v>8778.3251141592009</v>
      </c>
      <c r="K951" s="10">
        <v>8855.7380521275009</v>
      </c>
      <c r="L951" s="10" t="s">
        <v>13</v>
      </c>
      <c r="M951" s="10" t="s">
        <v>14</v>
      </c>
    </row>
    <row r="952" spans="1:13" x14ac:dyDescent="0.25">
      <c r="A952" s="4" t="s">
        <v>2834</v>
      </c>
      <c r="B952" s="9">
        <v>2565</v>
      </c>
      <c r="C952" s="9" t="s">
        <v>2835</v>
      </c>
      <c r="D952" s="9" t="s">
        <v>2836</v>
      </c>
      <c r="E952" s="10">
        <v>457.38</v>
      </c>
      <c r="F952" s="10">
        <v>319956.88351355999</v>
      </c>
      <c r="G952" s="10">
        <v>346208.62004484801</v>
      </c>
      <c r="H952" s="16">
        <v>-7.5826351544591206E-2</v>
      </c>
      <c r="I952" s="10">
        <v>-26251.736531288501</v>
      </c>
      <c r="J952" s="10">
        <v>699.54279486107805</v>
      </c>
      <c r="K952" s="10">
        <v>756.938694400386</v>
      </c>
      <c r="L952" s="10" t="s">
        <v>27</v>
      </c>
      <c r="M952" s="10" t="s">
        <v>297</v>
      </c>
    </row>
    <row r="953" spans="1:13" x14ac:dyDescent="0.25">
      <c r="A953" s="4" t="s">
        <v>2837</v>
      </c>
      <c r="B953" s="9">
        <v>2566</v>
      </c>
      <c r="C953" s="9" t="s">
        <v>2838</v>
      </c>
      <c r="D953" s="9" t="s">
        <v>2839</v>
      </c>
      <c r="E953" s="10">
        <v>676.9</v>
      </c>
      <c r="F953" s="10">
        <v>528546.47912286001</v>
      </c>
      <c r="G953" s="10">
        <v>512187.84507318097</v>
      </c>
      <c r="H953" s="16">
        <v>3.1938739286836902E-2</v>
      </c>
      <c r="I953" s="10">
        <v>16358.6340496791</v>
      </c>
      <c r="J953" s="10">
        <v>780.83391804233997</v>
      </c>
      <c r="K953" s="10">
        <v>756.66693023073003</v>
      </c>
      <c r="L953" s="10" t="s">
        <v>13</v>
      </c>
      <c r="M953" s="10" t="s">
        <v>14</v>
      </c>
    </row>
    <row r="954" spans="1:13" x14ac:dyDescent="0.25">
      <c r="A954" s="4" t="s">
        <v>2840</v>
      </c>
      <c r="B954" s="9">
        <v>2570</v>
      </c>
      <c r="C954" s="9" t="s">
        <v>2841</v>
      </c>
      <c r="D954" s="9" t="s">
        <v>2842</v>
      </c>
      <c r="E954" s="10">
        <v>4282.6000000000004</v>
      </c>
      <c r="F954" s="10">
        <v>11191255.055907</v>
      </c>
      <c r="G954" s="10">
        <v>12891545.0021958</v>
      </c>
      <c r="H954" s="16">
        <v>-0.13189186757671001</v>
      </c>
      <c r="I954" s="10">
        <v>-1700289.9462888101</v>
      </c>
      <c r="J954" s="10">
        <v>2613.1917657280601</v>
      </c>
      <c r="K954" s="10">
        <v>3010.2145897809301</v>
      </c>
      <c r="L954" s="10" t="s">
        <v>88</v>
      </c>
      <c r="M954" s="10" t="s">
        <v>14</v>
      </c>
    </row>
    <row r="955" spans="1:13" x14ac:dyDescent="0.25">
      <c r="A955" s="4" t="s">
        <v>2843</v>
      </c>
      <c r="B955" s="9">
        <v>2571</v>
      </c>
      <c r="C955" s="9" t="s">
        <v>2844</v>
      </c>
      <c r="D955" s="9" t="s">
        <v>2845</v>
      </c>
      <c r="E955" s="10">
        <v>1727.62</v>
      </c>
      <c r="F955" s="10">
        <v>7264007.4555433998</v>
      </c>
      <c r="G955" s="10">
        <v>6895920.0092656501</v>
      </c>
      <c r="H955" s="16">
        <v>5.3377569023883097E-2</v>
      </c>
      <c r="I955" s="10">
        <v>368087.44627775298</v>
      </c>
      <c r="J955" s="10">
        <v>4204.6326481190299</v>
      </c>
      <c r="K955" s="10">
        <v>3991.5722261062301</v>
      </c>
      <c r="L955" s="10" t="s">
        <v>88</v>
      </c>
      <c r="M955" s="10" t="s">
        <v>14</v>
      </c>
    </row>
    <row r="956" spans="1:13" x14ac:dyDescent="0.25">
      <c r="A956" s="4" t="s">
        <v>2846</v>
      </c>
      <c r="B956" s="9">
        <v>2572</v>
      </c>
      <c r="C956" s="9" t="s">
        <v>2847</v>
      </c>
      <c r="D956" s="9" t="s">
        <v>2848</v>
      </c>
      <c r="E956" s="10">
        <v>499.05</v>
      </c>
      <c r="F956" s="10">
        <v>2727808.00217795</v>
      </c>
      <c r="G956" s="10">
        <v>2768327.8836503099</v>
      </c>
      <c r="H956" s="16">
        <v>-1.4636951681797499E-2</v>
      </c>
      <c r="I956" s="10">
        <v>-40519.881472362198</v>
      </c>
      <c r="J956" s="10">
        <v>5466.00140702926</v>
      </c>
      <c r="K956" s="10">
        <v>5547.1954386340303</v>
      </c>
      <c r="L956" s="10" t="s">
        <v>88</v>
      </c>
      <c r="M956" s="10" t="s">
        <v>14</v>
      </c>
    </row>
    <row r="957" spans="1:13" x14ac:dyDescent="0.25">
      <c r="A957" s="4" t="s">
        <v>2849</v>
      </c>
      <c r="B957" s="9">
        <v>2573</v>
      </c>
      <c r="C957" s="9" t="s">
        <v>2850</v>
      </c>
      <c r="D957" s="9" t="s">
        <v>2851</v>
      </c>
      <c r="E957" s="10">
        <v>73.290000000000006</v>
      </c>
      <c r="F957" s="10">
        <v>778980.39979619998</v>
      </c>
      <c r="G957" s="10">
        <v>780326.59800545999</v>
      </c>
      <c r="H957" s="16">
        <v>-1.72517278367901E-3</v>
      </c>
      <c r="I957" s="10">
        <v>-1346.1982092598901</v>
      </c>
      <c r="J957" s="10">
        <v>10628.740616676199</v>
      </c>
      <c r="K957" s="10">
        <v>10647.108718862901</v>
      </c>
      <c r="L957" s="10" t="s">
        <v>88</v>
      </c>
      <c r="M957" s="10" t="s">
        <v>297</v>
      </c>
    </row>
    <row r="958" spans="1:13" x14ac:dyDescent="0.25">
      <c r="A958" s="4" t="s">
        <v>2852</v>
      </c>
      <c r="B958" s="9">
        <v>2743</v>
      </c>
      <c r="C958" s="9" t="s">
        <v>2853</v>
      </c>
      <c r="D958" s="9" t="s">
        <v>2854</v>
      </c>
      <c r="E958" s="10">
        <v>193.12</v>
      </c>
      <c r="F958" s="10">
        <v>1889191.0264431799</v>
      </c>
      <c r="G958" s="10">
        <v>1551723.4777748999</v>
      </c>
      <c r="H958" s="16">
        <v>0.21747917944258599</v>
      </c>
      <c r="I958" s="10">
        <v>337467.548668281</v>
      </c>
      <c r="J958" s="10">
        <v>9782.4721750371791</v>
      </c>
      <c r="K958" s="10">
        <v>8035.0221508642198</v>
      </c>
      <c r="L958" s="10" t="s">
        <v>27</v>
      </c>
      <c r="M958" s="10" t="s">
        <v>14</v>
      </c>
    </row>
    <row r="959" spans="1:13" x14ac:dyDescent="0.25">
      <c r="A959" s="4" t="s">
        <v>2855</v>
      </c>
      <c r="B959" s="9">
        <v>2744</v>
      </c>
      <c r="C959" s="9" t="s">
        <v>2856</v>
      </c>
      <c r="D959" s="9" t="s">
        <v>2857</v>
      </c>
      <c r="E959" s="10">
        <v>239.6</v>
      </c>
      <c r="F959" s="10">
        <v>2786913.0096376799</v>
      </c>
      <c r="G959" s="10">
        <v>2647142.4943645298</v>
      </c>
      <c r="H959" s="16">
        <v>5.2800525687871198E-2</v>
      </c>
      <c r="I959" s="10">
        <v>139770.51527315</v>
      </c>
      <c r="J959" s="10">
        <v>11631.5234125112</v>
      </c>
      <c r="K959" s="10">
        <v>11048.1740165465</v>
      </c>
      <c r="L959" s="10" t="s">
        <v>27</v>
      </c>
      <c r="M959" s="10" t="s">
        <v>71</v>
      </c>
    </row>
    <row r="960" spans="1:13" x14ac:dyDescent="0.25">
      <c r="A960" s="4" t="s">
        <v>2858</v>
      </c>
      <c r="B960" s="9">
        <v>2745</v>
      </c>
      <c r="C960" s="9" t="s">
        <v>2859</v>
      </c>
      <c r="D960" s="9" t="s">
        <v>2860</v>
      </c>
      <c r="E960" s="10">
        <v>233.69</v>
      </c>
      <c r="F960" s="10">
        <v>4101811.0193066802</v>
      </c>
      <c r="G960" s="10">
        <v>3111230.7568218801</v>
      </c>
      <c r="H960" s="16">
        <v>0.31838855421211898</v>
      </c>
      <c r="I960" s="10">
        <v>990580.262484796</v>
      </c>
      <c r="J960" s="10">
        <v>17552.360046671602</v>
      </c>
      <c r="K960" s="10">
        <v>13313.4954718725</v>
      </c>
      <c r="L960" s="10" t="s">
        <v>27</v>
      </c>
      <c r="M960" s="10" t="s">
        <v>206</v>
      </c>
    </row>
    <row r="961" spans="1:13" x14ac:dyDescent="0.25">
      <c r="A961" s="4" t="s">
        <v>2861</v>
      </c>
      <c r="B961" s="9">
        <v>2747</v>
      </c>
      <c r="C961" s="9" t="s">
        <v>2862</v>
      </c>
      <c r="D961" s="9" t="s">
        <v>2863</v>
      </c>
      <c r="E961" s="10">
        <v>1942.64</v>
      </c>
      <c r="F961" s="10">
        <v>8936838.8176077697</v>
      </c>
      <c r="G961" s="10">
        <v>8957935.6735144798</v>
      </c>
      <c r="H961" s="16">
        <v>-2.35510241149428E-3</v>
      </c>
      <c r="I961" s="10">
        <v>-21096.855906704401</v>
      </c>
      <c r="J961" s="10">
        <v>4600.3576666843901</v>
      </c>
      <c r="K961" s="10">
        <v>4611.21755627109</v>
      </c>
      <c r="L961" s="10" t="s">
        <v>13</v>
      </c>
      <c r="M961" s="10" t="s">
        <v>14</v>
      </c>
    </row>
    <row r="962" spans="1:13" x14ac:dyDescent="0.25">
      <c r="A962" s="4" t="s">
        <v>2864</v>
      </c>
      <c r="B962" s="9">
        <v>2748</v>
      </c>
      <c r="C962" s="9" t="s">
        <v>2865</v>
      </c>
      <c r="D962" s="9" t="s">
        <v>2866</v>
      </c>
      <c r="E962" s="10">
        <v>674.18</v>
      </c>
      <c r="F962" s="10">
        <v>4866815.6056967601</v>
      </c>
      <c r="G962" s="10">
        <v>5041942.5587448496</v>
      </c>
      <c r="H962" s="16">
        <v>-3.4734023842525698E-2</v>
      </c>
      <c r="I962" s="10">
        <v>-175126.953048089</v>
      </c>
      <c r="J962" s="10">
        <v>7218.8667799352697</v>
      </c>
      <c r="K962" s="10">
        <v>7478.6296816055801</v>
      </c>
      <c r="L962" s="10" t="s">
        <v>13</v>
      </c>
      <c r="M962" s="10" t="s">
        <v>14</v>
      </c>
    </row>
    <row r="963" spans="1:13" x14ac:dyDescent="0.25">
      <c r="A963" s="4" t="s">
        <v>2867</v>
      </c>
      <c r="B963" s="9">
        <v>2749</v>
      </c>
      <c r="C963" s="9" t="s">
        <v>2868</v>
      </c>
      <c r="D963" s="9" t="s">
        <v>2869</v>
      </c>
      <c r="E963" s="10">
        <v>211.63</v>
      </c>
      <c r="F963" s="10">
        <v>2095820.1756800001</v>
      </c>
      <c r="G963" s="10">
        <v>2103470.5627129702</v>
      </c>
      <c r="H963" s="16">
        <v>-3.6370307094303299E-3</v>
      </c>
      <c r="I963" s="10">
        <v>-7650.3870329698502</v>
      </c>
      <c r="J963" s="10">
        <v>9903.2281608467601</v>
      </c>
      <c r="K963" s="10">
        <v>9939.3779838065002</v>
      </c>
      <c r="L963" s="10" t="s">
        <v>27</v>
      </c>
      <c r="M963" s="10" t="s">
        <v>71</v>
      </c>
    </row>
    <row r="964" spans="1:13" x14ac:dyDescent="0.25">
      <c r="A964" s="4" t="s">
        <v>2870</v>
      </c>
      <c r="B964" s="9">
        <v>2751</v>
      </c>
      <c r="C964" s="9" t="s">
        <v>2871</v>
      </c>
      <c r="D964" s="9" t="s">
        <v>2872</v>
      </c>
      <c r="E964" s="10">
        <v>142.09</v>
      </c>
      <c r="F964" s="10">
        <v>656569.19184314995</v>
      </c>
      <c r="G964" s="10">
        <v>568817.762011574</v>
      </c>
      <c r="H964" s="16">
        <v>0.15426984825728901</v>
      </c>
      <c r="I964" s="10">
        <v>87751.429831576301</v>
      </c>
      <c r="J964" s="10">
        <v>4620.7980283140996</v>
      </c>
      <c r="K964" s="10">
        <v>4003.22163425698</v>
      </c>
      <c r="L964" s="10" t="s">
        <v>27</v>
      </c>
      <c r="M964" s="10" t="s">
        <v>297</v>
      </c>
    </row>
    <row r="965" spans="1:13" x14ac:dyDescent="0.25">
      <c r="A965" s="4" t="s">
        <v>2873</v>
      </c>
      <c r="B965" s="9">
        <v>2752</v>
      </c>
      <c r="C965" s="9" t="s">
        <v>2874</v>
      </c>
      <c r="D965" s="9" t="s">
        <v>2875</v>
      </c>
      <c r="E965" s="10">
        <v>199.56</v>
      </c>
      <c r="F965" s="10">
        <v>1476309.10243974</v>
      </c>
      <c r="G965" s="10">
        <v>1385452.11147345</v>
      </c>
      <c r="H965" s="16">
        <v>6.5579308165086794E-2</v>
      </c>
      <c r="I965" s="10">
        <v>90856.990966287703</v>
      </c>
      <c r="J965" s="10">
        <v>7397.8207177778104</v>
      </c>
      <c r="K965" s="10">
        <v>6942.5341324586698</v>
      </c>
      <c r="L965" s="10" t="s">
        <v>27</v>
      </c>
      <c r="M965" s="10" t="s">
        <v>84</v>
      </c>
    </row>
    <row r="966" spans="1:13" x14ac:dyDescent="0.25">
      <c r="A966" s="4" t="s">
        <v>2876</v>
      </c>
      <c r="B966" s="9">
        <v>2753</v>
      </c>
      <c r="C966" s="9" t="s">
        <v>2877</v>
      </c>
      <c r="D966" s="9" t="s">
        <v>2878</v>
      </c>
      <c r="E966" s="10">
        <v>350.99</v>
      </c>
      <c r="F966" s="10">
        <v>4534961.0420805402</v>
      </c>
      <c r="G966" s="10">
        <v>3624984.7695641201</v>
      </c>
      <c r="H966" s="16">
        <v>0.25102899194410599</v>
      </c>
      <c r="I966" s="10">
        <v>909976.27251641802</v>
      </c>
      <c r="J966" s="10">
        <v>12920.485033991101</v>
      </c>
      <c r="K966" s="10">
        <v>10327.8861778516</v>
      </c>
      <c r="L966" s="10" t="s">
        <v>27</v>
      </c>
      <c r="M966" s="10" t="s">
        <v>14</v>
      </c>
    </row>
    <row r="967" spans="1:13" x14ac:dyDescent="0.25">
      <c r="A967" s="4" t="s">
        <v>2879</v>
      </c>
      <c r="B967" s="9">
        <v>2754</v>
      </c>
      <c r="C967" s="9" t="s">
        <v>2880</v>
      </c>
      <c r="D967" s="9" t="s">
        <v>2881</v>
      </c>
      <c r="E967" s="10">
        <v>346.44</v>
      </c>
      <c r="F967" s="10">
        <v>7646228.3376416499</v>
      </c>
      <c r="G967" s="10">
        <v>6984687.4915219601</v>
      </c>
      <c r="H967" s="16">
        <v>9.4713020005930307E-2</v>
      </c>
      <c r="I967" s="10">
        <v>661540.84611969104</v>
      </c>
      <c r="J967" s="10">
        <v>22070.858843209899</v>
      </c>
      <c r="K967" s="10">
        <v>20161.319395918399</v>
      </c>
      <c r="L967" s="10" t="s">
        <v>27</v>
      </c>
      <c r="M967" s="10" t="s">
        <v>71</v>
      </c>
    </row>
    <row r="968" spans="1:13" x14ac:dyDescent="0.25">
      <c r="A968" s="4" t="s">
        <v>2882</v>
      </c>
      <c r="B968" s="9">
        <v>2755</v>
      </c>
      <c r="C968" s="9" t="s">
        <v>2883</v>
      </c>
      <c r="D968" s="9" t="s">
        <v>2884</v>
      </c>
      <c r="E968" s="10">
        <v>568.38</v>
      </c>
      <c r="F968" s="10">
        <v>817509.31010064005</v>
      </c>
      <c r="G968" s="10">
        <v>1065145.1960637299</v>
      </c>
      <c r="H968" s="16">
        <v>-0.23249026224615901</v>
      </c>
      <c r="I968" s="10">
        <v>-247635.88596309299</v>
      </c>
      <c r="J968" s="10">
        <v>1438.31470160921</v>
      </c>
      <c r="K968" s="10">
        <v>1874.0018932118201</v>
      </c>
      <c r="L968" s="10" t="s">
        <v>13</v>
      </c>
      <c r="M968" s="10" t="s">
        <v>14</v>
      </c>
    </row>
    <row r="969" spans="1:13" x14ac:dyDescent="0.25">
      <c r="A969" s="4" t="s">
        <v>2885</v>
      </c>
      <c r="B969" s="9">
        <v>2759</v>
      </c>
      <c r="C969" s="9" t="s">
        <v>2886</v>
      </c>
      <c r="D969" s="9" t="s">
        <v>2887</v>
      </c>
      <c r="E969" s="10">
        <v>1474.08</v>
      </c>
      <c r="F969" s="10">
        <v>2374344.5868229</v>
      </c>
      <c r="G969" s="10">
        <v>2891398.3840649701</v>
      </c>
      <c r="H969" s="16">
        <v>-0.17882482057527899</v>
      </c>
      <c r="I969" s="10">
        <v>-517053.79724207002</v>
      </c>
      <c r="J969" s="10">
        <v>1610.7298021972299</v>
      </c>
      <c r="K969" s="10">
        <v>1961.4935309243499</v>
      </c>
      <c r="L969" s="10" t="s">
        <v>13</v>
      </c>
      <c r="M969" s="10" t="s">
        <v>14</v>
      </c>
    </row>
    <row r="970" spans="1:13" x14ac:dyDescent="0.25">
      <c r="A970" s="4" t="s">
        <v>2888</v>
      </c>
      <c r="B970" s="9">
        <v>2760</v>
      </c>
      <c r="C970" s="9" t="s">
        <v>2889</v>
      </c>
      <c r="D970" s="9" t="s">
        <v>2890</v>
      </c>
      <c r="E970" s="10">
        <v>179.09</v>
      </c>
      <c r="F970" s="10">
        <v>578121.94240683003</v>
      </c>
      <c r="G970" s="10">
        <v>614114.54869508801</v>
      </c>
      <c r="H970" s="16">
        <v>-5.8608945781755399E-2</v>
      </c>
      <c r="I970" s="10">
        <v>-35992.606288257499</v>
      </c>
      <c r="J970" s="10">
        <v>3228.1084505378899</v>
      </c>
      <c r="K970" s="10">
        <v>3429.0834144569098</v>
      </c>
      <c r="L970" s="10" t="s">
        <v>27</v>
      </c>
      <c r="M970" s="10" t="s">
        <v>14</v>
      </c>
    </row>
    <row r="971" spans="1:13" x14ac:dyDescent="0.25">
      <c r="A971" s="4" t="s">
        <v>2891</v>
      </c>
      <c r="B971" s="9">
        <v>2763</v>
      </c>
      <c r="C971" s="9" t="s">
        <v>2892</v>
      </c>
      <c r="D971" s="9" t="s">
        <v>2893</v>
      </c>
      <c r="E971" s="10">
        <v>1123.69</v>
      </c>
      <c r="F971" s="10">
        <v>1775550.5392372999</v>
      </c>
      <c r="G971" s="10">
        <v>1566068.7772007</v>
      </c>
      <c r="H971" s="16">
        <v>0.13376281111423299</v>
      </c>
      <c r="I971" s="10">
        <v>209481.76203659599</v>
      </c>
      <c r="J971" s="10">
        <v>1580.1070929146799</v>
      </c>
      <c r="K971" s="10">
        <v>1393.6840028839799</v>
      </c>
      <c r="L971" s="10" t="s">
        <v>27</v>
      </c>
      <c r="M971" s="10" t="s">
        <v>14</v>
      </c>
    </row>
    <row r="972" spans="1:13" x14ac:dyDescent="0.25">
      <c r="A972" s="4" t="s">
        <v>2894</v>
      </c>
      <c r="B972" s="9">
        <v>2764</v>
      </c>
      <c r="C972" s="9" t="s">
        <v>2895</v>
      </c>
      <c r="D972" s="9" t="s">
        <v>2896</v>
      </c>
      <c r="E972" s="10">
        <v>11713.55</v>
      </c>
      <c r="F972" s="10">
        <v>14323452.853840001</v>
      </c>
      <c r="G972" s="10">
        <v>19071972.886185601</v>
      </c>
      <c r="H972" s="16">
        <v>-0.24897896304084399</v>
      </c>
      <c r="I972" s="10">
        <v>-4748520.0323455799</v>
      </c>
      <c r="J972" s="10">
        <v>1222.81057867513</v>
      </c>
      <c r="K972" s="10">
        <v>1628.1975051274501</v>
      </c>
      <c r="L972" s="10" t="s">
        <v>13</v>
      </c>
      <c r="M972" s="10" t="s">
        <v>14</v>
      </c>
    </row>
    <row r="973" spans="1:13" x14ac:dyDescent="0.25">
      <c r="A973" s="4" t="s">
        <v>2897</v>
      </c>
      <c r="B973" s="9">
        <v>2765</v>
      </c>
      <c r="C973" s="9" t="s">
        <v>2898</v>
      </c>
      <c r="D973" s="9" t="s">
        <v>2899</v>
      </c>
      <c r="E973" s="10">
        <v>420.16</v>
      </c>
      <c r="F973" s="10">
        <v>1367639.6582793801</v>
      </c>
      <c r="G973" s="10">
        <v>1740664.2874165601</v>
      </c>
      <c r="H973" s="16">
        <v>-0.21430015645969999</v>
      </c>
      <c r="I973" s="10">
        <v>-373024.62913718203</v>
      </c>
      <c r="J973" s="10">
        <v>3255.0448835666898</v>
      </c>
      <c r="K973" s="10">
        <v>4142.8605469739196</v>
      </c>
      <c r="L973" s="10" t="s">
        <v>27</v>
      </c>
      <c r="M973" s="10" t="s">
        <v>43</v>
      </c>
    </row>
    <row r="974" spans="1:13" x14ac:dyDescent="0.25">
      <c r="A974" s="4" t="s">
        <v>2900</v>
      </c>
      <c r="B974" s="9">
        <v>2766</v>
      </c>
      <c r="C974" s="9" t="s">
        <v>2901</v>
      </c>
      <c r="D974" s="9" t="s">
        <v>2902</v>
      </c>
      <c r="E974" s="10">
        <v>216.86</v>
      </c>
      <c r="F974" s="10">
        <v>1051996.2796231499</v>
      </c>
      <c r="G974" s="10">
        <v>1303182.28235973</v>
      </c>
      <c r="H974" s="16">
        <v>-0.192748172022221</v>
      </c>
      <c r="I974" s="10">
        <v>-251186.00273658501</v>
      </c>
      <c r="J974" s="10">
        <v>4851.0388251551703</v>
      </c>
      <c r="K974" s="10">
        <v>6009.3252898631999</v>
      </c>
      <c r="L974" s="10" t="s">
        <v>27</v>
      </c>
      <c r="M974" s="10" t="s">
        <v>14</v>
      </c>
    </row>
    <row r="975" spans="1:13" x14ac:dyDescent="0.25">
      <c r="A975" s="4" t="s">
        <v>2903</v>
      </c>
      <c r="B975" s="9">
        <v>2768</v>
      </c>
      <c r="C975" s="9" t="s">
        <v>2904</v>
      </c>
      <c r="D975" s="9" t="s">
        <v>2905</v>
      </c>
      <c r="E975" s="10">
        <v>50452.89</v>
      </c>
      <c r="F975" s="10">
        <v>60919568.769884601</v>
      </c>
      <c r="G975" s="10">
        <v>62323958.071008101</v>
      </c>
      <c r="H975" s="16">
        <v>-2.2533698830928199E-2</v>
      </c>
      <c r="I975" s="10">
        <v>-1404389.3011234901</v>
      </c>
      <c r="J975" s="10">
        <v>1207.4544940812</v>
      </c>
      <c r="K975" s="10">
        <v>1235.2901502968</v>
      </c>
      <c r="L975" s="10" t="s">
        <v>27</v>
      </c>
      <c r="M975" s="10" t="s">
        <v>14</v>
      </c>
    </row>
    <row r="976" spans="1:13" x14ac:dyDescent="0.25">
      <c r="A976" s="4" t="s">
        <v>2906</v>
      </c>
      <c r="B976" s="9">
        <v>2769</v>
      </c>
      <c r="C976" s="9" t="s">
        <v>2907</v>
      </c>
      <c r="D976" s="9" t="s">
        <v>2908</v>
      </c>
      <c r="E976" s="10">
        <v>241.14</v>
      </c>
      <c r="F976" s="10">
        <v>399825.47876645997</v>
      </c>
      <c r="G976" s="10">
        <v>629486.50654644496</v>
      </c>
      <c r="H976" s="16">
        <v>-0.36483868262717101</v>
      </c>
      <c r="I976" s="10">
        <v>-229661.02777998499</v>
      </c>
      <c r="J976" s="10">
        <v>1658.0636923217201</v>
      </c>
      <c r="K976" s="10">
        <v>2610.4607553555802</v>
      </c>
      <c r="L976" s="10" t="s">
        <v>88</v>
      </c>
      <c r="M976" s="10" t="s">
        <v>43</v>
      </c>
    </row>
    <row r="977" spans="1:13" x14ac:dyDescent="0.25">
      <c r="A977" s="4" t="s">
        <v>2909</v>
      </c>
      <c r="B977" s="9">
        <v>2773</v>
      </c>
      <c r="C977" s="9" t="s">
        <v>2910</v>
      </c>
      <c r="D977" s="9" t="s">
        <v>2911</v>
      </c>
      <c r="E977" s="10">
        <v>402.8</v>
      </c>
      <c r="F977" s="10">
        <v>646980.79708170996</v>
      </c>
      <c r="G977" s="10">
        <v>580374.35618498502</v>
      </c>
      <c r="H977" s="16">
        <v>0.11476461733174</v>
      </c>
      <c r="I977" s="10">
        <v>66606.440896724904</v>
      </c>
      <c r="J977" s="10">
        <v>1606.20853297346</v>
      </c>
      <c r="K977" s="10">
        <v>1440.84994087633</v>
      </c>
      <c r="L977" s="10" t="s">
        <v>88</v>
      </c>
      <c r="M977" s="10" t="s">
        <v>14</v>
      </c>
    </row>
    <row r="978" spans="1:13" x14ac:dyDescent="0.25">
      <c r="A978" s="4" t="s">
        <v>2912</v>
      </c>
      <c r="B978" s="9">
        <v>2774</v>
      </c>
      <c r="C978" s="9" t="s">
        <v>2913</v>
      </c>
      <c r="D978" s="9" t="s">
        <v>2914</v>
      </c>
      <c r="E978" s="10">
        <v>4016.67</v>
      </c>
      <c r="F978" s="10">
        <v>8825551.6379050501</v>
      </c>
      <c r="G978" s="10">
        <v>9280066.6152056307</v>
      </c>
      <c r="H978" s="16">
        <v>-4.8977555458044601E-2</v>
      </c>
      <c r="I978" s="10">
        <v>-454514.97730058199</v>
      </c>
      <c r="J978" s="10">
        <v>2197.2309494942501</v>
      </c>
      <c r="K978" s="10">
        <v>2310.3881113473699</v>
      </c>
      <c r="L978" s="10" t="s">
        <v>27</v>
      </c>
      <c r="M978" s="10" t="s">
        <v>14</v>
      </c>
    </row>
    <row r="979" spans="1:13" x14ac:dyDescent="0.25">
      <c r="A979" s="4" t="s">
        <v>2915</v>
      </c>
      <c r="B979" s="9">
        <v>2775</v>
      </c>
      <c r="C979" s="9" t="s">
        <v>2916</v>
      </c>
      <c r="D979" s="9" t="s">
        <v>2917</v>
      </c>
      <c r="E979" s="10">
        <v>654.01</v>
      </c>
      <c r="F979" s="10">
        <v>3299673.5693153199</v>
      </c>
      <c r="G979" s="10">
        <v>3645391.4348511999</v>
      </c>
      <c r="H979" s="16">
        <v>-9.4836966541012493E-2</v>
      </c>
      <c r="I979" s="10">
        <v>-345717.86553587602</v>
      </c>
      <c r="J979" s="10">
        <v>5045.2952849579096</v>
      </c>
      <c r="K979" s="10">
        <v>5573.9077917022596</v>
      </c>
      <c r="L979" s="10" t="s">
        <v>27</v>
      </c>
      <c r="M979" s="10" t="s">
        <v>14</v>
      </c>
    </row>
    <row r="980" spans="1:13" x14ac:dyDescent="0.25">
      <c r="A980" s="4" t="s">
        <v>2918</v>
      </c>
      <c r="B980" s="9">
        <v>2776</v>
      </c>
      <c r="C980" s="9" t="s">
        <v>2919</v>
      </c>
      <c r="D980" s="9" t="s">
        <v>2920</v>
      </c>
      <c r="E980" s="10">
        <v>321.22000000000003</v>
      </c>
      <c r="F980" s="10">
        <v>2472613.08218886</v>
      </c>
      <c r="G980" s="10">
        <v>2628113.64438183</v>
      </c>
      <c r="H980" s="16">
        <v>-5.9168127118621003E-2</v>
      </c>
      <c r="I980" s="10">
        <v>-155500.562192966</v>
      </c>
      <c r="J980" s="10">
        <v>7697.5689004073902</v>
      </c>
      <c r="K980" s="10">
        <v>8181.6625502204897</v>
      </c>
      <c r="L980" s="10" t="s">
        <v>27</v>
      </c>
      <c r="M980" s="10" t="s">
        <v>14</v>
      </c>
    </row>
    <row r="981" spans="1:13" x14ac:dyDescent="0.25">
      <c r="A981" s="4" t="s">
        <v>2921</v>
      </c>
      <c r="B981" s="9">
        <v>2777</v>
      </c>
      <c r="C981" s="9" t="s">
        <v>2922</v>
      </c>
      <c r="D981" s="9" t="s">
        <v>2923</v>
      </c>
      <c r="E981" s="10">
        <v>152.32</v>
      </c>
      <c r="F981" s="10">
        <v>1690340.4055039999</v>
      </c>
      <c r="G981" s="10">
        <v>2129512.9914541598</v>
      </c>
      <c r="H981" s="16">
        <v>-0.20623146593262601</v>
      </c>
      <c r="I981" s="10">
        <v>-439172.58595016302</v>
      </c>
      <c r="J981" s="10">
        <v>11097.297830252101</v>
      </c>
      <c r="K981" s="10">
        <v>13980.5212149039</v>
      </c>
      <c r="L981" s="10" t="s">
        <v>27</v>
      </c>
      <c r="M981" s="10" t="s">
        <v>71</v>
      </c>
    </row>
    <row r="982" spans="1:13" x14ac:dyDescent="0.25">
      <c r="A982" s="4" t="s">
        <v>2924</v>
      </c>
      <c r="B982" s="9">
        <v>2778</v>
      </c>
      <c r="C982" s="9" t="s">
        <v>2925</v>
      </c>
      <c r="D982" s="9" t="s">
        <v>2926</v>
      </c>
      <c r="E982" s="10">
        <v>1836.63</v>
      </c>
      <c r="F982" s="10">
        <v>3995423.7676516799</v>
      </c>
      <c r="G982" s="10">
        <v>2953727.7601855001</v>
      </c>
      <c r="H982" s="16">
        <v>0.35267163802555701</v>
      </c>
      <c r="I982" s="10">
        <v>1041696.00746618</v>
      </c>
      <c r="J982" s="10">
        <v>2175.4102718847498</v>
      </c>
      <c r="K982" s="10">
        <v>1608.23233867763</v>
      </c>
      <c r="L982" s="10" t="s">
        <v>13</v>
      </c>
      <c r="M982" s="10" t="s">
        <v>14</v>
      </c>
    </row>
    <row r="983" spans="1:13" x14ac:dyDescent="0.25">
      <c r="A983" s="4" t="s">
        <v>2927</v>
      </c>
      <c r="B983" s="9">
        <v>2779</v>
      </c>
      <c r="C983" s="9" t="s">
        <v>2928</v>
      </c>
      <c r="D983" s="9" t="s">
        <v>2929</v>
      </c>
      <c r="E983" s="10">
        <v>4190.8599999999997</v>
      </c>
      <c r="F983" s="10">
        <v>27701179.181166001</v>
      </c>
      <c r="G983" s="10">
        <v>24490043.7799569</v>
      </c>
      <c r="H983" s="16">
        <v>0.131120035148209</v>
      </c>
      <c r="I983" s="10">
        <v>3211135.4012091202</v>
      </c>
      <c r="J983" s="10">
        <v>6609.9032611841003</v>
      </c>
      <c r="K983" s="10">
        <v>5843.6797650021399</v>
      </c>
      <c r="L983" s="10" t="s">
        <v>13</v>
      </c>
      <c r="M983" s="10" t="s">
        <v>14</v>
      </c>
    </row>
    <row r="984" spans="1:13" x14ac:dyDescent="0.25">
      <c r="A984" s="4" t="s">
        <v>2930</v>
      </c>
      <c r="B984" s="9">
        <v>2780</v>
      </c>
      <c r="C984" s="9" t="s">
        <v>2931</v>
      </c>
      <c r="D984" s="9" t="s">
        <v>2932</v>
      </c>
      <c r="E984" s="10">
        <v>5284.18</v>
      </c>
      <c r="F984" s="10">
        <v>41992537.191512197</v>
      </c>
      <c r="G984" s="10">
        <v>39265304.4507448</v>
      </c>
      <c r="H984" s="16">
        <v>6.9456554047312893E-2</v>
      </c>
      <c r="I984" s="10">
        <v>2727232.74076735</v>
      </c>
      <c r="J984" s="10">
        <v>7946.8407948843796</v>
      </c>
      <c r="K984" s="10">
        <v>7430.7280317371496</v>
      </c>
      <c r="L984" s="10" t="s">
        <v>13</v>
      </c>
      <c r="M984" s="10" t="s">
        <v>14</v>
      </c>
    </row>
    <row r="985" spans="1:13" x14ac:dyDescent="0.25">
      <c r="A985" s="4" t="s">
        <v>2933</v>
      </c>
      <c r="B985" s="9">
        <v>2781</v>
      </c>
      <c r="C985" s="9" t="s">
        <v>2934</v>
      </c>
      <c r="D985" s="9" t="s">
        <v>2935</v>
      </c>
      <c r="E985" s="10">
        <v>2001.48</v>
      </c>
      <c r="F985" s="10">
        <v>19394232.819003001</v>
      </c>
      <c r="G985" s="10">
        <v>19292269.011722598</v>
      </c>
      <c r="H985" s="16">
        <v>5.2852159182768003E-3</v>
      </c>
      <c r="I985" s="10">
        <v>101963.807280432</v>
      </c>
      <c r="J985" s="10">
        <v>9689.9458495728195</v>
      </c>
      <c r="K985" s="10">
        <v>9639.0016446442496</v>
      </c>
      <c r="L985" s="10" t="s">
        <v>13</v>
      </c>
      <c r="M985" s="10" t="s">
        <v>14</v>
      </c>
    </row>
    <row r="986" spans="1:13" x14ac:dyDescent="0.25">
      <c r="A986" s="4" t="s">
        <v>2936</v>
      </c>
      <c r="B986" s="9">
        <v>2782</v>
      </c>
      <c r="C986" s="9" t="s">
        <v>2937</v>
      </c>
      <c r="D986" s="9" t="s">
        <v>2938</v>
      </c>
      <c r="E986" s="10">
        <v>571.87</v>
      </c>
      <c r="F986" s="10">
        <v>7341835.25438435</v>
      </c>
      <c r="G986" s="10">
        <v>8164340.2871806901</v>
      </c>
      <c r="H986" s="16">
        <v>-0.100743600078478</v>
      </c>
      <c r="I986" s="10">
        <v>-822505.03279633995</v>
      </c>
      <c r="J986" s="10">
        <v>12838.294112970299</v>
      </c>
      <c r="K986" s="10">
        <v>14276.566854671</v>
      </c>
      <c r="L986" s="10" t="s">
        <v>13</v>
      </c>
      <c r="M986" s="10" t="s">
        <v>14</v>
      </c>
    </row>
    <row r="987" spans="1:13" x14ac:dyDescent="0.25">
      <c r="A987" s="4" t="s">
        <v>2939</v>
      </c>
      <c r="B987" s="9">
        <v>2783</v>
      </c>
      <c r="C987" s="9" t="s">
        <v>2940</v>
      </c>
      <c r="D987" s="9" t="s">
        <v>2941</v>
      </c>
      <c r="E987" s="10">
        <v>24810.19</v>
      </c>
      <c r="F987" s="10">
        <v>128353221.31127</v>
      </c>
      <c r="G987" s="10">
        <v>125315874.97589999</v>
      </c>
      <c r="H987" s="16">
        <v>2.42375224683542E-2</v>
      </c>
      <c r="I987" s="10">
        <v>3037346.3353698398</v>
      </c>
      <c r="J987" s="10">
        <v>5173.4074310301403</v>
      </c>
      <c r="K987" s="10">
        <v>5050.9840906458103</v>
      </c>
      <c r="L987" s="10" t="s">
        <v>13</v>
      </c>
      <c r="M987" s="10" t="s">
        <v>14</v>
      </c>
    </row>
    <row r="988" spans="1:13" x14ac:dyDescent="0.25">
      <c r="A988" s="4" t="s">
        <v>2942</v>
      </c>
      <c r="B988" s="9">
        <v>2784</v>
      </c>
      <c r="C988" s="9" t="s">
        <v>2943</v>
      </c>
      <c r="D988" s="9" t="s">
        <v>2944</v>
      </c>
      <c r="E988" s="10">
        <v>13646.79</v>
      </c>
      <c r="F988" s="10">
        <v>79037291.448533997</v>
      </c>
      <c r="G988" s="10">
        <v>75362818.516461998</v>
      </c>
      <c r="H988" s="16">
        <v>4.8757106016004997E-2</v>
      </c>
      <c r="I988" s="10">
        <v>3674472.93207209</v>
      </c>
      <c r="J988" s="10">
        <v>5791.6397518049298</v>
      </c>
      <c r="K988" s="10">
        <v>5522.3842761896303</v>
      </c>
      <c r="L988" s="10" t="s">
        <v>13</v>
      </c>
      <c r="M988" s="10" t="s">
        <v>14</v>
      </c>
    </row>
    <row r="989" spans="1:13" x14ac:dyDescent="0.25">
      <c r="A989" s="4" t="s">
        <v>2945</v>
      </c>
      <c r="B989" s="9">
        <v>2785</v>
      </c>
      <c r="C989" s="9" t="s">
        <v>2946</v>
      </c>
      <c r="D989" s="9" t="s">
        <v>2947</v>
      </c>
      <c r="E989" s="10">
        <v>1860.52</v>
      </c>
      <c r="F989" s="10">
        <v>12372405.730990499</v>
      </c>
      <c r="G989" s="10">
        <v>12212647.5624074</v>
      </c>
      <c r="H989" s="16">
        <v>1.30813705846109E-2</v>
      </c>
      <c r="I989" s="10">
        <v>159758.16858309699</v>
      </c>
      <c r="J989" s="10">
        <v>6649.9719062361601</v>
      </c>
      <c r="K989" s="10">
        <v>6564.1044237134802</v>
      </c>
      <c r="L989" s="10" t="s">
        <v>13</v>
      </c>
      <c r="M989" s="10" t="s">
        <v>14</v>
      </c>
    </row>
    <row r="990" spans="1:13" x14ac:dyDescent="0.25">
      <c r="A990" s="4" t="s">
        <v>2948</v>
      </c>
      <c r="B990" s="9">
        <v>2786</v>
      </c>
      <c r="C990" s="9" t="s">
        <v>2949</v>
      </c>
      <c r="D990" s="9" t="s">
        <v>2950</v>
      </c>
      <c r="E990" s="10">
        <v>198.67</v>
      </c>
      <c r="F990" s="10">
        <v>1999409.9375952799</v>
      </c>
      <c r="G990" s="10">
        <v>1885000.5874399201</v>
      </c>
      <c r="H990" s="16">
        <v>6.0694596552215402E-2</v>
      </c>
      <c r="I990" s="10">
        <v>114409.350155355</v>
      </c>
      <c r="J990" s="10">
        <v>10063.9751225413</v>
      </c>
      <c r="K990" s="10">
        <v>9488.0987941809308</v>
      </c>
      <c r="L990" s="10" t="s">
        <v>27</v>
      </c>
      <c r="M990" s="10" t="s">
        <v>71</v>
      </c>
    </row>
    <row r="991" spans="1:13" x14ac:dyDescent="0.25">
      <c r="A991" s="4" t="s">
        <v>2951</v>
      </c>
      <c r="B991" s="9">
        <v>2787</v>
      </c>
      <c r="C991" s="9" t="s">
        <v>2952</v>
      </c>
      <c r="D991" s="9" t="s">
        <v>2953</v>
      </c>
      <c r="E991" s="10">
        <v>3824.84</v>
      </c>
      <c r="F991" s="10">
        <v>16852205.720309399</v>
      </c>
      <c r="G991" s="10">
        <v>16432461.6556013</v>
      </c>
      <c r="H991" s="16">
        <v>2.5543590090472999E-2</v>
      </c>
      <c r="I991" s="10">
        <v>419744.06470809702</v>
      </c>
      <c r="J991" s="10">
        <v>4405.9897199123197</v>
      </c>
      <c r="K991" s="10">
        <v>4296.2481190327799</v>
      </c>
      <c r="L991" s="10" t="s">
        <v>13</v>
      </c>
      <c r="M991" s="10" t="s">
        <v>14</v>
      </c>
    </row>
    <row r="992" spans="1:13" x14ac:dyDescent="0.25">
      <c r="A992" s="4" t="s">
        <v>2954</v>
      </c>
      <c r="B992" s="9">
        <v>2788</v>
      </c>
      <c r="C992" s="9" t="s">
        <v>2955</v>
      </c>
      <c r="D992" s="9" t="s">
        <v>2956</v>
      </c>
      <c r="E992" s="10">
        <v>2203.67</v>
      </c>
      <c r="F992" s="10">
        <v>12148519.2828748</v>
      </c>
      <c r="G992" s="10">
        <v>12090239.2204182</v>
      </c>
      <c r="H992" s="16">
        <v>4.8204226065384796E-3</v>
      </c>
      <c r="I992" s="10">
        <v>58280.062456561303</v>
      </c>
      <c r="J992" s="10">
        <v>5512.8577703897399</v>
      </c>
      <c r="K992" s="10">
        <v>5486.41095101272</v>
      </c>
      <c r="L992" s="10" t="s">
        <v>13</v>
      </c>
      <c r="M992" s="10" t="s">
        <v>14</v>
      </c>
    </row>
    <row r="993" spans="1:13" x14ac:dyDescent="0.25">
      <c r="A993" s="4" t="s">
        <v>2957</v>
      </c>
      <c r="B993" s="9">
        <v>2789</v>
      </c>
      <c r="C993" s="9" t="s">
        <v>2958</v>
      </c>
      <c r="D993" s="9" t="s">
        <v>2959</v>
      </c>
      <c r="E993" s="10">
        <v>1411.5</v>
      </c>
      <c r="F993" s="10">
        <v>9913115.1657531206</v>
      </c>
      <c r="G993" s="10">
        <v>10313409.563375499</v>
      </c>
      <c r="H993" s="16">
        <v>-3.881300312594E-2</v>
      </c>
      <c r="I993" s="10">
        <v>-400294.39762239298</v>
      </c>
      <c r="J993" s="10">
        <v>7023.1067415891803</v>
      </c>
      <c r="K993" s="10">
        <v>7306.7017806415297</v>
      </c>
      <c r="L993" s="10" t="s">
        <v>13</v>
      </c>
      <c r="M993" s="10" t="s">
        <v>14</v>
      </c>
    </row>
    <row r="994" spans="1:13" x14ac:dyDescent="0.25">
      <c r="A994" s="4" t="s">
        <v>2960</v>
      </c>
      <c r="B994" s="9">
        <v>2791</v>
      </c>
      <c r="C994" s="9" t="s">
        <v>2961</v>
      </c>
      <c r="D994" s="9" t="s">
        <v>2962</v>
      </c>
      <c r="E994" s="10">
        <v>13132.01</v>
      </c>
      <c r="F994" s="10">
        <v>44772912.714484297</v>
      </c>
      <c r="G994" s="10">
        <v>47158082.050254002</v>
      </c>
      <c r="H994" s="16">
        <v>-5.0578166712291997E-2</v>
      </c>
      <c r="I994" s="10">
        <v>-2385169.3357696901</v>
      </c>
      <c r="J994" s="10">
        <v>3409.4485699054699</v>
      </c>
      <c r="K994" s="10">
        <v>3591.0787495786299</v>
      </c>
      <c r="L994" s="10" t="s">
        <v>27</v>
      </c>
      <c r="M994" s="10" t="s">
        <v>14</v>
      </c>
    </row>
    <row r="995" spans="1:13" x14ac:dyDescent="0.25">
      <c r="A995" s="4" t="s">
        <v>2963</v>
      </c>
      <c r="B995" s="9">
        <v>2792</v>
      </c>
      <c r="C995" s="9" t="s">
        <v>2964</v>
      </c>
      <c r="D995" s="9" t="s">
        <v>2965</v>
      </c>
      <c r="E995" s="10">
        <v>6296.77</v>
      </c>
      <c r="F995" s="10">
        <v>31134140.0046442</v>
      </c>
      <c r="G995" s="10">
        <v>30350398.676260799</v>
      </c>
      <c r="H995" s="16">
        <v>2.5823098297434101E-2</v>
      </c>
      <c r="I995" s="10">
        <v>783741.32838340104</v>
      </c>
      <c r="J995" s="10">
        <v>4944.4620026845896</v>
      </c>
      <c r="K995" s="10">
        <v>4819.9948030912401</v>
      </c>
      <c r="L995" s="10" t="s">
        <v>27</v>
      </c>
      <c r="M995" s="10" t="s">
        <v>14</v>
      </c>
    </row>
    <row r="996" spans="1:13" x14ac:dyDescent="0.25">
      <c r="A996" s="4" t="s">
        <v>2966</v>
      </c>
      <c r="B996" s="9">
        <v>2793</v>
      </c>
      <c r="C996" s="9" t="s">
        <v>2967</v>
      </c>
      <c r="D996" s="9" t="s">
        <v>2968</v>
      </c>
      <c r="E996" s="10">
        <v>2486.17</v>
      </c>
      <c r="F996" s="10">
        <v>17779675.0119172</v>
      </c>
      <c r="G996" s="10">
        <v>17013941.732234798</v>
      </c>
      <c r="H996" s="16">
        <v>4.5006224408982602E-2</v>
      </c>
      <c r="I996" s="10">
        <v>765733.279682316</v>
      </c>
      <c r="J996" s="10">
        <v>7151.4317250699496</v>
      </c>
      <c r="K996" s="10">
        <v>6843.4345729515098</v>
      </c>
      <c r="L996" s="10" t="s">
        <v>13</v>
      </c>
      <c r="M996" s="10" t="s">
        <v>14</v>
      </c>
    </row>
    <row r="997" spans="1:13" x14ac:dyDescent="0.25">
      <c r="A997" s="4" t="s">
        <v>2969</v>
      </c>
      <c r="B997" s="9">
        <v>2794</v>
      </c>
      <c r="C997" s="9" t="s">
        <v>2970</v>
      </c>
      <c r="D997" s="9" t="s">
        <v>2971</v>
      </c>
      <c r="E997" s="10">
        <v>267.26</v>
      </c>
      <c r="F997" s="10">
        <v>3126086.7548426399</v>
      </c>
      <c r="G997" s="10">
        <v>3784527.9192356402</v>
      </c>
      <c r="H997" s="16">
        <v>-0.17398237731219801</v>
      </c>
      <c r="I997" s="10">
        <v>-658441.16439300205</v>
      </c>
      <c r="J997" s="10">
        <v>11696.7999507694</v>
      </c>
      <c r="K997" s="10">
        <v>14160.472645497401</v>
      </c>
      <c r="L997" s="10" t="s">
        <v>27</v>
      </c>
      <c r="M997" s="10" t="s">
        <v>14</v>
      </c>
    </row>
    <row r="998" spans="1:13" x14ac:dyDescent="0.25">
      <c r="A998" s="4" t="s">
        <v>2972</v>
      </c>
      <c r="B998" s="9">
        <v>2795</v>
      </c>
      <c r="C998" s="9" t="s">
        <v>2973</v>
      </c>
      <c r="D998" s="9" t="s">
        <v>2974</v>
      </c>
      <c r="E998" s="10">
        <v>812.48</v>
      </c>
      <c r="F998" s="10">
        <v>2149103.4413357601</v>
      </c>
      <c r="G998" s="10">
        <v>2951060.0769579899</v>
      </c>
      <c r="H998" s="16">
        <v>-0.271752053400723</v>
      </c>
      <c r="I998" s="10">
        <v>-801956.63562223001</v>
      </c>
      <c r="J998" s="10">
        <v>2645.1154998717002</v>
      </c>
      <c r="K998" s="10">
        <v>3632.16334796917</v>
      </c>
      <c r="L998" s="10" t="s">
        <v>27</v>
      </c>
      <c r="M998" s="10" t="s">
        <v>14</v>
      </c>
    </row>
    <row r="999" spans="1:13" x14ac:dyDescent="0.25">
      <c r="A999" s="4" t="s">
        <v>2975</v>
      </c>
      <c r="B999" s="9">
        <v>2796</v>
      </c>
      <c r="C999" s="9" t="s">
        <v>2976</v>
      </c>
      <c r="D999" s="9" t="s">
        <v>2977</v>
      </c>
      <c r="E999" s="10">
        <v>557.92999999999995</v>
      </c>
      <c r="F999" s="10">
        <v>3956332.4287453201</v>
      </c>
      <c r="G999" s="10">
        <v>3675555.80590396</v>
      </c>
      <c r="H999" s="16">
        <v>7.6390248895243498E-2</v>
      </c>
      <c r="I999" s="10">
        <v>280776.62284136098</v>
      </c>
      <c r="J999" s="10">
        <v>7091.0910485998602</v>
      </c>
      <c r="K999" s="10">
        <v>6587.84400534827</v>
      </c>
      <c r="L999" s="10" t="s">
        <v>27</v>
      </c>
      <c r="M999" s="10" t="s">
        <v>71</v>
      </c>
    </row>
    <row r="1000" spans="1:13" x14ac:dyDescent="0.25">
      <c r="A1000" s="4" t="s">
        <v>2978</v>
      </c>
      <c r="B1000" s="9">
        <v>2797</v>
      </c>
      <c r="C1000" s="9" t="s">
        <v>2979</v>
      </c>
      <c r="D1000" s="9" t="s">
        <v>2980</v>
      </c>
      <c r="E1000" s="10">
        <v>170.8</v>
      </c>
      <c r="F1000" s="10">
        <v>2131976.7305176002</v>
      </c>
      <c r="G1000" s="10">
        <v>1707730.5565124699</v>
      </c>
      <c r="H1000" s="16">
        <v>0.248426879982478</v>
      </c>
      <c r="I1000" s="10">
        <v>424246.17400513199</v>
      </c>
      <c r="J1000" s="10">
        <v>12482.2993590023</v>
      </c>
      <c r="K1000" s="10">
        <v>9998.4224620167897</v>
      </c>
      <c r="L1000" s="10" t="s">
        <v>88</v>
      </c>
      <c r="M1000" s="10" t="s">
        <v>43</v>
      </c>
    </row>
    <row r="1001" spans="1:13" x14ac:dyDescent="0.25">
      <c r="A1001" s="4" t="s">
        <v>2981</v>
      </c>
      <c r="B1001" s="9">
        <v>2799</v>
      </c>
      <c r="C1001" s="9" t="s">
        <v>2982</v>
      </c>
      <c r="D1001" s="9" t="s">
        <v>2983</v>
      </c>
      <c r="E1001" s="10">
        <v>702.93</v>
      </c>
      <c r="F1001" s="10">
        <v>1653117.73147278</v>
      </c>
      <c r="G1001" s="10">
        <v>2057137.6603945701</v>
      </c>
      <c r="H1001" s="16">
        <v>-0.19639907270196699</v>
      </c>
      <c r="I1001" s="10">
        <v>-404019.92892178602</v>
      </c>
      <c r="J1001" s="10">
        <v>2351.7529931469398</v>
      </c>
      <c r="K1001" s="10">
        <v>2926.5185159184598</v>
      </c>
      <c r="L1001" s="10" t="s">
        <v>27</v>
      </c>
      <c r="M1001" s="10" t="s">
        <v>43</v>
      </c>
    </row>
    <row r="1002" spans="1:13" x14ac:dyDescent="0.25">
      <c r="A1002" s="4" t="s">
        <v>2984</v>
      </c>
      <c r="B1002" s="9">
        <v>2800</v>
      </c>
      <c r="C1002" s="9" t="s">
        <v>2985</v>
      </c>
      <c r="D1002" s="9" t="s">
        <v>2986</v>
      </c>
      <c r="E1002" s="10">
        <v>284.52</v>
      </c>
      <c r="F1002" s="10">
        <v>1985148.1298723</v>
      </c>
      <c r="G1002" s="10">
        <v>1520045.1264514099</v>
      </c>
      <c r="H1002" s="16">
        <v>0.30597973397453299</v>
      </c>
      <c r="I1002" s="10">
        <v>465103.00342088798</v>
      </c>
      <c r="J1002" s="10">
        <v>6977.1830798267201</v>
      </c>
      <c r="K1002" s="10">
        <v>5342.4895488943203</v>
      </c>
      <c r="L1002" s="10" t="s">
        <v>27</v>
      </c>
      <c r="M1002" s="10" t="s">
        <v>71</v>
      </c>
    </row>
    <row r="1003" spans="1:13" x14ac:dyDescent="0.25">
      <c r="A1003" s="4" t="s">
        <v>2987</v>
      </c>
      <c r="B1003" s="9">
        <v>2801</v>
      </c>
      <c r="C1003" s="9" t="s">
        <v>2988</v>
      </c>
      <c r="D1003" s="9" t="s">
        <v>2989</v>
      </c>
      <c r="E1003" s="10">
        <v>114.62</v>
      </c>
      <c r="F1003" s="10">
        <v>1313107.2636173</v>
      </c>
      <c r="G1003" s="10">
        <v>1273686.3849245899</v>
      </c>
      <c r="H1003" s="16">
        <v>3.0950223822205199E-2</v>
      </c>
      <c r="I1003" s="10">
        <v>39420.8786927115</v>
      </c>
      <c r="J1003" s="10">
        <v>11456.1792323966</v>
      </c>
      <c r="K1003" s="10">
        <v>11112.252529441501</v>
      </c>
      <c r="L1003" s="10" t="s">
        <v>88</v>
      </c>
      <c r="M1003" s="10" t="s">
        <v>84</v>
      </c>
    </row>
    <row r="1004" spans="1:13" x14ac:dyDescent="0.25">
      <c r="A1004" s="4" t="s">
        <v>2990</v>
      </c>
      <c r="B1004" s="9">
        <v>2803</v>
      </c>
      <c r="C1004" s="9" t="s">
        <v>2991</v>
      </c>
      <c r="D1004" s="9" t="s">
        <v>2992</v>
      </c>
      <c r="E1004" s="10">
        <v>300.18</v>
      </c>
      <c r="F1004" s="10">
        <v>696498.95632085996</v>
      </c>
      <c r="G1004" s="10">
        <v>340789.38322696602</v>
      </c>
      <c r="H1004" s="16">
        <v>1.04378126374022</v>
      </c>
      <c r="I1004" s="10">
        <v>355709.573093894</v>
      </c>
      <c r="J1004" s="10">
        <v>2320.2710251211302</v>
      </c>
      <c r="K1004" s="10">
        <v>1135.2834406921399</v>
      </c>
      <c r="L1004" s="10" t="s">
        <v>88</v>
      </c>
      <c r="M1004" s="10" t="s">
        <v>14</v>
      </c>
    </row>
    <row r="1005" spans="1:13" x14ac:dyDescent="0.25">
      <c r="A1005" s="4" t="s">
        <v>2993</v>
      </c>
      <c r="B1005" s="9">
        <v>2804</v>
      </c>
      <c r="C1005" s="9" t="s">
        <v>2994</v>
      </c>
      <c r="D1005" s="9" t="s">
        <v>2995</v>
      </c>
      <c r="E1005" s="10">
        <v>3644.44</v>
      </c>
      <c r="F1005" s="10">
        <v>10595502.1191143</v>
      </c>
      <c r="G1005" s="10">
        <v>11460081.345490299</v>
      </c>
      <c r="H1005" s="16">
        <v>-7.5442677962857502E-2</v>
      </c>
      <c r="I1005" s="10">
        <v>-864579.22637597495</v>
      </c>
      <c r="J1005" s="10">
        <v>2907.3059562276599</v>
      </c>
      <c r="K1005" s="10">
        <v>3144.5383503337398</v>
      </c>
      <c r="L1005" s="10" t="s">
        <v>13</v>
      </c>
      <c r="M1005" s="10" t="s">
        <v>14</v>
      </c>
    </row>
    <row r="1006" spans="1:13" x14ac:dyDescent="0.25">
      <c r="A1006" s="4" t="s">
        <v>2996</v>
      </c>
      <c r="B1006" s="9">
        <v>2805</v>
      </c>
      <c r="C1006" s="9" t="s">
        <v>2997</v>
      </c>
      <c r="D1006" s="9" t="s">
        <v>2998</v>
      </c>
      <c r="E1006" s="10">
        <v>322.05</v>
      </c>
      <c r="F1006" s="10">
        <v>1717381.65535901</v>
      </c>
      <c r="G1006" s="10">
        <v>1814820.3711214799</v>
      </c>
      <c r="H1006" s="16">
        <v>-5.3690556549272898E-2</v>
      </c>
      <c r="I1006" s="10">
        <v>-97438.715762470194</v>
      </c>
      <c r="J1006" s="10">
        <v>5332.6553496631304</v>
      </c>
      <c r="K1006" s="10">
        <v>5635.2130759865904</v>
      </c>
      <c r="L1006" s="10" t="s">
        <v>27</v>
      </c>
      <c r="M1006" s="10" t="s">
        <v>43</v>
      </c>
    </row>
    <row r="1007" spans="1:13" x14ac:dyDescent="0.25">
      <c r="A1007" s="4" t="s">
        <v>2999</v>
      </c>
      <c r="B1007" s="9">
        <v>2806</v>
      </c>
      <c r="C1007" s="9" t="s">
        <v>3000</v>
      </c>
      <c r="D1007" s="9" t="s">
        <v>3001</v>
      </c>
      <c r="E1007" s="10">
        <v>102.62</v>
      </c>
      <c r="F1007" s="10">
        <v>945972.63808399998</v>
      </c>
      <c r="G1007" s="10">
        <v>891877.15457092703</v>
      </c>
      <c r="H1007" s="16">
        <v>6.0653514035906998E-2</v>
      </c>
      <c r="I1007" s="10">
        <v>54095.483513072599</v>
      </c>
      <c r="J1007" s="10">
        <v>9218.2092972520004</v>
      </c>
      <c r="K1007" s="10">
        <v>8691.0656263002093</v>
      </c>
      <c r="L1007" s="10" t="s">
        <v>27</v>
      </c>
      <c r="M1007" s="10" t="s">
        <v>84</v>
      </c>
    </row>
    <row r="1008" spans="1:13" x14ac:dyDescent="0.25">
      <c r="A1008" s="4" t="s">
        <v>3002</v>
      </c>
      <c r="B1008" s="9">
        <v>2808</v>
      </c>
      <c r="C1008" s="9" t="s">
        <v>3003</v>
      </c>
      <c r="D1008" s="9" t="s">
        <v>3004</v>
      </c>
      <c r="E1008" s="10">
        <v>24915.54</v>
      </c>
      <c r="F1008" s="10">
        <v>77393454.596847206</v>
      </c>
      <c r="G1008" s="10">
        <v>82174874.088620007</v>
      </c>
      <c r="H1008" s="16">
        <v>-5.8185905908615498E-2</v>
      </c>
      <c r="I1008" s="10">
        <v>-4781419.49177277</v>
      </c>
      <c r="J1008" s="10">
        <v>3106.2322790052799</v>
      </c>
      <c r="K1008" s="10">
        <v>3298.1373909062399</v>
      </c>
      <c r="L1008" s="10" t="s">
        <v>13</v>
      </c>
      <c r="M1008" s="10" t="s">
        <v>14</v>
      </c>
    </row>
    <row r="1009" spans="1:13" x14ac:dyDescent="0.25">
      <c r="A1009" s="4" t="s">
        <v>3005</v>
      </c>
      <c r="B1009" s="9">
        <v>2809</v>
      </c>
      <c r="C1009" s="9" t="s">
        <v>3006</v>
      </c>
      <c r="D1009" s="9" t="s">
        <v>3007</v>
      </c>
      <c r="E1009" s="10">
        <v>6755.9</v>
      </c>
      <c r="F1009" s="10">
        <v>31740767.231274299</v>
      </c>
      <c r="G1009" s="10">
        <v>34815843.311416797</v>
      </c>
      <c r="H1009" s="16">
        <v>-8.8324044103626403E-2</v>
      </c>
      <c r="I1009" s="10">
        <v>-3075076.0801425301</v>
      </c>
      <c r="J1009" s="10">
        <v>4698.2292857020302</v>
      </c>
      <c r="K1009" s="10">
        <v>5153.39826098919</v>
      </c>
      <c r="L1009" s="10" t="s">
        <v>13</v>
      </c>
      <c r="M1009" s="10" t="s">
        <v>14</v>
      </c>
    </row>
    <row r="1010" spans="1:13" x14ac:dyDescent="0.25">
      <c r="A1010" s="4" t="s">
        <v>3008</v>
      </c>
      <c r="B1010" s="9">
        <v>2810</v>
      </c>
      <c r="C1010" s="9" t="s">
        <v>3009</v>
      </c>
      <c r="D1010" s="9" t="s">
        <v>3010</v>
      </c>
      <c r="E1010" s="10">
        <v>2591.98</v>
      </c>
      <c r="F1010" s="10">
        <v>21359784.760772102</v>
      </c>
      <c r="G1010" s="10">
        <v>20735073.524644502</v>
      </c>
      <c r="H1010" s="16">
        <v>3.01282382907886E-2</v>
      </c>
      <c r="I1010" s="10">
        <v>624711.23612751404</v>
      </c>
      <c r="J1010" s="10">
        <v>8240.7212867275393</v>
      </c>
      <c r="K1010" s="10">
        <v>7999.7042896336197</v>
      </c>
      <c r="L1010" s="10" t="s">
        <v>13</v>
      </c>
      <c r="M1010" s="10" t="s">
        <v>14</v>
      </c>
    </row>
    <row r="1011" spans="1:13" x14ac:dyDescent="0.25">
      <c r="A1011" s="4" t="s">
        <v>3011</v>
      </c>
      <c r="B1011" s="9">
        <v>2811</v>
      </c>
      <c r="C1011" s="9" t="s">
        <v>3012</v>
      </c>
      <c r="D1011" s="9" t="s">
        <v>3013</v>
      </c>
      <c r="E1011" s="10">
        <v>551.02</v>
      </c>
      <c r="F1011" s="10">
        <v>7480562.2975140205</v>
      </c>
      <c r="G1011" s="10">
        <v>8067637.0671746498</v>
      </c>
      <c r="H1011" s="16">
        <v>-7.2769110059412806E-2</v>
      </c>
      <c r="I1011" s="10">
        <v>-587074.76966063003</v>
      </c>
      <c r="J1011" s="10">
        <v>13575.8453368553</v>
      </c>
      <c r="K1011" s="10">
        <v>14641.2781154489</v>
      </c>
      <c r="L1011" s="10" t="s">
        <v>27</v>
      </c>
      <c r="M1011" s="10" t="s">
        <v>14</v>
      </c>
    </row>
    <row r="1012" spans="1:13" x14ac:dyDescent="0.25">
      <c r="A1012" s="4" t="s">
        <v>3014</v>
      </c>
      <c r="B1012" s="9">
        <v>2812</v>
      </c>
      <c r="C1012" s="9" t="s">
        <v>3015</v>
      </c>
      <c r="D1012" s="9" t="s">
        <v>3016</v>
      </c>
      <c r="E1012" s="10">
        <v>1568.71</v>
      </c>
      <c r="F1012" s="10">
        <v>4828721.5138760004</v>
      </c>
      <c r="G1012" s="10">
        <v>3012708.1193469199</v>
      </c>
      <c r="H1012" s="16">
        <v>0.60278437956437403</v>
      </c>
      <c r="I1012" s="10">
        <v>1816013.39452908</v>
      </c>
      <c r="J1012" s="10">
        <v>3078.1479775586299</v>
      </c>
      <c r="K1012" s="10">
        <v>1920.50035975223</v>
      </c>
      <c r="L1012" s="10" t="s">
        <v>13</v>
      </c>
      <c r="M1012" s="10" t="s">
        <v>71</v>
      </c>
    </row>
    <row r="1013" spans="1:13" x14ac:dyDescent="0.25">
      <c r="A1013" s="4" t="s">
        <v>3017</v>
      </c>
      <c r="B1013" s="9">
        <v>2813</v>
      </c>
      <c r="C1013" s="9" t="s">
        <v>3018</v>
      </c>
      <c r="D1013" s="9" t="s">
        <v>3019</v>
      </c>
      <c r="E1013" s="10">
        <v>3473.21</v>
      </c>
      <c r="F1013" s="10">
        <v>9705447.9504772704</v>
      </c>
      <c r="G1013" s="10">
        <v>9411330.2690396495</v>
      </c>
      <c r="H1013" s="16">
        <v>3.1251446185580602E-2</v>
      </c>
      <c r="I1013" s="10">
        <v>294117.68143761897</v>
      </c>
      <c r="J1013" s="10">
        <v>2794.3740662031</v>
      </c>
      <c r="K1013" s="10">
        <v>2709.6922642280902</v>
      </c>
      <c r="L1013" s="10" t="s">
        <v>27</v>
      </c>
      <c r="M1013" s="10" t="s">
        <v>14</v>
      </c>
    </row>
    <row r="1014" spans="1:13" x14ac:dyDescent="0.25">
      <c r="A1014" s="4" t="s">
        <v>3020</v>
      </c>
      <c r="B1014" s="9">
        <v>2814</v>
      </c>
      <c r="C1014" s="9" t="s">
        <v>3021</v>
      </c>
      <c r="D1014" s="9" t="s">
        <v>3022</v>
      </c>
      <c r="E1014" s="10">
        <v>420</v>
      </c>
      <c r="F1014" s="10">
        <v>1809956.6855965101</v>
      </c>
      <c r="G1014" s="10">
        <v>1926109.3626906001</v>
      </c>
      <c r="H1014" s="16">
        <v>-6.0304300131656101E-2</v>
      </c>
      <c r="I1014" s="10">
        <v>-116152.677094087</v>
      </c>
      <c r="J1014" s="10">
        <v>4309.4206799916901</v>
      </c>
      <c r="K1014" s="10">
        <v>4585.9746730728502</v>
      </c>
      <c r="L1014" s="10" t="s">
        <v>27</v>
      </c>
      <c r="M1014" s="10" t="s">
        <v>71</v>
      </c>
    </row>
    <row r="1015" spans="1:13" x14ac:dyDescent="0.25">
      <c r="A1015" s="4" t="s">
        <v>3023</v>
      </c>
      <c r="B1015" s="9">
        <v>2815</v>
      </c>
      <c r="C1015" s="9" t="s">
        <v>3024</v>
      </c>
      <c r="D1015" s="9" t="s">
        <v>3025</v>
      </c>
      <c r="E1015" s="10">
        <v>138.22</v>
      </c>
      <c r="F1015" s="10">
        <v>907230.47966099996</v>
      </c>
      <c r="G1015" s="10">
        <v>1001580.16508835</v>
      </c>
      <c r="H1015" s="16">
        <v>-9.42008325604443E-2</v>
      </c>
      <c r="I1015" s="10">
        <v>-94349.685427349803</v>
      </c>
      <c r="J1015" s="10">
        <v>6563.6700887064098</v>
      </c>
      <c r="K1015" s="10">
        <v>7246.2752502412804</v>
      </c>
      <c r="L1015" s="10" t="s">
        <v>27</v>
      </c>
      <c r="M1015" s="10" t="s">
        <v>89</v>
      </c>
    </row>
    <row r="1016" spans="1:13" x14ac:dyDescent="0.25">
      <c r="A1016" s="4" t="s">
        <v>3026</v>
      </c>
      <c r="B1016" s="9">
        <v>2817</v>
      </c>
      <c r="C1016" s="9" t="s">
        <v>3027</v>
      </c>
      <c r="D1016" s="9" t="s">
        <v>3028</v>
      </c>
      <c r="E1016" s="10">
        <v>5014.3999999999996</v>
      </c>
      <c r="F1016" s="10">
        <v>14971545.139163099</v>
      </c>
      <c r="G1016" s="10">
        <v>14185099.749053299</v>
      </c>
      <c r="H1016" s="16">
        <v>5.54416538496516E-2</v>
      </c>
      <c r="I1016" s="10">
        <v>786445.39010979398</v>
      </c>
      <c r="J1016" s="10">
        <v>2985.7101825069999</v>
      </c>
      <c r="K1016" s="10">
        <v>2828.8727961577301</v>
      </c>
      <c r="L1016" s="10" t="s">
        <v>13</v>
      </c>
      <c r="M1016" s="10" t="s">
        <v>14</v>
      </c>
    </row>
    <row r="1017" spans="1:13" x14ac:dyDescent="0.25">
      <c r="A1017" s="4" t="s">
        <v>3029</v>
      </c>
      <c r="B1017" s="9">
        <v>2818</v>
      </c>
      <c r="C1017" s="9" t="s">
        <v>3030</v>
      </c>
      <c r="D1017" s="9" t="s">
        <v>3031</v>
      </c>
      <c r="E1017" s="10">
        <v>162.75</v>
      </c>
      <c r="F1017" s="10">
        <v>590731.17178986</v>
      </c>
      <c r="G1017" s="10">
        <v>675035.53468550905</v>
      </c>
      <c r="H1017" s="16">
        <v>-0.12488877779586099</v>
      </c>
      <c r="I1017" s="10">
        <v>-84304.362895648796</v>
      </c>
      <c r="J1017" s="10">
        <v>3629.68461929253</v>
      </c>
      <c r="K1017" s="10">
        <v>4147.6837768694904</v>
      </c>
      <c r="L1017" s="10" t="s">
        <v>27</v>
      </c>
      <c r="M1017" s="10" t="s">
        <v>297</v>
      </c>
    </row>
    <row r="1018" spans="1:13" x14ac:dyDescent="0.25">
      <c r="A1018" s="4" t="s">
        <v>3032</v>
      </c>
      <c r="B1018" s="9">
        <v>2821</v>
      </c>
      <c r="C1018" s="9" t="s">
        <v>3033</v>
      </c>
      <c r="D1018" s="9" t="s">
        <v>3034</v>
      </c>
      <c r="E1018" s="10">
        <v>15997.43</v>
      </c>
      <c r="F1018" s="10">
        <v>40410867.068091899</v>
      </c>
      <c r="G1018" s="10">
        <v>43672945.121648997</v>
      </c>
      <c r="H1018" s="16">
        <v>-7.4693338048777799E-2</v>
      </c>
      <c r="I1018" s="10">
        <v>-3262078.0535570499</v>
      </c>
      <c r="J1018" s="10">
        <v>2526.0849441498999</v>
      </c>
      <c r="K1018" s="10">
        <v>2729.9975759637</v>
      </c>
      <c r="L1018" s="10" t="s">
        <v>13</v>
      </c>
      <c r="M1018" s="10" t="s">
        <v>14</v>
      </c>
    </row>
    <row r="1019" spans="1:13" x14ac:dyDescent="0.25">
      <c r="A1019" s="4" t="s">
        <v>3035</v>
      </c>
      <c r="B1019" s="9">
        <v>2822</v>
      </c>
      <c r="C1019" s="9" t="s">
        <v>3036</v>
      </c>
      <c r="D1019" s="9" t="s">
        <v>3037</v>
      </c>
      <c r="E1019" s="10">
        <v>4517.63</v>
      </c>
      <c r="F1019" s="10">
        <v>19033147.982695799</v>
      </c>
      <c r="G1019" s="10">
        <v>19725181.489751</v>
      </c>
      <c r="H1019" s="16">
        <v>-3.5083758667306002E-2</v>
      </c>
      <c r="I1019" s="10">
        <v>-692033.50705523405</v>
      </c>
      <c r="J1019" s="10">
        <v>4213.0825195281104</v>
      </c>
      <c r="K1019" s="10">
        <v>4366.2675982209703</v>
      </c>
      <c r="L1019" s="10" t="s">
        <v>13</v>
      </c>
      <c r="M1019" s="10" t="s">
        <v>14</v>
      </c>
    </row>
    <row r="1020" spans="1:13" x14ac:dyDescent="0.25">
      <c r="A1020" s="4" t="s">
        <v>3038</v>
      </c>
      <c r="B1020" s="9">
        <v>2823</v>
      </c>
      <c r="C1020" s="9" t="s">
        <v>3039</v>
      </c>
      <c r="D1020" s="9" t="s">
        <v>3040</v>
      </c>
      <c r="E1020" s="10">
        <v>3622.33</v>
      </c>
      <c r="F1020" s="10">
        <v>20751420.841967601</v>
      </c>
      <c r="G1020" s="10">
        <v>21719659.477798801</v>
      </c>
      <c r="H1020" s="16">
        <v>-4.4578904969523402E-2</v>
      </c>
      <c r="I1020" s="10">
        <v>-968238.63583120296</v>
      </c>
      <c r="J1020" s="10">
        <v>5728.7494076927296</v>
      </c>
      <c r="K1020" s="10">
        <v>5996.0465992327699</v>
      </c>
      <c r="L1020" s="10" t="s">
        <v>13</v>
      </c>
      <c r="M1020" s="10" t="s">
        <v>14</v>
      </c>
    </row>
    <row r="1021" spans="1:13" x14ac:dyDescent="0.25">
      <c r="A1021" s="4" t="s">
        <v>3041</v>
      </c>
      <c r="B1021" s="9">
        <v>2824</v>
      </c>
      <c r="C1021" s="9" t="s">
        <v>3042</v>
      </c>
      <c r="D1021" s="9" t="s">
        <v>3043</v>
      </c>
      <c r="E1021" s="10">
        <v>272.76</v>
      </c>
      <c r="F1021" s="10">
        <v>2412312.56732248</v>
      </c>
      <c r="G1021" s="10">
        <v>3279192.81660596</v>
      </c>
      <c r="H1021" s="16">
        <v>-0.264357815403097</v>
      </c>
      <c r="I1021" s="10">
        <v>-866880.24928347801</v>
      </c>
      <c r="J1021" s="10">
        <v>8844.0847900076205</v>
      </c>
      <c r="K1021" s="10">
        <v>12022.264322503101</v>
      </c>
      <c r="L1021" s="10" t="s">
        <v>27</v>
      </c>
      <c r="M1021" s="10" t="s">
        <v>71</v>
      </c>
    </row>
    <row r="1022" spans="1:13" x14ac:dyDescent="0.25">
      <c r="A1022" s="4" t="s">
        <v>3044</v>
      </c>
      <c r="B1022" s="9">
        <v>2825</v>
      </c>
      <c r="C1022" s="9" t="s">
        <v>3045</v>
      </c>
      <c r="D1022" s="9" t="s">
        <v>3046</v>
      </c>
      <c r="E1022" s="10">
        <v>2668.42</v>
      </c>
      <c r="F1022" s="10">
        <v>6689881.7469132002</v>
      </c>
      <c r="G1022" s="10">
        <v>5954090.9135204302</v>
      </c>
      <c r="H1022" s="16">
        <v>0.123577359512927</v>
      </c>
      <c r="I1022" s="10">
        <v>735790.83339276596</v>
      </c>
      <c r="J1022" s="10">
        <v>2507.05726494075</v>
      </c>
      <c r="K1022" s="10">
        <v>2231.3170016415802</v>
      </c>
      <c r="L1022" s="10" t="s">
        <v>13</v>
      </c>
      <c r="M1022" s="10" t="s">
        <v>14</v>
      </c>
    </row>
    <row r="1023" spans="1:13" x14ac:dyDescent="0.25">
      <c r="A1023" s="4" t="s">
        <v>3047</v>
      </c>
      <c r="B1023" s="9">
        <v>2826</v>
      </c>
      <c r="C1023" s="9" t="s">
        <v>3048</v>
      </c>
      <c r="D1023" s="9" t="s">
        <v>3049</v>
      </c>
      <c r="E1023" s="10">
        <v>845.07</v>
      </c>
      <c r="F1023" s="10">
        <v>1757826.75852605</v>
      </c>
      <c r="G1023" s="10">
        <v>2312174.12202089</v>
      </c>
      <c r="H1023" s="16">
        <v>-0.23975156464874101</v>
      </c>
      <c r="I1023" s="10">
        <v>-554347.36349483498</v>
      </c>
      <c r="J1023" s="10">
        <v>2080.09603763718</v>
      </c>
      <c r="K1023" s="10">
        <v>2736.0740790950899</v>
      </c>
      <c r="L1023" s="10" t="s">
        <v>27</v>
      </c>
      <c r="M1023" s="10" t="s">
        <v>14</v>
      </c>
    </row>
    <row r="1024" spans="1:13" x14ac:dyDescent="0.25">
      <c r="A1024" s="4" t="s">
        <v>3050</v>
      </c>
      <c r="B1024" s="9">
        <v>2827</v>
      </c>
      <c r="C1024" s="9" t="s">
        <v>3051</v>
      </c>
      <c r="D1024" s="9" t="s">
        <v>3052</v>
      </c>
      <c r="E1024" s="10">
        <v>70.959999999999994</v>
      </c>
      <c r="F1024" s="10">
        <v>362987.666364</v>
      </c>
      <c r="G1024" s="10">
        <v>378110.58119097498</v>
      </c>
      <c r="H1024" s="16">
        <v>-3.9996010636201798E-2</v>
      </c>
      <c r="I1024" s="10">
        <v>-15122.9148269747</v>
      </c>
      <c r="J1024" s="10">
        <v>5115.38424977452</v>
      </c>
      <c r="K1024" s="10">
        <v>5328.5031171219698</v>
      </c>
      <c r="L1024" s="10" t="s">
        <v>27</v>
      </c>
      <c r="M1024" s="10" t="s">
        <v>89</v>
      </c>
    </row>
    <row r="1025" spans="1:13" x14ac:dyDescent="0.25">
      <c r="A1025" s="4" t="s">
        <v>3053</v>
      </c>
      <c r="B1025" s="9">
        <v>2830</v>
      </c>
      <c r="C1025" s="9" t="s">
        <v>3054</v>
      </c>
      <c r="D1025" s="9" t="s">
        <v>3055</v>
      </c>
      <c r="E1025" s="10">
        <v>1056.21</v>
      </c>
      <c r="F1025" s="10">
        <v>2097826.6632380998</v>
      </c>
      <c r="G1025" s="10">
        <v>1680779.28597093</v>
      </c>
      <c r="H1025" s="16">
        <v>0.24812738992451999</v>
      </c>
      <c r="I1025" s="10">
        <v>417047.37726716697</v>
      </c>
      <c r="J1025" s="10">
        <v>1986.18329994802</v>
      </c>
      <c r="K1025" s="10">
        <v>1591.3305933203901</v>
      </c>
      <c r="L1025" s="10" t="s">
        <v>27</v>
      </c>
      <c r="M1025" s="10" t="s">
        <v>14</v>
      </c>
    </row>
    <row r="1026" spans="1:13" x14ac:dyDescent="0.25">
      <c r="A1026" s="4" t="s">
        <v>3056</v>
      </c>
      <c r="B1026" s="9">
        <v>2831</v>
      </c>
      <c r="C1026" s="9" t="s">
        <v>3057</v>
      </c>
      <c r="D1026" s="9" t="s">
        <v>3058</v>
      </c>
      <c r="E1026" s="10">
        <v>11496.55</v>
      </c>
      <c r="F1026" s="10">
        <v>23868094.348401502</v>
      </c>
      <c r="G1026" s="10">
        <v>27619493.675866202</v>
      </c>
      <c r="H1026" s="16">
        <v>-0.13582433376549199</v>
      </c>
      <c r="I1026" s="10">
        <v>-3751399.32746475</v>
      </c>
      <c r="J1026" s="10">
        <v>2076.1092978677498</v>
      </c>
      <c r="K1026" s="10">
        <v>2402.41582699734</v>
      </c>
      <c r="L1026" s="10" t="s">
        <v>27</v>
      </c>
      <c r="M1026" s="10" t="s">
        <v>14</v>
      </c>
    </row>
    <row r="1027" spans="1:13" x14ac:dyDescent="0.25">
      <c r="A1027" s="4" t="s">
        <v>3059</v>
      </c>
      <c r="B1027" s="9">
        <v>2832</v>
      </c>
      <c r="C1027" s="9" t="s">
        <v>3060</v>
      </c>
      <c r="D1027" s="9" t="s">
        <v>3061</v>
      </c>
      <c r="E1027" s="10">
        <v>612.86</v>
      </c>
      <c r="F1027" s="10">
        <v>2215962.8508072002</v>
      </c>
      <c r="G1027" s="10">
        <v>2306853.0480490602</v>
      </c>
      <c r="H1027" s="16">
        <v>-3.9400081127285699E-2</v>
      </c>
      <c r="I1027" s="10">
        <v>-90890.197241859001</v>
      </c>
      <c r="J1027" s="10">
        <v>3615.7733427001299</v>
      </c>
      <c r="K1027" s="10">
        <v>3764.07833444679</v>
      </c>
      <c r="L1027" s="10" t="s">
        <v>27</v>
      </c>
      <c r="M1027" s="10" t="s">
        <v>14</v>
      </c>
    </row>
    <row r="1028" spans="1:13" x14ac:dyDescent="0.25">
      <c r="A1028" s="4" t="s">
        <v>3062</v>
      </c>
      <c r="B1028" s="9">
        <v>2833</v>
      </c>
      <c r="C1028" s="9" t="s">
        <v>3063</v>
      </c>
      <c r="D1028" s="9" t="s">
        <v>3064</v>
      </c>
      <c r="E1028" s="10">
        <v>341.95</v>
      </c>
      <c r="F1028" s="10">
        <v>2289658.8074532798</v>
      </c>
      <c r="G1028" s="10">
        <v>2376426.5130652799</v>
      </c>
      <c r="H1028" s="16">
        <v>-3.6511840418782297E-2</v>
      </c>
      <c r="I1028" s="10">
        <v>-86767.705612002901</v>
      </c>
      <c r="J1028" s="10">
        <v>6695.8877246769398</v>
      </c>
      <c r="K1028" s="10">
        <v>6949.6315632849301</v>
      </c>
      <c r="L1028" s="10" t="s">
        <v>27</v>
      </c>
      <c r="M1028" s="10" t="s">
        <v>14</v>
      </c>
    </row>
    <row r="1029" spans="1:13" x14ac:dyDescent="0.25">
      <c r="A1029" s="4" t="s">
        <v>3065</v>
      </c>
      <c r="B1029" s="9">
        <v>2834</v>
      </c>
      <c r="C1029" s="9" t="s">
        <v>3066</v>
      </c>
      <c r="D1029" s="9" t="s">
        <v>3067</v>
      </c>
      <c r="E1029" s="10">
        <v>154.72999999999999</v>
      </c>
      <c r="F1029" s="10">
        <v>1394578.95466514</v>
      </c>
      <c r="G1029" s="10">
        <v>1633785.2435834</v>
      </c>
      <c r="H1029" s="16">
        <v>-0.14641232062642801</v>
      </c>
      <c r="I1029" s="10">
        <v>-239206.28891825801</v>
      </c>
      <c r="J1029" s="10">
        <v>9012.9836144583405</v>
      </c>
      <c r="K1029" s="10">
        <v>10558.9429560098</v>
      </c>
      <c r="L1029" s="10" t="s">
        <v>27</v>
      </c>
      <c r="M1029" s="10" t="s">
        <v>84</v>
      </c>
    </row>
    <row r="1030" spans="1:13" x14ac:dyDescent="0.25">
      <c r="A1030" s="4" t="s">
        <v>3068</v>
      </c>
      <c r="B1030" s="9">
        <v>2835</v>
      </c>
      <c r="C1030" s="9" t="s">
        <v>3069</v>
      </c>
      <c r="D1030" s="9" t="s">
        <v>3070</v>
      </c>
      <c r="E1030" s="10">
        <v>21257.51</v>
      </c>
      <c r="F1030" s="10">
        <v>43817284.8271055</v>
      </c>
      <c r="G1030" s="10">
        <v>42855270.830371901</v>
      </c>
      <c r="H1030" s="16">
        <v>2.2447973798635602E-2</v>
      </c>
      <c r="I1030" s="10">
        <v>962013.996733621</v>
      </c>
      <c r="J1030" s="10">
        <v>2061.2614001877701</v>
      </c>
      <c r="K1030" s="10">
        <v>2016.0061470215401</v>
      </c>
      <c r="L1030" s="10" t="s">
        <v>27</v>
      </c>
      <c r="M1030" s="10" t="s">
        <v>14</v>
      </c>
    </row>
    <row r="1031" spans="1:13" x14ac:dyDescent="0.25">
      <c r="A1031" s="4" t="s">
        <v>3071</v>
      </c>
      <c r="B1031" s="9">
        <v>2836</v>
      </c>
      <c r="C1031" s="9" t="s">
        <v>3072</v>
      </c>
      <c r="D1031" s="9" t="s">
        <v>3073</v>
      </c>
      <c r="E1031" s="10">
        <v>1405.1</v>
      </c>
      <c r="F1031" s="10">
        <v>2261683.3449820802</v>
      </c>
      <c r="G1031" s="10">
        <v>3096387.3562652599</v>
      </c>
      <c r="H1031" s="16">
        <v>-0.26957351107710498</v>
      </c>
      <c r="I1031" s="10">
        <v>-834704.01128318196</v>
      </c>
      <c r="J1031" s="10">
        <v>1609.6244715551099</v>
      </c>
      <c r="K1031" s="10">
        <v>2203.6775718918698</v>
      </c>
      <c r="L1031" s="10" t="s">
        <v>27</v>
      </c>
      <c r="M1031" s="10" t="s">
        <v>297</v>
      </c>
    </row>
    <row r="1032" spans="1:13" x14ac:dyDescent="0.25">
      <c r="A1032" s="4" t="s">
        <v>3074</v>
      </c>
      <c r="B1032" s="9">
        <v>2837</v>
      </c>
      <c r="C1032" s="9" t="s">
        <v>3075</v>
      </c>
      <c r="D1032" s="9" t="s">
        <v>3076</v>
      </c>
      <c r="E1032" s="10">
        <v>149.05000000000001</v>
      </c>
      <c r="F1032" s="10">
        <v>519864.65326728002</v>
      </c>
      <c r="G1032" s="10">
        <v>726164.931968619</v>
      </c>
      <c r="H1032" s="16">
        <v>-0.284095622935224</v>
      </c>
      <c r="I1032" s="10">
        <v>-206300.278701339</v>
      </c>
      <c r="J1032" s="10">
        <v>3487.85409773418</v>
      </c>
      <c r="K1032" s="10">
        <v>4871.9552631239103</v>
      </c>
      <c r="L1032" s="10" t="s">
        <v>88</v>
      </c>
      <c r="M1032" s="10" t="s">
        <v>89</v>
      </c>
    </row>
    <row r="1033" spans="1:13" x14ac:dyDescent="0.25">
      <c r="A1033" s="4" t="s">
        <v>3077</v>
      </c>
      <c r="B1033" s="9">
        <v>2840</v>
      </c>
      <c r="C1033" s="9" t="s">
        <v>3078</v>
      </c>
      <c r="D1033" s="9" t="s">
        <v>3079</v>
      </c>
      <c r="E1033" s="10">
        <v>5581.43</v>
      </c>
      <c r="F1033" s="10">
        <v>8858662.2668606397</v>
      </c>
      <c r="G1033" s="10">
        <v>10363899.0591933</v>
      </c>
      <c r="H1033" s="16">
        <v>-0.14523846515056901</v>
      </c>
      <c r="I1033" s="10">
        <v>-1505236.7923326599</v>
      </c>
      <c r="J1033" s="10">
        <v>1587.1671358165599</v>
      </c>
      <c r="K1033" s="10">
        <v>1856.85372013862</v>
      </c>
      <c r="L1033" s="10" t="s">
        <v>27</v>
      </c>
      <c r="M1033" s="10" t="s">
        <v>14</v>
      </c>
    </row>
    <row r="1034" spans="1:13" x14ac:dyDescent="0.25">
      <c r="A1034" s="4" t="s">
        <v>3080</v>
      </c>
      <c r="B1034" s="9">
        <v>2841</v>
      </c>
      <c r="C1034" s="9" t="s">
        <v>3081</v>
      </c>
      <c r="D1034" s="9" t="s">
        <v>3082</v>
      </c>
      <c r="E1034" s="10">
        <v>30536.7</v>
      </c>
      <c r="F1034" s="10">
        <v>54007475.637033902</v>
      </c>
      <c r="G1034" s="10">
        <v>65484543.271170497</v>
      </c>
      <c r="H1034" s="16">
        <v>-0.175263765475316</v>
      </c>
      <c r="I1034" s="10">
        <v>-11477067.6341366</v>
      </c>
      <c r="J1034" s="10">
        <v>1768.6087768827001</v>
      </c>
      <c r="K1034" s="10">
        <v>2144.4538300199602</v>
      </c>
      <c r="L1034" s="10" t="s">
        <v>27</v>
      </c>
      <c r="M1034" s="10" t="s">
        <v>14</v>
      </c>
    </row>
    <row r="1035" spans="1:13" x14ac:dyDescent="0.25">
      <c r="A1035" s="4" t="s">
        <v>3083</v>
      </c>
      <c r="B1035" s="9">
        <v>2842</v>
      </c>
      <c r="C1035" s="9" t="s">
        <v>3084</v>
      </c>
      <c r="D1035" s="9" t="s">
        <v>3085</v>
      </c>
      <c r="E1035" s="10">
        <v>4827.87</v>
      </c>
      <c r="F1035" s="10">
        <v>15424174.137563201</v>
      </c>
      <c r="G1035" s="10">
        <v>17698504.819229599</v>
      </c>
      <c r="H1035" s="16">
        <v>-0.12850411404218301</v>
      </c>
      <c r="I1035" s="10">
        <v>-2274330.6816663998</v>
      </c>
      <c r="J1035" s="10">
        <v>3194.81969016631</v>
      </c>
      <c r="K1035" s="10">
        <v>3665.90335266476</v>
      </c>
      <c r="L1035" s="10" t="s">
        <v>13</v>
      </c>
      <c r="M1035" s="10" t="s">
        <v>14</v>
      </c>
    </row>
    <row r="1036" spans="1:13" x14ac:dyDescent="0.25">
      <c r="A1036" s="4" t="s">
        <v>3086</v>
      </c>
      <c r="B1036" s="9">
        <v>2843</v>
      </c>
      <c r="C1036" s="9" t="s">
        <v>3087</v>
      </c>
      <c r="D1036" s="9" t="s">
        <v>3088</v>
      </c>
      <c r="E1036" s="10">
        <v>1520.62</v>
      </c>
      <c r="F1036" s="10">
        <v>8499765.0164377205</v>
      </c>
      <c r="G1036" s="10">
        <v>8549006.5385132302</v>
      </c>
      <c r="H1036" s="16">
        <v>-5.7599116170602401E-3</v>
      </c>
      <c r="I1036" s="10">
        <v>-49241.522075505898</v>
      </c>
      <c r="J1036" s="10">
        <v>5589.6706714614602</v>
      </c>
      <c r="K1036" s="10">
        <v>5622.0532010056604</v>
      </c>
      <c r="L1036" s="10" t="s">
        <v>13</v>
      </c>
      <c r="M1036" s="10" t="s">
        <v>14</v>
      </c>
    </row>
    <row r="1037" spans="1:13" x14ac:dyDescent="0.25">
      <c r="A1037" s="4" t="s">
        <v>3089</v>
      </c>
      <c r="B1037" s="9">
        <v>2844</v>
      </c>
      <c r="C1037" s="9" t="s">
        <v>3090</v>
      </c>
      <c r="D1037" s="9" t="s">
        <v>3091</v>
      </c>
      <c r="E1037" s="10">
        <v>149.63</v>
      </c>
      <c r="F1037" s="10">
        <v>1154273.341612</v>
      </c>
      <c r="G1037" s="10">
        <v>1310390.0964275301</v>
      </c>
      <c r="H1037" s="16">
        <v>-0.119137618058273</v>
      </c>
      <c r="I1037" s="10">
        <v>-156116.75481552599</v>
      </c>
      <c r="J1037" s="10">
        <v>7714.1839311100703</v>
      </c>
      <c r="K1037" s="10">
        <v>8757.5358980654</v>
      </c>
      <c r="L1037" s="10" t="s">
        <v>27</v>
      </c>
      <c r="M1037" s="10" t="s">
        <v>43</v>
      </c>
    </row>
    <row r="1038" spans="1:13" x14ac:dyDescent="0.25">
      <c r="A1038" s="4" t="s">
        <v>3092</v>
      </c>
      <c r="B1038" s="9">
        <v>2845</v>
      </c>
      <c r="C1038" s="9" t="s">
        <v>3093</v>
      </c>
      <c r="D1038" s="9" t="s">
        <v>3094</v>
      </c>
      <c r="E1038" s="10">
        <v>9783.69</v>
      </c>
      <c r="F1038" s="10">
        <v>17142176.381122801</v>
      </c>
      <c r="G1038" s="10">
        <v>16809820.509226199</v>
      </c>
      <c r="H1038" s="16">
        <v>1.9771530083510201E-2</v>
      </c>
      <c r="I1038" s="10">
        <v>332355.871896572</v>
      </c>
      <c r="J1038" s="10">
        <v>1752.11769599433</v>
      </c>
      <c r="K1038" s="10">
        <v>1718.1472950621101</v>
      </c>
      <c r="L1038" s="10" t="s">
        <v>13</v>
      </c>
      <c r="M1038" s="10" t="s">
        <v>71</v>
      </c>
    </row>
    <row r="1039" spans="1:13" x14ac:dyDescent="0.25">
      <c r="A1039" s="4" t="s">
        <v>3095</v>
      </c>
      <c r="B1039" s="9">
        <v>2846</v>
      </c>
      <c r="C1039" s="9" t="s">
        <v>3096</v>
      </c>
      <c r="D1039" s="9" t="s">
        <v>3097</v>
      </c>
      <c r="E1039" s="10">
        <v>2323.34</v>
      </c>
      <c r="F1039" s="10">
        <v>4761019.9295731802</v>
      </c>
      <c r="G1039" s="10">
        <v>5937424.8536086101</v>
      </c>
      <c r="H1039" s="16">
        <v>-0.19813386325562399</v>
      </c>
      <c r="I1039" s="10">
        <v>-1176404.92403543</v>
      </c>
      <c r="J1039" s="10">
        <v>2049.2136017858702</v>
      </c>
      <c r="K1039" s="10">
        <v>2555.5557316658801</v>
      </c>
      <c r="L1039" s="10" t="s">
        <v>27</v>
      </c>
      <c r="M1039" s="10" t="s">
        <v>14</v>
      </c>
    </row>
    <row r="1040" spans="1:13" x14ac:dyDescent="0.25">
      <c r="A1040" s="4" t="s">
        <v>3098</v>
      </c>
      <c r="B1040" s="9">
        <v>2847</v>
      </c>
      <c r="C1040" s="9" t="s">
        <v>3099</v>
      </c>
      <c r="D1040" s="9" t="s">
        <v>3100</v>
      </c>
      <c r="E1040" s="10">
        <v>125.3</v>
      </c>
      <c r="F1040" s="10">
        <v>409933.05038556003</v>
      </c>
      <c r="G1040" s="10">
        <v>444658.19408090698</v>
      </c>
      <c r="H1040" s="16">
        <v>-7.8094015038050801E-2</v>
      </c>
      <c r="I1040" s="10">
        <v>-34725.1436953468</v>
      </c>
      <c r="J1040" s="10">
        <v>3271.6125330052701</v>
      </c>
      <c r="K1040" s="10">
        <v>3548.74855611258</v>
      </c>
      <c r="L1040" s="10" t="s">
        <v>27</v>
      </c>
      <c r="M1040" s="10" t="s">
        <v>84</v>
      </c>
    </row>
    <row r="1041" spans="1:13" x14ac:dyDescent="0.25">
      <c r="A1041" s="4" t="s">
        <v>3101</v>
      </c>
      <c r="B1041" s="9">
        <v>2850</v>
      </c>
      <c r="C1041" s="9" t="s">
        <v>3102</v>
      </c>
      <c r="D1041" s="9" t="s">
        <v>3103</v>
      </c>
      <c r="E1041" s="10">
        <v>3429.17</v>
      </c>
      <c r="F1041" s="10">
        <v>6962506.2756806603</v>
      </c>
      <c r="G1041" s="10">
        <v>6716342.5050353697</v>
      </c>
      <c r="H1041" s="16">
        <v>3.6651461783066698E-2</v>
      </c>
      <c r="I1041" s="10">
        <v>246163.77064529099</v>
      </c>
      <c r="J1041" s="10">
        <v>2030.3765271714899</v>
      </c>
      <c r="K1041" s="10">
        <v>1958.5912932387</v>
      </c>
      <c r="L1041" s="10" t="s">
        <v>27</v>
      </c>
      <c r="M1041" s="10" t="s">
        <v>71</v>
      </c>
    </row>
    <row r="1042" spans="1:13" x14ac:dyDescent="0.25">
      <c r="A1042" s="4" t="s">
        <v>3104</v>
      </c>
      <c r="B1042" s="9">
        <v>2856</v>
      </c>
      <c r="C1042" s="9" t="s">
        <v>3105</v>
      </c>
      <c r="D1042" s="9" t="s">
        <v>3106</v>
      </c>
      <c r="E1042" s="10">
        <v>6070.25</v>
      </c>
      <c r="F1042" s="10">
        <v>11219214.918024801</v>
      </c>
      <c r="G1042" s="10">
        <v>12462710.615734201</v>
      </c>
      <c r="H1042" s="16">
        <v>-9.9777306562782803E-2</v>
      </c>
      <c r="I1042" s="10">
        <v>-1243495.6977093599</v>
      </c>
      <c r="J1042" s="10">
        <v>1848.22946633579</v>
      </c>
      <c r="K1042" s="10">
        <v>2053.0802875885101</v>
      </c>
      <c r="L1042" s="10" t="s">
        <v>13</v>
      </c>
      <c r="M1042" s="10" t="s">
        <v>14</v>
      </c>
    </row>
    <row r="1043" spans="1:13" x14ac:dyDescent="0.25">
      <c r="A1043" s="4" t="s">
        <v>3107</v>
      </c>
      <c r="B1043" s="9">
        <v>2857</v>
      </c>
      <c r="C1043" s="9" t="s">
        <v>3108</v>
      </c>
      <c r="D1043" s="9" t="s">
        <v>3109</v>
      </c>
      <c r="E1043" s="10">
        <v>1023.86</v>
      </c>
      <c r="F1043" s="10">
        <v>3825565.3620966598</v>
      </c>
      <c r="G1043" s="10">
        <v>3979870.8730581501</v>
      </c>
      <c r="H1043" s="16">
        <v>-3.8771486785177098E-2</v>
      </c>
      <c r="I1043" s="10">
        <v>-154305.51096148501</v>
      </c>
      <c r="J1043" s="10">
        <v>3736.4145118440601</v>
      </c>
      <c r="K1043" s="10">
        <v>3887.1240922178299</v>
      </c>
      <c r="L1043" s="10" t="s">
        <v>13</v>
      </c>
      <c r="M1043" s="10" t="s">
        <v>14</v>
      </c>
    </row>
    <row r="1044" spans="1:13" x14ac:dyDescent="0.25">
      <c r="A1044" s="4" t="s">
        <v>3110</v>
      </c>
      <c r="B1044" s="9">
        <v>2858</v>
      </c>
      <c r="C1044" s="9" t="s">
        <v>3111</v>
      </c>
      <c r="D1044" s="9" t="s">
        <v>3112</v>
      </c>
      <c r="E1044" s="10">
        <v>558.84</v>
      </c>
      <c r="F1044" s="10">
        <v>3107451.6173389601</v>
      </c>
      <c r="G1044" s="10">
        <v>3170918.21692019</v>
      </c>
      <c r="H1044" s="16">
        <v>-2.0015211758716799E-2</v>
      </c>
      <c r="I1044" s="10">
        <v>-63466.599581230403</v>
      </c>
      <c r="J1044" s="10">
        <v>5560.5390046148495</v>
      </c>
      <c r="K1044" s="10">
        <v>5674.1074671107799</v>
      </c>
      <c r="L1044" s="10" t="s">
        <v>27</v>
      </c>
      <c r="M1044" s="10" t="s">
        <v>14</v>
      </c>
    </row>
    <row r="1045" spans="1:13" x14ac:dyDescent="0.25">
      <c r="A1045" s="4" t="s">
        <v>3113</v>
      </c>
      <c r="B1045" s="9">
        <v>2860</v>
      </c>
      <c r="C1045" s="9" t="s">
        <v>3114</v>
      </c>
      <c r="D1045" s="9" t="s">
        <v>3115</v>
      </c>
      <c r="E1045" s="10">
        <v>3502.53</v>
      </c>
      <c r="F1045" s="10">
        <v>6386748.7314599101</v>
      </c>
      <c r="G1045" s="10">
        <v>4911466.0782459397</v>
      </c>
      <c r="H1045" s="16">
        <v>0.30037520970537601</v>
      </c>
      <c r="I1045" s="10">
        <v>1475282.6532139699</v>
      </c>
      <c r="J1045" s="10">
        <v>1823.4672455225</v>
      </c>
      <c r="K1045" s="10">
        <v>1402.2623869734</v>
      </c>
      <c r="L1045" s="10" t="s">
        <v>27</v>
      </c>
      <c r="M1045" s="10" t="s">
        <v>14</v>
      </c>
    </row>
    <row r="1046" spans="1:13" x14ac:dyDescent="0.25">
      <c r="A1046" s="4" t="s">
        <v>3116</v>
      </c>
      <c r="B1046" s="9">
        <v>2861</v>
      </c>
      <c r="C1046" s="9" t="s">
        <v>3117</v>
      </c>
      <c r="D1046" s="9" t="s">
        <v>3118</v>
      </c>
      <c r="E1046" s="10">
        <v>4816.6000000000004</v>
      </c>
      <c r="F1046" s="10">
        <v>8397094.6734195203</v>
      </c>
      <c r="G1046" s="10">
        <v>9710372.5335217696</v>
      </c>
      <c r="H1046" s="16">
        <v>-0.13524484828657199</v>
      </c>
      <c r="I1046" s="10">
        <v>-1313277.86010225</v>
      </c>
      <c r="J1046" s="10">
        <v>1743.36558431664</v>
      </c>
      <c r="K1046" s="10">
        <v>2016.02220103844</v>
      </c>
      <c r="L1046" s="10" t="s">
        <v>13</v>
      </c>
      <c r="M1046" s="10" t="s">
        <v>14</v>
      </c>
    </row>
    <row r="1047" spans="1:13" x14ac:dyDescent="0.25">
      <c r="A1047" s="4" t="s">
        <v>3119</v>
      </c>
      <c r="B1047" s="9">
        <v>2862</v>
      </c>
      <c r="C1047" s="9" t="s">
        <v>3120</v>
      </c>
      <c r="D1047" s="9" t="s">
        <v>3121</v>
      </c>
      <c r="E1047" s="10">
        <v>371.5</v>
      </c>
      <c r="F1047" s="10">
        <v>1125180.47085065</v>
      </c>
      <c r="G1047" s="10">
        <v>1239950.68127391</v>
      </c>
      <c r="H1047" s="16">
        <v>-9.2560302725381002E-2</v>
      </c>
      <c r="I1047" s="10">
        <v>-114770.210423255</v>
      </c>
      <c r="J1047" s="10">
        <v>3028.74958506232</v>
      </c>
      <c r="K1047" s="10">
        <v>3337.6868944115899</v>
      </c>
      <c r="L1047" s="10" t="s">
        <v>27</v>
      </c>
      <c r="M1047" s="10" t="s">
        <v>14</v>
      </c>
    </row>
    <row r="1048" spans="1:13" x14ac:dyDescent="0.25">
      <c r="A1048" s="4" t="s">
        <v>3122</v>
      </c>
      <c r="B1048" s="9">
        <v>2863</v>
      </c>
      <c r="C1048" s="9" t="s">
        <v>3123</v>
      </c>
      <c r="D1048" s="9" t="s">
        <v>3124</v>
      </c>
      <c r="E1048" s="10">
        <v>214.83</v>
      </c>
      <c r="F1048" s="10">
        <v>963676.39634568</v>
      </c>
      <c r="G1048" s="10">
        <v>1015511.63999762</v>
      </c>
      <c r="H1048" s="16">
        <v>-5.1043475633687399E-2</v>
      </c>
      <c r="I1048" s="10">
        <v>-51835.2436519447</v>
      </c>
      <c r="J1048" s="10">
        <v>4485.76267907499</v>
      </c>
      <c r="K1048" s="10">
        <v>4727.0476190365598</v>
      </c>
      <c r="L1048" s="10" t="s">
        <v>27</v>
      </c>
      <c r="M1048" s="10" t="s">
        <v>71</v>
      </c>
    </row>
    <row r="1049" spans="1:13" x14ac:dyDescent="0.25">
      <c r="A1049" s="4" t="s">
        <v>3125</v>
      </c>
      <c r="B1049" s="9">
        <v>2865</v>
      </c>
      <c r="C1049" s="9" t="s">
        <v>3126</v>
      </c>
      <c r="D1049" s="9" t="s">
        <v>3127</v>
      </c>
      <c r="E1049" s="10">
        <v>5950.19</v>
      </c>
      <c r="F1049" s="10">
        <v>10284616.2751498</v>
      </c>
      <c r="G1049" s="10">
        <v>9988314.2337032594</v>
      </c>
      <c r="H1049" s="16">
        <v>2.96648698182462E-2</v>
      </c>
      <c r="I1049" s="10">
        <v>296302.04144654202</v>
      </c>
      <c r="J1049" s="10">
        <v>1728.4517427426399</v>
      </c>
      <c r="K1049" s="10">
        <v>1678.65467047326</v>
      </c>
      <c r="L1049" s="10" t="s">
        <v>13</v>
      </c>
      <c r="M1049" s="10" t="s">
        <v>14</v>
      </c>
    </row>
    <row r="1050" spans="1:13" x14ac:dyDescent="0.25">
      <c r="A1050" s="4" t="s">
        <v>3128</v>
      </c>
      <c r="B1050" s="9">
        <v>2866</v>
      </c>
      <c r="C1050" s="9" t="s">
        <v>3129</v>
      </c>
      <c r="D1050" s="9" t="s">
        <v>3130</v>
      </c>
      <c r="E1050" s="10">
        <v>9128.42</v>
      </c>
      <c r="F1050" s="10">
        <v>11883525.509790899</v>
      </c>
      <c r="G1050" s="10">
        <v>14291172.5619043</v>
      </c>
      <c r="H1050" s="16">
        <v>-0.16847092438946601</v>
      </c>
      <c r="I1050" s="10">
        <v>-2407647.0521133901</v>
      </c>
      <c r="J1050" s="10">
        <v>1301.81625185858</v>
      </c>
      <c r="K1050" s="10">
        <v>1565.5691304633499</v>
      </c>
      <c r="L1050" s="10" t="s">
        <v>13</v>
      </c>
      <c r="M1050" s="10" t="s">
        <v>14</v>
      </c>
    </row>
    <row r="1051" spans="1:13" x14ac:dyDescent="0.25">
      <c r="A1051" s="4" t="s">
        <v>3131</v>
      </c>
      <c r="B1051" s="9">
        <v>2867</v>
      </c>
      <c r="C1051" s="9" t="s">
        <v>3132</v>
      </c>
      <c r="D1051" s="9" t="s">
        <v>3133</v>
      </c>
      <c r="E1051" s="10">
        <v>264.01</v>
      </c>
      <c r="F1051" s="10">
        <v>826066.53350400005</v>
      </c>
      <c r="G1051" s="10">
        <v>909560.44884013501</v>
      </c>
      <c r="H1051" s="16">
        <v>-9.1795894866147504E-2</v>
      </c>
      <c r="I1051" s="10">
        <v>-83493.915336135004</v>
      </c>
      <c r="J1051" s="10">
        <v>3128.9213798871301</v>
      </c>
      <c r="K1051" s="10">
        <v>3445.17423143114</v>
      </c>
      <c r="L1051" s="10" t="s">
        <v>27</v>
      </c>
      <c r="M1051" s="10" t="s">
        <v>14</v>
      </c>
    </row>
    <row r="1052" spans="1:13" x14ac:dyDescent="0.25">
      <c r="A1052" s="4" t="s">
        <v>3134</v>
      </c>
      <c r="B1052" s="9">
        <v>2868</v>
      </c>
      <c r="C1052" s="9" t="s">
        <v>3135</v>
      </c>
      <c r="D1052" s="9" t="s">
        <v>3136</v>
      </c>
      <c r="E1052" s="10">
        <v>134.13999999999999</v>
      </c>
      <c r="F1052" s="10">
        <v>682946.64622260001</v>
      </c>
      <c r="G1052" s="10">
        <v>704038.72111813095</v>
      </c>
      <c r="H1052" s="16">
        <v>-2.9958685883119299E-2</v>
      </c>
      <c r="I1052" s="10">
        <v>-21092.074895531201</v>
      </c>
      <c r="J1052" s="10">
        <v>5091.2974968137796</v>
      </c>
      <c r="K1052" s="10">
        <v>5248.5367609820396</v>
      </c>
      <c r="L1052" s="10" t="s">
        <v>27</v>
      </c>
      <c r="M1052" s="10" t="s">
        <v>89</v>
      </c>
    </row>
    <row r="1053" spans="1:13" x14ac:dyDescent="0.25">
      <c r="A1053" s="4" t="s">
        <v>3137</v>
      </c>
      <c r="B1053" s="9">
        <v>2870</v>
      </c>
      <c r="C1053" s="9" t="s">
        <v>3138</v>
      </c>
      <c r="D1053" s="9" t="s">
        <v>3139</v>
      </c>
      <c r="E1053" s="10">
        <v>33684.400000000001</v>
      </c>
      <c r="F1053" s="10">
        <v>43516239.483055003</v>
      </c>
      <c r="G1053" s="10">
        <v>43866473.257394999</v>
      </c>
      <c r="H1053" s="16">
        <v>-7.9840878085867296E-3</v>
      </c>
      <c r="I1053" s="10">
        <v>-350233.77434006298</v>
      </c>
      <c r="J1053" s="10">
        <v>1291.8810928220501</v>
      </c>
      <c r="K1053" s="10">
        <v>1302.2785995117899</v>
      </c>
      <c r="L1053" s="10" t="s">
        <v>27</v>
      </c>
      <c r="M1053" s="10" t="s">
        <v>14</v>
      </c>
    </row>
    <row r="1054" spans="1:13" x14ac:dyDescent="0.25">
      <c r="A1054" s="4" t="s">
        <v>3140</v>
      </c>
      <c r="B1054" s="9">
        <v>2871</v>
      </c>
      <c r="C1054" s="9" t="s">
        <v>3141</v>
      </c>
      <c r="D1054" s="9" t="s">
        <v>3142</v>
      </c>
      <c r="E1054" s="10">
        <v>2008.16</v>
      </c>
      <c r="F1054" s="10">
        <v>2543290.7992699202</v>
      </c>
      <c r="G1054" s="10">
        <v>2954777.7349016601</v>
      </c>
      <c r="H1054" s="16">
        <v>-0.139261552830617</v>
      </c>
      <c r="I1054" s="10">
        <v>-411486.935631737</v>
      </c>
      <c r="J1054" s="10">
        <v>1266.47816870664</v>
      </c>
      <c r="K1054" s="10">
        <v>1471.3856141451199</v>
      </c>
      <c r="L1054" s="10" t="s">
        <v>13</v>
      </c>
      <c r="M1054" s="10" t="s">
        <v>71</v>
      </c>
    </row>
    <row r="1055" spans="1:13" x14ac:dyDescent="0.25">
      <c r="A1055" s="4" t="s">
        <v>3143</v>
      </c>
      <c r="B1055" s="9">
        <v>2875</v>
      </c>
      <c r="C1055" s="9" t="s">
        <v>3144</v>
      </c>
      <c r="D1055" s="9" t="s">
        <v>3145</v>
      </c>
      <c r="E1055" s="10">
        <v>19978.32</v>
      </c>
      <c r="F1055" s="10">
        <v>25048995.433451202</v>
      </c>
      <c r="G1055" s="10">
        <v>26269011.5907543</v>
      </c>
      <c r="H1055" s="16">
        <v>-4.6443169477013803E-2</v>
      </c>
      <c r="I1055" s="10">
        <v>-1220016.1573030399</v>
      </c>
      <c r="J1055" s="10">
        <v>1253.80890052073</v>
      </c>
      <c r="K1055" s="10">
        <v>1314.87590501875</v>
      </c>
      <c r="L1055" s="10" t="s">
        <v>27</v>
      </c>
      <c r="M1055" s="10" t="s">
        <v>14</v>
      </c>
    </row>
    <row r="1056" spans="1:13" x14ac:dyDescent="0.25">
      <c r="A1056" s="4" t="s">
        <v>3146</v>
      </c>
      <c r="B1056" s="9">
        <v>2876</v>
      </c>
      <c r="C1056" s="9" t="s">
        <v>3147</v>
      </c>
      <c r="D1056" s="9" t="s">
        <v>3148</v>
      </c>
      <c r="E1056" s="10">
        <v>5847.39</v>
      </c>
      <c r="F1056" s="10">
        <v>6277648.2656298596</v>
      </c>
      <c r="G1056" s="10">
        <v>8994989.4821846802</v>
      </c>
      <c r="H1056" s="16">
        <v>-0.30209498542902502</v>
      </c>
      <c r="I1056" s="10">
        <v>-2717341.2165548201</v>
      </c>
      <c r="J1056" s="10">
        <v>1073.5812500329</v>
      </c>
      <c r="K1056" s="10">
        <v>1538.29135429391</v>
      </c>
      <c r="L1056" s="10" t="s">
        <v>13</v>
      </c>
      <c r="M1056" s="10" t="s">
        <v>14</v>
      </c>
    </row>
    <row r="1057" spans="1:13" x14ac:dyDescent="0.25">
      <c r="A1057" s="4" t="s">
        <v>3149</v>
      </c>
      <c r="B1057" s="9">
        <v>2877</v>
      </c>
      <c r="C1057" s="9" t="s">
        <v>3150</v>
      </c>
      <c r="D1057" s="9" t="s">
        <v>3151</v>
      </c>
      <c r="E1057" s="10">
        <v>669.99</v>
      </c>
      <c r="F1057" s="10">
        <v>2612925.6477459301</v>
      </c>
      <c r="G1057" s="10">
        <v>2674640.3964913799</v>
      </c>
      <c r="H1057" s="16">
        <v>-2.30740359812153E-2</v>
      </c>
      <c r="I1057" s="10">
        <v>-61714.748745454002</v>
      </c>
      <c r="J1057" s="10">
        <v>3899.9472346541402</v>
      </c>
      <c r="K1057" s="10">
        <v>3992.0601747658702</v>
      </c>
      <c r="L1057" s="10" t="s">
        <v>13</v>
      </c>
      <c r="M1057" s="10" t="s">
        <v>14</v>
      </c>
    </row>
    <row r="1058" spans="1:13" x14ac:dyDescent="0.25">
      <c r="A1058" s="4" t="s">
        <v>3152</v>
      </c>
      <c r="B1058" s="9">
        <v>2878</v>
      </c>
      <c r="C1058" s="9" t="s">
        <v>3153</v>
      </c>
      <c r="D1058" s="9" t="s">
        <v>3154</v>
      </c>
      <c r="E1058" s="10">
        <v>875.21</v>
      </c>
      <c r="F1058" s="10">
        <v>5988618.2357940199</v>
      </c>
      <c r="G1058" s="10">
        <v>5854443.6786059299</v>
      </c>
      <c r="H1058" s="16">
        <v>2.29184128422673E-2</v>
      </c>
      <c r="I1058" s="10">
        <v>134174.55718809299</v>
      </c>
      <c r="J1058" s="10">
        <v>6842.4929283189404</v>
      </c>
      <c r="K1058" s="10">
        <v>6689.1873705806902</v>
      </c>
      <c r="L1058" s="10" t="s">
        <v>13</v>
      </c>
      <c r="M1058" s="10" t="s">
        <v>71</v>
      </c>
    </row>
    <row r="1059" spans="1:13" x14ac:dyDescent="0.25">
      <c r="A1059" s="4" t="s">
        <v>3155</v>
      </c>
      <c r="B1059" s="9">
        <v>2879</v>
      </c>
      <c r="C1059" s="9" t="s">
        <v>3156</v>
      </c>
      <c r="D1059" s="9" t="s">
        <v>3157</v>
      </c>
      <c r="E1059" s="10">
        <v>524.53</v>
      </c>
      <c r="F1059" s="10">
        <v>5989519.5135124801</v>
      </c>
      <c r="G1059" s="10">
        <v>7520750.0791926701</v>
      </c>
      <c r="H1059" s="16">
        <v>-0.203600777788983</v>
      </c>
      <c r="I1059" s="10">
        <v>-1531230.56568019</v>
      </c>
      <c r="J1059" s="10">
        <v>11418.831169833</v>
      </c>
      <c r="K1059" s="10">
        <v>14338.074236349999</v>
      </c>
      <c r="L1059" s="10" t="s">
        <v>27</v>
      </c>
      <c r="M1059" s="10" t="s">
        <v>14</v>
      </c>
    </row>
    <row r="1060" spans="1:13" x14ac:dyDescent="0.25">
      <c r="A1060" s="4" t="s">
        <v>3158</v>
      </c>
      <c r="B1060" s="9">
        <v>2880</v>
      </c>
      <c r="C1060" s="9" t="s">
        <v>3159</v>
      </c>
      <c r="D1060" s="9" t="s">
        <v>3160</v>
      </c>
      <c r="E1060" s="10">
        <v>17528.37</v>
      </c>
      <c r="F1060" s="10">
        <v>18630669.2307861</v>
      </c>
      <c r="G1060" s="10">
        <v>17859525.541918799</v>
      </c>
      <c r="H1060" s="16">
        <v>4.3178285282959E-2</v>
      </c>
      <c r="I1060" s="10">
        <v>771143.68886726303</v>
      </c>
      <c r="J1060" s="10">
        <v>1062.88657934458</v>
      </c>
      <c r="K1060" s="10">
        <v>1018.8925463074301</v>
      </c>
      <c r="L1060" s="10" t="s">
        <v>13</v>
      </c>
      <c r="M1060" s="10" t="s">
        <v>14</v>
      </c>
    </row>
    <row r="1061" spans="1:13" x14ac:dyDescent="0.25">
      <c r="A1061" s="4" t="s">
        <v>3161</v>
      </c>
      <c r="B1061" s="9">
        <v>2881</v>
      </c>
      <c r="C1061" s="9" t="s">
        <v>3162</v>
      </c>
      <c r="D1061" s="9" t="s">
        <v>3163</v>
      </c>
      <c r="E1061" s="10">
        <v>7146.46</v>
      </c>
      <c r="F1061" s="10">
        <v>38441740.446919397</v>
      </c>
      <c r="G1061" s="10">
        <v>36788148.024103798</v>
      </c>
      <c r="H1061" s="16">
        <v>4.4949053204098401E-2</v>
      </c>
      <c r="I1061" s="10">
        <v>1653592.42281569</v>
      </c>
      <c r="J1061" s="10">
        <v>5379.1304291802498</v>
      </c>
      <c r="K1061" s="10">
        <v>5147.7442011994399</v>
      </c>
      <c r="L1061" s="10" t="s">
        <v>13</v>
      </c>
      <c r="M1061" s="10" t="s">
        <v>14</v>
      </c>
    </row>
    <row r="1062" spans="1:13" x14ac:dyDescent="0.25">
      <c r="A1062" s="4" t="s">
        <v>3164</v>
      </c>
      <c r="B1062" s="9">
        <v>2882</v>
      </c>
      <c r="C1062" s="9" t="s">
        <v>3165</v>
      </c>
      <c r="D1062" s="9" t="s">
        <v>3166</v>
      </c>
      <c r="E1062" s="10">
        <v>11248.81</v>
      </c>
      <c r="F1062" s="10">
        <v>68986311.017397001</v>
      </c>
      <c r="G1062" s="10">
        <v>64996660.393302098</v>
      </c>
      <c r="H1062" s="16">
        <v>6.1382394109990197E-2</v>
      </c>
      <c r="I1062" s="10">
        <v>3989650.6240948699</v>
      </c>
      <c r="J1062" s="10">
        <v>6132.7652451590002</v>
      </c>
      <c r="K1062" s="10">
        <v>5778.0921175930698</v>
      </c>
      <c r="L1062" s="10" t="s">
        <v>13</v>
      </c>
      <c r="M1062" s="10" t="s">
        <v>14</v>
      </c>
    </row>
    <row r="1063" spans="1:13" x14ac:dyDescent="0.25">
      <c r="A1063" s="4" t="s">
        <v>3167</v>
      </c>
      <c r="B1063" s="9">
        <v>2883</v>
      </c>
      <c r="C1063" s="9" t="s">
        <v>3168</v>
      </c>
      <c r="D1063" s="9" t="s">
        <v>3169</v>
      </c>
      <c r="E1063" s="10">
        <v>9495.92</v>
      </c>
      <c r="F1063" s="10">
        <v>68858118.497981593</v>
      </c>
      <c r="G1063" s="10">
        <v>65573725.4333288</v>
      </c>
      <c r="H1063" s="16">
        <v>5.0087028652843001E-2</v>
      </c>
      <c r="I1063" s="10">
        <v>3284393.0646527898</v>
      </c>
      <c r="J1063" s="10">
        <v>7251.3372583153196</v>
      </c>
      <c r="K1063" s="10">
        <v>6905.4631287256798</v>
      </c>
      <c r="L1063" s="10" t="s">
        <v>13</v>
      </c>
      <c r="M1063" s="10" t="s">
        <v>14</v>
      </c>
    </row>
    <row r="1064" spans="1:13" x14ac:dyDescent="0.25">
      <c r="A1064" s="4" t="s">
        <v>3170</v>
      </c>
      <c r="B1064" s="9">
        <v>2884</v>
      </c>
      <c r="C1064" s="9" t="s">
        <v>3171</v>
      </c>
      <c r="D1064" s="9" t="s">
        <v>3172</v>
      </c>
      <c r="E1064" s="10">
        <v>1656.87</v>
      </c>
      <c r="F1064" s="10">
        <v>15512590.6244334</v>
      </c>
      <c r="G1064" s="10">
        <v>16711151.3781386</v>
      </c>
      <c r="H1064" s="16">
        <v>-7.1722212706014296E-2</v>
      </c>
      <c r="I1064" s="10">
        <v>-1198560.7537052601</v>
      </c>
      <c r="J1064" s="10">
        <v>9362.5876649546099</v>
      </c>
      <c r="K1064" s="10">
        <v>10085.9761949571</v>
      </c>
      <c r="L1064" s="10" t="s">
        <v>13</v>
      </c>
      <c r="M1064" s="10" t="s">
        <v>14</v>
      </c>
    </row>
    <row r="1065" spans="1:13" x14ac:dyDescent="0.25">
      <c r="A1065" s="4" t="s">
        <v>3173</v>
      </c>
      <c r="B1065" s="9">
        <v>2885</v>
      </c>
      <c r="C1065" s="9" t="s">
        <v>3174</v>
      </c>
      <c r="D1065" s="9" t="s">
        <v>3175</v>
      </c>
      <c r="E1065" s="10">
        <v>24229.91</v>
      </c>
      <c r="F1065" s="10">
        <v>112937000.223601</v>
      </c>
      <c r="G1065" s="10">
        <v>101749902.83553299</v>
      </c>
      <c r="H1065" s="16">
        <v>0.109947008068906</v>
      </c>
      <c r="I1065" s="10">
        <v>11187097.3880687</v>
      </c>
      <c r="J1065" s="10">
        <v>4661.0573552935703</v>
      </c>
      <c r="K1065" s="10">
        <v>4199.35124957264</v>
      </c>
      <c r="L1065" s="10" t="s">
        <v>13</v>
      </c>
      <c r="M1065" s="10" t="s">
        <v>14</v>
      </c>
    </row>
    <row r="1066" spans="1:13" x14ac:dyDescent="0.25">
      <c r="A1066" s="4" t="s">
        <v>3176</v>
      </c>
      <c r="B1066" s="9">
        <v>2886</v>
      </c>
      <c r="C1066" s="9" t="s">
        <v>3177</v>
      </c>
      <c r="D1066" s="9" t="s">
        <v>3178</v>
      </c>
      <c r="E1066" s="10">
        <v>11844.25</v>
      </c>
      <c r="F1066" s="10">
        <v>61724282.2446118</v>
      </c>
      <c r="G1066" s="10">
        <v>56988808.071158402</v>
      </c>
      <c r="H1066" s="16">
        <v>8.3094809906191405E-2</v>
      </c>
      <c r="I1066" s="10">
        <v>4735474.1734533403</v>
      </c>
      <c r="J1066" s="10">
        <v>5211.3288933120903</v>
      </c>
      <c r="K1066" s="10">
        <v>4811.51681796301</v>
      </c>
      <c r="L1066" s="10" t="s">
        <v>13</v>
      </c>
      <c r="M1066" s="10" t="s">
        <v>14</v>
      </c>
    </row>
    <row r="1067" spans="1:13" x14ac:dyDescent="0.25">
      <c r="A1067" s="4" t="s">
        <v>3179</v>
      </c>
      <c r="B1067" s="9">
        <v>2887</v>
      </c>
      <c r="C1067" s="9" t="s">
        <v>3180</v>
      </c>
      <c r="D1067" s="9" t="s">
        <v>3181</v>
      </c>
      <c r="E1067" s="10">
        <v>4377.1000000000004</v>
      </c>
      <c r="F1067" s="10">
        <v>27378616.291585401</v>
      </c>
      <c r="G1067" s="10">
        <v>25792177.508630902</v>
      </c>
      <c r="H1067" s="16">
        <v>6.1508524529334301E-2</v>
      </c>
      <c r="I1067" s="10">
        <v>1586438.7829545699</v>
      </c>
      <c r="J1067" s="10">
        <v>6254.9670538908103</v>
      </c>
      <c r="K1067" s="10">
        <v>5892.5264464213496</v>
      </c>
      <c r="L1067" s="10" t="s">
        <v>13</v>
      </c>
      <c r="M1067" s="10" t="s">
        <v>14</v>
      </c>
    </row>
    <row r="1068" spans="1:13" x14ac:dyDescent="0.25">
      <c r="A1068" s="4" t="s">
        <v>3182</v>
      </c>
      <c r="B1068" s="9">
        <v>2888</v>
      </c>
      <c r="C1068" s="9" t="s">
        <v>3183</v>
      </c>
      <c r="D1068" s="9" t="s">
        <v>3184</v>
      </c>
      <c r="E1068" s="10">
        <v>274.91000000000003</v>
      </c>
      <c r="F1068" s="10">
        <v>2846699.7305579199</v>
      </c>
      <c r="G1068" s="10">
        <v>2984736.6064221598</v>
      </c>
      <c r="H1068" s="16">
        <v>-4.6247590345906503E-2</v>
      </c>
      <c r="I1068" s="10">
        <v>-138036.87586424401</v>
      </c>
      <c r="J1068" s="10">
        <v>10355.0243008909</v>
      </c>
      <c r="K1068" s="10">
        <v>10857.1409058316</v>
      </c>
      <c r="L1068" s="10" t="s">
        <v>27</v>
      </c>
      <c r="M1068" s="10" t="s">
        <v>14</v>
      </c>
    </row>
    <row r="1069" spans="1:13" x14ac:dyDescent="0.25">
      <c r="A1069" s="4" t="s">
        <v>3185</v>
      </c>
      <c r="B1069" s="9">
        <v>2889</v>
      </c>
      <c r="C1069" s="9" t="s">
        <v>3186</v>
      </c>
      <c r="D1069" s="9" t="s">
        <v>3187</v>
      </c>
      <c r="E1069" s="10">
        <v>13142.61</v>
      </c>
      <c r="F1069" s="10">
        <v>69533260.949627206</v>
      </c>
      <c r="G1069" s="10">
        <v>70411773.834459707</v>
      </c>
      <c r="H1069" s="16">
        <v>-1.2476789562182299E-2</v>
      </c>
      <c r="I1069" s="10">
        <v>-878512.88483253098</v>
      </c>
      <c r="J1069" s="10">
        <v>5290.6736903573301</v>
      </c>
      <c r="K1069" s="10">
        <v>5357.5183189990203</v>
      </c>
      <c r="L1069" s="10" t="s">
        <v>13</v>
      </c>
      <c r="M1069" s="10" t="s">
        <v>14</v>
      </c>
    </row>
    <row r="1070" spans="1:13" x14ac:dyDescent="0.25">
      <c r="A1070" s="4" t="s">
        <v>3188</v>
      </c>
      <c r="B1070" s="9">
        <v>2890</v>
      </c>
      <c r="C1070" s="9" t="s">
        <v>3189</v>
      </c>
      <c r="D1070" s="9" t="s">
        <v>3190</v>
      </c>
      <c r="E1070" s="10">
        <v>19816.53</v>
      </c>
      <c r="F1070" s="10">
        <v>123552032.493441</v>
      </c>
      <c r="G1070" s="10">
        <v>124594029.02672</v>
      </c>
      <c r="H1070" s="16">
        <v>-8.3631337827252406E-3</v>
      </c>
      <c r="I1070" s="10">
        <v>-1041996.53327921</v>
      </c>
      <c r="J1070" s="10">
        <v>6234.79653064592</v>
      </c>
      <c r="K1070" s="10">
        <v>6287.3787200241404</v>
      </c>
      <c r="L1070" s="10" t="s">
        <v>13</v>
      </c>
      <c r="M1070" s="10" t="s">
        <v>14</v>
      </c>
    </row>
    <row r="1071" spans="1:13" x14ac:dyDescent="0.25">
      <c r="A1071" s="4" t="s">
        <v>3191</v>
      </c>
      <c r="B1071" s="9">
        <v>2891</v>
      </c>
      <c r="C1071" s="9" t="s">
        <v>3192</v>
      </c>
      <c r="D1071" s="9" t="s">
        <v>3193</v>
      </c>
      <c r="E1071" s="10">
        <v>15704.84</v>
      </c>
      <c r="F1071" s="10">
        <v>120296238.225511</v>
      </c>
      <c r="G1071" s="10">
        <v>116394295.89594901</v>
      </c>
      <c r="H1071" s="16">
        <v>3.3523484115142797E-2</v>
      </c>
      <c r="I1071" s="10">
        <v>3901942.3295610799</v>
      </c>
      <c r="J1071" s="10">
        <v>7659.81940761641</v>
      </c>
      <c r="K1071" s="10">
        <v>7411.3646427438598</v>
      </c>
      <c r="L1071" s="10" t="s">
        <v>13</v>
      </c>
      <c r="M1071" s="10" t="s">
        <v>14</v>
      </c>
    </row>
    <row r="1072" spans="1:13" x14ac:dyDescent="0.25">
      <c r="A1072" s="4" t="s">
        <v>3194</v>
      </c>
      <c r="B1072" s="9">
        <v>2892</v>
      </c>
      <c r="C1072" s="9" t="s">
        <v>3195</v>
      </c>
      <c r="D1072" s="9" t="s">
        <v>3196</v>
      </c>
      <c r="E1072" s="10">
        <v>2889.13</v>
      </c>
      <c r="F1072" s="10">
        <v>32669228.746939901</v>
      </c>
      <c r="G1072" s="10">
        <v>32635694.447227102</v>
      </c>
      <c r="H1072" s="16">
        <v>1.02753443065229E-3</v>
      </c>
      <c r="I1072" s="10">
        <v>33534.299712773398</v>
      </c>
      <c r="J1072" s="10">
        <v>11307.6354289838</v>
      </c>
      <c r="K1072" s="10">
        <v>11296.028370903001</v>
      </c>
      <c r="L1072" s="10" t="s">
        <v>13</v>
      </c>
      <c r="M1072" s="10" t="s">
        <v>14</v>
      </c>
    </row>
    <row r="1073" spans="1:13" x14ac:dyDescent="0.25">
      <c r="A1073" s="4" t="s">
        <v>3197</v>
      </c>
      <c r="B1073" s="9">
        <v>2893</v>
      </c>
      <c r="C1073" s="9" t="s">
        <v>3198</v>
      </c>
      <c r="D1073" s="9" t="s">
        <v>3199</v>
      </c>
      <c r="E1073" s="10">
        <v>1462.62</v>
      </c>
      <c r="F1073" s="10">
        <v>5976068.3657037998</v>
      </c>
      <c r="G1073" s="10">
        <v>5753778.7659184402</v>
      </c>
      <c r="H1073" s="16">
        <v>3.8633671684086303E-2</v>
      </c>
      <c r="I1073" s="10">
        <v>222289.59978536001</v>
      </c>
      <c r="J1073" s="10">
        <v>4085.8653414446699</v>
      </c>
      <c r="K1073" s="10">
        <v>3933.8849228907302</v>
      </c>
      <c r="L1073" s="10" t="s">
        <v>27</v>
      </c>
      <c r="M1073" s="10" t="s">
        <v>14</v>
      </c>
    </row>
    <row r="1074" spans="1:13" x14ac:dyDescent="0.25">
      <c r="A1074" s="4" t="s">
        <v>3200</v>
      </c>
      <c r="B1074" s="9">
        <v>2894</v>
      </c>
      <c r="C1074" s="9" t="s">
        <v>3201</v>
      </c>
      <c r="D1074" s="9" t="s">
        <v>3202</v>
      </c>
      <c r="E1074" s="10">
        <v>1129.93</v>
      </c>
      <c r="F1074" s="10">
        <v>7194301.0631035604</v>
      </c>
      <c r="G1074" s="10">
        <v>7105295.4887248399</v>
      </c>
      <c r="H1074" s="16">
        <v>1.25266534685238E-2</v>
      </c>
      <c r="I1074" s="10">
        <v>89005.574378721401</v>
      </c>
      <c r="J1074" s="10">
        <v>6367.0325268853503</v>
      </c>
      <c r="K1074" s="10">
        <v>6288.2616522482303</v>
      </c>
      <c r="L1074" s="10" t="s">
        <v>13</v>
      </c>
      <c r="M1074" s="10" t="s">
        <v>14</v>
      </c>
    </row>
    <row r="1075" spans="1:13" x14ac:dyDescent="0.25">
      <c r="A1075" s="4" t="s">
        <v>3203</v>
      </c>
      <c r="B1075" s="9">
        <v>2895</v>
      </c>
      <c r="C1075" s="9" t="s">
        <v>3204</v>
      </c>
      <c r="D1075" s="9" t="s">
        <v>3205</v>
      </c>
      <c r="E1075" s="10">
        <v>541.29999999999995</v>
      </c>
      <c r="F1075" s="10">
        <v>5310301.7517116098</v>
      </c>
      <c r="G1075" s="10">
        <v>5374977.1686809398</v>
      </c>
      <c r="H1075" s="16">
        <v>-1.2032686826314601E-2</v>
      </c>
      <c r="I1075" s="10">
        <v>-64675.416969329097</v>
      </c>
      <c r="J1075" s="10">
        <v>9810.2748045660592</v>
      </c>
      <c r="K1075" s="10">
        <v>9929.7564542415294</v>
      </c>
      <c r="L1075" s="10" t="s">
        <v>27</v>
      </c>
      <c r="M1075" s="10" t="s">
        <v>14</v>
      </c>
    </row>
    <row r="1076" spans="1:13" x14ac:dyDescent="0.25">
      <c r="A1076" s="4" t="s">
        <v>3206</v>
      </c>
      <c r="B1076" s="9">
        <v>2896</v>
      </c>
      <c r="C1076" s="9" t="s">
        <v>3207</v>
      </c>
      <c r="D1076" s="9" t="s">
        <v>3208</v>
      </c>
      <c r="E1076" s="10">
        <v>198.66</v>
      </c>
      <c r="F1076" s="10">
        <v>3030079.3641139199</v>
      </c>
      <c r="G1076" s="10">
        <v>3001997.1074391799</v>
      </c>
      <c r="H1076" s="16">
        <v>9.3545248944941796E-3</v>
      </c>
      <c r="I1076" s="10">
        <v>28082.256674739499</v>
      </c>
      <c r="J1076" s="10">
        <v>15252.5891679952</v>
      </c>
      <c r="K1076" s="10">
        <v>15111.230783445</v>
      </c>
      <c r="L1076" s="10" t="s">
        <v>27</v>
      </c>
      <c r="M1076" s="10" t="s">
        <v>14</v>
      </c>
    </row>
    <row r="1077" spans="1:13" x14ac:dyDescent="0.25">
      <c r="A1077" s="4" t="s">
        <v>3209</v>
      </c>
      <c r="B1077" s="9">
        <v>2897</v>
      </c>
      <c r="C1077" s="9" t="s">
        <v>3210</v>
      </c>
      <c r="D1077" s="9" t="s">
        <v>3211</v>
      </c>
      <c r="E1077" s="10">
        <v>3778.58</v>
      </c>
      <c r="F1077" s="10">
        <v>30168003.598263498</v>
      </c>
      <c r="G1077" s="10">
        <v>26716292.883568998</v>
      </c>
      <c r="H1077" s="16">
        <v>0.12919871517119799</v>
      </c>
      <c r="I1077" s="10">
        <v>3451710.71469452</v>
      </c>
      <c r="J1077" s="10">
        <v>7983.9525954891797</v>
      </c>
      <c r="K1077" s="10">
        <v>7070.4584482977698</v>
      </c>
      <c r="L1077" s="10" t="s">
        <v>13</v>
      </c>
      <c r="M1077" s="10" t="s">
        <v>14</v>
      </c>
    </row>
    <row r="1078" spans="1:13" x14ac:dyDescent="0.25">
      <c r="A1078" s="4" t="s">
        <v>3212</v>
      </c>
      <c r="B1078" s="9">
        <v>2898</v>
      </c>
      <c r="C1078" s="9" t="s">
        <v>3213</v>
      </c>
      <c r="D1078" s="9" t="s">
        <v>3214</v>
      </c>
      <c r="E1078" s="10">
        <v>3983.13</v>
      </c>
      <c r="F1078" s="10">
        <v>40879011.947961196</v>
      </c>
      <c r="G1078" s="10">
        <v>36724978.804186702</v>
      </c>
      <c r="H1078" s="16">
        <v>0.113111927604458</v>
      </c>
      <c r="I1078" s="10">
        <v>4154033.1437744298</v>
      </c>
      <c r="J1078" s="10">
        <v>10263.0373470013</v>
      </c>
      <c r="K1078" s="10">
        <v>9220.1306018600208</v>
      </c>
      <c r="L1078" s="10" t="s">
        <v>13</v>
      </c>
      <c r="M1078" s="10" t="s">
        <v>14</v>
      </c>
    </row>
    <row r="1079" spans="1:13" x14ac:dyDescent="0.25">
      <c r="A1079" s="4" t="s">
        <v>3215</v>
      </c>
      <c r="B1079" s="9">
        <v>2899</v>
      </c>
      <c r="C1079" s="9" t="s">
        <v>3216</v>
      </c>
      <c r="D1079" s="9" t="s">
        <v>3217</v>
      </c>
      <c r="E1079" s="10">
        <v>1481.99</v>
      </c>
      <c r="F1079" s="10">
        <v>21940997.597794101</v>
      </c>
      <c r="G1079" s="10">
        <v>17987762.3264082</v>
      </c>
      <c r="H1079" s="16">
        <v>0.219773599386624</v>
      </c>
      <c r="I1079" s="10">
        <v>3953235.2713858602</v>
      </c>
      <c r="J1079" s="10">
        <v>14805.091530842999</v>
      </c>
      <c r="K1079" s="10">
        <v>12137.5733482738</v>
      </c>
      <c r="L1079" s="10" t="s">
        <v>13</v>
      </c>
      <c r="M1079" s="10" t="s">
        <v>14</v>
      </c>
    </row>
    <row r="1080" spans="1:13" x14ac:dyDescent="0.25">
      <c r="A1080" s="4" t="s">
        <v>3218</v>
      </c>
      <c r="B1080" s="9">
        <v>2900</v>
      </c>
      <c r="C1080" s="9" t="s">
        <v>3219</v>
      </c>
      <c r="D1080" s="9" t="s">
        <v>3220</v>
      </c>
      <c r="E1080" s="10">
        <v>580.37</v>
      </c>
      <c r="F1080" s="10">
        <v>12687448.743845999</v>
      </c>
      <c r="G1080" s="10">
        <v>11694471.7370544</v>
      </c>
      <c r="H1080" s="16">
        <v>8.4909949685478603E-2</v>
      </c>
      <c r="I1080" s="10">
        <v>992977.006791541</v>
      </c>
      <c r="J1080" s="10">
        <v>21860.965838768301</v>
      </c>
      <c r="K1080" s="10">
        <v>20150.027977074002</v>
      </c>
      <c r="L1080" s="10" t="s">
        <v>13</v>
      </c>
      <c r="M1080" s="10" t="s">
        <v>14</v>
      </c>
    </row>
    <row r="1081" spans="1:13" x14ac:dyDescent="0.25">
      <c r="A1081" s="4" t="s">
        <v>3221</v>
      </c>
      <c r="B1081" s="9">
        <v>2901</v>
      </c>
      <c r="C1081" s="9" t="s">
        <v>3222</v>
      </c>
      <c r="D1081" s="9" t="s">
        <v>3223</v>
      </c>
      <c r="E1081" s="10">
        <v>5969.21</v>
      </c>
      <c r="F1081" s="10">
        <v>37855023.662271701</v>
      </c>
      <c r="G1081" s="10">
        <v>37283031.540941097</v>
      </c>
      <c r="H1081" s="16">
        <v>1.5341888727650899E-2</v>
      </c>
      <c r="I1081" s="10">
        <v>571992.12133061094</v>
      </c>
      <c r="J1081" s="10">
        <v>6341.7141736128797</v>
      </c>
      <c r="K1081" s="10">
        <v>6245.8904178176199</v>
      </c>
      <c r="L1081" s="10" t="s">
        <v>27</v>
      </c>
      <c r="M1081" s="10" t="s">
        <v>14</v>
      </c>
    </row>
    <row r="1082" spans="1:13" x14ac:dyDescent="0.25">
      <c r="A1082" s="4" t="s">
        <v>3224</v>
      </c>
      <c r="B1082" s="9">
        <v>2902</v>
      </c>
      <c r="C1082" s="9" t="s">
        <v>3225</v>
      </c>
      <c r="D1082" s="9" t="s">
        <v>3226</v>
      </c>
      <c r="E1082" s="10">
        <v>4706.91</v>
      </c>
      <c r="F1082" s="10">
        <v>36727784.2129509</v>
      </c>
      <c r="G1082" s="10">
        <v>35452563.596014</v>
      </c>
      <c r="H1082" s="16">
        <v>3.5969771649469802E-2</v>
      </c>
      <c r="I1082" s="10">
        <v>1275220.61693693</v>
      </c>
      <c r="J1082" s="10">
        <v>7802.9501760073899</v>
      </c>
      <c r="K1082" s="10">
        <v>7532.02495820273</v>
      </c>
      <c r="L1082" s="10" t="s">
        <v>27</v>
      </c>
      <c r="M1082" s="10" t="s">
        <v>14</v>
      </c>
    </row>
    <row r="1083" spans="1:13" x14ac:dyDescent="0.25">
      <c r="A1083" s="4" t="s">
        <v>3227</v>
      </c>
      <c r="B1083" s="9">
        <v>2903</v>
      </c>
      <c r="C1083" s="9" t="s">
        <v>3228</v>
      </c>
      <c r="D1083" s="9" t="s">
        <v>3229</v>
      </c>
      <c r="E1083" s="10">
        <v>1220.8699999999999</v>
      </c>
      <c r="F1083" s="10">
        <v>13836925.0804938</v>
      </c>
      <c r="G1083" s="10">
        <v>13171739.608661801</v>
      </c>
      <c r="H1083" s="16">
        <v>5.0500958232921001E-2</v>
      </c>
      <c r="I1083" s="10">
        <v>665185.47183194198</v>
      </c>
      <c r="J1083" s="10">
        <v>11333.659669329099</v>
      </c>
      <c r="K1083" s="10">
        <v>10788.8142133575</v>
      </c>
      <c r="L1083" s="10" t="s">
        <v>13</v>
      </c>
      <c r="M1083" s="10" t="s">
        <v>14</v>
      </c>
    </row>
    <row r="1084" spans="1:13" x14ac:dyDescent="0.25">
      <c r="A1084" s="4" t="s">
        <v>3230</v>
      </c>
      <c r="B1084" s="9">
        <v>2904</v>
      </c>
      <c r="C1084" s="9" t="s">
        <v>3231</v>
      </c>
      <c r="D1084" s="9" t="s">
        <v>3232</v>
      </c>
      <c r="E1084" s="10">
        <v>335.85</v>
      </c>
      <c r="F1084" s="10">
        <v>6249386.4082130501</v>
      </c>
      <c r="G1084" s="10">
        <v>6383984.0844539199</v>
      </c>
      <c r="H1084" s="16">
        <v>-2.1083648464700702E-2</v>
      </c>
      <c r="I1084" s="10">
        <v>-134597.67624087099</v>
      </c>
      <c r="J1084" s="10">
        <v>18607.671306276799</v>
      </c>
      <c r="K1084" s="10">
        <v>19008.438542366901</v>
      </c>
      <c r="L1084" s="10" t="s">
        <v>27</v>
      </c>
      <c r="M1084" s="10" t="s">
        <v>71</v>
      </c>
    </row>
    <row r="1085" spans="1:13" x14ac:dyDescent="0.25">
      <c r="A1085" s="4" t="s">
        <v>3233</v>
      </c>
      <c r="B1085" s="9">
        <v>2905</v>
      </c>
      <c r="C1085" s="9" t="s">
        <v>3234</v>
      </c>
      <c r="D1085" s="9" t="s">
        <v>3235</v>
      </c>
      <c r="E1085" s="10">
        <v>4801.3900000000003</v>
      </c>
      <c r="F1085" s="10">
        <v>16948588.973518699</v>
      </c>
      <c r="G1085" s="10">
        <v>18347065.530892901</v>
      </c>
      <c r="H1085" s="16">
        <v>-7.6223445924882297E-2</v>
      </c>
      <c r="I1085" s="10">
        <v>-1398476.55737429</v>
      </c>
      <c r="J1085" s="10">
        <v>3529.9338261459002</v>
      </c>
      <c r="K1085" s="10">
        <v>3821.1987634607799</v>
      </c>
      <c r="L1085" s="10" t="s">
        <v>13</v>
      </c>
      <c r="M1085" s="10" t="s">
        <v>14</v>
      </c>
    </row>
    <row r="1086" spans="1:13" x14ac:dyDescent="0.25">
      <c r="A1086" s="4" t="s">
        <v>3236</v>
      </c>
      <c r="B1086" s="9">
        <v>2906</v>
      </c>
      <c r="C1086" s="9" t="s">
        <v>3237</v>
      </c>
      <c r="D1086" s="9" t="s">
        <v>3238</v>
      </c>
      <c r="E1086" s="10">
        <v>2144.92</v>
      </c>
      <c r="F1086" s="10">
        <v>10184176.636675701</v>
      </c>
      <c r="G1086" s="10">
        <v>11174824.913970601</v>
      </c>
      <c r="H1086" s="16">
        <v>-8.86500043554561E-2</v>
      </c>
      <c r="I1086" s="10">
        <v>-990648.27729495603</v>
      </c>
      <c r="J1086" s="10">
        <v>4748.0449791487199</v>
      </c>
      <c r="K1086" s="10">
        <v>5209.9028933343097</v>
      </c>
      <c r="L1086" s="10" t="s">
        <v>13</v>
      </c>
      <c r="M1086" s="10" t="s">
        <v>14</v>
      </c>
    </row>
    <row r="1087" spans="1:13" x14ac:dyDescent="0.25">
      <c r="A1087" s="4" t="s">
        <v>3239</v>
      </c>
      <c r="B1087" s="9">
        <v>2907</v>
      </c>
      <c r="C1087" s="9" t="s">
        <v>3240</v>
      </c>
      <c r="D1087" s="9" t="s">
        <v>3241</v>
      </c>
      <c r="E1087" s="10">
        <v>488.71</v>
      </c>
      <c r="F1087" s="10">
        <v>3591225.2662161798</v>
      </c>
      <c r="G1087" s="10">
        <v>3976399.6668517701</v>
      </c>
      <c r="H1087" s="16">
        <v>-9.6865112389605504E-2</v>
      </c>
      <c r="I1087" s="10">
        <v>-385174.400635586</v>
      </c>
      <c r="J1087" s="10">
        <v>7348.3768824378003</v>
      </c>
      <c r="K1087" s="10">
        <v>8136.5220004742396</v>
      </c>
      <c r="L1087" s="10" t="s">
        <v>27</v>
      </c>
      <c r="M1087" s="10" t="s">
        <v>297</v>
      </c>
    </row>
    <row r="1088" spans="1:13" x14ac:dyDescent="0.25">
      <c r="A1088" s="4" t="s">
        <v>3242</v>
      </c>
      <c r="B1088" s="9">
        <v>2909</v>
      </c>
      <c r="C1088" s="9" t="s">
        <v>3243</v>
      </c>
      <c r="D1088" s="9" t="s">
        <v>3244</v>
      </c>
      <c r="E1088" s="10">
        <v>1507.03</v>
      </c>
      <c r="F1088" s="10">
        <v>3964743.59618408</v>
      </c>
      <c r="G1088" s="10">
        <v>4425439.0815886399</v>
      </c>
      <c r="H1088" s="16">
        <v>-0.10410164435913501</v>
      </c>
      <c r="I1088" s="10">
        <v>-460695.48540455702</v>
      </c>
      <c r="J1088" s="10">
        <v>2630.8325621813001</v>
      </c>
      <c r="K1088" s="10">
        <v>2936.5301829350701</v>
      </c>
      <c r="L1088" s="10" t="s">
        <v>13</v>
      </c>
      <c r="M1088" s="10" t="s">
        <v>14</v>
      </c>
    </row>
    <row r="1089" spans="1:13" x14ac:dyDescent="0.25">
      <c r="A1089" s="4" t="s">
        <v>3245</v>
      </c>
      <c r="B1089" s="9">
        <v>2910</v>
      </c>
      <c r="C1089" s="9" t="s">
        <v>3246</v>
      </c>
      <c r="D1089" s="9" t="s">
        <v>3247</v>
      </c>
      <c r="E1089" s="10">
        <v>254.58</v>
      </c>
      <c r="F1089" s="10">
        <v>1288667.1191793201</v>
      </c>
      <c r="G1089" s="10">
        <v>1282391.4364696101</v>
      </c>
      <c r="H1089" s="16">
        <v>4.8937341058561401E-3</v>
      </c>
      <c r="I1089" s="10">
        <v>6275.6827097092801</v>
      </c>
      <c r="J1089" s="10">
        <v>5061.9338486107299</v>
      </c>
      <c r="K1089" s="10">
        <v>5037.2827263320396</v>
      </c>
      <c r="L1089" s="10" t="s">
        <v>27</v>
      </c>
      <c r="M1089" s="10" t="s">
        <v>14</v>
      </c>
    </row>
    <row r="1090" spans="1:13" x14ac:dyDescent="0.25">
      <c r="A1090" s="4" t="s">
        <v>3248</v>
      </c>
      <c r="B1090" s="9">
        <v>2913</v>
      </c>
      <c r="C1090" s="9" t="s">
        <v>3249</v>
      </c>
      <c r="D1090" s="9" t="s">
        <v>3250</v>
      </c>
      <c r="E1090" s="10">
        <v>913.18</v>
      </c>
      <c r="F1090" s="10">
        <v>2373554.9857478002</v>
      </c>
      <c r="G1090" s="10">
        <v>1667268.6462067701</v>
      </c>
      <c r="H1090" s="16">
        <v>0.42361879781516798</v>
      </c>
      <c r="I1090" s="10">
        <v>706286.33954103303</v>
      </c>
      <c r="J1090" s="10">
        <v>2599.2191963772798</v>
      </c>
      <c r="K1090" s="10">
        <v>1825.7831382715001</v>
      </c>
      <c r="L1090" s="10" t="s">
        <v>27</v>
      </c>
      <c r="M1090" s="10" t="s">
        <v>14</v>
      </c>
    </row>
    <row r="1091" spans="1:13" x14ac:dyDescent="0.25">
      <c r="A1091" s="4" t="s">
        <v>3251</v>
      </c>
      <c r="B1091" s="9">
        <v>2914</v>
      </c>
      <c r="C1091" s="9" t="s">
        <v>3252</v>
      </c>
      <c r="D1091" s="9" t="s">
        <v>3253</v>
      </c>
      <c r="E1091" s="10">
        <v>808.44</v>
      </c>
      <c r="F1091" s="10">
        <v>2821016.7195485998</v>
      </c>
      <c r="G1091" s="10">
        <v>3027707.4820126002</v>
      </c>
      <c r="H1091" s="16">
        <v>-6.82664239170825E-2</v>
      </c>
      <c r="I1091" s="10">
        <v>-206690.762463994</v>
      </c>
      <c r="J1091" s="10">
        <v>3489.4571267485499</v>
      </c>
      <c r="K1091" s="10">
        <v>3745.1233016829901</v>
      </c>
      <c r="L1091" s="10" t="s">
        <v>13</v>
      </c>
      <c r="M1091" s="10" t="s">
        <v>14</v>
      </c>
    </row>
    <row r="1092" spans="1:13" x14ac:dyDescent="0.25">
      <c r="A1092" s="4" t="s">
        <v>3254</v>
      </c>
      <c r="B1092" s="9">
        <v>2915</v>
      </c>
      <c r="C1092" s="9" t="s">
        <v>3255</v>
      </c>
      <c r="D1092" s="9" t="s">
        <v>3256</v>
      </c>
      <c r="E1092" s="10">
        <v>198.43</v>
      </c>
      <c r="F1092" s="10">
        <v>1151464.2248110001</v>
      </c>
      <c r="G1092" s="10">
        <v>1098341.60464173</v>
      </c>
      <c r="H1092" s="16">
        <v>4.8366209515113397E-2</v>
      </c>
      <c r="I1092" s="10">
        <v>53122.620169267801</v>
      </c>
      <c r="J1092" s="10">
        <v>5802.8736824623302</v>
      </c>
      <c r="K1092" s="10">
        <v>5535.1590215276501</v>
      </c>
      <c r="L1092" s="10" t="s">
        <v>27</v>
      </c>
      <c r="M1092" s="10" t="s">
        <v>43</v>
      </c>
    </row>
    <row r="1093" spans="1:13" x14ac:dyDescent="0.25">
      <c r="A1093" s="4" t="s">
        <v>3257</v>
      </c>
      <c r="B1093" s="9">
        <v>2926</v>
      </c>
      <c r="C1093" s="9" t="s">
        <v>3258</v>
      </c>
      <c r="D1093" s="9" t="s">
        <v>3259</v>
      </c>
      <c r="E1093" s="10">
        <v>633.39</v>
      </c>
      <c r="F1093" s="10">
        <v>903082.54563071998</v>
      </c>
      <c r="G1093" s="10">
        <v>833893.796340178</v>
      </c>
      <c r="H1093" s="16">
        <v>8.2970696741239594E-2</v>
      </c>
      <c r="I1093" s="10">
        <v>69188.749290541993</v>
      </c>
      <c r="J1093" s="10">
        <v>1425.79223800616</v>
      </c>
      <c r="K1093" s="10">
        <v>1316.5566181028701</v>
      </c>
      <c r="L1093" s="10" t="s">
        <v>27</v>
      </c>
      <c r="M1093" s="10" t="s">
        <v>14</v>
      </c>
    </row>
    <row r="1094" spans="1:13" x14ac:dyDescent="0.25">
      <c r="A1094" s="4" t="s">
        <v>3260</v>
      </c>
      <c r="B1094" s="9">
        <v>2927</v>
      </c>
      <c r="C1094" s="9" t="s">
        <v>3261</v>
      </c>
      <c r="D1094" s="9" t="s">
        <v>3262</v>
      </c>
      <c r="E1094" s="10">
        <v>293.89999999999998</v>
      </c>
      <c r="F1094" s="10">
        <v>765417.54515043995</v>
      </c>
      <c r="G1094" s="10">
        <v>472964.77288258797</v>
      </c>
      <c r="H1094" s="16">
        <v>0.61833943886652498</v>
      </c>
      <c r="I1094" s="10">
        <v>292452.77226785303</v>
      </c>
      <c r="J1094" s="10">
        <v>2604.3468701954398</v>
      </c>
      <c r="K1094" s="10">
        <v>1609.2710884062201</v>
      </c>
      <c r="L1094" s="10" t="s">
        <v>88</v>
      </c>
      <c r="M1094" s="10" t="s">
        <v>71</v>
      </c>
    </row>
    <row r="1095" spans="1:13" x14ac:dyDescent="0.25">
      <c r="A1095" s="4" t="s">
        <v>3263</v>
      </c>
      <c r="B1095" s="9">
        <v>2928</v>
      </c>
      <c r="C1095" s="9" t="s">
        <v>3264</v>
      </c>
      <c r="D1095" s="9" t="s">
        <v>3265</v>
      </c>
      <c r="E1095" s="10">
        <v>202.52</v>
      </c>
      <c r="F1095" s="10">
        <v>452442.99601311999</v>
      </c>
      <c r="G1095" s="10">
        <v>568015.51059299102</v>
      </c>
      <c r="H1095" s="16">
        <v>-0.203467180780357</v>
      </c>
      <c r="I1095" s="10">
        <v>-115572.514579871</v>
      </c>
      <c r="J1095" s="10">
        <v>2234.0657515954999</v>
      </c>
      <c r="K1095" s="10">
        <v>2804.7378559796098</v>
      </c>
      <c r="L1095" s="10" t="s">
        <v>88</v>
      </c>
      <c r="M1095" s="10" t="s">
        <v>14</v>
      </c>
    </row>
    <row r="1096" spans="1:13" x14ac:dyDescent="0.25">
      <c r="A1096" s="4" t="s">
        <v>3266</v>
      </c>
      <c r="B1096" s="9">
        <v>2933</v>
      </c>
      <c r="C1096" s="9" t="s">
        <v>3267</v>
      </c>
      <c r="D1096" s="9" t="s">
        <v>3268</v>
      </c>
      <c r="E1096" s="10">
        <v>6423.1</v>
      </c>
      <c r="F1096" s="10">
        <v>15271206.1599249</v>
      </c>
      <c r="G1096" s="10">
        <v>20813081.469218001</v>
      </c>
      <c r="H1096" s="16">
        <v>-0.26626885199528699</v>
      </c>
      <c r="I1096" s="10">
        <v>-5541875.3092930596</v>
      </c>
      <c r="J1096" s="10">
        <v>2377.5445127625198</v>
      </c>
      <c r="K1096" s="10">
        <v>3240.3483472494599</v>
      </c>
      <c r="L1096" s="10" t="s">
        <v>27</v>
      </c>
      <c r="M1096" s="10" t="s">
        <v>14</v>
      </c>
    </row>
    <row r="1097" spans="1:13" x14ac:dyDescent="0.25">
      <c r="A1097" s="4" t="s">
        <v>3269</v>
      </c>
      <c r="B1097" s="9">
        <v>2934</v>
      </c>
      <c r="C1097" s="9" t="s">
        <v>3270</v>
      </c>
      <c r="D1097" s="9" t="s">
        <v>3271</v>
      </c>
      <c r="E1097" s="10">
        <v>312.86</v>
      </c>
      <c r="F1097" s="10">
        <v>990585.56127565005</v>
      </c>
      <c r="G1097" s="10">
        <v>1263762.30957875</v>
      </c>
      <c r="H1097" s="16">
        <v>-0.216161493528128</v>
      </c>
      <c r="I1097" s="10">
        <v>-273176.74830309901</v>
      </c>
      <c r="J1097" s="10">
        <v>3166.2263033805898</v>
      </c>
      <c r="K1097" s="10">
        <v>4039.3860179593098</v>
      </c>
      <c r="L1097" s="10" t="s">
        <v>27</v>
      </c>
      <c r="M1097" s="10" t="s">
        <v>71</v>
      </c>
    </row>
    <row r="1098" spans="1:13" x14ac:dyDescent="0.25">
      <c r="A1098" s="4" t="s">
        <v>3272</v>
      </c>
      <c r="B1098" s="9">
        <v>2937</v>
      </c>
      <c r="C1098" s="9" t="s">
        <v>3273</v>
      </c>
      <c r="D1098" s="9" t="s">
        <v>3274</v>
      </c>
      <c r="E1098" s="10">
        <v>8678.64</v>
      </c>
      <c r="F1098" s="10">
        <v>20517111.812733199</v>
      </c>
      <c r="G1098" s="10">
        <v>25812223.044038899</v>
      </c>
      <c r="H1098" s="16">
        <v>-0.20513968216807901</v>
      </c>
      <c r="I1098" s="10">
        <v>-5295111.23130571</v>
      </c>
      <c r="J1098" s="10">
        <v>2364.0929699507301</v>
      </c>
      <c r="K1098" s="10">
        <v>2974.2244227250899</v>
      </c>
      <c r="L1098" s="10" t="s">
        <v>27</v>
      </c>
      <c r="M1098" s="10" t="s">
        <v>14</v>
      </c>
    </row>
    <row r="1099" spans="1:13" x14ac:dyDescent="0.25">
      <c r="A1099" s="4" t="s">
        <v>3275</v>
      </c>
      <c r="B1099" s="9">
        <v>2938</v>
      </c>
      <c r="C1099" s="9" t="s">
        <v>3276</v>
      </c>
      <c r="D1099" s="9" t="s">
        <v>3277</v>
      </c>
      <c r="E1099" s="10">
        <v>235.76</v>
      </c>
      <c r="F1099" s="10">
        <v>317429.36003321997</v>
      </c>
      <c r="G1099" s="10">
        <v>509845.35925163602</v>
      </c>
      <c r="H1099" s="16">
        <v>-0.37740070734555498</v>
      </c>
      <c r="I1099" s="10">
        <v>-192415.99921841599</v>
      </c>
      <c r="J1099" s="10">
        <v>1346.4088905379199</v>
      </c>
      <c r="K1099" s="10">
        <v>2162.5609062251301</v>
      </c>
      <c r="L1099" s="10" t="s">
        <v>27</v>
      </c>
      <c r="M1099" s="10" t="s">
        <v>71</v>
      </c>
    </row>
    <row r="1100" spans="1:13" x14ac:dyDescent="0.25">
      <c r="A1100" s="4" t="s">
        <v>3278</v>
      </c>
      <c r="B1100" s="9">
        <v>2942</v>
      </c>
      <c r="C1100" s="9" t="s">
        <v>3279</v>
      </c>
      <c r="D1100" s="9" t="s">
        <v>3280</v>
      </c>
      <c r="E1100" s="10">
        <v>1448.92</v>
      </c>
      <c r="F1100" s="10">
        <v>1907017.5704449201</v>
      </c>
      <c r="G1100" s="10">
        <v>2154289.9456972601</v>
      </c>
      <c r="H1100" s="16">
        <v>-0.114781381097846</v>
      </c>
      <c r="I1100" s="10">
        <v>-247272.375252336</v>
      </c>
      <c r="J1100" s="10">
        <v>1316.1648472275399</v>
      </c>
      <c r="K1100" s="10">
        <v>1486.8246319308601</v>
      </c>
      <c r="L1100" s="10" t="s">
        <v>13</v>
      </c>
      <c r="M1100" s="10" t="s">
        <v>43</v>
      </c>
    </row>
    <row r="1101" spans="1:13" x14ac:dyDescent="0.25">
      <c r="A1101" s="4" t="s">
        <v>3281</v>
      </c>
      <c r="B1101" s="9">
        <v>2943</v>
      </c>
      <c r="C1101" s="9" t="s">
        <v>3282</v>
      </c>
      <c r="D1101" s="9" t="s">
        <v>3283</v>
      </c>
      <c r="E1101" s="10">
        <v>1877.98</v>
      </c>
      <c r="F1101" s="10">
        <v>3435091.6544053601</v>
      </c>
      <c r="G1101" s="10">
        <v>4635264.0204641903</v>
      </c>
      <c r="H1101" s="16">
        <v>-0.25892211549551403</v>
      </c>
      <c r="I1101" s="10">
        <v>-1200172.3660588299</v>
      </c>
      <c r="J1101" s="10">
        <v>1829.1417663688401</v>
      </c>
      <c r="K1101" s="10">
        <v>2468.2179897891301</v>
      </c>
      <c r="L1101" s="10" t="s">
        <v>27</v>
      </c>
      <c r="M1101" s="10" t="s">
        <v>14</v>
      </c>
    </row>
    <row r="1102" spans="1:13" x14ac:dyDescent="0.25">
      <c r="A1102" s="4" t="s">
        <v>3284</v>
      </c>
      <c r="B1102" s="9">
        <v>2944</v>
      </c>
      <c r="C1102" s="9" t="s">
        <v>3285</v>
      </c>
      <c r="D1102" s="9" t="s">
        <v>3286</v>
      </c>
      <c r="E1102" s="10">
        <v>123.78</v>
      </c>
      <c r="F1102" s="10">
        <v>461819.28468540998</v>
      </c>
      <c r="G1102" s="10">
        <v>534435.28525545495</v>
      </c>
      <c r="H1102" s="16">
        <v>-0.135874263121184</v>
      </c>
      <c r="I1102" s="10">
        <v>-72616.000570044896</v>
      </c>
      <c r="J1102" s="10">
        <v>3730.9685303393899</v>
      </c>
      <c r="K1102" s="10">
        <v>4317.6222754520504</v>
      </c>
      <c r="L1102" s="10" t="s">
        <v>27</v>
      </c>
      <c r="M1102" s="10" t="s">
        <v>71</v>
      </c>
    </row>
    <row r="1103" spans="1:13" x14ac:dyDescent="0.25">
      <c r="A1103" s="4" t="s">
        <v>3287</v>
      </c>
      <c r="B1103" s="9">
        <v>2947</v>
      </c>
      <c r="C1103" s="9" t="s">
        <v>3288</v>
      </c>
      <c r="D1103" s="9" t="s">
        <v>3289</v>
      </c>
      <c r="E1103" s="10">
        <v>3083.86</v>
      </c>
      <c r="F1103" s="10">
        <v>5596796.3918327596</v>
      </c>
      <c r="G1103" s="10">
        <v>5776426.3293720102</v>
      </c>
      <c r="H1103" s="16">
        <v>-3.10970706275371E-2</v>
      </c>
      <c r="I1103" s="10">
        <v>-179629.93753924599</v>
      </c>
      <c r="J1103" s="10">
        <v>1814.8672092224599</v>
      </c>
      <c r="K1103" s="10">
        <v>1873.1156178853801</v>
      </c>
      <c r="L1103" s="10" t="s">
        <v>27</v>
      </c>
      <c r="M1103" s="10" t="s">
        <v>14</v>
      </c>
    </row>
    <row r="1104" spans="1:13" x14ac:dyDescent="0.25">
      <c r="A1104" s="4" t="s">
        <v>3290</v>
      </c>
      <c r="B1104" s="9">
        <v>2948</v>
      </c>
      <c r="C1104" s="9" t="s">
        <v>3291</v>
      </c>
      <c r="D1104" s="9" t="s">
        <v>3292</v>
      </c>
      <c r="E1104" s="10">
        <v>1300.42</v>
      </c>
      <c r="F1104" s="10">
        <v>7531423.0509580001</v>
      </c>
      <c r="G1104" s="10">
        <v>6125301.6032708604</v>
      </c>
      <c r="H1104" s="16">
        <v>0.229559544780013</v>
      </c>
      <c r="I1104" s="10">
        <v>1406121.44768714</v>
      </c>
      <c r="J1104" s="10">
        <v>5791.5312367988799</v>
      </c>
      <c r="K1104" s="10">
        <v>4710.2486914003603</v>
      </c>
      <c r="L1104" s="10" t="s">
        <v>13</v>
      </c>
      <c r="M1104" s="10" t="s">
        <v>14</v>
      </c>
    </row>
    <row r="1105" spans="1:13" x14ac:dyDescent="0.25">
      <c r="A1105" s="4" t="s">
        <v>3293</v>
      </c>
      <c r="B1105" s="9">
        <v>2949</v>
      </c>
      <c r="C1105" s="9" t="s">
        <v>3294</v>
      </c>
      <c r="D1105" s="9" t="s">
        <v>3295</v>
      </c>
      <c r="E1105" s="10">
        <v>1642.69</v>
      </c>
      <c r="F1105" s="10">
        <v>14569601.7284551</v>
      </c>
      <c r="G1105" s="10">
        <v>12779628.877449701</v>
      </c>
      <c r="H1105" s="16">
        <v>0.140064540854069</v>
      </c>
      <c r="I1105" s="10">
        <v>1789972.8510054001</v>
      </c>
      <c r="J1105" s="10">
        <v>8869.3555865410599</v>
      </c>
      <c r="K1105" s="10">
        <v>7779.6960336093498</v>
      </c>
      <c r="L1105" s="10" t="s">
        <v>13</v>
      </c>
      <c r="M1105" s="10" t="s">
        <v>14</v>
      </c>
    </row>
    <row r="1106" spans="1:13" x14ac:dyDescent="0.25">
      <c r="A1106" s="4" t="s">
        <v>3296</v>
      </c>
      <c r="B1106" s="9">
        <v>2950</v>
      </c>
      <c r="C1106" s="9" t="s">
        <v>3297</v>
      </c>
      <c r="D1106" s="9" t="s">
        <v>3298</v>
      </c>
      <c r="E1106" s="10">
        <v>4137.42</v>
      </c>
      <c r="F1106" s="10">
        <v>48267806.126728497</v>
      </c>
      <c r="G1106" s="10">
        <v>42238721.400097601</v>
      </c>
      <c r="H1106" s="16">
        <v>0.14273833408738201</v>
      </c>
      <c r="I1106" s="10">
        <v>6029084.7266309597</v>
      </c>
      <c r="J1106" s="10">
        <v>11666.1605847916</v>
      </c>
      <c r="K1106" s="10">
        <v>10208.9518105722</v>
      </c>
      <c r="L1106" s="10" t="s">
        <v>13</v>
      </c>
      <c r="M1106" s="10" t="s">
        <v>14</v>
      </c>
    </row>
    <row r="1107" spans="1:13" x14ac:dyDescent="0.25">
      <c r="A1107" s="4" t="s">
        <v>3299</v>
      </c>
      <c r="B1107" s="9">
        <v>2951</v>
      </c>
      <c r="C1107" s="9" t="s">
        <v>3300</v>
      </c>
      <c r="D1107" s="9" t="s">
        <v>3301</v>
      </c>
      <c r="E1107" s="10">
        <v>3139.56</v>
      </c>
      <c r="F1107" s="10">
        <v>51691932.790541001</v>
      </c>
      <c r="G1107" s="10">
        <v>48925391.526068397</v>
      </c>
      <c r="H1107" s="16">
        <v>5.6546124173548797E-2</v>
      </c>
      <c r="I1107" s="10">
        <v>2766541.26447256</v>
      </c>
      <c r="J1107" s="10">
        <v>16464.706134152901</v>
      </c>
      <c r="K1107" s="10">
        <v>15583.518558673301</v>
      </c>
      <c r="L1107" s="10" t="s">
        <v>13</v>
      </c>
      <c r="M1107" s="10" t="s">
        <v>14</v>
      </c>
    </row>
    <row r="1108" spans="1:13" x14ac:dyDescent="0.25">
      <c r="A1108" s="4" t="s">
        <v>3302</v>
      </c>
      <c r="B1108" s="9">
        <v>2952</v>
      </c>
      <c r="C1108" s="9" t="s">
        <v>3303</v>
      </c>
      <c r="D1108" s="9" t="s">
        <v>3304</v>
      </c>
      <c r="E1108" s="10">
        <v>1270.6600000000001</v>
      </c>
      <c r="F1108" s="10">
        <v>2738647.9038909199</v>
      </c>
      <c r="G1108" s="10">
        <v>2673726.1044251099</v>
      </c>
      <c r="H1108" s="16">
        <v>2.4281394926117399E-2</v>
      </c>
      <c r="I1108" s="10">
        <v>64921.7994658151</v>
      </c>
      <c r="J1108" s="10">
        <v>2155.2955974776301</v>
      </c>
      <c r="K1108" s="10">
        <v>2104.2026225938498</v>
      </c>
      <c r="L1108" s="10" t="s">
        <v>13</v>
      </c>
      <c r="M1108" s="10" t="s">
        <v>43</v>
      </c>
    </row>
    <row r="1109" spans="1:13" x14ac:dyDescent="0.25">
      <c r="A1109" s="4" t="s">
        <v>3305</v>
      </c>
      <c r="B1109" s="9">
        <v>2953</v>
      </c>
      <c r="C1109" s="9" t="s">
        <v>3306</v>
      </c>
      <c r="D1109" s="9" t="s">
        <v>3307</v>
      </c>
      <c r="E1109" s="10">
        <v>682.94</v>
      </c>
      <c r="F1109" s="10">
        <v>2631738.8318380802</v>
      </c>
      <c r="G1109" s="10">
        <v>2649013.3231744599</v>
      </c>
      <c r="H1109" s="16">
        <v>-6.5211039843626802E-3</v>
      </c>
      <c r="I1109" s="10">
        <v>-17274.4913363829</v>
      </c>
      <c r="J1109" s="10">
        <v>3853.5432568572301</v>
      </c>
      <c r="K1109" s="10">
        <v>3878.8375599239498</v>
      </c>
      <c r="L1109" s="10" t="s">
        <v>13</v>
      </c>
      <c r="M1109" s="10" t="s">
        <v>43</v>
      </c>
    </row>
    <row r="1110" spans="1:13" x14ac:dyDescent="0.25">
      <c r="A1110" s="4" t="s">
        <v>3308</v>
      </c>
      <c r="B1110" s="9">
        <v>2954</v>
      </c>
      <c r="C1110" s="9" t="s">
        <v>3309</v>
      </c>
      <c r="D1110" s="9" t="s">
        <v>3310</v>
      </c>
      <c r="E1110" s="10">
        <v>2347.87</v>
      </c>
      <c r="F1110" s="10">
        <v>16784734.350606501</v>
      </c>
      <c r="G1110" s="10">
        <v>15592694.531483499</v>
      </c>
      <c r="H1110" s="16">
        <v>7.6448609745808097E-2</v>
      </c>
      <c r="I1110" s="10">
        <v>1192039.8191229801</v>
      </c>
      <c r="J1110" s="10">
        <v>7148.9198084248701</v>
      </c>
      <c r="K1110" s="10">
        <v>6641.2086408035902</v>
      </c>
      <c r="L1110" s="10" t="s">
        <v>13</v>
      </c>
      <c r="M1110" s="10" t="s">
        <v>14</v>
      </c>
    </row>
    <row r="1111" spans="1:13" x14ac:dyDescent="0.25">
      <c r="A1111" s="4" t="s">
        <v>3311</v>
      </c>
      <c r="B1111" s="9">
        <v>2955</v>
      </c>
      <c r="C1111" s="9" t="s">
        <v>3312</v>
      </c>
      <c r="D1111" s="9" t="s">
        <v>3313</v>
      </c>
      <c r="E1111" s="10">
        <v>1244.8399999999999</v>
      </c>
      <c r="F1111" s="10">
        <v>14596802.914731801</v>
      </c>
      <c r="G1111" s="10">
        <v>14929618.0426344</v>
      </c>
      <c r="H1111" s="16">
        <v>-2.2292273449475E-2</v>
      </c>
      <c r="I1111" s="10">
        <v>-332815.127902621</v>
      </c>
      <c r="J1111" s="10">
        <v>11725.846626660301</v>
      </c>
      <c r="K1111" s="10">
        <v>11993.202373505301</v>
      </c>
      <c r="L1111" s="10" t="s">
        <v>13</v>
      </c>
      <c r="M1111" s="10" t="s">
        <v>14</v>
      </c>
    </row>
    <row r="1112" spans="1:13" x14ac:dyDescent="0.25">
      <c r="A1112" s="4" t="s">
        <v>3314</v>
      </c>
      <c r="B1112" s="9">
        <v>2956</v>
      </c>
      <c r="C1112" s="9" t="s">
        <v>3315</v>
      </c>
      <c r="D1112" s="9" t="s">
        <v>3316</v>
      </c>
      <c r="E1112" s="10">
        <v>958.08</v>
      </c>
      <c r="F1112" s="10">
        <v>2026702.4026945201</v>
      </c>
      <c r="G1112" s="10">
        <v>1276143.8283507</v>
      </c>
      <c r="H1112" s="16">
        <v>0.58814575416146497</v>
      </c>
      <c r="I1112" s="10">
        <v>750558.57434382103</v>
      </c>
      <c r="J1112" s="10">
        <v>2115.37909432878</v>
      </c>
      <c r="K1112" s="10">
        <v>1331.9804487628401</v>
      </c>
      <c r="L1112" s="10" t="s">
        <v>27</v>
      </c>
      <c r="M1112" s="10" t="s">
        <v>14</v>
      </c>
    </row>
    <row r="1113" spans="1:13" x14ac:dyDescent="0.25">
      <c r="A1113" s="4" t="s">
        <v>3317</v>
      </c>
      <c r="B1113" s="9">
        <v>2957</v>
      </c>
      <c r="C1113" s="9" t="s">
        <v>3291</v>
      </c>
      <c r="D1113" s="9" t="s">
        <v>3292</v>
      </c>
      <c r="E1113" s="10">
        <v>249.33</v>
      </c>
      <c r="F1113" s="10">
        <v>1640071.3067391</v>
      </c>
      <c r="G1113" s="10">
        <v>1507030.1834859999</v>
      </c>
      <c r="H1113" s="16">
        <v>8.8280330885847302E-2</v>
      </c>
      <c r="I1113" s="10">
        <v>133041.123253103</v>
      </c>
      <c r="J1113" s="10">
        <v>6577.9140365744197</v>
      </c>
      <c r="K1113" s="10">
        <v>6044.3195102314103</v>
      </c>
      <c r="L1113" s="10" t="s">
        <v>27</v>
      </c>
      <c r="M1113" s="10" t="s">
        <v>84</v>
      </c>
    </row>
    <row r="1114" spans="1:13" x14ac:dyDescent="0.25">
      <c r="A1114" s="4" t="s">
        <v>3318</v>
      </c>
      <c r="B1114" s="9">
        <v>2958</v>
      </c>
      <c r="C1114" s="9" t="s">
        <v>3294</v>
      </c>
      <c r="D1114" s="9" t="s">
        <v>3295</v>
      </c>
      <c r="E1114" s="10">
        <v>541.88</v>
      </c>
      <c r="F1114" s="10">
        <v>5385580.0899469601</v>
      </c>
      <c r="G1114" s="10">
        <v>5013892.4344552401</v>
      </c>
      <c r="H1114" s="16">
        <v>7.4131557537512105E-2</v>
      </c>
      <c r="I1114" s="10">
        <v>371687.65549171501</v>
      </c>
      <c r="J1114" s="10">
        <v>9938.6950799936494</v>
      </c>
      <c r="K1114" s="10">
        <v>9252.7726331572394</v>
      </c>
      <c r="L1114" s="10" t="s">
        <v>27</v>
      </c>
      <c r="M1114" s="10" t="s">
        <v>71</v>
      </c>
    </row>
    <row r="1115" spans="1:13" x14ac:dyDescent="0.25">
      <c r="A1115" s="4" t="s">
        <v>3319</v>
      </c>
      <c r="B1115" s="9">
        <v>2959</v>
      </c>
      <c r="C1115" s="9" t="s">
        <v>3297</v>
      </c>
      <c r="D1115" s="9" t="s">
        <v>3298</v>
      </c>
      <c r="E1115" s="10">
        <v>1396.81</v>
      </c>
      <c r="F1115" s="10">
        <v>18300156.627518602</v>
      </c>
      <c r="G1115" s="10">
        <v>16787155.189590201</v>
      </c>
      <c r="H1115" s="16">
        <v>9.0128519146988703E-2</v>
      </c>
      <c r="I1115" s="10">
        <v>1513001.4379284501</v>
      </c>
      <c r="J1115" s="10">
        <v>13101.392907781799</v>
      </c>
      <c r="K1115" s="10">
        <v>12018.2094841748</v>
      </c>
      <c r="L1115" s="10" t="s">
        <v>13</v>
      </c>
      <c r="M1115" s="10" t="s">
        <v>14</v>
      </c>
    </row>
    <row r="1116" spans="1:13" x14ac:dyDescent="0.25">
      <c r="A1116" s="4" t="s">
        <v>3320</v>
      </c>
      <c r="B1116" s="9">
        <v>2960</v>
      </c>
      <c r="C1116" s="9" t="s">
        <v>3300</v>
      </c>
      <c r="D1116" s="9" t="s">
        <v>3301</v>
      </c>
      <c r="E1116" s="10">
        <v>723.06</v>
      </c>
      <c r="F1116" s="10">
        <v>13591011.3442859</v>
      </c>
      <c r="G1116" s="10">
        <v>12866378.7222479</v>
      </c>
      <c r="H1116" s="16">
        <v>5.6319857955447403E-2</v>
      </c>
      <c r="I1116" s="10">
        <v>724632.62203799002</v>
      </c>
      <c r="J1116" s="10">
        <v>18796.519437233299</v>
      </c>
      <c r="K1116" s="10">
        <v>17794.344483511599</v>
      </c>
      <c r="L1116" s="10" t="s">
        <v>13</v>
      </c>
      <c r="M1116" s="10" t="s">
        <v>14</v>
      </c>
    </row>
    <row r="1117" spans="1:13" x14ac:dyDescent="0.25">
      <c r="A1117" s="4" t="s">
        <v>3321</v>
      </c>
      <c r="B1117" s="9">
        <v>2963</v>
      </c>
      <c r="C1117" s="9" t="s">
        <v>3309</v>
      </c>
      <c r="D1117" s="9" t="s">
        <v>3310</v>
      </c>
      <c r="E1117" s="10">
        <v>200.61</v>
      </c>
      <c r="F1117" s="10">
        <v>1604820.5426191799</v>
      </c>
      <c r="G1117" s="10">
        <v>1420059.0372846599</v>
      </c>
      <c r="H1117" s="16">
        <v>0.13010832682548501</v>
      </c>
      <c r="I1117" s="10">
        <v>184761.505334516</v>
      </c>
      <c r="J1117" s="10">
        <v>7999.7036170638603</v>
      </c>
      <c r="K1117" s="10">
        <v>7078.70513575925</v>
      </c>
      <c r="L1117" s="10" t="s">
        <v>27</v>
      </c>
      <c r="M1117" s="10" t="s">
        <v>84</v>
      </c>
    </row>
    <row r="1118" spans="1:13" x14ac:dyDescent="0.25">
      <c r="A1118" s="4" t="s">
        <v>3322</v>
      </c>
      <c r="B1118" s="9">
        <v>2966</v>
      </c>
      <c r="C1118" s="9" t="s">
        <v>3323</v>
      </c>
      <c r="D1118" s="9" t="s">
        <v>3324</v>
      </c>
      <c r="E1118" s="10">
        <v>4183.09</v>
      </c>
      <c r="F1118" s="10">
        <v>12424503.3209721</v>
      </c>
      <c r="G1118" s="10">
        <v>10355110.3197647</v>
      </c>
      <c r="H1118" s="16">
        <v>0.199842680309991</v>
      </c>
      <c r="I1118" s="10">
        <v>2069393.0012074199</v>
      </c>
      <c r="J1118" s="10">
        <v>2970.1735609255602</v>
      </c>
      <c r="K1118" s="10">
        <v>2475.4691674730202</v>
      </c>
      <c r="L1118" s="10" t="s">
        <v>27</v>
      </c>
      <c r="M1118" s="10" t="s">
        <v>14</v>
      </c>
    </row>
    <row r="1119" spans="1:13" x14ac:dyDescent="0.25">
      <c r="A1119" s="4" t="s">
        <v>3325</v>
      </c>
      <c r="B1119" s="9">
        <v>3028</v>
      </c>
      <c r="C1119" s="9" t="s">
        <v>3326</v>
      </c>
      <c r="D1119" s="9" t="s">
        <v>3327</v>
      </c>
      <c r="E1119" s="10">
        <v>19187.650000000001</v>
      </c>
      <c r="F1119" s="10">
        <v>15223328.7183233</v>
      </c>
      <c r="G1119" s="10">
        <v>18207016.2759954</v>
      </c>
      <c r="H1119" s="16">
        <v>-0.16387570112769601</v>
      </c>
      <c r="I1119" s="10">
        <v>-2983687.5576721202</v>
      </c>
      <c r="J1119" s="10">
        <v>793.39203697812502</v>
      </c>
      <c r="K1119" s="10">
        <v>948.89245300990206</v>
      </c>
      <c r="L1119" s="10" t="s">
        <v>13</v>
      </c>
      <c r="M1119" s="10" t="s">
        <v>14</v>
      </c>
    </row>
    <row r="1120" spans="1:13" x14ac:dyDescent="0.25">
      <c r="A1120" s="4" t="s">
        <v>3328</v>
      </c>
      <c r="B1120" s="9">
        <v>3029</v>
      </c>
      <c r="C1120" s="9" t="s">
        <v>3329</v>
      </c>
      <c r="D1120" s="9" t="s">
        <v>3330</v>
      </c>
      <c r="E1120" s="10">
        <v>691.71</v>
      </c>
      <c r="F1120" s="10">
        <v>1367016.2199049999</v>
      </c>
      <c r="G1120" s="10">
        <v>1561520.4585637699</v>
      </c>
      <c r="H1120" s="16">
        <v>-0.124560800719617</v>
      </c>
      <c r="I1120" s="10">
        <v>-194504.238658766</v>
      </c>
      <c r="J1120" s="10">
        <v>1976.2851771768501</v>
      </c>
      <c r="K1120" s="10">
        <v>2257.47850770376</v>
      </c>
      <c r="L1120" s="10" t="s">
        <v>27</v>
      </c>
      <c r="M1120" s="10" t="s">
        <v>43</v>
      </c>
    </row>
    <row r="1121" spans="1:13" x14ac:dyDescent="0.25">
      <c r="A1121" s="4" t="s">
        <v>3331</v>
      </c>
      <c r="B1121" s="9">
        <v>3033</v>
      </c>
      <c r="C1121" s="9" t="s">
        <v>3332</v>
      </c>
      <c r="D1121" s="9" t="s">
        <v>3333</v>
      </c>
      <c r="E1121" s="10">
        <v>797.81</v>
      </c>
      <c r="F1121" s="10">
        <v>2868865.6882048999</v>
      </c>
      <c r="G1121" s="10">
        <v>2973123.8642981802</v>
      </c>
      <c r="H1121" s="16">
        <v>-3.50668794345326E-2</v>
      </c>
      <c r="I1121" s="10">
        <v>-104258.17609327599</v>
      </c>
      <c r="J1121" s="10">
        <v>3595.9259575649598</v>
      </c>
      <c r="K1121" s="10">
        <v>3726.6064154349701</v>
      </c>
      <c r="L1121" s="10" t="s">
        <v>13</v>
      </c>
      <c r="M1121" s="10" t="s">
        <v>14</v>
      </c>
    </row>
    <row r="1122" spans="1:13" x14ac:dyDescent="0.25">
      <c r="A1122" s="4" t="s">
        <v>3334</v>
      </c>
      <c r="B1122" s="9">
        <v>3034</v>
      </c>
      <c r="C1122" s="9" t="s">
        <v>3335</v>
      </c>
      <c r="D1122" s="9" t="s">
        <v>3336</v>
      </c>
      <c r="E1122" s="10">
        <v>354.02</v>
      </c>
      <c r="F1122" s="10">
        <v>2472642.6715850001</v>
      </c>
      <c r="G1122" s="10">
        <v>2251498.08571081</v>
      </c>
      <c r="H1122" s="16">
        <v>9.8221085453144896E-2</v>
      </c>
      <c r="I1122" s="10">
        <v>221144.585874193</v>
      </c>
      <c r="J1122" s="10">
        <v>6984.4717009914702</v>
      </c>
      <c r="K1122" s="10">
        <v>6359.8047729247101</v>
      </c>
      <c r="L1122" s="10" t="s">
        <v>27</v>
      </c>
      <c r="M1122" s="10" t="s">
        <v>71</v>
      </c>
    </row>
    <row r="1123" spans="1:13" x14ac:dyDescent="0.25">
      <c r="A1123" s="4" t="s">
        <v>3337</v>
      </c>
      <c r="B1123" s="9">
        <v>3035</v>
      </c>
      <c r="C1123" s="9" t="s">
        <v>3338</v>
      </c>
      <c r="D1123" s="9" t="s">
        <v>3339</v>
      </c>
      <c r="E1123" s="10">
        <v>185.13</v>
      </c>
      <c r="F1123" s="10">
        <v>2218911.9928902001</v>
      </c>
      <c r="G1123" s="10">
        <v>1541594.7303325799</v>
      </c>
      <c r="H1123" s="16">
        <v>0.439361428286341</v>
      </c>
      <c r="I1123" s="10">
        <v>677317.26255761902</v>
      </c>
      <c r="J1123" s="10">
        <v>11985.6964991638</v>
      </c>
      <c r="K1123" s="10">
        <v>8327.0930175151607</v>
      </c>
      <c r="L1123" s="10" t="s">
        <v>27</v>
      </c>
      <c r="M1123" s="10" t="s">
        <v>84</v>
      </c>
    </row>
    <row r="1124" spans="1:13" x14ac:dyDescent="0.25">
      <c r="A1124" s="4" t="s">
        <v>3340</v>
      </c>
      <c r="B1124" s="9">
        <v>3037</v>
      </c>
      <c r="C1124" s="9" t="s">
        <v>3341</v>
      </c>
      <c r="D1124" s="9" t="s">
        <v>3342</v>
      </c>
      <c r="E1124" s="10">
        <v>3931.07</v>
      </c>
      <c r="F1124" s="10">
        <v>9498030.8937050607</v>
      </c>
      <c r="G1124" s="10">
        <v>9017344.7069347091</v>
      </c>
      <c r="H1124" s="16">
        <v>5.3306843909459098E-2</v>
      </c>
      <c r="I1124" s="10">
        <v>480686.18677035498</v>
      </c>
      <c r="J1124" s="10">
        <v>2416.14392358952</v>
      </c>
      <c r="K1124" s="10">
        <v>2293.8652089468501</v>
      </c>
      <c r="L1124" s="10" t="s">
        <v>13</v>
      </c>
      <c r="M1124" s="10" t="s">
        <v>14</v>
      </c>
    </row>
    <row r="1125" spans="1:13" x14ac:dyDescent="0.25">
      <c r="A1125" s="4" t="s">
        <v>3343</v>
      </c>
      <c r="B1125" s="9">
        <v>3038</v>
      </c>
      <c r="C1125" s="9" t="s">
        <v>3344</v>
      </c>
      <c r="D1125" s="9" t="s">
        <v>3345</v>
      </c>
      <c r="E1125" s="10">
        <v>4483.08</v>
      </c>
      <c r="F1125" s="10">
        <v>17255430.887398299</v>
      </c>
      <c r="G1125" s="10">
        <v>16547040.654804099</v>
      </c>
      <c r="H1125" s="16">
        <v>4.2810690284278599E-2</v>
      </c>
      <c r="I1125" s="10">
        <v>708390.23259418597</v>
      </c>
      <c r="J1125" s="10">
        <v>3849.0124841399902</v>
      </c>
      <c r="K1125" s="10">
        <v>3690.9982991166999</v>
      </c>
      <c r="L1125" s="10" t="s">
        <v>13</v>
      </c>
      <c r="M1125" s="10" t="s">
        <v>14</v>
      </c>
    </row>
    <row r="1126" spans="1:13" x14ac:dyDescent="0.25">
      <c r="A1126" s="4" t="s">
        <v>3346</v>
      </c>
      <c r="B1126" s="9">
        <v>3039</v>
      </c>
      <c r="C1126" s="9" t="s">
        <v>3347</v>
      </c>
      <c r="D1126" s="9" t="s">
        <v>3348</v>
      </c>
      <c r="E1126" s="10">
        <v>4840.7299999999996</v>
      </c>
      <c r="F1126" s="10">
        <v>23046408.389799699</v>
      </c>
      <c r="G1126" s="10">
        <v>23338557.050120201</v>
      </c>
      <c r="H1126" s="16">
        <v>-1.2517854454031399E-2</v>
      </c>
      <c r="I1126" s="10">
        <v>-292148.66032051301</v>
      </c>
      <c r="J1126" s="10">
        <v>4760.9365508507399</v>
      </c>
      <c r="K1126" s="10">
        <v>4821.2887415989298</v>
      </c>
      <c r="L1126" s="10" t="s">
        <v>13</v>
      </c>
      <c r="M1126" s="10" t="s">
        <v>14</v>
      </c>
    </row>
    <row r="1127" spans="1:13" x14ac:dyDescent="0.25">
      <c r="A1127" s="4" t="s">
        <v>3349</v>
      </c>
      <c r="B1127" s="9">
        <v>3040</v>
      </c>
      <c r="C1127" s="9" t="s">
        <v>3350</v>
      </c>
      <c r="D1127" s="9" t="s">
        <v>3351</v>
      </c>
      <c r="E1127" s="10">
        <v>777.74</v>
      </c>
      <c r="F1127" s="10">
        <v>5976780.9294205504</v>
      </c>
      <c r="G1127" s="10">
        <v>5844863.7469092105</v>
      </c>
      <c r="H1127" s="16">
        <v>2.25697617983136E-2</v>
      </c>
      <c r="I1127" s="10">
        <v>131917.18251134001</v>
      </c>
      <c r="J1127" s="10">
        <v>7684.8058855408599</v>
      </c>
      <c r="K1127" s="10">
        <v>7515.1898409612604</v>
      </c>
      <c r="L1127" s="10" t="s">
        <v>27</v>
      </c>
      <c r="M1127" s="10" t="s">
        <v>297</v>
      </c>
    </row>
    <row r="1128" spans="1:13" x14ac:dyDescent="0.25">
      <c r="A1128" s="4" t="s">
        <v>3352</v>
      </c>
      <c r="B1128" s="9">
        <v>3041</v>
      </c>
      <c r="C1128" s="9" t="s">
        <v>3353</v>
      </c>
      <c r="D1128" s="9" t="s">
        <v>3354</v>
      </c>
      <c r="E1128" s="10">
        <v>5642.11</v>
      </c>
      <c r="F1128" s="10">
        <v>3485349.0241519902</v>
      </c>
      <c r="G1128" s="10">
        <v>3785789.84850454</v>
      </c>
      <c r="H1128" s="16">
        <v>-7.9360143160410401E-2</v>
      </c>
      <c r="I1128" s="10">
        <v>-300440.82435254799</v>
      </c>
      <c r="J1128" s="10">
        <v>617.73858080611501</v>
      </c>
      <c r="K1128" s="10">
        <v>670.98830907311901</v>
      </c>
      <c r="L1128" s="10" t="s">
        <v>13</v>
      </c>
      <c r="M1128" s="10" t="s">
        <v>71</v>
      </c>
    </row>
    <row r="1129" spans="1:13" x14ac:dyDescent="0.25">
      <c r="A1129" s="4" t="s">
        <v>3355</v>
      </c>
      <c r="B1129" s="9">
        <v>3042</v>
      </c>
      <c r="C1129" s="9" t="s">
        <v>3356</v>
      </c>
      <c r="D1129" s="9" t="s">
        <v>3357</v>
      </c>
      <c r="E1129" s="10">
        <v>624.97</v>
      </c>
      <c r="F1129" s="10">
        <v>1880293.8861618999</v>
      </c>
      <c r="G1129" s="10">
        <v>1619040.1621141699</v>
      </c>
      <c r="H1129" s="16">
        <v>0.161363337464449</v>
      </c>
      <c r="I1129" s="10">
        <v>261253.72404772599</v>
      </c>
      <c r="J1129" s="10">
        <v>3008.6146313613399</v>
      </c>
      <c r="K1129" s="10">
        <v>2590.5886076358402</v>
      </c>
      <c r="L1129" s="10" t="s">
        <v>13</v>
      </c>
      <c r="M1129" s="10" t="s">
        <v>71</v>
      </c>
    </row>
    <row r="1130" spans="1:13" x14ac:dyDescent="0.25">
      <c r="A1130" s="4" t="s">
        <v>3358</v>
      </c>
      <c r="B1130" s="9">
        <v>3043</v>
      </c>
      <c r="C1130" s="9" t="s">
        <v>3359</v>
      </c>
      <c r="D1130" s="9" t="s">
        <v>3360</v>
      </c>
      <c r="E1130" s="10">
        <v>404.57</v>
      </c>
      <c r="F1130" s="10">
        <v>1541750.1471843999</v>
      </c>
      <c r="G1130" s="10">
        <v>1364074.51220183</v>
      </c>
      <c r="H1130" s="16">
        <v>0.13025361400219701</v>
      </c>
      <c r="I1130" s="10">
        <v>177675.634982572</v>
      </c>
      <c r="J1130" s="10">
        <v>3810.8365602600302</v>
      </c>
      <c r="K1130" s="10">
        <v>3371.6650077905601</v>
      </c>
      <c r="L1130" s="10" t="s">
        <v>27</v>
      </c>
      <c r="M1130" s="10" t="s">
        <v>297</v>
      </c>
    </row>
    <row r="1131" spans="1:13" x14ac:dyDescent="0.25">
      <c r="A1131" s="4" t="s">
        <v>3361</v>
      </c>
      <c r="B1131" s="9">
        <v>3044</v>
      </c>
      <c r="C1131" s="9" t="s">
        <v>3362</v>
      </c>
      <c r="D1131" s="9" t="s">
        <v>3363</v>
      </c>
      <c r="E1131" s="10">
        <v>694.79</v>
      </c>
      <c r="F1131" s="10">
        <v>3796765.8909129701</v>
      </c>
      <c r="G1131" s="10">
        <v>3318892.9579488202</v>
      </c>
      <c r="H1131" s="16">
        <v>0.14398564190497101</v>
      </c>
      <c r="I1131" s="10">
        <v>477872.93296414899</v>
      </c>
      <c r="J1131" s="10">
        <v>5464.6236861684401</v>
      </c>
      <c r="K1131" s="10">
        <v>4776.8289093809899</v>
      </c>
      <c r="L1131" s="10" t="s">
        <v>27</v>
      </c>
      <c r="M1131" s="10" t="s">
        <v>71</v>
      </c>
    </row>
    <row r="1132" spans="1:13" x14ac:dyDescent="0.25">
      <c r="A1132" s="4" t="s">
        <v>3364</v>
      </c>
      <c r="B1132" s="9">
        <v>3046</v>
      </c>
      <c r="C1132" s="9" t="s">
        <v>3365</v>
      </c>
      <c r="D1132" s="9" t="s">
        <v>3366</v>
      </c>
      <c r="E1132" s="10">
        <v>675.58</v>
      </c>
      <c r="F1132" s="10">
        <v>675516.68866693997</v>
      </c>
      <c r="G1132" s="10">
        <v>1278448.3278222601</v>
      </c>
      <c r="H1132" s="16">
        <v>-0.47161205191794298</v>
      </c>
      <c r="I1132" s="10">
        <v>-602931.63915531896</v>
      </c>
      <c r="J1132" s="10">
        <v>999.90628595716203</v>
      </c>
      <c r="K1132" s="10">
        <v>1892.37148497922</v>
      </c>
      <c r="L1132" s="10" t="s">
        <v>13</v>
      </c>
      <c r="M1132" s="10" t="s">
        <v>71</v>
      </c>
    </row>
    <row r="1133" spans="1:13" x14ac:dyDescent="0.25">
      <c r="A1133" s="4" t="s">
        <v>3367</v>
      </c>
      <c r="B1133" s="9">
        <v>3050</v>
      </c>
      <c r="C1133" s="9" t="s">
        <v>3368</v>
      </c>
      <c r="D1133" s="9" t="s">
        <v>3369</v>
      </c>
      <c r="E1133" s="10">
        <v>2322.08</v>
      </c>
      <c r="F1133" s="10">
        <v>3322788.92383894</v>
      </c>
      <c r="G1133" s="10">
        <v>3769373.0131270201</v>
      </c>
      <c r="H1133" s="16">
        <v>-0.118477021969656</v>
      </c>
      <c r="I1133" s="10">
        <v>-446584.08928807999</v>
      </c>
      <c r="J1133" s="10">
        <v>1430.9536811130299</v>
      </c>
      <c r="K1133" s="10">
        <v>1623.27439757761</v>
      </c>
      <c r="L1133" s="10" t="s">
        <v>13</v>
      </c>
      <c r="M1133" s="10" t="s">
        <v>14</v>
      </c>
    </row>
    <row r="1134" spans="1:13" x14ac:dyDescent="0.25">
      <c r="A1134" s="4" t="s">
        <v>3370</v>
      </c>
      <c r="B1134" s="9">
        <v>3051</v>
      </c>
      <c r="C1134" s="9" t="s">
        <v>3371</v>
      </c>
      <c r="D1134" s="9" t="s">
        <v>3372</v>
      </c>
      <c r="E1134" s="10">
        <v>1566.91</v>
      </c>
      <c r="F1134" s="10">
        <v>4416100.3275249396</v>
      </c>
      <c r="G1134" s="10">
        <v>4258176.3792498</v>
      </c>
      <c r="H1134" s="16">
        <v>3.7087225659488299E-2</v>
      </c>
      <c r="I1134" s="10">
        <v>157923.94827513999</v>
      </c>
      <c r="J1134" s="10">
        <v>2818.3496994243101</v>
      </c>
      <c r="K1134" s="10">
        <v>2717.56283337894</v>
      </c>
      <c r="L1134" s="10" t="s">
        <v>13</v>
      </c>
      <c r="M1134" s="10" t="s">
        <v>71</v>
      </c>
    </row>
    <row r="1135" spans="1:13" x14ac:dyDescent="0.25">
      <c r="A1135" s="4" t="s">
        <v>3373</v>
      </c>
      <c r="B1135" s="9">
        <v>3052</v>
      </c>
      <c r="C1135" s="9" t="s">
        <v>3374</v>
      </c>
      <c r="D1135" s="9" t="s">
        <v>3375</v>
      </c>
      <c r="E1135" s="10">
        <v>3129.06</v>
      </c>
      <c r="F1135" s="10">
        <v>12690719.7272598</v>
      </c>
      <c r="G1135" s="10">
        <v>13149852.0167858</v>
      </c>
      <c r="H1135" s="16">
        <v>-3.4915395925364301E-2</v>
      </c>
      <c r="I1135" s="10">
        <v>-459132.28952602699</v>
      </c>
      <c r="J1135" s="10">
        <v>4055.7610679436598</v>
      </c>
      <c r="K1135" s="10">
        <v>4202.4927667688798</v>
      </c>
      <c r="L1135" s="10" t="s">
        <v>13</v>
      </c>
      <c r="M1135" s="10" t="s">
        <v>14</v>
      </c>
    </row>
    <row r="1136" spans="1:13" x14ac:dyDescent="0.25">
      <c r="A1136" s="4" t="s">
        <v>3376</v>
      </c>
      <c r="B1136" s="9">
        <v>3054</v>
      </c>
      <c r="C1136" s="9" t="s">
        <v>3377</v>
      </c>
      <c r="D1136" s="9" t="s">
        <v>3378</v>
      </c>
      <c r="E1136" s="10">
        <v>349.85</v>
      </c>
      <c r="F1136" s="10">
        <v>713670.82938729005</v>
      </c>
      <c r="G1136" s="10">
        <v>692665.18598994694</v>
      </c>
      <c r="H1136" s="16">
        <v>3.0325825264802202E-2</v>
      </c>
      <c r="I1136" s="10">
        <v>21005.643397342901</v>
      </c>
      <c r="J1136" s="10">
        <v>2039.93376986506</v>
      </c>
      <c r="K1136" s="10">
        <v>1979.8919136485599</v>
      </c>
      <c r="L1136" s="10" t="s">
        <v>27</v>
      </c>
      <c r="M1136" s="10" t="s">
        <v>71</v>
      </c>
    </row>
    <row r="1137" spans="1:13" x14ac:dyDescent="0.25">
      <c r="A1137" s="4" t="s">
        <v>3379</v>
      </c>
      <c r="B1137" s="9">
        <v>3055</v>
      </c>
      <c r="C1137" s="9" t="s">
        <v>3380</v>
      </c>
      <c r="D1137" s="9" t="s">
        <v>3381</v>
      </c>
      <c r="E1137" s="10">
        <v>138.32</v>
      </c>
      <c r="F1137" s="10">
        <v>609855.44295761001</v>
      </c>
      <c r="G1137" s="10">
        <v>476354.20287838503</v>
      </c>
      <c r="H1137" s="16">
        <v>0.28025624477025701</v>
      </c>
      <c r="I1137" s="10">
        <v>133501.24007922501</v>
      </c>
      <c r="J1137" s="10">
        <v>4409.0185291903599</v>
      </c>
      <c r="K1137" s="10">
        <v>3443.8562961132502</v>
      </c>
      <c r="L1137" s="10" t="s">
        <v>27</v>
      </c>
      <c r="M1137" s="10" t="s">
        <v>84</v>
      </c>
    </row>
    <row r="1138" spans="1:13" x14ac:dyDescent="0.25">
      <c r="A1138" s="4" t="s">
        <v>3382</v>
      </c>
      <c r="B1138" s="9">
        <v>3058</v>
      </c>
      <c r="C1138" s="9" t="s">
        <v>3383</v>
      </c>
      <c r="D1138" s="9" t="s">
        <v>3384</v>
      </c>
      <c r="E1138" s="10">
        <v>2946.6</v>
      </c>
      <c r="F1138" s="10">
        <v>5125798.4279047297</v>
      </c>
      <c r="G1138" s="10">
        <v>4658300.7922305996</v>
      </c>
      <c r="H1138" s="16">
        <v>0.100357975262965</v>
      </c>
      <c r="I1138" s="10">
        <v>467497.63567413</v>
      </c>
      <c r="J1138" s="10">
        <v>1739.56371000636</v>
      </c>
      <c r="K1138" s="10">
        <v>1580.9070767089499</v>
      </c>
      <c r="L1138" s="10" t="s">
        <v>13</v>
      </c>
      <c r="M1138" s="10" t="s">
        <v>43</v>
      </c>
    </row>
    <row r="1139" spans="1:13" x14ac:dyDescent="0.25">
      <c r="A1139" s="4" t="s">
        <v>3385</v>
      </c>
      <c r="B1139" s="9">
        <v>3059</v>
      </c>
      <c r="C1139" s="9" t="s">
        <v>3386</v>
      </c>
      <c r="D1139" s="9" t="s">
        <v>3387</v>
      </c>
      <c r="E1139" s="10">
        <v>1498.47</v>
      </c>
      <c r="F1139" s="10">
        <v>4787352.63549235</v>
      </c>
      <c r="G1139" s="10">
        <v>4553638.7549683899</v>
      </c>
      <c r="H1139" s="16">
        <v>5.1324642357489299E-2</v>
      </c>
      <c r="I1139" s="10">
        <v>233713.88052395501</v>
      </c>
      <c r="J1139" s="10">
        <v>3194.8271473518698</v>
      </c>
      <c r="K1139" s="10">
        <v>3038.8588059610101</v>
      </c>
      <c r="L1139" s="10" t="s">
        <v>13</v>
      </c>
      <c r="M1139" s="10" t="s">
        <v>14</v>
      </c>
    </row>
    <row r="1140" spans="1:13" x14ac:dyDescent="0.25">
      <c r="A1140" s="4" t="s">
        <v>3388</v>
      </c>
      <c r="B1140" s="9">
        <v>3060</v>
      </c>
      <c r="C1140" s="9" t="s">
        <v>3389</v>
      </c>
      <c r="D1140" s="9" t="s">
        <v>3390</v>
      </c>
      <c r="E1140" s="10">
        <v>1210.6199999999999</v>
      </c>
      <c r="F1140" s="10">
        <v>5595650.1142253997</v>
      </c>
      <c r="G1140" s="10">
        <v>5389680.9029993201</v>
      </c>
      <c r="H1140" s="16">
        <v>3.8215474150140399E-2</v>
      </c>
      <c r="I1140" s="10">
        <v>205969.211226076</v>
      </c>
      <c r="J1140" s="10">
        <v>4622.1358594979401</v>
      </c>
      <c r="K1140" s="10">
        <v>4452.0005476527103</v>
      </c>
      <c r="L1140" s="10" t="s">
        <v>13</v>
      </c>
      <c r="M1140" s="10" t="s">
        <v>14</v>
      </c>
    </row>
    <row r="1141" spans="1:13" x14ac:dyDescent="0.25">
      <c r="A1141" s="4" t="s">
        <v>3391</v>
      </c>
      <c r="B1141" s="9">
        <v>3062</v>
      </c>
      <c r="C1141" s="9" t="s">
        <v>3392</v>
      </c>
      <c r="D1141" s="9" t="s">
        <v>3393</v>
      </c>
      <c r="E1141" s="10">
        <v>789.24</v>
      </c>
      <c r="F1141" s="10">
        <v>621588.10686840001</v>
      </c>
      <c r="G1141" s="10">
        <v>565176.31787708204</v>
      </c>
      <c r="H1141" s="16">
        <v>9.9812726059032505E-2</v>
      </c>
      <c r="I1141" s="10">
        <v>56411.788991317902</v>
      </c>
      <c r="J1141" s="10">
        <v>787.578058471948</v>
      </c>
      <c r="K1141" s="10">
        <v>716.10196882707703</v>
      </c>
      <c r="L1141" s="10" t="s">
        <v>13</v>
      </c>
      <c r="M1141" s="10" t="s">
        <v>14</v>
      </c>
    </row>
    <row r="1142" spans="1:13" x14ac:dyDescent="0.25">
      <c r="A1142" s="4" t="s">
        <v>3394</v>
      </c>
      <c r="B1142" s="9">
        <v>3063</v>
      </c>
      <c r="C1142" s="9" t="s">
        <v>3395</v>
      </c>
      <c r="D1142" s="9" t="s">
        <v>3396</v>
      </c>
      <c r="E1142" s="10">
        <v>8270.4699999999993</v>
      </c>
      <c r="F1142" s="10">
        <v>12381979.9861921</v>
      </c>
      <c r="G1142" s="10">
        <v>11157618.3709749</v>
      </c>
      <c r="H1142" s="16">
        <v>0.10973324006153801</v>
      </c>
      <c r="I1142" s="10">
        <v>1224361.61521721</v>
      </c>
      <c r="J1142" s="10">
        <v>1497.1313584587199</v>
      </c>
      <c r="K1142" s="10">
        <v>1349.0912089609001</v>
      </c>
      <c r="L1142" s="10" t="s">
        <v>27</v>
      </c>
      <c r="M1142" s="10" t="s">
        <v>43</v>
      </c>
    </row>
    <row r="1143" spans="1:13" x14ac:dyDescent="0.25">
      <c r="A1143" s="4" t="s">
        <v>3397</v>
      </c>
      <c r="B1143" s="9">
        <v>3064</v>
      </c>
      <c r="C1143" s="9" t="s">
        <v>3398</v>
      </c>
      <c r="D1143" s="9" t="s">
        <v>3399</v>
      </c>
      <c r="E1143" s="10">
        <v>7541.27</v>
      </c>
      <c r="F1143" s="10">
        <v>23873125.253352001</v>
      </c>
      <c r="G1143" s="10">
        <v>21855092.671627399</v>
      </c>
      <c r="H1143" s="16">
        <v>9.2336949197405302E-2</v>
      </c>
      <c r="I1143" s="10">
        <v>2018032.58172464</v>
      </c>
      <c r="J1143" s="10">
        <v>3165.66377458333</v>
      </c>
      <c r="K1143" s="10">
        <v>2898.06526906308</v>
      </c>
      <c r="L1143" s="10" t="s">
        <v>13</v>
      </c>
      <c r="M1143" s="10" t="s">
        <v>14</v>
      </c>
    </row>
    <row r="1144" spans="1:13" x14ac:dyDescent="0.25">
      <c r="A1144" s="4" t="s">
        <v>3400</v>
      </c>
      <c r="B1144" s="9">
        <v>3065</v>
      </c>
      <c r="C1144" s="9" t="s">
        <v>3401</v>
      </c>
      <c r="D1144" s="9" t="s">
        <v>3402</v>
      </c>
      <c r="E1144" s="10">
        <v>9906.42</v>
      </c>
      <c r="F1144" s="10">
        <v>47442881.843913302</v>
      </c>
      <c r="G1144" s="10">
        <v>41666085.9653975</v>
      </c>
      <c r="H1144" s="16">
        <v>0.138645033356702</v>
      </c>
      <c r="I1144" s="10">
        <v>5776795.8785157697</v>
      </c>
      <c r="J1144" s="10">
        <v>4789.1046254765397</v>
      </c>
      <c r="K1144" s="10">
        <v>4205.9680455096304</v>
      </c>
      <c r="L1144" s="10" t="s">
        <v>13</v>
      </c>
      <c r="M1144" s="10" t="s">
        <v>14</v>
      </c>
    </row>
    <row r="1145" spans="1:13" x14ac:dyDescent="0.25">
      <c r="A1145" s="4" t="s">
        <v>3403</v>
      </c>
      <c r="B1145" s="9">
        <v>3066</v>
      </c>
      <c r="C1145" s="9" t="s">
        <v>3404</v>
      </c>
      <c r="D1145" s="9" t="s">
        <v>3405</v>
      </c>
      <c r="E1145" s="10">
        <v>990.43</v>
      </c>
      <c r="F1145" s="10">
        <v>7487517.9433024796</v>
      </c>
      <c r="G1145" s="10">
        <v>7231079.1811734503</v>
      </c>
      <c r="H1145" s="16">
        <v>3.5463415031697899E-2</v>
      </c>
      <c r="I1145" s="10">
        <v>256438.76212902501</v>
      </c>
      <c r="J1145" s="10">
        <v>7559.8658595786501</v>
      </c>
      <c r="K1145" s="10">
        <v>7300.9492656456796</v>
      </c>
      <c r="L1145" s="10" t="s">
        <v>13</v>
      </c>
      <c r="M1145" s="10" t="s">
        <v>14</v>
      </c>
    </row>
    <row r="1146" spans="1:13" x14ac:dyDescent="0.25">
      <c r="A1146" s="4" t="s">
        <v>3406</v>
      </c>
      <c r="B1146" s="9">
        <v>3067</v>
      </c>
      <c r="C1146" s="9" t="s">
        <v>3407</v>
      </c>
      <c r="D1146" s="9" t="s">
        <v>3408</v>
      </c>
      <c r="E1146" s="10">
        <v>5493.93</v>
      </c>
      <c r="F1146" s="10">
        <v>3609104.6247222</v>
      </c>
      <c r="G1146" s="10">
        <v>3650600.1566486601</v>
      </c>
      <c r="H1146" s="16">
        <v>-1.136676988601E-2</v>
      </c>
      <c r="I1146" s="10">
        <v>-41495.531926457297</v>
      </c>
      <c r="J1146" s="10">
        <v>656.92584811277197</v>
      </c>
      <c r="K1146" s="10">
        <v>664.47882602229299</v>
      </c>
      <c r="L1146" s="10" t="s">
        <v>13</v>
      </c>
      <c r="M1146" s="10" t="s">
        <v>14</v>
      </c>
    </row>
    <row r="1147" spans="1:13" x14ac:dyDescent="0.25">
      <c r="A1147" s="4" t="s">
        <v>3409</v>
      </c>
      <c r="B1147" s="9">
        <v>3068</v>
      </c>
      <c r="C1147" s="9" t="s">
        <v>3410</v>
      </c>
      <c r="D1147" s="9" t="s">
        <v>3411</v>
      </c>
      <c r="E1147" s="10">
        <v>10594</v>
      </c>
      <c r="F1147" s="10">
        <v>16684364.9764503</v>
      </c>
      <c r="G1147" s="10">
        <v>17309105.6992945</v>
      </c>
      <c r="H1147" s="16">
        <v>-3.6093183189105503E-2</v>
      </c>
      <c r="I1147" s="10">
        <v>-624740.72284422803</v>
      </c>
      <c r="J1147" s="10">
        <v>1574.88814200966</v>
      </c>
      <c r="K1147" s="10">
        <v>1633.8593259670099</v>
      </c>
      <c r="L1147" s="10" t="s">
        <v>13</v>
      </c>
      <c r="M1147" s="10" t="s">
        <v>14</v>
      </c>
    </row>
    <row r="1148" spans="1:13" x14ac:dyDescent="0.25">
      <c r="A1148" s="4" t="s">
        <v>3412</v>
      </c>
      <c r="B1148" s="9">
        <v>3069</v>
      </c>
      <c r="C1148" s="9" t="s">
        <v>3413</v>
      </c>
      <c r="D1148" s="9" t="s">
        <v>3414</v>
      </c>
      <c r="E1148" s="10">
        <v>9582.1200000000008</v>
      </c>
      <c r="F1148" s="10">
        <v>34350830.929607697</v>
      </c>
      <c r="G1148" s="10">
        <v>33241099.943700999</v>
      </c>
      <c r="H1148" s="16">
        <v>3.3384304002763002E-2</v>
      </c>
      <c r="I1148" s="10">
        <v>1109730.98590674</v>
      </c>
      <c r="J1148" s="10">
        <v>3584.8884098307799</v>
      </c>
      <c r="K1148" s="10">
        <v>3469.0757310178701</v>
      </c>
      <c r="L1148" s="10" t="s">
        <v>13</v>
      </c>
      <c r="M1148" s="10" t="s">
        <v>14</v>
      </c>
    </row>
    <row r="1149" spans="1:13" x14ac:dyDescent="0.25">
      <c r="A1149" s="4" t="s">
        <v>3415</v>
      </c>
      <c r="B1149" s="9">
        <v>3070</v>
      </c>
      <c r="C1149" s="9" t="s">
        <v>3416</v>
      </c>
      <c r="D1149" s="9" t="s">
        <v>3417</v>
      </c>
      <c r="E1149" s="10">
        <v>4908.1099999999997</v>
      </c>
      <c r="F1149" s="10">
        <v>28596490.653439298</v>
      </c>
      <c r="G1149" s="10">
        <v>27731663.606623098</v>
      </c>
      <c r="H1149" s="16">
        <v>3.1185545125740101E-2</v>
      </c>
      <c r="I1149" s="10">
        <v>864827.04681618896</v>
      </c>
      <c r="J1149" s="10">
        <v>5826.3752551265798</v>
      </c>
      <c r="K1149" s="10">
        <v>5650.1715745211704</v>
      </c>
      <c r="L1149" s="10" t="s">
        <v>13</v>
      </c>
      <c r="M1149" s="10" t="s">
        <v>14</v>
      </c>
    </row>
    <row r="1150" spans="1:13" x14ac:dyDescent="0.25">
      <c r="A1150" s="4" t="s">
        <v>3418</v>
      </c>
      <c r="B1150" s="9">
        <v>3071</v>
      </c>
      <c r="C1150" s="9" t="s">
        <v>3419</v>
      </c>
      <c r="D1150" s="9" t="s">
        <v>3420</v>
      </c>
      <c r="E1150" s="10">
        <v>794.76</v>
      </c>
      <c r="F1150" s="10">
        <v>7758481.1591188498</v>
      </c>
      <c r="G1150" s="10">
        <v>11609363.480032099</v>
      </c>
      <c r="H1150" s="16">
        <v>-0.33170486284943501</v>
      </c>
      <c r="I1150" s="10">
        <v>-3850882.3209132999</v>
      </c>
      <c r="J1150" s="10">
        <v>9762.0428294313406</v>
      </c>
      <c r="K1150" s="10">
        <v>14607.3827067695</v>
      </c>
      <c r="L1150" s="10" t="s">
        <v>13</v>
      </c>
      <c r="M1150" s="10" t="s">
        <v>71</v>
      </c>
    </row>
    <row r="1151" spans="1:13" x14ac:dyDescent="0.25">
      <c r="A1151" s="4" t="s">
        <v>3421</v>
      </c>
      <c r="B1151" s="9">
        <v>3072</v>
      </c>
      <c r="C1151" s="9" t="s">
        <v>3422</v>
      </c>
      <c r="D1151" s="9" t="s">
        <v>3423</v>
      </c>
      <c r="E1151" s="10">
        <v>8430.1299999999992</v>
      </c>
      <c r="F1151" s="10">
        <v>4964114.5845971899</v>
      </c>
      <c r="G1151" s="10">
        <v>5768134.5011187298</v>
      </c>
      <c r="H1151" s="16">
        <v>-0.13938993904625399</v>
      </c>
      <c r="I1151" s="10">
        <v>-804019.91652153595</v>
      </c>
      <c r="J1151" s="10">
        <v>588.85385926399601</v>
      </c>
      <c r="K1151" s="10">
        <v>684.22841653909495</v>
      </c>
      <c r="L1151" s="10" t="s">
        <v>13</v>
      </c>
      <c r="M1151" s="10" t="s">
        <v>14</v>
      </c>
    </row>
    <row r="1152" spans="1:13" x14ac:dyDescent="0.25">
      <c r="A1152" s="4" t="s">
        <v>3424</v>
      </c>
      <c r="B1152" s="9">
        <v>3073</v>
      </c>
      <c r="C1152" s="9" t="s">
        <v>3425</v>
      </c>
      <c r="D1152" s="9" t="s">
        <v>3426</v>
      </c>
      <c r="E1152" s="10">
        <v>6312.28</v>
      </c>
      <c r="F1152" s="10">
        <v>7339693.1089928402</v>
      </c>
      <c r="G1152" s="10">
        <v>7430606.8457777202</v>
      </c>
      <c r="H1152" s="16">
        <v>-1.22350352631755E-2</v>
      </c>
      <c r="I1152" s="10">
        <v>-90913.736784883804</v>
      </c>
      <c r="J1152" s="10">
        <v>1162.7641848892699</v>
      </c>
      <c r="K1152" s="10">
        <v>1177.16686296833</v>
      </c>
      <c r="L1152" s="10" t="s">
        <v>13</v>
      </c>
      <c r="M1152" s="10" t="s">
        <v>14</v>
      </c>
    </row>
    <row r="1153" spans="1:13" x14ac:dyDescent="0.25">
      <c r="A1153" s="4" t="s">
        <v>3427</v>
      </c>
      <c r="B1153" s="9">
        <v>3074</v>
      </c>
      <c r="C1153" s="9" t="s">
        <v>3428</v>
      </c>
      <c r="D1153" s="9" t="s">
        <v>3429</v>
      </c>
      <c r="E1153" s="10">
        <v>2960.12</v>
      </c>
      <c r="F1153" s="10">
        <v>8174420.4930224102</v>
      </c>
      <c r="G1153" s="10">
        <v>8819276.0740962904</v>
      </c>
      <c r="H1153" s="16">
        <v>-7.3118879107087795E-2</v>
      </c>
      <c r="I1153" s="10">
        <v>-644855.58107387798</v>
      </c>
      <c r="J1153" s="10">
        <v>2761.5165915646699</v>
      </c>
      <c r="K1153" s="10">
        <v>2979.3643751254299</v>
      </c>
      <c r="L1153" s="10" t="s">
        <v>13</v>
      </c>
      <c r="M1153" s="10" t="s">
        <v>14</v>
      </c>
    </row>
    <row r="1154" spans="1:13" x14ac:dyDescent="0.25">
      <c r="A1154" s="4" t="s">
        <v>3430</v>
      </c>
      <c r="B1154" s="9">
        <v>3075</v>
      </c>
      <c r="C1154" s="9" t="s">
        <v>3431</v>
      </c>
      <c r="D1154" s="9" t="s">
        <v>3432</v>
      </c>
      <c r="E1154" s="10">
        <v>3155.61</v>
      </c>
      <c r="F1154" s="10">
        <v>13548984.142582901</v>
      </c>
      <c r="G1154" s="10">
        <v>14243357.3676016</v>
      </c>
      <c r="H1154" s="16">
        <v>-4.87506707230543E-2</v>
      </c>
      <c r="I1154" s="10">
        <v>-694373.225018734</v>
      </c>
      <c r="J1154" s="10">
        <v>4293.6180778305497</v>
      </c>
      <c r="K1154" s="10">
        <v>4513.6621342946701</v>
      </c>
      <c r="L1154" s="10" t="s">
        <v>13</v>
      </c>
      <c r="M1154" s="10" t="s">
        <v>14</v>
      </c>
    </row>
    <row r="1155" spans="1:13" x14ac:dyDescent="0.25">
      <c r="A1155" s="4" t="s">
        <v>3433</v>
      </c>
      <c r="B1155" s="9">
        <v>3076</v>
      </c>
      <c r="C1155" s="9" t="s">
        <v>3434</v>
      </c>
      <c r="D1155" s="9" t="s">
        <v>3435</v>
      </c>
      <c r="E1155" s="10">
        <v>916.13</v>
      </c>
      <c r="F1155" s="10">
        <v>6691768.0717002004</v>
      </c>
      <c r="G1155" s="10">
        <v>6755768.7568779401</v>
      </c>
      <c r="H1155" s="16">
        <v>-9.4734866572484498E-3</v>
      </c>
      <c r="I1155" s="10">
        <v>-64000.6851777388</v>
      </c>
      <c r="J1155" s="10">
        <v>7304.3870102498604</v>
      </c>
      <c r="K1155" s="10">
        <v>7374.2468392891196</v>
      </c>
      <c r="L1155" s="10" t="s">
        <v>13</v>
      </c>
      <c r="M1155" s="10" t="s">
        <v>14</v>
      </c>
    </row>
    <row r="1156" spans="1:13" x14ac:dyDescent="0.25">
      <c r="A1156" s="4" t="s">
        <v>3436</v>
      </c>
      <c r="B1156" s="9">
        <v>3077</v>
      </c>
      <c r="C1156" s="9" t="s">
        <v>3437</v>
      </c>
      <c r="D1156" s="9" t="s">
        <v>3438</v>
      </c>
      <c r="E1156" s="10">
        <v>1556.09</v>
      </c>
      <c r="F1156" s="10">
        <v>1739195.2419894999</v>
      </c>
      <c r="G1156" s="10">
        <v>2804657.6175881298</v>
      </c>
      <c r="H1156" s="16">
        <v>-0.37989035414414501</v>
      </c>
      <c r="I1156" s="10">
        <v>-1065462.3755986299</v>
      </c>
      <c r="J1156" s="10">
        <v>1117.67008462846</v>
      </c>
      <c r="K1156" s="10">
        <v>1802.37493820289</v>
      </c>
      <c r="L1156" s="10" t="s">
        <v>13</v>
      </c>
      <c r="M1156" s="10" t="s">
        <v>14</v>
      </c>
    </row>
    <row r="1157" spans="1:13" x14ac:dyDescent="0.25">
      <c r="A1157" s="4" t="s">
        <v>3439</v>
      </c>
      <c r="B1157" s="9">
        <v>3078</v>
      </c>
      <c r="C1157" s="9" t="s">
        <v>3440</v>
      </c>
      <c r="D1157" s="9" t="s">
        <v>3441</v>
      </c>
      <c r="E1157" s="10">
        <v>824.2</v>
      </c>
      <c r="F1157" s="10">
        <v>2596174.2282706699</v>
      </c>
      <c r="G1157" s="10">
        <v>2735390.3079437101</v>
      </c>
      <c r="H1157" s="16">
        <v>-5.0894411400359198E-2</v>
      </c>
      <c r="I1157" s="10">
        <v>-139216.07967304299</v>
      </c>
      <c r="J1157" s="10">
        <v>3149.9323322866699</v>
      </c>
      <c r="K1157" s="10">
        <v>3318.8428875803402</v>
      </c>
      <c r="L1157" s="10" t="s">
        <v>13</v>
      </c>
      <c r="M1157" s="10" t="s">
        <v>14</v>
      </c>
    </row>
    <row r="1158" spans="1:13" x14ac:dyDescent="0.25">
      <c r="A1158" s="4" t="s">
        <v>3442</v>
      </c>
      <c r="B1158" s="9">
        <v>3079</v>
      </c>
      <c r="C1158" s="9" t="s">
        <v>3443</v>
      </c>
      <c r="D1158" s="9" t="s">
        <v>3444</v>
      </c>
      <c r="E1158" s="10">
        <v>472.63</v>
      </c>
      <c r="F1158" s="10">
        <v>2145232.9411496799</v>
      </c>
      <c r="G1158" s="10">
        <v>2296825.9538914198</v>
      </c>
      <c r="H1158" s="16">
        <v>-6.6001088364966806E-2</v>
      </c>
      <c r="I1158" s="10">
        <v>-151593.01274173701</v>
      </c>
      <c r="J1158" s="10">
        <v>4538.9267315863999</v>
      </c>
      <c r="K1158" s="10">
        <v>4859.6702576887101</v>
      </c>
      <c r="L1158" s="10" t="s">
        <v>27</v>
      </c>
      <c r="M1158" s="10" t="s">
        <v>14</v>
      </c>
    </row>
    <row r="1159" spans="1:13" x14ac:dyDescent="0.25">
      <c r="A1159" s="4" t="s">
        <v>3445</v>
      </c>
      <c r="B1159" s="9">
        <v>3081</v>
      </c>
      <c r="C1159" s="9" t="s">
        <v>3446</v>
      </c>
      <c r="D1159" s="9" t="s">
        <v>3447</v>
      </c>
      <c r="E1159" s="10">
        <v>4098.07</v>
      </c>
      <c r="F1159" s="10">
        <v>6758100.7337796902</v>
      </c>
      <c r="G1159" s="10">
        <v>6964053.11582796</v>
      </c>
      <c r="H1159" s="16">
        <v>-2.9573637452617201E-2</v>
      </c>
      <c r="I1159" s="10">
        <v>-205952.38204826499</v>
      </c>
      <c r="J1159" s="10">
        <v>1649.0935327555901</v>
      </c>
      <c r="K1159" s="10">
        <v>1699.3494781270099</v>
      </c>
      <c r="L1159" s="10" t="s">
        <v>13</v>
      </c>
      <c r="M1159" s="10" t="s">
        <v>14</v>
      </c>
    </row>
    <row r="1160" spans="1:13" x14ac:dyDescent="0.25">
      <c r="A1160" s="4" t="s">
        <v>3448</v>
      </c>
      <c r="B1160" s="9">
        <v>3082</v>
      </c>
      <c r="C1160" s="9" t="s">
        <v>3449</v>
      </c>
      <c r="D1160" s="9" t="s">
        <v>3450</v>
      </c>
      <c r="E1160" s="10">
        <v>7562.04</v>
      </c>
      <c r="F1160" s="10">
        <v>29886240.463249899</v>
      </c>
      <c r="G1160" s="10">
        <v>27068513.299734</v>
      </c>
      <c r="H1160" s="16">
        <v>0.10409611833183199</v>
      </c>
      <c r="I1160" s="10">
        <v>2817727.1635158798</v>
      </c>
      <c r="J1160" s="10">
        <v>3952.13996001739</v>
      </c>
      <c r="K1160" s="10">
        <v>3579.5252735682402</v>
      </c>
      <c r="L1160" s="10" t="s">
        <v>13</v>
      </c>
      <c r="M1160" s="10" t="s">
        <v>14</v>
      </c>
    </row>
    <row r="1161" spans="1:13" x14ac:dyDescent="0.25">
      <c r="A1161" s="4" t="s">
        <v>3451</v>
      </c>
      <c r="B1161" s="9">
        <v>3083</v>
      </c>
      <c r="C1161" s="9" t="s">
        <v>3452</v>
      </c>
      <c r="D1161" s="9" t="s">
        <v>3453</v>
      </c>
      <c r="E1161" s="10">
        <v>12380.45</v>
      </c>
      <c r="F1161" s="10">
        <v>64382878.314669497</v>
      </c>
      <c r="G1161" s="10">
        <v>59364227.061768003</v>
      </c>
      <c r="H1161" s="16">
        <v>8.45399915285618E-2</v>
      </c>
      <c r="I1161" s="10">
        <v>5018651.2529014898</v>
      </c>
      <c r="J1161" s="10">
        <v>5200.3665710591704</v>
      </c>
      <c r="K1161" s="10">
        <v>4794.9975212345298</v>
      </c>
      <c r="L1161" s="10" t="s">
        <v>13</v>
      </c>
      <c r="M1161" s="10" t="s">
        <v>14</v>
      </c>
    </row>
    <row r="1162" spans="1:13" x14ac:dyDescent="0.25">
      <c r="A1162" s="4" t="s">
        <v>3454</v>
      </c>
      <c r="B1162" s="9">
        <v>3084</v>
      </c>
      <c r="C1162" s="9" t="s">
        <v>3455</v>
      </c>
      <c r="D1162" s="9" t="s">
        <v>3456</v>
      </c>
      <c r="E1162" s="10">
        <v>3037.68</v>
      </c>
      <c r="F1162" s="10">
        <v>25974941.018201999</v>
      </c>
      <c r="G1162" s="10">
        <v>22528561.025157802</v>
      </c>
      <c r="H1162" s="16">
        <v>0.15297825676462801</v>
      </c>
      <c r="I1162" s="10">
        <v>3446379.9930441799</v>
      </c>
      <c r="J1162" s="10">
        <v>8550.9141905013003</v>
      </c>
      <c r="K1162" s="10">
        <v>7416.3707254081401</v>
      </c>
      <c r="L1162" s="10" t="s">
        <v>13</v>
      </c>
      <c r="M1162" s="10" t="s">
        <v>14</v>
      </c>
    </row>
    <row r="1163" spans="1:13" x14ac:dyDescent="0.25">
      <c r="A1163" s="4" t="s">
        <v>3457</v>
      </c>
      <c r="B1163" s="9">
        <v>3085</v>
      </c>
      <c r="C1163" s="9" t="s">
        <v>3458</v>
      </c>
      <c r="D1163" s="9" t="s">
        <v>3459</v>
      </c>
      <c r="E1163" s="10">
        <v>12276.44</v>
      </c>
      <c r="F1163" s="10">
        <v>12346814.7363552</v>
      </c>
      <c r="G1163" s="10">
        <v>14152074.052033899</v>
      </c>
      <c r="H1163" s="16">
        <v>-0.12756146618800901</v>
      </c>
      <c r="I1163" s="10">
        <v>-1805259.3156787199</v>
      </c>
      <c r="J1163" s="10">
        <v>1005.7325035886</v>
      </c>
      <c r="K1163" s="10">
        <v>1152.7832215230101</v>
      </c>
      <c r="L1163" s="10" t="s">
        <v>13</v>
      </c>
      <c r="M1163" s="10" t="s">
        <v>14</v>
      </c>
    </row>
    <row r="1164" spans="1:13" x14ac:dyDescent="0.25">
      <c r="A1164" s="4" t="s">
        <v>3460</v>
      </c>
      <c r="B1164" s="9">
        <v>3089</v>
      </c>
      <c r="C1164" s="9" t="s">
        <v>3461</v>
      </c>
      <c r="D1164" s="9" t="s">
        <v>3462</v>
      </c>
      <c r="E1164" s="10">
        <v>7659.97</v>
      </c>
      <c r="F1164" s="10">
        <v>6188161.0043910304</v>
      </c>
      <c r="G1164" s="10">
        <v>6194115.1417924799</v>
      </c>
      <c r="H1164" s="16">
        <v>-9.6125713926031896E-4</v>
      </c>
      <c r="I1164" s="10">
        <v>-5954.13740144856</v>
      </c>
      <c r="J1164" s="10">
        <v>807.85708095345399</v>
      </c>
      <c r="K1164" s="10">
        <v>808.634386530558</v>
      </c>
      <c r="L1164" s="10" t="s">
        <v>13</v>
      </c>
      <c r="M1164" s="10" t="s">
        <v>71</v>
      </c>
    </row>
    <row r="1165" spans="1:13" x14ac:dyDescent="0.25">
      <c r="A1165" s="4" t="s">
        <v>3463</v>
      </c>
      <c r="B1165" s="9">
        <v>3090</v>
      </c>
      <c r="C1165" s="9" t="s">
        <v>3464</v>
      </c>
      <c r="D1165" s="9" t="s">
        <v>3465</v>
      </c>
      <c r="E1165" s="10">
        <v>353.63</v>
      </c>
      <c r="F1165" s="10">
        <v>856171.29771459999</v>
      </c>
      <c r="G1165" s="10">
        <v>879941.98819345597</v>
      </c>
      <c r="H1165" s="16">
        <v>-2.7013929097368699E-2</v>
      </c>
      <c r="I1165" s="10">
        <v>-23770.690478855598</v>
      </c>
      <c r="J1165" s="10">
        <v>2421.0935093589301</v>
      </c>
      <c r="K1165" s="10">
        <v>2488.3126097713898</v>
      </c>
      <c r="L1165" s="10" t="s">
        <v>27</v>
      </c>
      <c r="M1165" s="10" t="s">
        <v>14</v>
      </c>
    </row>
    <row r="1166" spans="1:13" x14ac:dyDescent="0.25">
      <c r="A1166" s="4" t="s">
        <v>3466</v>
      </c>
      <c r="B1166" s="9">
        <v>3091</v>
      </c>
      <c r="C1166" s="9" t="s">
        <v>3467</v>
      </c>
      <c r="D1166" s="9" t="s">
        <v>3468</v>
      </c>
      <c r="E1166" s="10">
        <v>355.35</v>
      </c>
      <c r="F1166" s="10">
        <v>1247109.1103252</v>
      </c>
      <c r="G1166" s="10">
        <v>1316633.7822783401</v>
      </c>
      <c r="H1166" s="16">
        <v>-5.2804867146001001E-2</v>
      </c>
      <c r="I1166" s="10">
        <v>-69524.671953144702</v>
      </c>
      <c r="J1166" s="10">
        <v>3509.5233159566601</v>
      </c>
      <c r="K1166" s="10">
        <v>3705.1745667042201</v>
      </c>
      <c r="L1166" s="10" t="s">
        <v>27</v>
      </c>
      <c r="M1166" s="10" t="s">
        <v>14</v>
      </c>
    </row>
    <row r="1167" spans="1:13" x14ac:dyDescent="0.25">
      <c r="A1167" s="4" t="s">
        <v>3469</v>
      </c>
      <c r="B1167" s="9">
        <v>3092</v>
      </c>
      <c r="C1167" s="9" t="s">
        <v>3470</v>
      </c>
      <c r="D1167" s="9" t="s">
        <v>3471</v>
      </c>
      <c r="E1167" s="10">
        <v>369.68</v>
      </c>
      <c r="F1167" s="10">
        <v>2032250.1802668001</v>
      </c>
      <c r="G1167" s="10">
        <v>1711100.75169588</v>
      </c>
      <c r="H1167" s="16">
        <v>0.18768586727148001</v>
      </c>
      <c r="I1167" s="10">
        <v>321149.428570922</v>
      </c>
      <c r="J1167" s="10">
        <v>5497.3224958526298</v>
      </c>
      <c r="K1167" s="10">
        <v>4628.5997394932901</v>
      </c>
      <c r="L1167" s="10" t="s">
        <v>27</v>
      </c>
      <c r="M1167" s="10" t="s">
        <v>14</v>
      </c>
    </row>
    <row r="1168" spans="1:13" x14ac:dyDescent="0.25">
      <c r="A1168" s="4" t="s">
        <v>3472</v>
      </c>
      <c r="B1168" s="9">
        <v>3093</v>
      </c>
      <c r="C1168" s="9" t="s">
        <v>3473</v>
      </c>
      <c r="D1168" s="9" t="s">
        <v>3474</v>
      </c>
      <c r="E1168" s="10">
        <v>4451.91</v>
      </c>
      <c r="F1168" s="10">
        <v>3482721.9211351401</v>
      </c>
      <c r="G1168" s="10">
        <v>3474259.31205587</v>
      </c>
      <c r="H1168" s="16">
        <v>2.4358023737336399E-3</v>
      </c>
      <c r="I1168" s="10">
        <v>8462.6090792715495</v>
      </c>
      <c r="J1168" s="10">
        <v>782.29836657415399</v>
      </c>
      <c r="K1168" s="10">
        <v>780.39747255804104</v>
      </c>
      <c r="L1168" s="10" t="s">
        <v>13</v>
      </c>
      <c r="M1168" s="10" t="s">
        <v>14</v>
      </c>
    </row>
    <row r="1169" spans="1:13" x14ac:dyDescent="0.25">
      <c r="A1169" s="4" t="s">
        <v>3475</v>
      </c>
      <c r="B1169" s="9">
        <v>3095</v>
      </c>
      <c r="C1169" s="9" t="s">
        <v>3476</v>
      </c>
      <c r="D1169" s="9" t="s">
        <v>3477</v>
      </c>
      <c r="E1169" s="10">
        <v>402.39</v>
      </c>
      <c r="F1169" s="10">
        <v>1360785.29224425</v>
      </c>
      <c r="G1169" s="10">
        <v>1636731.7027974599</v>
      </c>
      <c r="H1169" s="16">
        <v>-0.16859599534949599</v>
      </c>
      <c r="I1169" s="10">
        <v>-275946.41055321298</v>
      </c>
      <c r="J1169" s="10">
        <v>3381.75723115448</v>
      </c>
      <c r="K1169" s="10">
        <v>4067.5257903960401</v>
      </c>
      <c r="L1169" s="10" t="s">
        <v>27</v>
      </c>
      <c r="M1169" s="10" t="s">
        <v>14</v>
      </c>
    </row>
    <row r="1170" spans="1:13" x14ac:dyDescent="0.25">
      <c r="A1170" s="4" t="s">
        <v>3478</v>
      </c>
      <c r="B1170" s="9">
        <v>3097</v>
      </c>
      <c r="C1170" s="9" t="s">
        <v>3479</v>
      </c>
      <c r="D1170" s="9" t="s">
        <v>3480</v>
      </c>
      <c r="E1170" s="10">
        <v>1573.83</v>
      </c>
      <c r="F1170" s="10">
        <v>1497264.40075888</v>
      </c>
      <c r="G1170" s="10">
        <v>1479177.65277926</v>
      </c>
      <c r="H1170" s="16">
        <v>1.22275697889509E-2</v>
      </c>
      <c r="I1170" s="10">
        <v>18086.747979615098</v>
      </c>
      <c r="J1170" s="10">
        <v>951.35078169743895</v>
      </c>
      <c r="K1170" s="10">
        <v>939.85859513369599</v>
      </c>
      <c r="L1170" s="10" t="s">
        <v>13</v>
      </c>
      <c r="M1170" s="10" t="s">
        <v>14</v>
      </c>
    </row>
    <row r="1171" spans="1:13" x14ac:dyDescent="0.25">
      <c r="A1171" s="4" t="s">
        <v>3481</v>
      </c>
      <c r="B1171" s="9">
        <v>3099</v>
      </c>
      <c r="C1171" s="9" t="s">
        <v>3482</v>
      </c>
      <c r="D1171" s="9" t="s">
        <v>3483</v>
      </c>
      <c r="E1171" s="10">
        <v>300.62</v>
      </c>
      <c r="F1171" s="10">
        <v>1244495.6346823799</v>
      </c>
      <c r="G1171" s="10">
        <v>1231095.8570158801</v>
      </c>
      <c r="H1171" s="16">
        <v>1.0884430802145901E-2</v>
      </c>
      <c r="I1171" s="10">
        <v>13399.777666497699</v>
      </c>
      <c r="J1171" s="10">
        <v>4139.7632715134696</v>
      </c>
      <c r="K1171" s="10">
        <v>4095.1894651582802</v>
      </c>
      <c r="L1171" s="10" t="s">
        <v>27</v>
      </c>
      <c r="M1171" s="10" t="s">
        <v>297</v>
      </c>
    </row>
    <row r="1172" spans="1:13" x14ac:dyDescent="0.25">
      <c r="A1172" s="4" t="s">
        <v>3484</v>
      </c>
      <c r="B1172" s="9">
        <v>3101</v>
      </c>
      <c r="C1172" s="9" t="s">
        <v>3485</v>
      </c>
      <c r="D1172" s="9" t="s">
        <v>3486</v>
      </c>
      <c r="E1172" s="10">
        <v>284.52</v>
      </c>
      <c r="F1172" s="10">
        <v>639611.70689270005</v>
      </c>
      <c r="G1172" s="10">
        <v>583895.84162242606</v>
      </c>
      <c r="H1172" s="16">
        <v>9.5420897527648305E-2</v>
      </c>
      <c r="I1172" s="10">
        <v>55715.865270273498</v>
      </c>
      <c r="J1172" s="10">
        <v>2248.0377720114602</v>
      </c>
      <c r="K1172" s="10">
        <v>2052.2136989400601</v>
      </c>
      <c r="L1172" s="10" t="s">
        <v>88</v>
      </c>
      <c r="M1172" s="10" t="s">
        <v>14</v>
      </c>
    </row>
    <row r="1173" spans="1:13" x14ac:dyDescent="0.25">
      <c r="A1173" s="4" t="s">
        <v>3487</v>
      </c>
      <c r="B1173" s="9">
        <v>3102</v>
      </c>
      <c r="C1173" s="9" t="s">
        <v>3488</v>
      </c>
      <c r="D1173" s="9" t="s">
        <v>3489</v>
      </c>
      <c r="E1173" s="10">
        <v>241.28</v>
      </c>
      <c r="F1173" s="10">
        <v>1070099.60689247</v>
      </c>
      <c r="G1173" s="10">
        <v>923928.97785267397</v>
      </c>
      <c r="H1173" s="16">
        <v>0.15820548174548499</v>
      </c>
      <c r="I1173" s="10">
        <v>146170.62903979601</v>
      </c>
      <c r="J1173" s="10">
        <v>4435.09452458749</v>
      </c>
      <c r="K1173" s="10">
        <v>3829.2812411002701</v>
      </c>
      <c r="L1173" s="10" t="s">
        <v>27</v>
      </c>
      <c r="M1173" s="10" t="s">
        <v>14</v>
      </c>
    </row>
    <row r="1174" spans="1:13" x14ac:dyDescent="0.25">
      <c r="A1174" s="4" t="s">
        <v>3490</v>
      </c>
      <c r="B1174" s="9">
        <v>3103</v>
      </c>
      <c r="C1174" s="9" t="s">
        <v>3491</v>
      </c>
      <c r="D1174" s="9" t="s">
        <v>3492</v>
      </c>
      <c r="E1174" s="10">
        <v>327.02999999999997</v>
      </c>
      <c r="F1174" s="10">
        <v>1892097.8183164501</v>
      </c>
      <c r="G1174" s="10">
        <v>1961773.9765268799</v>
      </c>
      <c r="H1174" s="16">
        <v>-3.5516914305174299E-2</v>
      </c>
      <c r="I1174" s="10">
        <v>-69676.158210426103</v>
      </c>
      <c r="J1174" s="10">
        <v>5785.7010620323799</v>
      </c>
      <c r="K1174" s="10">
        <v>5998.7584519061702</v>
      </c>
      <c r="L1174" s="10" t="s">
        <v>27</v>
      </c>
      <c r="M1174" s="10" t="s">
        <v>71</v>
      </c>
    </row>
    <row r="1175" spans="1:13" x14ac:dyDescent="0.25">
      <c r="A1175" s="4" t="s">
        <v>3493</v>
      </c>
      <c r="B1175" s="9">
        <v>3104</v>
      </c>
      <c r="C1175" s="9" t="s">
        <v>3494</v>
      </c>
      <c r="D1175" s="9" t="s">
        <v>3495</v>
      </c>
      <c r="E1175" s="10">
        <v>221.13</v>
      </c>
      <c r="F1175" s="10">
        <v>2178239.0939513301</v>
      </c>
      <c r="G1175" s="10">
        <v>2081027.8457683399</v>
      </c>
      <c r="H1175" s="16">
        <v>4.6713093426724403E-2</v>
      </c>
      <c r="I1175" s="10">
        <v>97211.248182991301</v>
      </c>
      <c r="J1175" s="10">
        <v>9850.4910864709891</v>
      </c>
      <c r="K1175" s="10">
        <v>9410.8797800766006</v>
      </c>
      <c r="L1175" s="10" t="s">
        <v>27</v>
      </c>
      <c r="M1175" s="10" t="s">
        <v>84</v>
      </c>
    </row>
    <row r="1176" spans="1:13" x14ac:dyDescent="0.25">
      <c r="A1176" s="4" t="s">
        <v>3496</v>
      </c>
      <c r="B1176" s="9">
        <v>3105</v>
      </c>
      <c r="C1176" s="9" t="s">
        <v>3497</v>
      </c>
      <c r="D1176" s="9" t="s">
        <v>3498</v>
      </c>
      <c r="E1176" s="10">
        <v>631.88</v>
      </c>
      <c r="F1176" s="10">
        <v>419017.25243380002</v>
      </c>
      <c r="G1176" s="10">
        <v>568098.93219187402</v>
      </c>
      <c r="H1176" s="16">
        <v>-0.26242203832856698</v>
      </c>
      <c r="I1176" s="10">
        <v>-149081.67975807399</v>
      </c>
      <c r="J1176" s="10">
        <v>663.127892058302</v>
      </c>
      <c r="K1176" s="10">
        <v>899.06142335866605</v>
      </c>
      <c r="L1176" s="10" t="s">
        <v>27</v>
      </c>
      <c r="M1176" s="10" t="s">
        <v>43</v>
      </c>
    </row>
    <row r="1177" spans="1:13" x14ac:dyDescent="0.25">
      <c r="A1177" s="4" t="s">
        <v>3499</v>
      </c>
      <c r="B1177" s="9">
        <v>3106</v>
      </c>
      <c r="C1177" s="9" t="s">
        <v>3500</v>
      </c>
      <c r="D1177" s="9" t="s">
        <v>3501</v>
      </c>
      <c r="E1177" s="10">
        <v>5133.47</v>
      </c>
      <c r="F1177" s="10">
        <v>14488062.128629601</v>
      </c>
      <c r="G1177" s="10">
        <v>11780148.087410901</v>
      </c>
      <c r="H1177" s="16">
        <v>0.22987096776080199</v>
      </c>
      <c r="I1177" s="10">
        <v>2707914.0412187101</v>
      </c>
      <c r="J1177" s="10">
        <v>2822.2746268371302</v>
      </c>
      <c r="K1177" s="10">
        <v>2294.77294839765</v>
      </c>
      <c r="L1177" s="10" t="s">
        <v>27</v>
      </c>
      <c r="M1177" s="10" t="s">
        <v>14</v>
      </c>
    </row>
    <row r="1178" spans="1:13" x14ac:dyDescent="0.25">
      <c r="A1178" s="4" t="s">
        <v>3502</v>
      </c>
      <c r="B1178" s="9">
        <v>3107</v>
      </c>
      <c r="C1178" s="9" t="s">
        <v>3503</v>
      </c>
      <c r="D1178" s="9" t="s">
        <v>3504</v>
      </c>
      <c r="E1178" s="10">
        <v>7808.54</v>
      </c>
      <c r="F1178" s="10">
        <v>34178426.319517501</v>
      </c>
      <c r="G1178" s="10">
        <v>31734979.050118901</v>
      </c>
      <c r="H1178" s="16">
        <v>7.6995395696956501E-2</v>
      </c>
      <c r="I1178" s="10">
        <v>2443447.26939853</v>
      </c>
      <c r="J1178" s="10">
        <v>4377.0572116576805</v>
      </c>
      <c r="K1178" s="10">
        <v>4064.1373483543598</v>
      </c>
      <c r="L1178" s="10" t="s">
        <v>13</v>
      </c>
      <c r="M1178" s="10" t="s">
        <v>14</v>
      </c>
    </row>
    <row r="1179" spans="1:13" x14ac:dyDescent="0.25">
      <c r="A1179" s="4" t="s">
        <v>3505</v>
      </c>
      <c r="B1179" s="9">
        <v>3108</v>
      </c>
      <c r="C1179" s="9" t="s">
        <v>3506</v>
      </c>
      <c r="D1179" s="9" t="s">
        <v>3507</v>
      </c>
      <c r="E1179" s="10">
        <v>8795.73</v>
      </c>
      <c r="F1179" s="10">
        <v>54216075.482037403</v>
      </c>
      <c r="G1179" s="10">
        <v>50655723.284836903</v>
      </c>
      <c r="H1179" s="16">
        <v>7.0285289920364299E-2</v>
      </c>
      <c r="I1179" s="10">
        <v>3560352.1972005102</v>
      </c>
      <c r="J1179" s="10">
        <v>6163.90856495565</v>
      </c>
      <c r="K1179" s="10">
        <v>5759.1266767894103</v>
      </c>
      <c r="L1179" s="10" t="s">
        <v>13</v>
      </c>
      <c r="M1179" s="10" t="s">
        <v>14</v>
      </c>
    </row>
    <row r="1180" spans="1:13" x14ac:dyDescent="0.25">
      <c r="A1180" s="4" t="s">
        <v>3508</v>
      </c>
      <c r="B1180" s="9">
        <v>3109</v>
      </c>
      <c r="C1180" s="9" t="s">
        <v>3509</v>
      </c>
      <c r="D1180" s="9" t="s">
        <v>3510</v>
      </c>
      <c r="E1180" s="10">
        <v>1908.95</v>
      </c>
      <c r="F1180" s="10">
        <v>17632578.258842502</v>
      </c>
      <c r="G1180" s="10">
        <v>19162569.0825455</v>
      </c>
      <c r="H1180" s="16">
        <v>-7.98426775195102E-2</v>
      </c>
      <c r="I1180" s="10">
        <v>-1529990.8237030201</v>
      </c>
      <c r="J1180" s="10">
        <v>9236.7941846787307</v>
      </c>
      <c r="K1180" s="10">
        <v>10038.277106548399</v>
      </c>
      <c r="L1180" s="10" t="s">
        <v>13</v>
      </c>
      <c r="M1180" s="10" t="s">
        <v>71</v>
      </c>
    </row>
    <row r="1181" spans="1:13" x14ac:dyDescent="0.25">
      <c r="A1181" s="4" t="s">
        <v>3511</v>
      </c>
      <c r="B1181" s="9">
        <v>3110</v>
      </c>
      <c r="C1181" s="9" t="s">
        <v>3512</v>
      </c>
      <c r="D1181" s="9" t="s">
        <v>3513</v>
      </c>
      <c r="E1181" s="10">
        <v>5092.8100000000004</v>
      </c>
      <c r="F1181" s="10">
        <v>3190667.5217637001</v>
      </c>
      <c r="G1181" s="10">
        <v>4445746.5976290796</v>
      </c>
      <c r="H1181" s="16">
        <v>-0.28231007960163901</v>
      </c>
      <c r="I1181" s="10">
        <v>-1255079.07586538</v>
      </c>
      <c r="J1181" s="10">
        <v>626.50433096143399</v>
      </c>
      <c r="K1181" s="10">
        <v>872.94570141612996</v>
      </c>
      <c r="L1181" s="10" t="s">
        <v>27</v>
      </c>
      <c r="M1181" s="10" t="s">
        <v>14</v>
      </c>
    </row>
    <row r="1182" spans="1:13" x14ac:dyDescent="0.25">
      <c r="A1182" s="4" t="s">
        <v>3514</v>
      </c>
      <c r="B1182" s="9">
        <v>3111</v>
      </c>
      <c r="C1182" s="9" t="s">
        <v>3515</v>
      </c>
      <c r="D1182" s="9" t="s">
        <v>3516</v>
      </c>
      <c r="E1182" s="10">
        <v>15701.55</v>
      </c>
      <c r="F1182" s="10">
        <v>21821781.315282699</v>
      </c>
      <c r="G1182" s="10">
        <v>24251811.236894399</v>
      </c>
      <c r="H1182" s="16">
        <v>-0.100199935496563</v>
      </c>
      <c r="I1182" s="10">
        <v>-2430029.9216116299</v>
      </c>
      <c r="J1182" s="10">
        <v>1389.7851686797001</v>
      </c>
      <c r="K1182" s="10">
        <v>1544.5488653600701</v>
      </c>
      <c r="L1182" s="10" t="s">
        <v>13</v>
      </c>
      <c r="M1182" s="10" t="s">
        <v>14</v>
      </c>
    </row>
    <row r="1183" spans="1:13" x14ac:dyDescent="0.25">
      <c r="A1183" s="4" t="s">
        <v>3517</v>
      </c>
      <c r="B1183" s="9">
        <v>3112</v>
      </c>
      <c r="C1183" s="9" t="s">
        <v>3518</v>
      </c>
      <c r="D1183" s="9" t="s">
        <v>3519</v>
      </c>
      <c r="E1183" s="10">
        <v>5704.5</v>
      </c>
      <c r="F1183" s="10">
        <v>18147171.660654001</v>
      </c>
      <c r="G1183" s="10">
        <v>17465383.355296101</v>
      </c>
      <c r="H1183" s="16">
        <v>3.9036549698815003E-2</v>
      </c>
      <c r="I1183" s="10">
        <v>681788.30535787297</v>
      </c>
      <c r="J1183" s="10">
        <v>3181.2028504959198</v>
      </c>
      <c r="K1183" s="10">
        <v>3061.6852231214102</v>
      </c>
      <c r="L1183" s="10" t="s">
        <v>13</v>
      </c>
      <c r="M1183" s="10" t="s">
        <v>297</v>
      </c>
    </row>
    <row r="1184" spans="1:13" x14ac:dyDescent="0.25">
      <c r="A1184" s="4" t="s">
        <v>3520</v>
      </c>
      <c r="B1184" s="9">
        <v>3113</v>
      </c>
      <c r="C1184" s="9" t="s">
        <v>3521</v>
      </c>
      <c r="D1184" s="9" t="s">
        <v>3522</v>
      </c>
      <c r="E1184" s="10">
        <v>11039.68</v>
      </c>
      <c r="F1184" s="10">
        <v>53769235.049253702</v>
      </c>
      <c r="G1184" s="10">
        <v>52430346.988525003</v>
      </c>
      <c r="H1184" s="16">
        <v>2.5536509629085401E-2</v>
      </c>
      <c r="I1184" s="10">
        <v>1338888.06072876</v>
      </c>
      <c r="J1184" s="10">
        <v>4870.5429006324202</v>
      </c>
      <c r="K1184" s="10">
        <v>4749.2632928241501</v>
      </c>
      <c r="L1184" s="10" t="s">
        <v>13</v>
      </c>
      <c r="M1184" s="10" t="s">
        <v>14</v>
      </c>
    </row>
    <row r="1185" spans="1:13" x14ac:dyDescent="0.25">
      <c r="A1185" s="4" t="s">
        <v>3523</v>
      </c>
      <c r="B1185" s="9">
        <v>3114</v>
      </c>
      <c r="C1185" s="9" t="s">
        <v>3524</v>
      </c>
      <c r="D1185" s="9" t="s">
        <v>3525</v>
      </c>
      <c r="E1185" s="10">
        <v>898.45</v>
      </c>
      <c r="F1185" s="10">
        <v>7477145.4115064004</v>
      </c>
      <c r="G1185" s="10">
        <v>7688068.39719069</v>
      </c>
      <c r="H1185" s="16">
        <v>-2.74351078563972E-2</v>
      </c>
      <c r="I1185" s="10">
        <v>-210922.98568428599</v>
      </c>
      <c r="J1185" s="10">
        <v>8322.2721481511508</v>
      </c>
      <c r="K1185" s="10">
        <v>8557.0353355119205</v>
      </c>
      <c r="L1185" s="10" t="s">
        <v>13</v>
      </c>
      <c r="M1185" s="10" t="s">
        <v>14</v>
      </c>
    </row>
    <row r="1186" spans="1:13" x14ac:dyDescent="0.25">
      <c r="A1186" s="4" t="s">
        <v>3526</v>
      </c>
      <c r="B1186" s="9">
        <v>3115</v>
      </c>
      <c r="C1186" s="9" t="s">
        <v>3527</v>
      </c>
      <c r="D1186" s="9" t="s">
        <v>3528</v>
      </c>
      <c r="E1186" s="10">
        <v>5542.17</v>
      </c>
      <c r="F1186" s="10">
        <v>11246939.962998901</v>
      </c>
      <c r="G1186" s="10">
        <v>11639951.3902572</v>
      </c>
      <c r="H1186" s="16">
        <v>-3.37640093228588E-2</v>
      </c>
      <c r="I1186" s="10">
        <v>-393011.427258268</v>
      </c>
      <c r="J1186" s="10">
        <v>2029.3386819601201</v>
      </c>
      <c r="K1186" s="10">
        <v>2100.2515964427698</v>
      </c>
      <c r="L1186" s="10" t="s">
        <v>13</v>
      </c>
      <c r="M1186" s="10" t="s">
        <v>14</v>
      </c>
    </row>
    <row r="1187" spans="1:13" x14ac:dyDescent="0.25">
      <c r="A1187" s="4" t="s">
        <v>3529</v>
      </c>
      <c r="B1187" s="9">
        <v>3116</v>
      </c>
      <c r="C1187" s="9" t="s">
        <v>3530</v>
      </c>
      <c r="D1187" s="9" t="s">
        <v>3531</v>
      </c>
      <c r="E1187" s="10">
        <v>3740.94</v>
      </c>
      <c r="F1187" s="10">
        <v>10753656.7855756</v>
      </c>
      <c r="G1187" s="10">
        <v>10681791.305661101</v>
      </c>
      <c r="H1187" s="16">
        <v>6.72784908991519E-3</v>
      </c>
      <c r="I1187" s="10">
        <v>71865.479914456606</v>
      </c>
      <c r="J1187" s="10">
        <v>2874.5868112227299</v>
      </c>
      <c r="K1187" s="10">
        <v>2855.3762705793501</v>
      </c>
      <c r="L1187" s="10" t="s">
        <v>13</v>
      </c>
      <c r="M1187" s="10" t="s">
        <v>14</v>
      </c>
    </row>
    <row r="1188" spans="1:13" x14ac:dyDescent="0.25">
      <c r="A1188" s="4" t="s">
        <v>3532</v>
      </c>
      <c r="B1188" s="9">
        <v>3117</v>
      </c>
      <c r="C1188" s="9" t="s">
        <v>3533</v>
      </c>
      <c r="D1188" s="9" t="s">
        <v>3534</v>
      </c>
      <c r="E1188" s="10">
        <v>1725.99</v>
      </c>
      <c r="F1188" s="10">
        <v>7120687.6936412398</v>
      </c>
      <c r="G1188" s="10">
        <v>6954097.0283309603</v>
      </c>
      <c r="H1188" s="16">
        <v>2.3955757969954701E-2</v>
      </c>
      <c r="I1188" s="10">
        <v>166590.66531027801</v>
      </c>
      <c r="J1188" s="10">
        <v>4125.5671780492603</v>
      </c>
      <c r="K1188" s="10">
        <v>4029.0482727773401</v>
      </c>
      <c r="L1188" s="10" t="s">
        <v>13</v>
      </c>
      <c r="M1188" s="10" t="s">
        <v>14</v>
      </c>
    </row>
    <row r="1189" spans="1:13" x14ac:dyDescent="0.25">
      <c r="A1189" s="4" t="s">
        <v>3535</v>
      </c>
      <c r="B1189" s="9">
        <v>3119</v>
      </c>
      <c r="C1189" s="9" t="s">
        <v>3536</v>
      </c>
      <c r="D1189" s="9" t="s">
        <v>3537</v>
      </c>
      <c r="E1189" s="10">
        <v>2184.83</v>
      </c>
      <c r="F1189" s="10">
        <v>1073528.1268319001</v>
      </c>
      <c r="G1189" s="10">
        <v>1298440.30150926</v>
      </c>
      <c r="H1189" s="16">
        <v>-0.17321718558483301</v>
      </c>
      <c r="I1189" s="10">
        <v>-224912.174677356</v>
      </c>
      <c r="J1189" s="10">
        <v>491.35544954614301</v>
      </c>
      <c r="K1189" s="10">
        <v>594.29809253317399</v>
      </c>
      <c r="L1189" s="10" t="s">
        <v>13</v>
      </c>
      <c r="M1189" s="10" t="s">
        <v>14</v>
      </c>
    </row>
    <row r="1190" spans="1:13" x14ac:dyDescent="0.25">
      <c r="A1190" s="4" t="s">
        <v>3538</v>
      </c>
      <c r="B1190" s="9">
        <v>3120</v>
      </c>
      <c r="C1190" s="9" t="s">
        <v>3539</v>
      </c>
      <c r="D1190" s="9" t="s">
        <v>3540</v>
      </c>
      <c r="E1190" s="10">
        <v>5558.93</v>
      </c>
      <c r="F1190" s="10">
        <v>10608780.728277599</v>
      </c>
      <c r="G1190" s="10">
        <v>10662690.2155283</v>
      </c>
      <c r="H1190" s="16">
        <v>-5.0558992300243598E-3</v>
      </c>
      <c r="I1190" s="10">
        <v>-53909.487250678198</v>
      </c>
      <c r="J1190" s="10">
        <v>1908.42135595837</v>
      </c>
      <c r="K1190" s="10">
        <v>1918.11917320929</v>
      </c>
      <c r="L1190" s="10" t="s">
        <v>13</v>
      </c>
      <c r="M1190" s="10" t="s">
        <v>14</v>
      </c>
    </row>
    <row r="1191" spans="1:13" x14ac:dyDescent="0.25">
      <c r="A1191" s="4" t="s">
        <v>3541</v>
      </c>
      <c r="B1191" s="9">
        <v>3121</v>
      </c>
      <c r="C1191" s="9" t="s">
        <v>3542</v>
      </c>
      <c r="D1191" s="9" t="s">
        <v>3543</v>
      </c>
      <c r="E1191" s="10">
        <v>3984.11</v>
      </c>
      <c r="F1191" s="10">
        <v>11405179.1645588</v>
      </c>
      <c r="G1191" s="10">
        <v>10947886.078023599</v>
      </c>
      <c r="H1191" s="16">
        <v>4.17699895008177E-2</v>
      </c>
      <c r="I1191" s="10">
        <v>457293.08653519303</v>
      </c>
      <c r="J1191" s="10">
        <v>2862.66673474346</v>
      </c>
      <c r="K1191" s="10">
        <v>2747.88750261002</v>
      </c>
      <c r="L1191" s="10" t="s">
        <v>13</v>
      </c>
      <c r="M1191" s="10" t="s">
        <v>14</v>
      </c>
    </row>
    <row r="1192" spans="1:13" x14ac:dyDescent="0.25">
      <c r="A1192" s="4" t="s">
        <v>3544</v>
      </c>
      <c r="B1192" s="9">
        <v>3122</v>
      </c>
      <c r="C1192" s="9" t="s">
        <v>3545</v>
      </c>
      <c r="D1192" s="9" t="s">
        <v>3546</v>
      </c>
      <c r="E1192" s="10">
        <v>3208.4</v>
      </c>
      <c r="F1192" s="10">
        <v>12943566.4447018</v>
      </c>
      <c r="G1192" s="10">
        <v>13112441.803338099</v>
      </c>
      <c r="H1192" s="16">
        <v>-1.28790168276197E-2</v>
      </c>
      <c r="I1192" s="10">
        <v>-168875.35863637601</v>
      </c>
      <c r="J1192" s="10">
        <v>4034.2745432931601</v>
      </c>
      <c r="K1192" s="10">
        <v>4086.9099249900701</v>
      </c>
      <c r="L1192" s="10" t="s">
        <v>13</v>
      </c>
      <c r="M1192" s="10" t="s">
        <v>14</v>
      </c>
    </row>
    <row r="1193" spans="1:13" x14ac:dyDescent="0.25">
      <c r="A1193" s="4" t="s">
        <v>3547</v>
      </c>
      <c r="B1193" s="9">
        <v>3124</v>
      </c>
      <c r="C1193" s="9" t="s">
        <v>3548</v>
      </c>
      <c r="D1193" s="9" t="s">
        <v>3549</v>
      </c>
      <c r="E1193" s="10">
        <v>8262.61</v>
      </c>
      <c r="F1193" s="10">
        <v>4922454.6710580997</v>
      </c>
      <c r="G1193" s="10">
        <v>5400099.3776486898</v>
      </c>
      <c r="H1193" s="16">
        <v>-8.8451095653459502E-2</v>
      </c>
      <c r="I1193" s="10">
        <v>-477644.70659059199</v>
      </c>
      <c r="J1193" s="10">
        <v>595.75057651978</v>
      </c>
      <c r="K1193" s="10">
        <v>653.558545985916</v>
      </c>
      <c r="L1193" s="10" t="s">
        <v>13</v>
      </c>
      <c r="M1193" s="10" t="s">
        <v>14</v>
      </c>
    </row>
    <row r="1194" spans="1:13" x14ac:dyDescent="0.25">
      <c r="A1194" s="4" t="s">
        <v>3550</v>
      </c>
      <c r="B1194" s="9">
        <v>3125</v>
      </c>
      <c r="C1194" s="9" t="s">
        <v>3551</v>
      </c>
      <c r="D1194" s="9" t="s">
        <v>3552</v>
      </c>
      <c r="E1194" s="10">
        <v>9033.57</v>
      </c>
      <c r="F1194" s="10">
        <v>14808276.392743399</v>
      </c>
      <c r="G1194" s="10">
        <v>14671541.585312899</v>
      </c>
      <c r="H1194" s="16">
        <v>9.3197300798533202E-3</v>
      </c>
      <c r="I1194" s="10">
        <v>136734.80743046099</v>
      </c>
      <c r="J1194" s="10">
        <v>1639.2496424717301</v>
      </c>
      <c r="K1194" s="10">
        <v>1624.11334448207</v>
      </c>
      <c r="L1194" s="10" t="s">
        <v>13</v>
      </c>
      <c r="M1194" s="10" t="s">
        <v>14</v>
      </c>
    </row>
    <row r="1195" spans="1:13" x14ac:dyDescent="0.25">
      <c r="A1195" s="4" t="s">
        <v>3553</v>
      </c>
      <c r="B1195" s="9">
        <v>3126</v>
      </c>
      <c r="C1195" s="9" t="s">
        <v>3554</v>
      </c>
      <c r="D1195" s="9" t="s">
        <v>3555</v>
      </c>
      <c r="E1195" s="10">
        <v>6673.84</v>
      </c>
      <c r="F1195" s="10">
        <v>18186119.896189801</v>
      </c>
      <c r="G1195" s="10">
        <v>17159624.596599299</v>
      </c>
      <c r="H1195" s="16">
        <v>5.9820382072575798E-2</v>
      </c>
      <c r="I1195" s="10">
        <v>1026495.29959054</v>
      </c>
      <c r="J1195" s="10">
        <v>2724.9858996005</v>
      </c>
      <c r="K1195" s="10">
        <v>2571.1771029271399</v>
      </c>
      <c r="L1195" s="10" t="s">
        <v>13</v>
      </c>
      <c r="M1195" s="10" t="s">
        <v>14</v>
      </c>
    </row>
    <row r="1196" spans="1:13" x14ac:dyDescent="0.25">
      <c r="A1196" s="4" t="s">
        <v>3556</v>
      </c>
      <c r="B1196" s="9">
        <v>3127</v>
      </c>
      <c r="C1196" s="9" t="s">
        <v>3557</v>
      </c>
      <c r="D1196" s="9" t="s">
        <v>3558</v>
      </c>
      <c r="E1196" s="10">
        <v>9734.9500000000007</v>
      </c>
      <c r="F1196" s="10">
        <v>39522734.155948699</v>
      </c>
      <c r="G1196" s="10">
        <v>38600502.633116901</v>
      </c>
      <c r="H1196" s="16">
        <v>2.3891697255793199E-2</v>
      </c>
      <c r="I1196" s="10">
        <v>922231.52283188002</v>
      </c>
      <c r="J1196" s="10">
        <v>4059.8805495609899</v>
      </c>
      <c r="K1196" s="10">
        <v>3965.14647051262</v>
      </c>
      <c r="L1196" s="10" t="s">
        <v>13</v>
      </c>
      <c r="M1196" s="10" t="s">
        <v>14</v>
      </c>
    </row>
    <row r="1197" spans="1:13" x14ac:dyDescent="0.25">
      <c r="A1197" s="4" t="s">
        <v>3559</v>
      </c>
      <c r="B1197" s="9">
        <v>3128</v>
      </c>
      <c r="C1197" s="9" t="s">
        <v>3560</v>
      </c>
      <c r="D1197" s="9" t="s">
        <v>3561</v>
      </c>
      <c r="E1197" s="10">
        <v>550.5</v>
      </c>
      <c r="F1197" s="10">
        <v>3853423.5320549901</v>
      </c>
      <c r="G1197" s="10">
        <v>4105405.8764101202</v>
      </c>
      <c r="H1197" s="16">
        <v>-6.1378180852478099E-2</v>
      </c>
      <c r="I1197" s="10">
        <v>-251982.34435512699</v>
      </c>
      <c r="J1197" s="10">
        <v>6999.8610936512096</v>
      </c>
      <c r="K1197" s="10">
        <v>7457.5946892100201</v>
      </c>
      <c r="L1197" s="10" t="s">
        <v>27</v>
      </c>
      <c r="M1197" s="10" t="s">
        <v>71</v>
      </c>
    </row>
    <row r="1198" spans="1:13" x14ac:dyDescent="0.25">
      <c r="A1198" s="4" t="s">
        <v>3562</v>
      </c>
      <c r="B1198" s="9">
        <v>3129</v>
      </c>
      <c r="C1198" s="9" t="s">
        <v>3563</v>
      </c>
      <c r="D1198" s="9" t="s">
        <v>3564</v>
      </c>
      <c r="E1198" s="10">
        <v>1698.99</v>
      </c>
      <c r="F1198" s="10">
        <v>3069659.54849762</v>
      </c>
      <c r="G1198" s="10">
        <v>2944740.3014264102</v>
      </c>
      <c r="H1198" s="16">
        <v>4.2421142200792503E-2</v>
      </c>
      <c r="I1198" s="10">
        <v>124919.24707121401</v>
      </c>
      <c r="J1198" s="10">
        <v>1806.75551268555</v>
      </c>
      <c r="K1198" s="10">
        <v>1733.2299197914101</v>
      </c>
      <c r="L1198" s="10" t="s">
        <v>13</v>
      </c>
      <c r="M1198" s="10" t="s">
        <v>14</v>
      </c>
    </row>
    <row r="1199" spans="1:13" x14ac:dyDescent="0.25">
      <c r="A1199" s="4" t="s">
        <v>3565</v>
      </c>
      <c r="B1199" s="9">
        <v>3130</v>
      </c>
      <c r="C1199" s="9" t="s">
        <v>3566</v>
      </c>
      <c r="D1199" s="9" t="s">
        <v>3567</v>
      </c>
      <c r="E1199" s="10">
        <v>805.97</v>
      </c>
      <c r="F1199" s="10">
        <v>2155660.8750501098</v>
      </c>
      <c r="G1199" s="10">
        <v>2036440.6667438699</v>
      </c>
      <c r="H1199" s="16">
        <v>5.85434234609261E-2</v>
      </c>
      <c r="I1199" s="10">
        <v>119220.20830623699</v>
      </c>
      <c r="J1199" s="10">
        <v>2674.6167661949098</v>
      </c>
      <c r="K1199" s="10">
        <v>2526.6953692369102</v>
      </c>
      <c r="L1199" s="10" t="s">
        <v>13</v>
      </c>
      <c r="M1199" s="10" t="s">
        <v>14</v>
      </c>
    </row>
    <row r="1200" spans="1:13" x14ac:dyDescent="0.25">
      <c r="A1200" s="4" t="s">
        <v>3568</v>
      </c>
      <c r="B1200" s="9">
        <v>3133</v>
      </c>
      <c r="C1200" s="9" t="s">
        <v>3569</v>
      </c>
      <c r="D1200" s="9" t="s">
        <v>3570</v>
      </c>
      <c r="E1200" s="10">
        <v>1544.72</v>
      </c>
      <c r="F1200" s="10">
        <v>1123030.0688142001</v>
      </c>
      <c r="G1200" s="10">
        <v>939761.04533412505</v>
      </c>
      <c r="H1200" s="16">
        <v>0.195016620863355</v>
      </c>
      <c r="I1200" s="10">
        <v>183269.023480075</v>
      </c>
      <c r="J1200" s="10">
        <v>727.01205967048998</v>
      </c>
      <c r="K1200" s="10">
        <v>608.36983099469501</v>
      </c>
      <c r="L1200" s="10" t="s">
        <v>88</v>
      </c>
      <c r="M1200" s="10" t="s">
        <v>14</v>
      </c>
    </row>
    <row r="1201" spans="1:13" x14ac:dyDescent="0.25">
      <c r="A1201" s="4" t="s">
        <v>3571</v>
      </c>
      <c r="B1201" s="9">
        <v>3134</v>
      </c>
      <c r="C1201" s="9" t="s">
        <v>3572</v>
      </c>
      <c r="D1201" s="9" t="s">
        <v>3573</v>
      </c>
      <c r="E1201" s="10">
        <v>2229.21</v>
      </c>
      <c r="F1201" s="10">
        <v>6819210.7736112</v>
      </c>
      <c r="G1201" s="10">
        <v>6158964.6363396198</v>
      </c>
      <c r="H1201" s="16">
        <v>0.107200832649037</v>
      </c>
      <c r="I1201" s="10">
        <v>660246.13727157796</v>
      </c>
      <c r="J1201" s="10">
        <v>3059.0257416803302</v>
      </c>
      <c r="K1201" s="10">
        <v>2762.8463161118202</v>
      </c>
      <c r="L1201" s="10" t="s">
        <v>13</v>
      </c>
      <c r="M1201" s="10" t="s">
        <v>14</v>
      </c>
    </row>
    <row r="1202" spans="1:13" x14ac:dyDescent="0.25">
      <c r="A1202" s="4" t="s">
        <v>3574</v>
      </c>
      <c r="B1202" s="9">
        <v>3135</v>
      </c>
      <c r="C1202" s="9" t="s">
        <v>3575</v>
      </c>
      <c r="D1202" s="9" t="s">
        <v>3576</v>
      </c>
      <c r="E1202" s="10">
        <v>1657.5</v>
      </c>
      <c r="F1202" s="10">
        <v>7805704.8729119999</v>
      </c>
      <c r="G1202" s="10">
        <v>6832055.5922504095</v>
      </c>
      <c r="H1202" s="16">
        <v>0.14251190838757299</v>
      </c>
      <c r="I1202" s="10">
        <v>973649.28066159401</v>
      </c>
      <c r="J1202" s="10">
        <v>4709.3242068850705</v>
      </c>
      <c r="K1202" s="10">
        <v>4121.9038263954199</v>
      </c>
      <c r="L1202" s="10" t="s">
        <v>13</v>
      </c>
      <c r="M1202" s="10" t="s">
        <v>14</v>
      </c>
    </row>
    <row r="1203" spans="1:13" x14ac:dyDescent="0.25">
      <c r="A1203" s="4" t="s">
        <v>3577</v>
      </c>
      <c r="B1203" s="9">
        <v>3136</v>
      </c>
      <c r="C1203" s="9" t="s">
        <v>3578</v>
      </c>
      <c r="D1203" s="9" t="s">
        <v>3579</v>
      </c>
      <c r="E1203" s="10">
        <v>3252.65</v>
      </c>
      <c r="F1203" s="10">
        <v>22317228.408094399</v>
      </c>
      <c r="G1203" s="10">
        <v>20421594.516798701</v>
      </c>
      <c r="H1203" s="16">
        <v>9.2824969653393999E-2</v>
      </c>
      <c r="I1203" s="10">
        <v>1895633.8912957599</v>
      </c>
      <c r="J1203" s="10">
        <v>6861.24495660291</v>
      </c>
      <c r="K1203" s="10">
        <v>6278.44819356484</v>
      </c>
      <c r="L1203" s="10" t="s">
        <v>13</v>
      </c>
      <c r="M1203" s="10" t="s">
        <v>14</v>
      </c>
    </row>
    <row r="1204" spans="1:13" x14ac:dyDescent="0.25">
      <c r="A1204" s="4" t="s">
        <v>3580</v>
      </c>
      <c r="B1204" s="9">
        <v>3137</v>
      </c>
      <c r="C1204" s="9" t="s">
        <v>3581</v>
      </c>
      <c r="D1204" s="9" t="s">
        <v>3582</v>
      </c>
      <c r="E1204" s="10">
        <v>3890.3</v>
      </c>
      <c r="F1204" s="10">
        <v>39880545.157107398</v>
      </c>
      <c r="G1204" s="10">
        <v>36171346.1745428</v>
      </c>
      <c r="H1204" s="16">
        <v>0.102545229161948</v>
      </c>
      <c r="I1204" s="10">
        <v>3709198.9825646402</v>
      </c>
      <c r="J1204" s="10">
        <v>10251.2775768212</v>
      </c>
      <c r="K1204" s="10">
        <v>9297.8295181715494</v>
      </c>
      <c r="L1204" s="10" t="s">
        <v>13</v>
      </c>
      <c r="M1204" s="10" t="s">
        <v>14</v>
      </c>
    </row>
    <row r="1205" spans="1:13" x14ac:dyDescent="0.25">
      <c r="A1205" s="4" t="s">
        <v>3583</v>
      </c>
      <c r="B1205" s="9">
        <v>3138</v>
      </c>
      <c r="C1205" s="9" t="s">
        <v>3584</v>
      </c>
      <c r="D1205" s="9" t="s">
        <v>3585</v>
      </c>
      <c r="E1205" s="10">
        <v>1241.1500000000001</v>
      </c>
      <c r="F1205" s="10">
        <v>697400.54821687995</v>
      </c>
      <c r="G1205" s="10">
        <v>851183.41781136999</v>
      </c>
      <c r="H1205" s="16">
        <v>-0.18066948483313799</v>
      </c>
      <c r="I1205" s="10">
        <v>-153782.86959449001</v>
      </c>
      <c r="J1205" s="10">
        <v>561.89868123665997</v>
      </c>
      <c r="K1205" s="10">
        <v>685.80221392367503</v>
      </c>
      <c r="L1205" s="10" t="s">
        <v>13</v>
      </c>
      <c r="M1205" s="10" t="s">
        <v>297</v>
      </c>
    </row>
    <row r="1206" spans="1:13" x14ac:dyDescent="0.25">
      <c r="A1206" s="4" t="s">
        <v>3586</v>
      </c>
      <c r="B1206" s="9">
        <v>3139</v>
      </c>
      <c r="C1206" s="9" t="s">
        <v>3587</v>
      </c>
      <c r="D1206" s="9" t="s">
        <v>3588</v>
      </c>
      <c r="E1206" s="10">
        <v>696.78</v>
      </c>
      <c r="F1206" s="10">
        <v>1819899.7609016399</v>
      </c>
      <c r="G1206" s="10">
        <v>1431573.87335341</v>
      </c>
      <c r="H1206" s="16">
        <v>0.27125801523507198</v>
      </c>
      <c r="I1206" s="10">
        <v>388325.887548231</v>
      </c>
      <c r="J1206" s="10">
        <v>2611.8714097730099</v>
      </c>
      <c r="K1206" s="10">
        <v>2054.5564932308698</v>
      </c>
      <c r="L1206" s="10" t="s">
        <v>13</v>
      </c>
      <c r="M1206" s="10" t="s">
        <v>43</v>
      </c>
    </row>
    <row r="1207" spans="1:13" x14ac:dyDescent="0.25">
      <c r="A1207" s="4" t="s">
        <v>3589</v>
      </c>
      <c r="B1207" s="9">
        <v>3140</v>
      </c>
      <c r="C1207" s="9" t="s">
        <v>3590</v>
      </c>
      <c r="D1207" s="9" t="s">
        <v>3591</v>
      </c>
      <c r="E1207" s="10">
        <v>564.66</v>
      </c>
      <c r="F1207" s="10">
        <v>2167812.98664574</v>
      </c>
      <c r="G1207" s="10">
        <v>1869131.3131815901</v>
      </c>
      <c r="H1207" s="16">
        <v>0.15979705190200999</v>
      </c>
      <c r="I1207" s="10">
        <v>298681.67346414999</v>
      </c>
      <c r="J1207" s="10">
        <v>3839.1474279136801</v>
      </c>
      <c r="K1207" s="10">
        <v>3310.1889866142301</v>
      </c>
      <c r="L1207" s="10" t="s">
        <v>13</v>
      </c>
      <c r="M1207" s="10" t="s">
        <v>14</v>
      </c>
    </row>
    <row r="1208" spans="1:13" x14ac:dyDescent="0.25">
      <c r="A1208" s="4" t="s">
        <v>3592</v>
      </c>
      <c r="B1208" s="9">
        <v>3141</v>
      </c>
      <c r="C1208" s="9" t="s">
        <v>3593</v>
      </c>
      <c r="D1208" s="9" t="s">
        <v>3594</v>
      </c>
      <c r="E1208" s="10">
        <v>1191.43</v>
      </c>
      <c r="F1208" s="10">
        <v>6815396.1195868999</v>
      </c>
      <c r="G1208" s="10">
        <v>6019512.8465550598</v>
      </c>
      <c r="H1208" s="16">
        <v>0.132217223107568</v>
      </c>
      <c r="I1208" s="10">
        <v>795883.27303184301</v>
      </c>
      <c r="J1208" s="10">
        <v>5720.3495963563901</v>
      </c>
      <c r="K1208" s="10">
        <v>5052.3428540116101</v>
      </c>
      <c r="L1208" s="10" t="s">
        <v>13</v>
      </c>
      <c r="M1208" s="10" t="s">
        <v>14</v>
      </c>
    </row>
    <row r="1209" spans="1:13" x14ac:dyDescent="0.25">
      <c r="A1209" s="4" t="s">
        <v>3595</v>
      </c>
      <c r="B1209" s="9">
        <v>3142</v>
      </c>
      <c r="C1209" s="9" t="s">
        <v>3596</v>
      </c>
      <c r="D1209" s="9" t="s">
        <v>3597</v>
      </c>
      <c r="E1209" s="10">
        <v>952.11</v>
      </c>
      <c r="F1209" s="10">
        <v>7708046.5163169298</v>
      </c>
      <c r="G1209" s="10">
        <v>7569973.6044848803</v>
      </c>
      <c r="H1209" s="16">
        <v>1.8239549970194401E-2</v>
      </c>
      <c r="I1209" s="10">
        <v>138072.911832054</v>
      </c>
      <c r="J1209" s="10">
        <v>8095.7520836005597</v>
      </c>
      <c r="K1209" s="10">
        <v>7950.7342686085403</v>
      </c>
      <c r="L1209" s="10" t="s">
        <v>13</v>
      </c>
      <c r="M1209" s="10" t="s">
        <v>14</v>
      </c>
    </row>
    <row r="1210" spans="1:13" x14ac:dyDescent="0.25">
      <c r="A1210" s="4" t="s">
        <v>3598</v>
      </c>
      <c r="B1210" s="9">
        <v>3143</v>
      </c>
      <c r="C1210" s="9" t="s">
        <v>3599</v>
      </c>
      <c r="D1210" s="9" t="s">
        <v>3600</v>
      </c>
      <c r="E1210" s="10">
        <v>557.79999999999995</v>
      </c>
      <c r="F1210" s="10">
        <v>355068.43657968001</v>
      </c>
      <c r="G1210" s="10">
        <v>379896.62526053097</v>
      </c>
      <c r="H1210" s="16">
        <v>-6.5355117760849193E-2</v>
      </c>
      <c r="I1210" s="10">
        <v>-24828.188680851199</v>
      </c>
      <c r="J1210" s="10">
        <v>636.55151771186797</v>
      </c>
      <c r="K1210" s="10">
        <v>681.06243323867204</v>
      </c>
      <c r="L1210" s="10" t="s">
        <v>27</v>
      </c>
      <c r="M1210" s="10" t="s">
        <v>14</v>
      </c>
    </row>
    <row r="1211" spans="1:13" x14ac:dyDescent="0.25">
      <c r="A1211" s="4" t="s">
        <v>3601</v>
      </c>
      <c r="B1211" s="9">
        <v>3144</v>
      </c>
      <c r="C1211" s="9" t="s">
        <v>3602</v>
      </c>
      <c r="D1211" s="9" t="s">
        <v>3603</v>
      </c>
      <c r="E1211" s="10">
        <v>619.24</v>
      </c>
      <c r="F1211" s="10">
        <v>555736.58103897003</v>
      </c>
      <c r="G1211" s="10">
        <v>706781.63401624595</v>
      </c>
      <c r="H1211" s="16">
        <v>-0.21370823137971301</v>
      </c>
      <c r="I1211" s="10">
        <v>-151045.05297727601</v>
      </c>
      <c r="J1211" s="10">
        <v>897.44942354978696</v>
      </c>
      <c r="K1211" s="10">
        <v>1141.3694755123099</v>
      </c>
      <c r="L1211" s="10" t="s">
        <v>13</v>
      </c>
      <c r="M1211" s="10" t="s">
        <v>297</v>
      </c>
    </row>
    <row r="1212" spans="1:13" x14ac:dyDescent="0.25">
      <c r="A1212" s="4" t="s">
        <v>3604</v>
      </c>
      <c r="B1212" s="9">
        <v>3148</v>
      </c>
      <c r="C1212" s="9" t="s">
        <v>3605</v>
      </c>
      <c r="D1212" s="9" t="s">
        <v>3606</v>
      </c>
      <c r="E1212" s="10">
        <v>481.65</v>
      </c>
      <c r="F1212" s="10">
        <v>656448.96136203001</v>
      </c>
      <c r="G1212" s="10">
        <v>805825.51388820598</v>
      </c>
      <c r="H1212" s="16">
        <v>-0.18537084015299499</v>
      </c>
      <c r="I1212" s="10">
        <v>-149376.552526176</v>
      </c>
      <c r="J1212" s="10">
        <v>1362.9169757334801</v>
      </c>
      <c r="K1212" s="10">
        <v>1673.0520375546701</v>
      </c>
      <c r="L1212" s="10" t="s">
        <v>27</v>
      </c>
      <c r="M1212" s="10" t="s">
        <v>14</v>
      </c>
    </row>
    <row r="1213" spans="1:13" x14ac:dyDescent="0.25">
      <c r="A1213" s="4" t="s">
        <v>3607</v>
      </c>
      <c r="B1213" s="9">
        <v>3149</v>
      </c>
      <c r="C1213" s="9" t="s">
        <v>3608</v>
      </c>
      <c r="D1213" s="9" t="s">
        <v>3609</v>
      </c>
      <c r="E1213" s="10">
        <v>226.42</v>
      </c>
      <c r="F1213" s="10">
        <v>653005.85915932001</v>
      </c>
      <c r="G1213" s="10">
        <v>654949.51236762898</v>
      </c>
      <c r="H1213" s="16">
        <v>-2.9676382249421698E-3</v>
      </c>
      <c r="I1213" s="10">
        <v>-1943.6532083094401</v>
      </c>
      <c r="J1213" s="10">
        <v>2884.0467236079799</v>
      </c>
      <c r="K1213" s="10">
        <v>2892.6310059519001</v>
      </c>
      <c r="L1213" s="10" t="s">
        <v>27</v>
      </c>
      <c r="M1213" s="10" t="s">
        <v>71</v>
      </c>
    </row>
    <row r="1214" spans="1:13" x14ac:dyDescent="0.25">
      <c r="A1214" s="4" t="s">
        <v>3610</v>
      </c>
      <c r="B1214" s="9">
        <v>3152</v>
      </c>
      <c r="C1214" s="9" t="s">
        <v>3611</v>
      </c>
      <c r="D1214" s="9" t="s">
        <v>3612</v>
      </c>
      <c r="E1214" s="10">
        <v>26774.37</v>
      </c>
      <c r="F1214" s="10">
        <v>17145321.089633599</v>
      </c>
      <c r="G1214" s="10">
        <v>19838416.954546899</v>
      </c>
      <c r="H1214" s="16">
        <v>-0.13575155069498099</v>
      </c>
      <c r="I1214" s="10">
        <v>-2693095.8649133299</v>
      </c>
      <c r="J1214" s="10">
        <v>640.36319396622798</v>
      </c>
      <c r="K1214" s="10">
        <v>740.94803928334795</v>
      </c>
      <c r="L1214" s="10" t="s">
        <v>13</v>
      </c>
      <c r="M1214" s="10" t="s">
        <v>71</v>
      </c>
    </row>
    <row r="1215" spans="1:13" x14ac:dyDescent="0.25">
      <c r="A1215" s="4" t="s">
        <v>3613</v>
      </c>
      <c r="B1215" s="9">
        <v>3153</v>
      </c>
      <c r="C1215" s="9" t="s">
        <v>3614</v>
      </c>
      <c r="D1215" s="9" t="s">
        <v>3615</v>
      </c>
      <c r="E1215" s="10">
        <v>7033.34</v>
      </c>
      <c r="F1215" s="10">
        <v>4231138.7519015996</v>
      </c>
      <c r="G1215" s="10">
        <v>4597028.2331504095</v>
      </c>
      <c r="H1215" s="16">
        <v>-7.9592611289677401E-2</v>
      </c>
      <c r="I1215" s="10">
        <v>-365889.48124881397</v>
      </c>
      <c r="J1215" s="10">
        <v>601.58313858019096</v>
      </c>
      <c r="K1215" s="10">
        <v>653.60529039551795</v>
      </c>
      <c r="L1215" s="10" t="s">
        <v>13</v>
      </c>
      <c r="M1215" s="10" t="s">
        <v>71</v>
      </c>
    </row>
    <row r="1216" spans="1:13" x14ac:dyDescent="0.25">
      <c r="A1216" s="4" t="s">
        <v>3616</v>
      </c>
      <c r="B1216" s="9">
        <v>3154</v>
      </c>
      <c r="C1216" s="9" t="s">
        <v>3617</v>
      </c>
      <c r="D1216" s="9" t="s">
        <v>3618</v>
      </c>
      <c r="E1216" s="10">
        <v>14077.1</v>
      </c>
      <c r="F1216" s="10">
        <v>24093498.9220585</v>
      </c>
      <c r="G1216" s="10">
        <v>24266219.193106301</v>
      </c>
      <c r="H1216" s="16">
        <v>-7.1177248368773397E-3</v>
      </c>
      <c r="I1216" s="10">
        <v>-172720.271047883</v>
      </c>
      <c r="J1216" s="10">
        <v>1711.5385215746501</v>
      </c>
      <c r="K1216" s="10">
        <v>1723.8081133973899</v>
      </c>
      <c r="L1216" s="10" t="s">
        <v>13</v>
      </c>
      <c r="M1216" s="10" t="s">
        <v>14</v>
      </c>
    </row>
    <row r="1217" spans="1:13" x14ac:dyDescent="0.25">
      <c r="A1217" s="4" t="s">
        <v>3619</v>
      </c>
      <c r="B1217" s="9">
        <v>3155</v>
      </c>
      <c r="C1217" s="9" t="s">
        <v>3620</v>
      </c>
      <c r="D1217" s="9" t="s">
        <v>3621</v>
      </c>
      <c r="E1217" s="10">
        <v>4060.39</v>
      </c>
      <c r="F1217" s="10">
        <v>5747421.0947051402</v>
      </c>
      <c r="G1217" s="10">
        <v>6524038.6129908804</v>
      </c>
      <c r="H1217" s="16">
        <v>-0.119039381026856</v>
      </c>
      <c r="I1217" s="10">
        <v>-776617.51828574005</v>
      </c>
      <c r="J1217" s="10">
        <v>1415.4849890540399</v>
      </c>
      <c r="K1217" s="10">
        <v>1606.75171916759</v>
      </c>
      <c r="L1217" s="10" t="s">
        <v>13</v>
      </c>
      <c r="M1217" s="10" t="s">
        <v>14</v>
      </c>
    </row>
    <row r="1218" spans="1:13" x14ac:dyDescent="0.25">
      <c r="A1218" s="4" t="s">
        <v>3622</v>
      </c>
      <c r="B1218" s="9">
        <v>3156</v>
      </c>
      <c r="C1218" s="9" t="s">
        <v>3623</v>
      </c>
      <c r="D1218" s="9" t="s">
        <v>3624</v>
      </c>
      <c r="E1218" s="10">
        <v>3167.67</v>
      </c>
      <c r="F1218" s="10">
        <v>7867440.7344845403</v>
      </c>
      <c r="G1218" s="10">
        <v>9897815.1554256007</v>
      </c>
      <c r="H1218" s="16">
        <v>-0.205133596562276</v>
      </c>
      <c r="I1218" s="10">
        <v>-2030374.4209410599</v>
      </c>
      <c r="J1218" s="10">
        <v>2483.6680381746</v>
      </c>
      <c r="K1218" s="10">
        <v>3124.6358223633101</v>
      </c>
      <c r="L1218" s="10" t="s">
        <v>13</v>
      </c>
      <c r="M1218" s="10" t="s">
        <v>43</v>
      </c>
    </row>
    <row r="1219" spans="1:13" x14ac:dyDescent="0.25">
      <c r="A1219" s="4" t="s">
        <v>3625</v>
      </c>
      <c r="B1219" s="9">
        <v>3157</v>
      </c>
      <c r="C1219" s="9" t="s">
        <v>3626</v>
      </c>
      <c r="D1219" s="9" t="s">
        <v>3627</v>
      </c>
      <c r="E1219" s="10">
        <v>3343.38</v>
      </c>
      <c r="F1219" s="10">
        <v>12836378.488239</v>
      </c>
      <c r="G1219" s="10">
        <v>14557199.2364974</v>
      </c>
      <c r="H1219" s="16">
        <v>-0.118210977283599</v>
      </c>
      <c r="I1219" s="10">
        <v>-1720820.74825841</v>
      </c>
      <c r="J1219" s="10">
        <v>3839.34177037579</v>
      </c>
      <c r="K1219" s="10">
        <v>4354.0367043223996</v>
      </c>
      <c r="L1219" s="10" t="s">
        <v>13</v>
      </c>
      <c r="M1219" s="10" t="s">
        <v>14</v>
      </c>
    </row>
    <row r="1220" spans="1:13" x14ac:dyDescent="0.25">
      <c r="A1220" s="4" t="s">
        <v>3628</v>
      </c>
      <c r="B1220" s="9">
        <v>3158</v>
      </c>
      <c r="C1220" s="9" t="s">
        <v>3629</v>
      </c>
      <c r="D1220" s="9" t="s">
        <v>3630</v>
      </c>
      <c r="E1220" s="10">
        <v>404.28</v>
      </c>
      <c r="F1220" s="10">
        <v>2616788.91715986</v>
      </c>
      <c r="G1220" s="10">
        <v>2628726.3358789398</v>
      </c>
      <c r="H1220" s="16">
        <v>-4.5411416761612601E-3</v>
      </c>
      <c r="I1220" s="10">
        <v>-11937.4187190826</v>
      </c>
      <c r="J1220" s="10">
        <v>6472.7142504201502</v>
      </c>
      <c r="K1220" s="10">
        <v>6502.2418518822196</v>
      </c>
      <c r="L1220" s="10" t="s">
        <v>27</v>
      </c>
      <c r="M1220" s="10" t="s">
        <v>71</v>
      </c>
    </row>
    <row r="1221" spans="1:13" x14ac:dyDescent="0.25">
      <c r="A1221" s="4" t="s">
        <v>3631</v>
      </c>
      <c r="B1221" s="9">
        <v>3159</v>
      </c>
      <c r="C1221" s="9" t="s">
        <v>3632</v>
      </c>
      <c r="D1221" s="9" t="s">
        <v>3633</v>
      </c>
      <c r="E1221" s="10">
        <v>301.87</v>
      </c>
      <c r="F1221" s="10">
        <v>390845.71016399999</v>
      </c>
      <c r="G1221" s="10">
        <v>501941.31569581199</v>
      </c>
      <c r="H1221" s="16">
        <v>-0.22133186103201399</v>
      </c>
      <c r="I1221" s="10">
        <v>-111095.60553181201</v>
      </c>
      <c r="J1221" s="10">
        <v>1294.74843529996</v>
      </c>
      <c r="K1221" s="10">
        <v>1662.77309999606</v>
      </c>
      <c r="L1221" s="10" t="s">
        <v>27</v>
      </c>
      <c r="M1221" s="10" t="s">
        <v>14</v>
      </c>
    </row>
    <row r="1222" spans="1:13" x14ac:dyDescent="0.25">
      <c r="A1222" s="4" t="s">
        <v>3634</v>
      </c>
      <c r="B1222" s="9">
        <v>3163</v>
      </c>
      <c r="C1222" s="9" t="s">
        <v>3635</v>
      </c>
      <c r="D1222" s="9" t="s">
        <v>3636</v>
      </c>
      <c r="E1222" s="10">
        <v>1338.64</v>
      </c>
      <c r="F1222" s="10">
        <v>1144679.1060122</v>
      </c>
      <c r="G1222" s="10">
        <v>1043310.50954465</v>
      </c>
      <c r="H1222" s="16">
        <v>9.7160524637861997E-2</v>
      </c>
      <c r="I1222" s="10">
        <v>101368.596467553</v>
      </c>
      <c r="J1222" s="10">
        <v>855.10600759890599</v>
      </c>
      <c r="K1222" s="10">
        <v>779.38094599343106</v>
      </c>
      <c r="L1222" s="10" t="s">
        <v>13</v>
      </c>
      <c r="M1222" s="10" t="s">
        <v>297</v>
      </c>
    </row>
    <row r="1223" spans="1:13" x14ac:dyDescent="0.25">
      <c r="A1223" s="4" t="s">
        <v>3637</v>
      </c>
      <c r="B1223" s="9">
        <v>3164</v>
      </c>
      <c r="C1223" s="9" t="s">
        <v>3638</v>
      </c>
      <c r="D1223" s="9" t="s">
        <v>3639</v>
      </c>
      <c r="E1223" s="10">
        <v>1759.74</v>
      </c>
      <c r="F1223" s="10">
        <v>1711502.01688572</v>
      </c>
      <c r="G1223" s="10">
        <v>1449522.2792626701</v>
      </c>
      <c r="H1223" s="16">
        <v>0.180735226612946</v>
      </c>
      <c r="I1223" s="10">
        <v>261979.73762305299</v>
      </c>
      <c r="J1223" s="10">
        <v>972.58800554952404</v>
      </c>
      <c r="K1223" s="10">
        <v>823.71388913286501</v>
      </c>
      <c r="L1223" s="10" t="s">
        <v>27</v>
      </c>
      <c r="M1223" s="10" t="s">
        <v>14</v>
      </c>
    </row>
    <row r="1224" spans="1:13" x14ac:dyDescent="0.25">
      <c r="A1224" s="4" t="s">
        <v>3640</v>
      </c>
      <c r="B1224" s="9">
        <v>3165</v>
      </c>
      <c r="C1224" s="9" t="s">
        <v>3641</v>
      </c>
      <c r="D1224" s="9" t="s">
        <v>3642</v>
      </c>
      <c r="E1224" s="10">
        <v>6370.65</v>
      </c>
      <c r="F1224" s="10">
        <v>3791597.9775025202</v>
      </c>
      <c r="G1224" s="10">
        <v>4059810.3455062201</v>
      </c>
      <c r="H1224" s="16">
        <v>-6.6065245707987094E-2</v>
      </c>
      <c r="I1224" s="10">
        <v>-268212.36800369603</v>
      </c>
      <c r="J1224" s="10">
        <v>595.16658072606697</v>
      </c>
      <c r="K1224" s="10">
        <v>637.26783695638801</v>
      </c>
      <c r="L1224" s="10" t="s">
        <v>13</v>
      </c>
      <c r="M1224" s="10" t="s">
        <v>14</v>
      </c>
    </row>
    <row r="1225" spans="1:13" x14ac:dyDescent="0.25">
      <c r="A1225" s="4" t="s">
        <v>3643</v>
      </c>
      <c r="B1225" s="9">
        <v>3166</v>
      </c>
      <c r="C1225" s="9" t="s">
        <v>3644</v>
      </c>
      <c r="D1225" s="9" t="s">
        <v>3645</v>
      </c>
      <c r="E1225" s="10">
        <v>688.38</v>
      </c>
      <c r="F1225" s="10">
        <v>621396.50196371996</v>
      </c>
      <c r="G1225" s="10">
        <v>639898.90514774399</v>
      </c>
      <c r="H1225" s="16">
        <v>-2.8914572341317599E-2</v>
      </c>
      <c r="I1225" s="10">
        <v>-18502.403184024399</v>
      </c>
      <c r="J1225" s="10">
        <v>902.69400907016495</v>
      </c>
      <c r="K1225" s="10">
        <v>929.57219144621399</v>
      </c>
      <c r="L1225" s="10" t="s">
        <v>27</v>
      </c>
      <c r="M1225" s="10" t="s">
        <v>14</v>
      </c>
    </row>
    <row r="1226" spans="1:13" x14ac:dyDescent="0.25">
      <c r="A1226" s="4" t="s">
        <v>3646</v>
      </c>
      <c r="B1226" s="9">
        <v>3167</v>
      </c>
      <c r="C1226" s="9" t="s">
        <v>3647</v>
      </c>
      <c r="D1226" s="9" t="s">
        <v>3648</v>
      </c>
      <c r="E1226" s="10">
        <v>3567.49</v>
      </c>
      <c r="F1226" s="10">
        <v>1776610.30007026</v>
      </c>
      <c r="G1226" s="10">
        <v>2143179.42662</v>
      </c>
      <c r="H1226" s="16">
        <v>-0.17103986814946801</v>
      </c>
      <c r="I1226" s="10">
        <v>-366569.12654973601</v>
      </c>
      <c r="J1226" s="10">
        <v>498.000078506249</v>
      </c>
      <c r="K1226" s="10">
        <v>600.75274958584203</v>
      </c>
      <c r="L1226" s="10" t="s">
        <v>13</v>
      </c>
      <c r="M1226" s="10" t="s">
        <v>14</v>
      </c>
    </row>
    <row r="1227" spans="1:13" x14ac:dyDescent="0.25">
      <c r="A1227" s="4" t="s">
        <v>3649</v>
      </c>
      <c r="B1227" s="9">
        <v>3168</v>
      </c>
      <c r="C1227" s="9" t="s">
        <v>3650</v>
      </c>
      <c r="D1227" s="9" t="s">
        <v>3651</v>
      </c>
      <c r="E1227" s="10">
        <v>2675.97</v>
      </c>
      <c r="F1227" s="10">
        <v>2908927.3069147202</v>
      </c>
      <c r="G1227" s="10">
        <v>2425802.1466504098</v>
      </c>
      <c r="H1227" s="16">
        <v>0.19916099131638601</v>
      </c>
      <c r="I1227" s="10">
        <v>483125.160264312</v>
      </c>
      <c r="J1227" s="10">
        <v>1087.05527599888</v>
      </c>
      <c r="K1227" s="10">
        <v>906.51320704283205</v>
      </c>
      <c r="L1227" s="10" t="s">
        <v>13</v>
      </c>
      <c r="M1227" s="10" t="s">
        <v>14</v>
      </c>
    </row>
    <row r="1228" spans="1:13" x14ac:dyDescent="0.25">
      <c r="A1228" s="4" t="s">
        <v>3652</v>
      </c>
      <c r="B1228" s="9">
        <v>3169</v>
      </c>
      <c r="C1228" s="9" t="s">
        <v>3653</v>
      </c>
      <c r="D1228" s="9" t="s">
        <v>3654</v>
      </c>
      <c r="E1228" s="10">
        <v>10152.780000000001</v>
      </c>
      <c r="F1228" s="10">
        <v>5975678.3810360404</v>
      </c>
      <c r="G1228" s="10">
        <v>7155845.3931468502</v>
      </c>
      <c r="H1228" s="16">
        <v>-0.16492349223210701</v>
      </c>
      <c r="I1228" s="10">
        <v>-1180167.01211081</v>
      </c>
      <c r="J1228" s="10">
        <v>588.57558038646005</v>
      </c>
      <c r="K1228" s="10">
        <v>704.81635504234805</v>
      </c>
      <c r="L1228" s="10" t="s">
        <v>27</v>
      </c>
      <c r="M1228" s="10" t="s">
        <v>14</v>
      </c>
    </row>
    <row r="1229" spans="1:13" x14ac:dyDescent="0.25">
      <c r="A1229" s="4" t="s">
        <v>3655</v>
      </c>
      <c r="B1229" s="9">
        <v>3170</v>
      </c>
      <c r="C1229" s="9" t="s">
        <v>3656</v>
      </c>
      <c r="D1229" s="9" t="s">
        <v>3657</v>
      </c>
      <c r="E1229" s="10">
        <v>22667.66</v>
      </c>
      <c r="F1229" s="10">
        <v>13966976.181868801</v>
      </c>
      <c r="G1229" s="10">
        <v>14999034.814530499</v>
      </c>
      <c r="H1229" s="16">
        <v>-6.8808336364544795E-2</v>
      </c>
      <c r="I1229" s="10">
        <v>-1032058.6326617301</v>
      </c>
      <c r="J1229" s="10">
        <v>616.16312322792805</v>
      </c>
      <c r="K1229" s="10">
        <v>661.69312644227603</v>
      </c>
      <c r="L1229" s="10" t="s">
        <v>13</v>
      </c>
      <c r="M1229" s="10" t="s">
        <v>14</v>
      </c>
    </row>
    <row r="1230" spans="1:13" x14ac:dyDescent="0.25">
      <c r="A1230" s="4" t="s">
        <v>3658</v>
      </c>
      <c r="B1230" s="9">
        <v>3171</v>
      </c>
      <c r="C1230" s="9" t="s">
        <v>3659</v>
      </c>
      <c r="D1230" s="9" t="s">
        <v>3660</v>
      </c>
      <c r="E1230" s="10">
        <v>1067.8800000000001</v>
      </c>
      <c r="F1230" s="10">
        <v>790599.35816685006</v>
      </c>
      <c r="G1230" s="10">
        <v>698876.42035360902</v>
      </c>
      <c r="H1230" s="16">
        <v>0.13124342894103</v>
      </c>
      <c r="I1230" s="10">
        <v>91722.937813240598</v>
      </c>
      <c r="J1230" s="10">
        <v>740.34475612133394</v>
      </c>
      <c r="K1230" s="10">
        <v>654.45220469866399</v>
      </c>
      <c r="L1230" s="10" t="s">
        <v>13</v>
      </c>
      <c r="M1230" s="10" t="s">
        <v>14</v>
      </c>
    </row>
    <row r="1231" spans="1:13" x14ac:dyDescent="0.25">
      <c r="A1231" s="4" t="s">
        <v>3661</v>
      </c>
      <c r="B1231" s="9">
        <v>3172</v>
      </c>
      <c r="C1231" s="9" t="s">
        <v>3662</v>
      </c>
      <c r="D1231" s="9" t="s">
        <v>3663</v>
      </c>
      <c r="E1231" s="10">
        <v>348.94</v>
      </c>
      <c r="F1231" s="10">
        <v>149765.32342926</v>
      </c>
      <c r="G1231" s="10">
        <v>172498.215385035</v>
      </c>
      <c r="H1231" s="16">
        <v>-0.13178624431002101</v>
      </c>
      <c r="I1231" s="10">
        <v>-22732.8919557749</v>
      </c>
      <c r="J1231" s="10">
        <v>429.200789331289</v>
      </c>
      <c r="K1231" s="10">
        <v>494.34921586815801</v>
      </c>
      <c r="L1231" s="10" t="s">
        <v>88</v>
      </c>
      <c r="M1231" s="10" t="s">
        <v>297</v>
      </c>
    </row>
    <row r="1232" spans="1:13" x14ac:dyDescent="0.25">
      <c r="A1232" s="4" t="s">
        <v>3664</v>
      </c>
      <c r="B1232" s="9">
        <v>3173</v>
      </c>
      <c r="C1232" s="9" t="s">
        <v>3665</v>
      </c>
      <c r="D1232" s="9" t="s">
        <v>3666</v>
      </c>
      <c r="E1232" s="10">
        <v>10809.85</v>
      </c>
      <c r="F1232" s="10">
        <v>6783213.16219432</v>
      </c>
      <c r="G1232" s="10">
        <v>7366423.2909330605</v>
      </c>
      <c r="H1232" s="16">
        <v>-7.9171411376343301E-2</v>
      </c>
      <c r="I1232" s="10">
        <v>-583210.12873873801</v>
      </c>
      <c r="J1232" s="10">
        <v>627.50298683092899</v>
      </c>
      <c r="K1232" s="10">
        <v>681.45471869943196</v>
      </c>
      <c r="L1232" s="10" t="s">
        <v>13</v>
      </c>
      <c r="M1232" s="10" t="s">
        <v>14</v>
      </c>
    </row>
    <row r="1233" spans="1:13" x14ac:dyDescent="0.25">
      <c r="A1233" s="4" t="s">
        <v>3667</v>
      </c>
      <c r="B1233" s="9">
        <v>3174</v>
      </c>
      <c r="C1233" s="9" t="s">
        <v>3668</v>
      </c>
      <c r="D1233" s="9" t="s">
        <v>3669</v>
      </c>
      <c r="E1233" s="10">
        <v>1800.56</v>
      </c>
      <c r="F1233" s="10">
        <v>1216100.6356653699</v>
      </c>
      <c r="G1233" s="10">
        <v>1276472.08653044</v>
      </c>
      <c r="H1233" s="16">
        <v>-4.7295551153933198E-2</v>
      </c>
      <c r="I1233" s="10">
        <v>-60371.450865068196</v>
      </c>
      <c r="J1233" s="10">
        <v>675.40133939739303</v>
      </c>
      <c r="K1233" s="10">
        <v>708.93060299597801</v>
      </c>
      <c r="L1233" s="10" t="s">
        <v>13</v>
      </c>
      <c r="M1233" s="10" t="s">
        <v>14</v>
      </c>
    </row>
    <row r="1234" spans="1:13" x14ac:dyDescent="0.25">
      <c r="A1234" s="4" t="s">
        <v>3670</v>
      </c>
      <c r="B1234" s="9">
        <v>3314</v>
      </c>
      <c r="C1234" s="9" t="s">
        <v>3671</v>
      </c>
      <c r="D1234" s="9" t="s">
        <v>3672</v>
      </c>
      <c r="E1234" s="10">
        <v>464.7</v>
      </c>
      <c r="F1234" s="10">
        <v>1026140.5741312</v>
      </c>
      <c r="G1234" s="10">
        <v>1204484.0170600801</v>
      </c>
      <c r="H1234" s="16">
        <v>-0.14806625941304299</v>
      </c>
      <c r="I1234" s="10">
        <v>-178343.442928882</v>
      </c>
      <c r="J1234" s="10">
        <v>2208.1785541880799</v>
      </c>
      <c r="K1234" s="10">
        <v>2591.9604412741201</v>
      </c>
      <c r="L1234" s="10" t="s">
        <v>13</v>
      </c>
      <c r="M1234" s="10" t="s">
        <v>43</v>
      </c>
    </row>
    <row r="1235" spans="1:13" x14ac:dyDescent="0.25">
      <c r="A1235" s="4" t="s">
        <v>3673</v>
      </c>
      <c r="B1235" s="9">
        <v>3315</v>
      </c>
      <c r="C1235" s="9" t="s">
        <v>3674</v>
      </c>
      <c r="D1235" s="9" t="s">
        <v>3675</v>
      </c>
      <c r="E1235" s="10">
        <v>1240.78</v>
      </c>
      <c r="F1235" s="10">
        <v>7495908.3081852403</v>
      </c>
      <c r="G1235" s="10">
        <v>5595759.0831342796</v>
      </c>
      <c r="H1235" s="16">
        <v>0.33956951984906603</v>
      </c>
      <c r="I1235" s="10">
        <v>1900149.22505096</v>
      </c>
      <c r="J1235" s="10">
        <v>6041.2871807937299</v>
      </c>
      <c r="K1235" s="10">
        <v>4509.8720829915701</v>
      </c>
      <c r="L1235" s="10" t="s">
        <v>13</v>
      </c>
      <c r="M1235" s="10" t="s">
        <v>43</v>
      </c>
    </row>
    <row r="1236" spans="1:13" x14ac:dyDescent="0.25">
      <c r="A1236" s="4" t="s">
        <v>3676</v>
      </c>
      <c r="B1236" s="9">
        <v>3316</v>
      </c>
      <c r="C1236" s="9" t="s">
        <v>3677</v>
      </c>
      <c r="D1236" s="9" t="s">
        <v>3678</v>
      </c>
      <c r="E1236" s="10">
        <v>1485.12</v>
      </c>
      <c r="F1236" s="10">
        <v>13878204.502293499</v>
      </c>
      <c r="G1236" s="10">
        <v>11275357.129996501</v>
      </c>
      <c r="H1236" s="16">
        <v>0.23084389632081401</v>
      </c>
      <c r="I1236" s="10">
        <v>2602847.3722970602</v>
      </c>
      <c r="J1236" s="10">
        <v>9344.8371190836697</v>
      </c>
      <c r="K1236" s="10">
        <v>7592.21957148007</v>
      </c>
      <c r="L1236" s="10" t="s">
        <v>13</v>
      </c>
      <c r="M1236" s="10" t="s">
        <v>14</v>
      </c>
    </row>
    <row r="1237" spans="1:13" x14ac:dyDescent="0.25">
      <c r="A1237" s="4" t="s">
        <v>3679</v>
      </c>
      <c r="B1237" s="9">
        <v>3317</v>
      </c>
      <c r="C1237" s="9" t="s">
        <v>3680</v>
      </c>
      <c r="D1237" s="9" t="s">
        <v>3681</v>
      </c>
      <c r="E1237" s="10">
        <v>1065.8699999999999</v>
      </c>
      <c r="F1237" s="10">
        <v>17392532.316010099</v>
      </c>
      <c r="G1237" s="10">
        <v>14245953.7211689</v>
      </c>
      <c r="H1237" s="16">
        <v>0.22087525036429101</v>
      </c>
      <c r="I1237" s="10">
        <v>3146578.59484128</v>
      </c>
      <c r="J1237" s="10">
        <v>16317.6863182284</v>
      </c>
      <c r="K1237" s="10">
        <v>13365.5640192227</v>
      </c>
      <c r="L1237" s="10" t="s">
        <v>13</v>
      </c>
      <c r="M1237" s="10" t="s">
        <v>14</v>
      </c>
    </row>
    <row r="1238" spans="1:13" x14ac:dyDescent="0.25">
      <c r="A1238" s="4" t="s">
        <v>3682</v>
      </c>
      <c r="B1238" s="9">
        <v>3318</v>
      </c>
      <c r="C1238" s="9" t="s">
        <v>3683</v>
      </c>
      <c r="D1238" s="9" t="s">
        <v>3684</v>
      </c>
      <c r="E1238" s="10">
        <v>1022.09</v>
      </c>
      <c r="F1238" s="10">
        <v>2206286.85404371</v>
      </c>
      <c r="G1238" s="10">
        <v>924002.17601611698</v>
      </c>
      <c r="H1238" s="16">
        <v>1.3877507124022499</v>
      </c>
      <c r="I1238" s="10">
        <v>1282284.67802759</v>
      </c>
      <c r="J1238" s="10">
        <v>2158.6033069922501</v>
      </c>
      <c r="K1238" s="10">
        <v>904.03210677740503</v>
      </c>
      <c r="L1238" s="10" t="s">
        <v>88</v>
      </c>
      <c r="M1238" s="10" t="s">
        <v>43</v>
      </c>
    </row>
    <row r="1239" spans="1:13" x14ac:dyDescent="0.25">
      <c r="A1239" s="4" t="s">
        <v>3685</v>
      </c>
      <c r="B1239" s="9">
        <v>3319</v>
      </c>
      <c r="C1239" s="9" t="s">
        <v>3686</v>
      </c>
      <c r="D1239" s="9" t="s">
        <v>3687</v>
      </c>
      <c r="E1239" s="10">
        <v>8074.89</v>
      </c>
      <c r="F1239" s="10">
        <v>12525982.0911151</v>
      </c>
      <c r="G1239" s="10">
        <v>16907611.2898135</v>
      </c>
      <c r="H1239" s="16">
        <v>-0.25915128539407001</v>
      </c>
      <c r="I1239" s="10">
        <v>-4381629.1986984601</v>
      </c>
      <c r="J1239" s="10">
        <v>1551.2263437786801</v>
      </c>
      <c r="K1239" s="10">
        <v>2093.8503545947401</v>
      </c>
      <c r="L1239" s="10" t="s">
        <v>27</v>
      </c>
      <c r="M1239" s="10" t="s">
        <v>14</v>
      </c>
    </row>
    <row r="1240" spans="1:13" x14ac:dyDescent="0.25">
      <c r="A1240" s="4" t="s">
        <v>3688</v>
      </c>
      <c r="B1240" s="9">
        <v>3320</v>
      </c>
      <c r="C1240" s="9" t="s">
        <v>3689</v>
      </c>
      <c r="D1240" s="9" t="s">
        <v>3690</v>
      </c>
      <c r="E1240" s="10">
        <v>1356.95</v>
      </c>
      <c r="F1240" s="10">
        <v>7181152.4343242301</v>
      </c>
      <c r="G1240" s="10">
        <v>6797704.9874160904</v>
      </c>
      <c r="H1240" s="16">
        <v>5.6408368356376297E-2</v>
      </c>
      <c r="I1240" s="10">
        <v>383447.446908143</v>
      </c>
      <c r="J1240" s="10">
        <v>5292.1275170966001</v>
      </c>
      <c r="K1240" s="10">
        <v>5009.5471368997296</v>
      </c>
      <c r="L1240" s="10" t="s">
        <v>13</v>
      </c>
      <c r="M1240" s="10" t="s">
        <v>14</v>
      </c>
    </row>
    <row r="1241" spans="1:13" x14ac:dyDescent="0.25">
      <c r="A1241" s="4" t="s">
        <v>3691</v>
      </c>
      <c r="B1241" s="9">
        <v>3321</v>
      </c>
      <c r="C1241" s="9" t="s">
        <v>3692</v>
      </c>
      <c r="D1241" s="9" t="s">
        <v>3693</v>
      </c>
      <c r="E1241" s="10">
        <v>678.81</v>
      </c>
      <c r="F1241" s="10">
        <v>7025025.1870086603</v>
      </c>
      <c r="G1241" s="10">
        <v>6378905.6562168198</v>
      </c>
      <c r="H1241" s="16">
        <v>0.101290027727896</v>
      </c>
      <c r="I1241" s="10">
        <v>646119.53079183504</v>
      </c>
      <c r="J1241" s="10">
        <v>10349.0301955019</v>
      </c>
      <c r="K1241" s="10">
        <v>9397.1886922950798</v>
      </c>
      <c r="L1241" s="10" t="s">
        <v>13</v>
      </c>
      <c r="M1241" s="10" t="s">
        <v>14</v>
      </c>
    </row>
    <row r="1242" spans="1:13" x14ac:dyDescent="0.25">
      <c r="A1242" s="4" t="s">
        <v>3694</v>
      </c>
      <c r="B1242" s="9">
        <v>3322</v>
      </c>
      <c r="C1242" s="9" t="s">
        <v>3695</v>
      </c>
      <c r="D1242" s="9" t="s">
        <v>3696</v>
      </c>
      <c r="E1242" s="10">
        <v>366.09</v>
      </c>
      <c r="F1242" s="10">
        <v>5059346.30460402</v>
      </c>
      <c r="G1242" s="10">
        <v>5049136.2585680801</v>
      </c>
      <c r="H1242" s="16">
        <v>2.0221371563531299E-3</v>
      </c>
      <c r="I1242" s="10">
        <v>10210.046035940801</v>
      </c>
      <c r="J1242" s="10">
        <v>13819.9522101232</v>
      </c>
      <c r="K1242" s="10">
        <v>13792.0627675383</v>
      </c>
      <c r="L1242" s="10" t="s">
        <v>27</v>
      </c>
      <c r="M1242" s="10" t="s">
        <v>71</v>
      </c>
    </row>
    <row r="1243" spans="1:13" x14ac:dyDescent="0.25">
      <c r="A1243" s="4" t="s">
        <v>3697</v>
      </c>
      <c r="B1243" s="9">
        <v>3323</v>
      </c>
      <c r="C1243" s="9" t="s">
        <v>3698</v>
      </c>
      <c r="D1243" s="9" t="s">
        <v>3699</v>
      </c>
      <c r="E1243" s="10">
        <v>19999.349999999999</v>
      </c>
      <c r="F1243" s="10">
        <v>30040671.787492801</v>
      </c>
      <c r="G1243" s="10">
        <v>26110702.394771799</v>
      </c>
      <c r="H1243" s="16">
        <v>0.15051182206066899</v>
      </c>
      <c r="I1243" s="10">
        <v>3929969.3927209899</v>
      </c>
      <c r="J1243" s="10">
        <v>1502.0824070528699</v>
      </c>
      <c r="K1243" s="10">
        <v>1305.577551009</v>
      </c>
      <c r="L1243" s="10" t="s">
        <v>27</v>
      </c>
      <c r="M1243" s="10" t="s">
        <v>14</v>
      </c>
    </row>
    <row r="1244" spans="1:13" x14ac:dyDescent="0.25">
      <c r="A1244" s="4" t="s">
        <v>3700</v>
      </c>
      <c r="B1244" s="9">
        <v>3324</v>
      </c>
      <c r="C1244" s="9" t="s">
        <v>3701</v>
      </c>
      <c r="D1244" s="9" t="s">
        <v>3702</v>
      </c>
      <c r="E1244" s="10">
        <v>6554.99</v>
      </c>
      <c r="F1244" s="10">
        <v>24762701.230941501</v>
      </c>
      <c r="G1244" s="10">
        <v>24107026.519022699</v>
      </c>
      <c r="H1244" s="16">
        <v>2.7198489676918399E-2</v>
      </c>
      <c r="I1244" s="10">
        <v>655674.71191883797</v>
      </c>
      <c r="J1244" s="10">
        <v>3777.6871102688901</v>
      </c>
      <c r="K1244" s="10">
        <v>3677.66030444328</v>
      </c>
      <c r="L1244" s="10" t="s">
        <v>27</v>
      </c>
      <c r="M1244" s="10" t="s">
        <v>14</v>
      </c>
    </row>
    <row r="1245" spans="1:13" x14ac:dyDescent="0.25">
      <c r="A1245" s="4" t="s">
        <v>3703</v>
      </c>
      <c r="B1245" s="9">
        <v>3325</v>
      </c>
      <c r="C1245" s="9" t="s">
        <v>3704</v>
      </c>
      <c r="D1245" s="9" t="s">
        <v>3705</v>
      </c>
      <c r="E1245" s="10">
        <v>2453.64</v>
      </c>
      <c r="F1245" s="10">
        <v>11196439.9825636</v>
      </c>
      <c r="G1245" s="10">
        <v>11173573.5513197</v>
      </c>
      <c r="H1245" s="16">
        <v>2.0464743118109299E-3</v>
      </c>
      <c r="I1245" s="10">
        <v>22866.431243905801</v>
      </c>
      <c r="J1245" s="10">
        <v>4563.1958977533704</v>
      </c>
      <c r="K1245" s="10">
        <v>4553.87650646374</v>
      </c>
      <c r="L1245" s="10" t="s">
        <v>27</v>
      </c>
      <c r="M1245" s="10" t="s">
        <v>14</v>
      </c>
    </row>
    <row r="1246" spans="1:13" x14ac:dyDescent="0.25">
      <c r="A1246" s="4" t="s">
        <v>3706</v>
      </c>
      <c r="B1246" s="9">
        <v>3326</v>
      </c>
      <c r="C1246" s="9" t="s">
        <v>3707</v>
      </c>
      <c r="D1246" s="9" t="s">
        <v>3708</v>
      </c>
      <c r="E1246" s="10">
        <v>354.17</v>
      </c>
      <c r="F1246" s="10">
        <v>2876257.7544519198</v>
      </c>
      <c r="G1246" s="10">
        <v>2351603.0204614699</v>
      </c>
      <c r="H1246" s="16">
        <v>0.22310514547965399</v>
      </c>
      <c r="I1246" s="10">
        <v>524654.73399045097</v>
      </c>
      <c r="J1246" s="10">
        <v>8121.12193142254</v>
      </c>
      <c r="K1246" s="10">
        <v>6639.7578012295498</v>
      </c>
      <c r="L1246" s="10" t="s">
        <v>27</v>
      </c>
      <c r="M1246" s="10" t="s">
        <v>297</v>
      </c>
    </row>
    <row r="1247" spans="1:13" x14ac:dyDescent="0.25">
      <c r="A1247" s="4" t="s">
        <v>3709</v>
      </c>
      <c r="B1247" s="9">
        <v>3328</v>
      </c>
      <c r="C1247" s="9" t="s">
        <v>3710</v>
      </c>
      <c r="D1247" s="9" t="s">
        <v>3711</v>
      </c>
      <c r="E1247" s="10">
        <v>7332.82</v>
      </c>
      <c r="F1247" s="10">
        <v>15576398.8522784</v>
      </c>
      <c r="G1247" s="10">
        <v>19447109.8613143</v>
      </c>
      <c r="H1247" s="16">
        <v>-0.199037853780824</v>
      </c>
      <c r="I1247" s="10">
        <v>-3870711.00903589</v>
      </c>
      <c r="J1247" s="10">
        <v>2124.2030831628799</v>
      </c>
      <c r="K1247" s="10">
        <v>2652.0642619502901</v>
      </c>
      <c r="L1247" s="10" t="s">
        <v>88</v>
      </c>
      <c r="M1247" s="10" t="s">
        <v>14</v>
      </c>
    </row>
    <row r="1248" spans="1:13" x14ac:dyDescent="0.25">
      <c r="A1248" s="4" t="s">
        <v>3712</v>
      </c>
      <c r="B1248" s="9">
        <v>3329</v>
      </c>
      <c r="C1248" s="9" t="s">
        <v>3713</v>
      </c>
      <c r="D1248" s="9" t="s">
        <v>3714</v>
      </c>
      <c r="E1248" s="10">
        <v>815.38</v>
      </c>
      <c r="F1248" s="10">
        <v>3036375.5025554998</v>
      </c>
      <c r="G1248" s="10">
        <v>3131369.18994994</v>
      </c>
      <c r="H1248" s="16">
        <v>-3.03361506204117E-2</v>
      </c>
      <c r="I1248" s="10">
        <v>-94993.687394437802</v>
      </c>
      <c r="J1248" s="10">
        <v>3723.87782697086</v>
      </c>
      <c r="K1248" s="10">
        <v>3840.3801785056498</v>
      </c>
      <c r="L1248" s="10" t="s">
        <v>27</v>
      </c>
      <c r="M1248" s="10" t="s">
        <v>71</v>
      </c>
    </row>
    <row r="1249" spans="1:13" x14ac:dyDescent="0.25">
      <c r="A1249" s="4" t="s">
        <v>3715</v>
      </c>
      <c r="B1249" s="9">
        <v>3330</v>
      </c>
      <c r="C1249" s="9" t="s">
        <v>3716</v>
      </c>
      <c r="D1249" s="9" t="s">
        <v>3717</v>
      </c>
      <c r="E1249" s="10">
        <v>170.3</v>
      </c>
      <c r="F1249" s="10">
        <v>1128039.6692722</v>
      </c>
      <c r="G1249" s="10">
        <v>890384.96866530296</v>
      </c>
      <c r="H1249" s="16">
        <v>0.26691230082549999</v>
      </c>
      <c r="I1249" s="10">
        <v>237654.70060689701</v>
      </c>
      <c r="J1249" s="10">
        <v>6623.8383398250098</v>
      </c>
      <c r="K1249" s="10">
        <v>5228.3321706711904</v>
      </c>
      <c r="L1249" s="10" t="s">
        <v>88</v>
      </c>
      <c r="M1249" s="10" t="s">
        <v>43</v>
      </c>
    </row>
    <row r="1250" spans="1:13" x14ac:dyDescent="0.25">
      <c r="A1250" s="4" t="s">
        <v>3718</v>
      </c>
      <c r="B1250" s="9">
        <v>3332</v>
      </c>
      <c r="C1250" s="9" t="s">
        <v>3719</v>
      </c>
      <c r="D1250" s="9" t="s">
        <v>3720</v>
      </c>
      <c r="E1250" s="10">
        <v>8729.27</v>
      </c>
      <c r="F1250" s="10">
        <v>18163048.224163901</v>
      </c>
      <c r="G1250" s="10">
        <v>19358893.9493347</v>
      </c>
      <c r="H1250" s="16">
        <v>-6.1772419865540801E-2</v>
      </c>
      <c r="I1250" s="10">
        <v>-1195845.72517078</v>
      </c>
      <c r="J1250" s="10">
        <v>2080.70643068251</v>
      </c>
      <c r="K1250" s="10">
        <v>2217.6990686889799</v>
      </c>
      <c r="L1250" s="10" t="s">
        <v>88</v>
      </c>
      <c r="M1250" s="10" t="s">
        <v>14</v>
      </c>
    </row>
    <row r="1251" spans="1:13" x14ac:dyDescent="0.25">
      <c r="A1251" s="4" t="s">
        <v>3721</v>
      </c>
      <c r="B1251" s="9">
        <v>3334</v>
      </c>
      <c r="C1251" s="9" t="s">
        <v>3722</v>
      </c>
      <c r="D1251" s="9" t="s">
        <v>3723</v>
      </c>
      <c r="E1251" s="10">
        <v>714.61</v>
      </c>
      <c r="F1251" s="10">
        <v>2279005.3110815301</v>
      </c>
      <c r="G1251" s="10">
        <v>2835733.8341323799</v>
      </c>
      <c r="H1251" s="16">
        <v>-0.19632608545617999</v>
      </c>
      <c r="I1251" s="10">
        <v>-556728.52305085503</v>
      </c>
      <c r="J1251" s="10">
        <v>3189.1595570752302</v>
      </c>
      <c r="K1251" s="10">
        <v>3968.22579327519</v>
      </c>
      <c r="L1251" s="10" t="s">
        <v>27</v>
      </c>
      <c r="M1251" s="10" t="s">
        <v>14</v>
      </c>
    </row>
    <row r="1252" spans="1:13" x14ac:dyDescent="0.25">
      <c r="A1252" s="4" t="s">
        <v>3724</v>
      </c>
      <c r="B1252" s="9">
        <v>3338</v>
      </c>
      <c r="C1252" s="9" t="s">
        <v>3725</v>
      </c>
      <c r="D1252" s="9" t="s">
        <v>3726</v>
      </c>
      <c r="E1252" s="10">
        <v>812.07</v>
      </c>
      <c r="F1252" s="10">
        <v>1024342.24713088</v>
      </c>
      <c r="G1252" s="10">
        <v>1272848.6360670901</v>
      </c>
      <c r="H1252" s="16">
        <v>-0.19523640273839199</v>
      </c>
      <c r="I1252" s="10">
        <v>-248506.38893620699</v>
      </c>
      <c r="J1252" s="10">
        <v>1261.3964893800801</v>
      </c>
      <c r="K1252" s="10">
        <v>1567.41245959965</v>
      </c>
      <c r="L1252" s="10" t="s">
        <v>13</v>
      </c>
      <c r="M1252" s="10" t="s">
        <v>14</v>
      </c>
    </row>
    <row r="1253" spans="1:13" x14ac:dyDescent="0.25">
      <c r="A1253" s="4" t="s">
        <v>3727</v>
      </c>
      <c r="B1253" s="9">
        <v>3342</v>
      </c>
      <c r="C1253" s="9" t="s">
        <v>3728</v>
      </c>
      <c r="D1253" s="9" t="s">
        <v>3729</v>
      </c>
      <c r="E1253" s="10">
        <v>4060.44</v>
      </c>
      <c r="F1253" s="10">
        <v>4889828.2259311201</v>
      </c>
      <c r="G1253" s="10">
        <v>5165956.7661191104</v>
      </c>
      <c r="H1253" s="16">
        <v>-5.3451577837231902E-2</v>
      </c>
      <c r="I1253" s="10">
        <v>-276128.54018799</v>
      </c>
      <c r="J1253" s="10">
        <v>1204.26067764359</v>
      </c>
      <c r="K1253" s="10">
        <v>1272.26526339981</v>
      </c>
      <c r="L1253" s="10" t="s">
        <v>13</v>
      </c>
      <c r="M1253" s="10" t="s">
        <v>14</v>
      </c>
    </row>
    <row r="1254" spans="1:13" x14ac:dyDescent="0.25">
      <c r="A1254" s="4" t="s">
        <v>3730</v>
      </c>
      <c r="B1254" s="9">
        <v>3343</v>
      </c>
      <c r="C1254" s="9" t="s">
        <v>3731</v>
      </c>
      <c r="D1254" s="9" t="s">
        <v>3732</v>
      </c>
      <c r="E1254" s="10">
        <v>9358.35</v>
      </c>
      <c r="F1254" s="10">
        <v>10440145.5337254</v>
      </c>
      <c r="G1254" s="10">
        <v>11828973.3606664</v>
      </c>
      <c r="H1254" s="16">
        <v>-0.117408991008388</v>
      </c>
      <c r="I1254" s="10">
        <v>-1388827.82694094</v>
      </c>
      <c r="J1254" s="10">
        <v>1115.5968235560199</v>
      </c>
      <c r="K1254" s="10">
        <v>1264.00202606938</v>
      </c>
      <c r="L1254" s="10" t="s">
        <v>27</v>
      </c>
      <c r="M1254" s="10" t="s">
        <v>14</v>
      </c>
    </row>
    <row r="1255" spans="1:13" x14ac:dyDescent="0.25">
      <c r="A1255" s="4" t="s">
        <v>3733</v>
      </c>
      <c r="B1255" s="9">
        <v>3344</v>
      </c>
      <c r="C1255" s="9" t="s">
        <v>3734</v>
      </c>
      <c r="D1255" s="9" t="s">
        <v>3735</v>
      </c>
      <c r="E1255" s="10">
        <v>310.58999999999997</v>
      </c>
      <c r="F1255" s="10">
        <v>820547.57041199994</v>
      </c>
      <c r="G1255" s="10">
        <v>1041999.27158187</v>
      </c>
      <c r="H1255" s="16">
        <v>-0.21252577349088</v>
      </c>
      <c r="I1255" s="10">
        <v>-221451.701169871</v>
      </c>
      <c r="J1255" s="10">
        <v>2641.8995151550298</v>
      </c>
      <c r="K1255" s="10">
        <v>3354.90283519067</v>
      </c>
      <c r="L1255" s="10" t="s">
        <v>27</v>
      </c>
      <c r="M1255" s="10" t="s">
        <v>43</v>
      </c>
    </row>
    <row r="1256" spans="1:13" x14ac:dyDescent="0.25">
      <c r="A1256" s="4" t="s">
        <v>3736</v>
      </c>
      <c r="B1256" s="9">
        <v>3347</v>
      </c>
      <c r="C1256" s="9" t="s">
        <v>3737</v>
      </c>
      <c r="D1256" s="9" t="s">
        <v>3738</v>
      </c>
      <c r="E1256" s="10">
        <v>13502.99</v>
      </c>
      <c r="F1256" s="10">
        <v>14935240.253843101</v>
      </c>
      <c r="G1256" s="10">
        <v>14341815.3948029</v>
      </c>
      <c r="H1256" s="16">
        <v>4.1377248465717303E-2</v>
      </c>
      <c r="I1256" s="10">
        <v>593424.85904021002</v>
      </c>
      <c r="J1256" s="10">
        <v>1106.06911905016</v>
      </c>
      <c r="K1256" s="10">
        <v>1062.12145567781</v>
      </c>
      <c r="L1256" s="10" t="s">
        <v>27</v>
      </c>
      <c r="M1256" s="10" t="s">
        <v>71</v>
      </c>
    </row>
    <row r="1257" spans="1:13" x14ac:dyDescent="0.25">
      <c r="A1257" s="4" t="s">
        <v>3739</v>
      </c>
      <c r="B1257" s="9">
        <v>3348</v>
      </c>
      <c r="C1257" s="9" t="s">
        <v>3740</v>
      </c>
      <c r="D1257" s="9" t="s">
        <v>3741</v>
      </c>
      <c r="E1257" s="10">
        <v>2301.85</v>
      </c>
      <c r="F1257" s="10">
        <v>4209860.48522704</v>
      </c>
      <c r="G1257" s="10">
        <v>6002183.7192670703</v>
      </c>
      <c r="H1257" s="16">
        <v>-0.29861185826196102</v>
      </c>
      <c r="I1257" s="10">
        <v>-1792323.23404003</v>
      </c>
      <c r="J1257" s="10">
        <v>1828.90304981951</v>
      </c>
      <c r="K1257" s="10">
        <v>2607.5477199935099</v>
      </c>
      <c r="L1257" s="10" t="s">
        <v>13</v>
      </c>
      <c r="M1257" s="10" t="s">
        <v>14</v>
      </c>
    </row>
    <row r="1258" spans="1:13" x14ac:dyDescent="0.25">
      <c r="A1258" s="4" t="s">
        <v>3742</v>
      </c>
      <c r="B1258" s="9">
        <v>3349</v>
      </c>
      <c r="C1258" s="9" t="s">
        <v>3743</v>
      </c>
      <c r="D1258" s="9" t="s">
        <v>3744</v>
      </c>
      <c r="E1258" s="10">
        <v>598.34</v>
      </c>
      <c r="F1258" s="10">
        <v>2442893.2972706398</v>
      </c>
      <c r="G1258" s="10">
        <v>2649775.9700732799</v>
      </c>
      <c r="H1258" s="16">
        <v>-7.8075533607059794E-2</v>
      </c>
      <c r="I1258" s="10">
        <v>-206882.672802635</v>
      </c>
      <c r="J1258" s="10">
        <v>4082.78453265809</v>
      </c>
      <c r="K1258" s="10">
        <v>4428.5455929292302</v>
      </c>
      <c r="L1258" s="10" t="s">
        <v>13</v>
      </c>
      <c r="M1258" s="10" t="s">
        <v>14</v>
      </c>
    </row>
    <row r="1259" spans="1:13" x14ac:dyDescent="0.25">
      <c r="A1259" s="4" t="s">
        <v>3745</v>
      </c>
      <c r="B1259" s="9">
        <v>3350</v>
      </c>
      <c r="C1259" s="9" t="s">
        <v>3746</v>
      </c>
      <c r="D1259" s="9" t="s">
        <v>3747</v>
      </c>
      <c r="E1259" s="10">
        <v>154.22</v>
      </c>
      <c r="F1259" s="10">
        <v>1055165.4243234801</v>
      </c>
      <c r="G1259" s="10">
        <v>970649.94792821503</v>
      </c>
      <c r="H1259" s="16">
        <v>8.7071015226094506E-2</v>
      </c>
      <c r="I1259" s="10">
        <v>84515.476395265403</v>
      </c>
      <c r="J1259" s="10">
        <v>6841.9493212519801</v>
      </c>
      <c r="K1259" s="10">
        <v>6293.9304106355503</v>
      </c>
      <c r="L1259" s="10" t="s">
        <v>27</v>
      </c>
      <c r="M1259" s="10" t="s">
        <v>71</v>
      </c>
    </row>
    <row r="1260" spans="1:13" x14ac:dyDescent="0.25">
      <c r="A1260" s="4" t="s">
        <v>3748</v>
      </c>
      <c r="B1260" s="9">
        <v>3352</v>
      </c>
      <c r="C1260" s="9" t="s">
        <v>3749</v>
      </c>
      <c r="D1260" s="9" t="s">
        <v>3750</v>
      </c>
      <c r="E1260" s="10">
        <v>4472.91</v>
      </c>
      <c r="F1260" s="10">
        <v>8061081.9798757499</v>
      </c>
      <c r="G1260" s="10">
        <v>6188094.7547007501</v>
      </c>
      <c r="H1260" s="16">
        <v>0.30267591228337298</v>
      </c>
      <c r="I1260" s="10">
        <v>1872987.225175</v>
      </c>
      <c r="J1260" s="10">
        <v>1802.20079989889</v>
      </c>
      <c r="K1260" s="10">
        <v>1383.46060052645</v>
      </c>
      <c r="L1260" s="10" t="s">
        <v>27</v>
      </c>
      <c r="M1260" s="10" t="s">
        <v>14</v>
      </c>
    </row>
    <row r="1261" spans="1:13" x14ac:dyDescent="0.25">
      <c r="A1261" s="4" t="s">
        <v>3751</v>
      </c>
      <c r="B1261" s="9">
        <v>3353</v>
      </c>
      <c r="C1261" s="9" t="s">
        <v>3752</v>
      </c>
      <c r="D1261" s="9" t="s">
        <v>3753</v>
      </c>
      <c r="E1261" s="10">
        <v>15782.09</v>
      </c>
      <c r="F1261" s="10">
        <v>16509315.316343401</v>
      </c>
      <c r="G1261" s="10">
        <v>24472456.184303399</v>
      </c>
      <c r="H1261" s="16">
        <v>-0.32539197569664502</v>
      </c>
      <c r="I1261" s="10">
        <v>-7963140.8679600796</v>
      </c>
      <c r="J1261" s="10">
        <v>1046.07915151563</v>
      </c>
      <c r="K1261" s="10">
        <v>1550.6473593993901</v>
      </c>
      <c r="L1261" s="10" t="s">
        <v>13</v>
      </c>
      <c r="M1261" s="10" t="s">
        <v>14</v>
      </c>
    </row>
    <row r="1262" spans="1:13" x14ac:dyDescent="0.25">
      <c r="A1262" s="4" t="s">
        <v>3754</v>
      </c>
      <c r="B1262" s="9">
        <v>3354</v>
      </c>
      <c r="C1262" s="9" t="s">
        <v>3755</v>
      </c>
      <c r="D1262" s="9" t="s">
        <v>3756</v>
      </c>
      <c r="E1262" s="10">
        <v>3852.99</v>
      </c>
      <c r="F1262" s="10">
        <v>16059743.924797401</v>
      </c>
      <c r="G1262" s="10">
        <v>15338495.446006101</v>
      </c>
      <c r="H1262" s="16">
        <v>4.7022113826630497E-2</v>
      </c>
      <c r="I1262" s="10">
        <v>721248.47879135201</v>
      </c>
      <c r="J1262" s="10">
        <v>4168.1249950810798</v>
      </c>
      <c r="K1262" s="10">
        <v>3980.9331054599402</v>
      </c>
      <c r="L1262" s="10" t="s">
        <v>13</v>
      </c>
      <c r="M1262" s="10" t="s">
        <v>14</v>
      </c>
    </row>
    <row r="1263" spans="1:13" x14ac:dyDescent="0.25">
      <c r="A1263" s="4" t="s">
        <v>3757</v>
      </c>
      <c r="B1263" s="9">
        <v>3355</v>
      </c>
      <c r="C1263" s="9" t="s">
        <v>3758</v>
      </c>
      <c r="D1263" s="9" t="s">
        <v>3759</v>
      </c>
      <c r="E1263" s="10">
        <v>2565.17</v>
      </c>
      <c r="F1263" s="10">
        <v>17797102.781752501</v>
      </c>
      <c r="G1263" s="10">
        <v>17268913.370890498</v>
      </c>
      <c r="H1263" s="16">
        <v>3.0586140512602701E-2</v>
      </c>
      <c r="I1263" s="10">
        <v>528189.41086202103</v>
      </c>
      <c r="J1263" s="10">
        <v>6937.9818030588704</v>
      </c>
      <c r="K1263" s="10">
        <v>6732.0736523858104</v>
      </c>
      <c r="L1263" s="10" t="s">
        <v>13</v>
      </c>
      <c r="M1263" s="10" t="s">
        <v>43</v>
      </c>
    </row>
    <row r="1264" spans="1:13" x14ac:dyDescent="0.25">
      <c r="A1264" s="4" t="s">
        <v>3760</v>
      </c>
      <c r="B1264" s="9">
        <v>3356</v>
      </c>
      <c r="C1264" s="9" t="s">
        <v>3761</v>
      </c>
      <c r="D1264" s="9" t="s">
        <v>3762</v>
      </c>
      <c r="E1264" s="10">
        <v>2753.96</v>
      </c>
      <c r="F1264" s="10">
        <v>28260398.924201898</v>
      </c>
      <c r="G1264" s="10">
        <v>30267607.458108202</v>
      </c>
      <c r="H1264" s="16">
        <v>-6.6315401264682897E-2</v>
      </c>
      <c r="I1264" s="10">
        <v>-2007208.5339063599</v>
      </c>
      <c r="J1264" s="10">
        <v>10261.7318059093</v>
      </c>
      <c r="K1264" s="10">
        <v>10990.576282193</v>
      </c>
      <c r="L1264" s="10" t="s">
        <v>13</v>
      </c>
      <c r="M1264" s="10" t="s">
        <v>14</v>
      </c>
    </row>
    <row r="1265" spans="1:13" x14ac:dyDescent="0.25">
      <c r="A1265" s="4" t="s">
        <v>3763</v>
      </c>
      <c r="B1265" s="9">
        <v>3357</v>
      </c>
      <c r="C1265" s="9" t="s">
        <v>3764</v>
      </c>
      <c r="D1265" s="9" t="s">
        <v>3765</v>
      </c>
      <c r="E1265" s="10">
        <v>29076.68</v>
      </c>
      <c r="F1265" s="10">
        <v>29410799.462461799</v>
      </c>
      <c r="G1265" s="10">
        <v>26702824.813678801</v>
      </c>
      <c r="H1265" s="16">
        <v>0.10141154232475701</v>
      </c>
      <c r="I1265" s="10">
        <v>2707974.6487829699</v>
      </c>
      <c r="J1265" s="10">
        <v>1011.49097704627</v>
      </c>
      <c r="K1265" s="10">
        <v>918.35879521591801</v>
      </c>
      <c r="L1265" s="10" t="s">
        <v>13</v>
      </c>
      <c r="M1265" s="10" t="s">
        <v>14</v>
      </c>
    </row>
    <row r="1266" spans="1:13" x14ac:dyDescent="0.25">
      <c r="A1266" s="4" t="s">
        <v>3766</v>
      </c>
      <c r="B1266" s="9">
        <v>3358</v>
      </c>
      <c r="C1266" s="9" t="s">
        <v>3767</v>
      </c>
      <c r="D1266" s="9" t="s">
        <v>3768</v>
      </c>
      <c r="E1266" s="10">
        <v>1066.57</v>
      </c>
      <c r="F1266" s="10">
        <v>5728568.1613119198</v>
      </c>
      <c r="G1266" s="10">
        <v>7190871.9753301302</v>
      </c>
      <c r="H1266" s="16">
        <v>-0.20335556230662499</v>
      </c>
      <c r="I1266" s="10">
        <v>-1462303.8140182099</v>
      </c>
      <c r="J1266" s="10">
        <v>5371.0193998630402</v>
      </c>
      <c r="K1266" s="10">
        <v>6742.0534754682103</v>
      </c>
      <c r="L1266" s="10" t="s">
        <v>27</v>
      </c>
      <c r="M1266" s="10" t="s">
        <v>14</v>
      </c>
    </row>
    <row r="1267" spans="1:13" x14ac:dyDescent="0.25">
      <c r="A1267" s="4" t="s">
        <v>3769</v>
      </c>
      <c r="B1267" s="9">
        <v>3359</v>
      </c>
      <c r="C1267" s="9" t="s">
        <v>3770</v>
      </c>
      <c r="D1267" s="9" t="s">
        <v>3771</v>
      </c>
      <c r="E1267" s="10">
        <v>496.63</v>
      </c>
      <c r="F1267" s="10">
        <v>4171719.5923794801</v>
      </c>
      <c r="G1267" s="10">
        <v>4114633.4756444502</v>
      </c>
      <c r="H1267" s="16">
        <v>1.38739251194397E-2</v>
      </c>
      <c r="I1267" s="10">
        <v>57086.116735030897</v>
      </c>
      <c r="J1267" s="10">
        <v>8400.0555592281598</v>
      </c>
      <c r="K1267" s="10">
        <v>8285.1085831392593</v>
      </c>
      <c r="L1267" s="10" t="s">
        <v>88</v>
      </c>
      <c r="M1267" s="10" t="s">
        <v>71</v>
      </c>
    </row>
    <row r="1268" spans="1:13" x14ac:dyDescent="0.25">
      <c r="A1268" s="4" t="s">
        <v>3772</v>
      </c>
      <c r="B1268" s="9">
        <v>3360</v>
      </c>
      <c r="C1268" s="9" t="s">
        <v>3773</v>
      </c>
      <c r="D1268" s="9" t="s">
        <v>3774</v>
      </c>
      <c r="E1268" s="10">
        <v>168.64</v>
      </c>
      <c r="F1268" s="10">
        <v>3193288.4090292398</v>
      </c>
      <c r="G1268" s="10">
        <v>1835758.57709929</v>
      </c>
      <c r="H1268" s="16">
        <v>0.73949257209791097</v>
      </c>
      <c r="I1268" s="10">
        <v>1357529.83192995</v>
      </c>
      <c r="J1268" s="10">
        <v>18935.5337347559</v>
      </c>
      <c r="K1268" s="10">
        <v>10885.665186784199</v>
      </c>
      <c r="L1268" s="10" t="s">
        <v>88</v>
      </c>
      <c r="M1268" s="10" t="s">
        <v>206</v>
      </c>
    </row>
    <row r="1269" spans="1:13" x14ac:dyDescent="0.25">
      <c r="A1269" s="4" t="s">
        <v>3775</v>
      </c>
      <c r="B1269" s="9">
        <v>3362</v>
      </c>
      <c r="C1269" s="9" t="s">
        <v>3767</v>
      </c>
      <c r="D1269" s="9" t="s">
        <v>3768</v>
      </c>
      <c r="E1269" s="10">
        <v>296.37</v>
      </c>
      <c r="F1269" s="10">
        <v>2319268.6535574598</v>
      </c>
      <c r="G1269" s="10">
        <v>2083956.52501037</v>
      </c>
      <c r="H1269" s="16">
        <v>0.112916044899701</v>
      </c>
      <c r="I1269" s="10">
        <v>235312.128547095</v>
      </c>
      <c r="J1269" s="10">
        <v>7825.58509146493</v>
      </c>
      <c r="K1269" s="10">
        <v>7031.60416037509</v>
      </c>
      <c r="L1269" s="10" t="s">
        <v>88</v>
      </c>
      <c r="M1269" s="10" t="s">
        <v>14</v>
      </c>
    </row>
    <row r="1270" spans="1:13" x14ac:dyDescent="0.25">
      <c r="A1270" s="4" t="s">
        <v>3776</v>
      </c>
      <c r="B1270" s="9">
        <v>3363</v>
      </c>
      <c r="C1270" s="9" t="s">
        <v>3770</v>
      </c>
      <c r="D1270" s="9" t="s">
        <v>3771</v>
      </c>
      <c r="E1270" s="10">
        <v>173.29</v>
      </c>
      <c r="F1270" s="10">
        <v>1875282.20779842</v>
      </c>
      <c r="G1270" s="10">
        <v>1503531.7179193301</v>
      </c>
      <c r="H1270" s="16">
        <v>0.24725151152350699</v>
      </c>
      <c r="I1270" s="10">
        <v>371750.489879089</v>
      </c>
      <c r="J1270" s="10">
        <v>10821.641224527801</v>
      </c>
      <c r="K1270" s="10">
        <v>8676.3905471713897</v>
      </c>
      <c r="L1270" s="10" t="s">
        <v>88</v>
      </c>
      <c r="M1270" s="10" t="s">
        <v>206</v>
      </c>
    </row>
    <row r="1271" spans="1:13" x14ac:dyDescent="0.25">
      <c r="A1271" s="4" t="s">
        <v>3777</v>
      </c>
      <c r="B1271" s="9">
        <v>3366</v>
      </c>
      <c r="C1271" s="9" t="s">
        <v>3778</v>
      </c>
      <c r="D1271" s="9" t="s">
        <v>3779</v>
      </c>
      <c r="E1271" s="10">
        <v>982.33</v>
      </c>
      <c r="F1271" s="10">
        <v>767673.63247086003</v>
      </c>
      <c r="G1271" s="10">
        <v>1212364.53625943</v>
      </c>
      <c r="H1271" s="16">
        <v>-0.36679636403799698</v>
      </c>
      <c r="I1271" s="10">
        <v>-444690.90378857101</v>
      </c>
      <c r="J1271" s="10">
        <v>781.48242695515796</v>
      </c>
      <c r="K1271" s="10">
        <v>1234.1723618941</v>
      </c>
      <c r="L1271" s="10" t="s">
        <v>13</v>
      </c>
      <c r="M1271" s="10" t="s">
        <v>14</v>
      </c>
    </row>
    <row r="1272" spans="1:13" x14ac:dyDescent="0.25">
      <c r="A1272" s="4" t="s">
        <v>3780</v>
      </c>
      <c r="B1272" s="9">
        <v>3370</v>
      </c>
      <c r="C1272" s="9" t="s">
        <v>3781</v>
      </c>
      <c r="D1272" s="9" t="s">
        <v>3782</v>
      </c>
      <c r="E1272" s="10">
        <v>9271.11</v>
      </c>
      <c r="F1272" s="10">
        <v>6953576.5763293495</v>
      </c>
      <c r="G1272" s="10">
        <v>7564787.06094418</v>
      </c>
      <c r="H1272" s="16">
        <v>-8.0796786438367199E-2</v>
      </c>
      <c r="I1272" s="10">
        <v>-611210.48461483</v>
      </c>
      <c r="J1272" s="10">
        <v>750.02632654874606</v>
      </c>
      <c r="K1272" s="10">
        <v>815.95268106453</v>
      </c>
      <c r="L1272" s="10" t="s">
        <v>13</v>
      </c>
      <c r="M1272" s="10" t="s">
        <v>14</v>
      </c>
    </row>
    <row r="1273" spans="1:13" x14ac:dyDescent="0.25">
      <c r="A1273" s="4" t="s">
        <v>3783</v>
      </c>
      <c r="B1273" s="9">
        <v>3371</v>
      </c>
      <c r="C1273" s="9" t="s">
        <v>3784</v>
      </c>
      <c r="D1273" s="9" t="s">
        <v>3785</v>
      </c>
      <c r="E1273" s="10">
        <v>302.43</v>
      </c>
      <c r="F1273" s="10">
        <v>258796.72972281001</v>
      </c>
      <c r="G1273" s="10">
        <v>385646.33648298797</v>
      </c>
      <c r="H1273" s="16">
        <v>-0.32892729622954298</v>
      </c>
      <c r="I1273" s="10">
        <v>-126849.60676017799</v>
      </c>
      <c r="J1273" s="10">
        <v>855.72439811794402</v>
      </c>
      <c r="K1273" s="10">
        <v>1275.1590003736001</v>
      </c>
      <c r="L1273" s="10" t="s">
        <v>27</v>
      </c>
      <c r="M1273" s="10" t="s">
        <v>297</v>
      </c>
    </row>
    <row r="1274" spans="1:13" x14ac:dyDescent="0.25">
      <c r="A1274" s="4" t="s">
        <v>3786</v>
      </c>
      <c r="B1274" s="9">
        <v>3375</v>
      </c>
      <c r="C1274" s="9" t="s">
        <v>3787</v>
      </c>
      <c r="D1274" s="9" t="s">
        <v>3788</v>
      </c>
      <c r="E1274" s="10">
        <v>1800.14</v>
      </c>
      <c r="F1274" s="10">
        <v>1461837.9565747001</v>
      </c>
      <c r="G1274" s="10">
        <v>1309895.8546039001</v>
      </c>
      <c r="H1274" s="16">
        <v>0.115995559064312</v>
      </c>
      <c r="I1274" s="10">
        <v>151942.10197080401</v>
      </c>
      <c r="J1274" s="10">
        <v>812.069037171942</v>
      </c>
      <c r="K1274" s="10">
        <v>727.66332318813897</v>
      </c>
      <c r="L1274" s="10" t="s">
        <v>27</v>
      </c>
      <c r="M1274" s="10" t="s">
        <v>14</v>
      </c>
    </row>
    <row r="1275" spans="1:13" x14ac:dyDescent="0.25">
      <c r="A1275" s="4" t="s">
        <v>3789</v>
      </c>
      <c r="B1275" s="9">
        <v>3376</v>
      </c>
      <c r="C1275" s="9" t="s">
        <v>3790</v>
      </c>
      <c r="D1275" s="9" t="s">
        <v>3791</v>
      </c>
      <c r="E1275" s="10">
        <v>1477.72</v>
      </c>
      <c r="F1275" s="10">
        <v>2456378.2618768499</v>
      </c>
      <c r="G1275" s="10">
        <v>3586374.6108579398</v>
      </c>
      <c r="H1275" s="16">
        <v>-0.315080400569413</v>
      </c>
      <c r="I1275" s="10">
        <v>-1129996.3489810899</v>
      </c>
      <c r="J1275" s="10">
        <v>1662.2758451376801</v>
      </c>
      <c r="K1275" s="10">
        <v>2426.9649262769299</v>
      </c>
      <c r="L1275" s="10" t="s">
        <v>27</v>
      </c>
      <c r="M1275" s="10" t="s">
        <v>43</v>
      </c>
    </row>
    <row r="1276" spans="1:13" x14ac:dyDescent="0.25">
      <c r="A1276" s="4" t="s">
        <v>3792</v>
      </c>
      <c r="B1276" s="9">
        <v>3377</v>
      </c>
      <c r="C1276" s="9" t="s">
        <v>3793</v>
      </c>
      <c r="D1276" s="9" t="s">
        <v>3794</v>
      </c>
      <c r="E1276" s="10">
        <v>249.74</v>
      </c>
      <c r="F1276" s="10">
        <v>992954.66281271004</v>
      </c>
      <c r="G1276" s="10">
        <v>1068283.15920168</v>
      </c>
      <c r="H1276" s="16">
        <v>-7.0513604693782997E-2</v>
      </c>
      <c r="I1276" s="10">
        <v>-75328.496388973101</v>
      </c>
      <c r="J1276" s="10">
        <v>3975.9536430396001</v>
      </c>
      <c r="K1276" s="10">
        <v>4277.5813213809697</v>
      </c>
      <c r="L1276" s="10" t="s">
        <v>27</v>
      </c>
      <c r="M1276" s="10" t="s">
        <v>14</v>
      </c>
    </row>
    <row r="1277" spans="1:13" x14ac:dyDescent="0.25">
      <c r="A1277" s="4" t="s">
        <v>3795</v>
      </c>
      <c r="B1277" s="9">
        <v>3380</v>
      </c>
      <c r="C1277" s="9" t="s">
        <v>3796</v>
      </c>
      <c r="D1277" s="9" t="s">
        <v>3797</v>
      </c>
      <c r="E1277" s="10">
        <v>809.89</v>
      </c>
      <c r="F1277" s="10">
        <v>1329176.6202875799</v>
      </c>
      <c r="G1277" s="10">
        <v>1269231.9161724199</v>
      </c>
      <c r="H1277" s="16">
        <v>4.7229118139364701E-2</v>
      </c>
      <c r="I1277" s="10">
        <v>59944.704115159599</v>
      </c>
      <c r="J1277" s="10">
        <v>1641.1816670011699</v>
      </c>
      <c r="K1277" s="10">
        <v>1567.16580791517</v>
      </c>
      <c r="L1277" s="10" t="s">
        <v>27</v>
      </c>
      <c r="M1277" s="10" t="s">
        <v>43</v>
      </c>
    </row>
    <row r="1278" spans="1:13" x14ac:dyDescent="0.25">
      <c r="A1278" s="4" t="s">
        <v>3798</v>
      </c>
      <c r="B1278" s="9">
        <v>3381</v>
      </c>
      <c r="C1278" s="9" t="s">
        <v>3799</v>
      </c>
      <c r="D1278" s="9" t="s">
        <v>3800</v>
      </c>
      <c r="E1278" s="10">
        <v>1667.33</v>
      </c>
      <c r="F1278" s="10">
        <v>2066514.2130243301</v>
      </c>
      <c r="G1278" s="10">
        <v>2686371.7609506999</v>
      </c>
      <c r="H1278" s="16">
        <v>-0.23074153657236399</v>
      </c>
      <c r="I1278" s="10">
        <v>-619857.54792637296</v>
      </c>
      <c r="J1278" s="10">
        <v>1239.4152405488601</v>
      </c>
      <c r="K1278" s="10">
        <v>1611.1818062115501</v>
      </c>
      <c r="L1278" s="10" t="s">
        <v>13</v>
      </c>
      <c r="M1278" s="10" t="s">
        <v>14</v>
      </c>
    </row>
    <row r="1279" spans="1:13" x14ac:dyDescent="0.25">
      <c r="A1279" s="4" t="s">
        <v>3801</v>
      </c>
      <c r="B1279" s="9">
        <v>3382</v>
      </c>
      <c r="C1279" s="9" t="s">
        <v>3802</v>
      </c>
      <c r="D1279" s="9" t="s">
        <v>3803</v>
      </c>
      <c r="E1279" s="10">
        <v>948.98</v>
      </c>
      <c r="F1279" s="10">
        <v>3743899.4393483298</v>
      </c>
      <c r="G1279" s="10">
        <v>3459053.5607876698</v>
      </c>
      <c r="H1279" s="16">
        <v>8.23479236603082E-2</v>
      </c>
      <c r="I1279" s="10">
        <v>284845.87856066</v>
      </c>
      <c r="J1279" s="10">
        <v>3945.1826585895701</v>
      </c>
      <c r="K1279" s="10">
        <v>3645.02261458373</v>
      </c>
      <c r="L1279" s="10" t="s">
        <v>13</v>
      </c>
      <c r="M1279" s="10" t="s">
        <v>14</v>
      </c>
    </row>
    <row r="1280" spans="1:13" x14ac:dyDescent="0.25">
      <c r="A1280" s="4" t="s">
        <v>3804</v>
      </c>
      <c r="B1280" s="9">
        <v>3383</v>
      </c>
      <c r="C1280" s="9" t="s">
        <v>3805</v>
      </c>
      <c r="D1280" s="9" t="s">
        <v>3806</v>
      </c>
      <c r="E1280" s="10">
        <v>941.54</v>
      </c>
      <c r="F1280" s="10">
        <v>6425908.7908065496</v>
      </c>
      <c r="G1280" s="10">
        <v>5870439.2747875601</v>
      </c>
      <c r="H1280" s="16">
        <v>9.4621456762975995E-2</v>
      </c>
      <c r="I1280" s="10">
        <v>555469.51601898798</v>
      </c>
      <c r="J1280" s="10">
        <v>6824.8919757063404</v>
      </c>
      <c r="K1280" s="10">
        <v>6234.9334864026596</v>
      </c>
      <c r="L1280" s="10" t="s">
        <v>13</v>
      </c>
      <c r="M1280" s="10" t="s">
        <v>14</v>
      </c>
    </row>
    <row r="1281" spans="1:13" x14ac:dyDescent="0.25">
      <c r="A1281" s="4" t="s">
        <v>3807</v>
      </c>
      <c r="B1281" s="9">
        <v>3384</v>
      </c>
      <c r="C1281" s="9" t="s">
        <v>3808</v>
      </c>
      <c r="D1281" s="9" t="s">
        <v>3809</v>
      </c>
      <c r="E1281" s="10">
        <v>212.32</v>
      </c>
      <c r="F1281" s="10">
        <v>2064769.4459497901</v>
      </c>
      <c r="G1281" s="10">
        <v>2322046.6552968002</v>
      </c>
      <c r="H1281" s="16">
        <v>-0.11079760553481301</v>
      </c>
      <c r="I1281" s="10">
        <v>-257277.20934700701</v>
      </c>
      <c r="J1281" s="10">
        <v>9724.7995758750494</v>
      </c>
      <c r="K1281" s="10">
        <v>10936.5422724981</v>
      </c>
      <c r="L1281" s="10" t="s">
        <v>27</v>
      </c>
      <c r="M1281" s="10" t="s">
        <v>71</v>
      </c>
    </row>
    <row r="1282" spans="1:13" x14ac:dyDescent="0.25">
      <c r="A1282" s="4" t="s">
        <v>3810</v>
      </c>
      <c r="B1282" s="9">
        <v>3385</v>
      </c>
      <c r="C1282" s="9" t="s">
        <v>3811</v>
      </c>
      <c r="D1282" s="9" t="s">
        <v>3812</v>
      </c>
      <c r="E1282" s="10">
        <v>1732.03</v>
      </c>
      <c r="F1282" s="10">
        <v>2123112.0634566699</v>
      </c>
      <c r="G1282" s="10">
        <v>1982020.5353544799</v>
      </c>
      <c r="H1282" s="16">
        <v>7.1185704479573397E-2</v>
      </c>
      <c r="I1282" s="10">
        <v>141091.52810219</v>
      </c>
      <c r="J1282" s="10">
        <v>1225.7940471335201</v>
      </c>
      <c r="K1282" s="10">
        <v>1144.33383680103</v>
      </c>
      <c r="L1282" s="10" t="s">
        <v>13</v>
      </c>
      <c r="M1282" s="10" t="s">
        <v>43</v>
      </c>
    </row>
    <row r="1283" spans="1:13" x14ac:dyDescent="0.25">
      <c r="A1283" s="4" t="s">
        <v>3813</v>
      </c>
      <c r="B1283" s="9">
        <v>3386</v>
      </c>
      <c r="C1283" s="9" t="s">
        <v>3701</v>
      </c>
      <c r="D1283" s="9" t="s">
        <v>3702</v>
      </c>
      <c r="E1283" s="10">
        <v>3147.2</v>
      </c>
      <c r="F1283" s="10">
        <v>14537288.913401799</v>
      </c>
      <c r="G1283" s="10">
        <v>14059270.684862999</v>
      </c>
      <c r="H1283" s="16">
        <v>3.4000215178548301E-2</v>
      </c>
      <c r="I1283" s="10">
        <v>478018.22853879799</v>
      </c>
      <c r="J1283" s="10">
        <v>4619.1182363376302</v>
      </c>
      <c r="K1283" s="10">
        <v>4467.23140723913</v>
      </c>
      <c r="L1283" s="10" t="s">
        <v>27</v>
      </c>
      <c r="M1283" s="10" t="s">
        <v>14</v>
      </c>
    </row>
    <row r="1284" spans="1:13" x14ac:dyDescent="0.25">
      <c r="A1284" s="4" t="s">
        <v>3814</v>
      </c>
      <c r="B1284" s="9">
        <v>3387</v>
      </c>
      <c r="C1284" s="9" t="s">
        <v>3704</v>
      </c>
      <c r="D1284" s="9" t="s">
        <v>3705</v>
      </c>
      <c r="E1284" s="10">
        <v>994.86</v>
      </c>
      <c r="F1284" s="10">
        <v>5345831.7859180002</v>
      </c>
      <c r="G1284" s="10">
        <v>5416115.8998379502</v>
      </c>
      <c r="H1284" s="16">
        <v>-1.29768482099981E-2</v>
      </c>
      <c r="I1284" s="10">
        <v>-70284.113919954703</v>
      </c>
      <c r="J1284" s="10">
        <v>5373.4513257322596</v>
      </c>
      <c r="K1284" s="10">
        <v>5444.09856646961</v>
      </c>
      <c r="L1284" s="10" t="s">
        <v>27</v>
      </c>
      <c r="M1284" s="10" t="s">
        <v>14</v>
      </c>
    </row>
    <row r="1285" spans="1:13" x14ac:dyDescent="0.25">
      <c r="A1285" s="4" t="s">
        <v>3815</v>
      </c>
      <c r="B1285" s="9">
        <v>3390</v>
      </c>
      <c r="C1285" s="9" t="s">
        <v>3710</v>
      </c>
      <c r="D1285" s="9" t="s">
        <v>3711</v>
      </c>
      <c r="E1285" s="10">
        <v>6682.11</v>
      </c>
      <c r="F1285" s="10">
        <v>19874509.397165898</v>
      </c>
      <c r="G1285" s="10">
        <v>22492482.145913199</v>
      </c>
      <c r="H1285" s="16">
        <v>-0.11639323449337199</v>
      </c>
      <c r="I1285" s="10">
        <v>-2617972.7487472701</v>
      </c>
      <c r="J1285" s="10">
        <v>2974.2864749556502</v>
      </c>
      <c r="K1285" s="10">
        <v>3366.0748095905601</v>
      </c>
      <c r="L1285" s="10" t="s">
        <v>88</v>
      </c>
      <c r="M1285" s="10" t="s">
        <v>43</v>
      </c>
    </row>
    <row r="1286" spans="1:13" x14ac:dyDescent="0.25">
      <c r="A1286" s="4" t="s">
        <v>3816</v>
      </c>
      <c r="B1286" s="9">
        <v>3391</v>
      </c>
      <c r="C1286" s="9" t="s">
        <v>3713</v>
      </c>
      <c r="D1286" s="9" t="s">
        <v>3714</v>
      </c>
      <c r="E1286" s="10">
        <v>444.89</v>
      </c>
      <c r="F1286" s="10">
        <v>2048869.2258438801</v>
      </c>
      <c r="G1286" s="10">
        <v>2062750.9355104901</v>
      </c>
      <c r="H1286" s="16">
        <v>-6.7297071244215604E-3</v>
      </c>
      <c r="I1286" s="10">
        <v>-13881.7096666121</v>
      </c>
      <c r="J1286" s="10">
        <v>4605.33890589557</v>
      </c>
      <c r="K1286" s="10">
        <v>4636.5414720728504</v>
      </c>
      <c r="L1286" s="10" t="s">
        <v>88</v>
      </c>
      <c r="M1286" s="10" t="s">
        <v>43</v>
      </c>
    </row>
    <row r="1287" spans="1:13" x14ac:dyDescent="0.25">
      <c r="A1287" s="4" t="s">
        <v>3817</v>
      </c>
      <c r="B1287" s="9">
        <v>3394</v>
      </c>
      <c r="C1287" s="9" t="s">
        <v>3719</v>
      </c>
      <c r="D1287" s="9" t="s">
        <v>3720</v>
      </c>
      <c r="E1287" s="10">
        <v>9111.7800000000007</v>
      </c>
      <c r="F1287" s="10">
        <v>26753898.547185499</v>
      </c>
      <c r="G1287" s="10">
        <v>25647530.797779799</v>
      </c>
      <c r="H1287" s="16">
        <v>4.3137398220864501E-2</v>
      </c>
      <c r="I1287" s="10">
        <v>1106367.74940571</v>
      </c>
      <c r="J1287" s="10">
        <v>2936.1879399179402</v>
      </c>
      <c r="K1287" s="10">
        <v>2814.7662474049798</v>
      </c>
      <c r="L1287" s="10" t="s">
        <v>88</v>
      </c>
      <c r="M1287" s="10" t="s">
        <v>89</v>
      </c>
    </row>
    <row r="1288" spans="1:13" x14ac:dyDescent="0.25">
      <c r="A1288" s="4" t="s">
        <v>3818</v>
      </c>
      <c r="B1288" s="9">
        <v>3514</v>
      </c>
      <c r="C1288" s="9" t="s">
        <v>3819</v>
      </c>
      <c r="D1288" s="9" t="s">
        <v>3820</v>
      </c>
      <c r="E1288" s="10">
        <v>24959.95</v>
      </c>
      <c r="F1288" s="10">
        <v>18382931.515074998</v>
      </c>
      <c r="G1288" s="10">
        <v>21924792.7904085</v>
      </c>
      <c r="H1288" s="16">
        <v>-0.161545940670553</v>
      </c>
      <c r="I1288" s="10">
        <v>-3541861.2753335098</v>
      </c>
      <c r="J1288" s="10">
        <v>736.49712900366399</v>
      </c>
      <c r="K1288" s="10">
        <v>878.39890666481699</v>
      </c>
      <c r="L1288" s="10" t="s">
        <v>13</v>
      </c>
      <c r="M1288" s="10" t="s">
        <v>14</v>
      </c>
    </row>
    <row r="1289" spans="1:13" x14ac:dyDescent="0.25">
      <c r="A1289" s="4" t="s">
        <v>3821</v>
      </c>
      <c r="B1289" s="9">
        <v>3515</v>
      </c>
      <c r="C1289" s="9" t="s">
        <v>3822</v>
      </c>
      <c r="D1289" s="9" t="s">
        <v>3823</v>
      </c>
      <c r="E1289" s="10">
        <v>9563.06</v>
      </c>
      <c r="F1289" s="10">
        <v>9074401.9640209097</v>
      </c>
      <c r="G1289" s="10">
        <v>10158089.9470788</v>
      </c>
      <c r="H1289" s="16">
        <v>-0.106682259037244</v>
      </c>
      <c r="I1289" s="10">
        <v>-1083687.9830578801</v>
      </c>
      <c r="J1289" s="10">
        <v>948.90149847652401</v>
      </c>
      <c r="K1289" s="10">
        <v>1062.2217101094</v>
      </c>
      <c r="L1289" s="10" t="s">
        <v>13</v>
      </c>
      <c r="M1289" s="10" t="s">
        <v>71</v>
      </c>
    </row>
    <row r="1290" spans="1:13" x14ac:dyDescent="0.25">
      <c r="A1290" s="4" t="s">
        <v>3824</v>
      </c>
      <c r="B1290" s="9">
        <v>3516</v>
      </c>
      <c r="C1290" s="9" t="s">
        <v>3825</v>
      </c>
      <c r="D1290" s="9" t="s">
        <v>3826</v>
      </c>
      <c r="E1290" s="10">
        <v>436.08</v>
      </c>
      <c r="F1290" s="10">
        <v>1374641.4797873001</v>
      </c>
      <c r="G1290" s="10">
        <v>1560004.38091851</v>
      </c>
      <c r="H1290" s="16">
        <v>-0.118822038834323</v>
      </c>
      <c r="I1290" s="10">
        <v>-185362.901131213</v>
      </c>
      <c r="J1290" s="10">
        <v>3152.2690327171599</v>
      </c>
      <c r="K1290" s="10">
        <v>3577.3353075548398</v>
      </c>
      <c r="L1290" s="10" t="s">
        <v>27</v>
      </c>
      <c r="M1290" s="10" t="s">
        <v>71</v>
      </c>
    </row>
    <row r="1291" spans="1:13" x14ac:dyDescent="0.25">
      <c r="A1291" s="4" t="s">
        <v>3827</v>
      </c>
      <c r="B1291" s="9">
        <v>3519</v>
      </c>
      <c r="C1291" s="9" t="s">
        <v>3828</v>
      </c>
      <c r="D1291" s="9" t="s">
        <v>3829</v>
      </c>
      <c r="E1291" s="10">
        <v>3639.38</v>
      </c>
      <c r="F1291" s="10">
        <v>2369986.6901070802</v>
      </c>
      <c r="G1291" s="10">
        <v>2373851.7288318402</v>
      </c>
      <c r="H1291" s="16">
        <v>-1.628171919001E-3</v>
      </c>
      <c r="I1291" s="10">
        <v>-3865.0387247558701</v>
      </c>
      <c r="J1291" s="10">
        <v>651.20616426618801</v>
      </c>
      <c r="K1291" s="10">
        <v>652.26816898258403</v>
      </c>
      <c r="L1291" s="10" t="s">
        <v>13</v>
      </c>
      <c r="M1291" s="10" t="s">
        <v>14</v>
      </c>
    </row>
    <row r="1292" spans="1:13" x14ac:dyDescent="0.25">
      <c r="A1292" s="4" t="s">
        <v>3830</v>
      </c>
      <c r="B1292" s="9">
        <v>3520</v>
      </c>
      <c r="C1292" s="9" t="s">
        <v>3831</v>
      </c>
      <c r="D1292" s="9" t="s">
        <v>3832</v>
      </c>
      <c r="E1292" s="10">
        <v>34361.01</v>
      </c>
      <c r="F1292" s="10">
        <v>25964492.910110202</v>
      </c>
      <c r="G1292" s="10">
        <v>30031425.3707419</v>
      </c>
      <c r="H1292" s="16">
        <v>-0.135422558550746</v>
      </c>
      <c r="I1292" s="10">
        <v>-4066932.4606316602</v>
      </c>
      <c r="J1292" s="10">
        <v>755.63823386187505</v>
      </c>
      <c r="K1292" s="10">
        <v>873.99716628649401</v>
      </c>
      <c r="L1292" s="10" t="s">
        <v>13</v>
      </c>
      <c r="M1292" s="10" t="s">
        <v>14</v>
      </c>
    </row>
    <row r="1293" spans="1:13" x14ac:dyDescent="0.25">
      <c r="A1293" s="4" t="s">
        <v>3833</v>
      </c>
      <c r="B1293" s="9">
        <v>3521</v>
      </c>
      <c r="C1293" s="9" t="s">
        <v>3834</v>
      </c>
      <c r="D1293" s="9" t="s">
        <v>3835</v>
      </c>
      <c r="E1293" s="10">
        <v>6406.94</v>
      </c>
      <c r="F1293" s="10">
        <v>16601281.105087001</v>
      </c>
      <c r="G1293" s="10">
        <v>18972596.610930599</v>
      </c>
      <c r="H1293" s="16">
        <v>-0.12498634501497199</v>
      </c>
      <c r="I1293" s="10">
        <v>-2371315.5058436701</v>
      </c>
      <c r="J1293" s="10">
        <v>2591.1404047933902</v>
      </c>
      <c r="K1293" s="10">
        <v>2961.2571072822002</v>
      </c>
      <c r="L1293" s="10" t="s">
        <v>13</v>
      </c>
      <c r="M1293" s="10" t="s">
        <v>14</v>
      </c>
    </row>
    <row r="1294" spans="1:13" x14ac:dyDescent="0.25">
      <c r="A1294" s="4" t="s">
        <v>3836</v>
      </c>
      <c r="B1294" s="9">
        <v>3522</v>
      </c>
      <c r="C1294" s="9" t="s">
        <v>3837</v>
      </c>
      <c r="D1294" s="9" t="s">
        <v>3838</v>
      </c>
      <c r="E1294" s="10">
        <v>6179.97</v>
      </c>
      <c r="F1294" s="10">
        <v>23481523.944958702</v>
      </c>
      <c r="G1294" s="10">
        <v>26130445.0131814</v>
      </c>
      <c r="H1294" s="16">
        <v>-0.10137297956029701</v>
      </c>
      <c r="I1294" s="10">
        <v>-2648921.0682227002</v>
      </c>
      <c r="J1294" s="10">
        <v>3799.6177885910001</v>
      </c>
      <c r="K1294" s="10">
        <v>4228.2478738863501</v>
      </c>
      <c r="L1294" s="10" t="s">
        <v>13</v>
      </c>
      <c r="M1294" s="10" t="s">
        <v>14</v>
      </c>
    </row>
    <row r="1295" spans="1:13" x14ac:dyDescent="0.25">
      <c r="A1295" s="4" t="s">
        <v>3839</v>
      </c>
      <c r="B1295" s="9">
        <v>3523</v>
      </c>
      <c r="C1295" s="9" t="s">
        <v>3840</v>
      </c>
      <c r="D1295" s="9" t="s">
        <v>3841</v>
      </c>
      <c r="E1295" s="10">
        <v>736.87</v>
      </c>
      <c r="F1295" s="10">
        <v>4068698.7473332202</v>
      </c>
      <c r="G1295" s="10">
        <v>5129008.6882441202</v>
      </c>
      <c r="H1295" s="16">
        <v>-0.20672804539036399</v>
      </c>
      <c r="I1295" s="10">
        <v>-1060309.9409109</v>
      </c>
      <c r="J1295" s="10">
        <v>5521.5964109452398</v>
      </c>
      <c r="K1295" s="10">
        <v>6960.53399954418</v>
      </c>
      <c r="L1295" s="10" t="s">
        <v>13</v>
      </c>
      <c r="M1295" s="10" t="s">
        <v>71</v>
      </c>
    </row>
    <row r="1296" spans="1:13" x14ac:dyDescent="0.25">
      <c r="A1296" s="4" t="s">
        <v>3842</v>
      </c>
      <c r="B1296" s="9">
        <v>3524</v>
      </c>
      <c r="C1296" s="9" t="s">
        <v>3843</v>
      </c>
      <c r="D1296" s="9" t="s">
        <v>3844</v>
      </c>
      <c r="E1296" s="10">
        <v>14741.26</v>
      </c>
      <c r="F1296" s="10">
        <v>10972156.3830202</v>
      </c>
      <c r="G1296" s="10">
        <v>9100383.8784489892</v>
      </c>
      <c r="H1296" s="16">
        <v>0.205680609694262</v>
      </c>
      <c r="I1296" s="10">
        <v>1871772.5045712299</v>
      </c>
      <c r="J1296" s="10">
        <v>744.31604781546605</v>
      </c>
      <c r="K1296" s="10">
        <v>617.34097888843905</v>
      </c>
      <c r="L1296" s="10" t="s">
        <v>13</v>
      </c>
      <c r="M1296" s="10" t="s">
        <v>14</v>
      </c>
    </row>
    <row r="1297" spans="1:13" x14ac:dyDescent="0.25">
      <c r="A1297" s="4" t="s">
        <v>3845</v>
      </c>
      <c r="B1297" s="9">
        <v>3525</v>
      </c>
      <c r="C1297" s="9" t="s">
        <v>3846</v>
      </c>
      <c r="D1297" s="9" t="s">
        <v>3847</v>
      </c>
      <c r="E1297" s="10">
        <v>3449.33</v>
      </c>
      <c r="F1297" s="10">
        <v>6149399.5803505201</v>
      </c>
      <c r="G1297" s="10">
        <v>6479902.1776733901</v>
      </c>
      <c r="H1297" s="16">
        <v>-5.1004257203391301E-2</v>
      </c>
      <c r="I1297" s="10">
        <v>-330502.597322869</v>
      </c>
      <c r="J1297" s="10">
        <v>1782.7808821859701</v>
      </c>
      <c r="K1297" s="10">
        <v>1878.5973443171299</v>
      </c>
      <c r="L1297" s="10" t="s">
        <v>13</v>
      </c>
      <c r="M1297" s="10" t="s">
        <v>43</v>
      </c>
    </row>
    <row r="1298" spans="1:13" x14ac:dyDescent="0.25">
      <c r="A1298" s="4" t="s">
        <v>3848</v>
      </c>
      <c r="B1298" s="9">
        <v>3526</v>
      </c>
      <c r="C1298" s="9" t="s">
        <v>3849</v>
      </c>
      <c r="D1298" s="9" t="s">
        <v>3850</v>
      </c>
      <c r="E1298" s="10">
        <v>1193.01</v>
      </c>
      <c r="F1298" s="10">
        <v>3298073.7327073198</v>
      </c>
      <c r="G1298" s="10">
        <v>3134474.61215425</v>
      </c>
      <c r="H1298" s="16">
        <v>5.2193474440245899E-2</v>
      </c>
      <c r="I1298" s="10">
        <v>163599.12055307301</v>
      </c>
      <c r="J1298" s="10">
        <v>2764.49797797782</v>
      </c>
      <c r="K1298" s="10">
        <v>2627.3665871654498</v>
      </c>
      <c r="L1298" s="10" t="s">
        <v>13</v>
      </c>
      <c r="M1298" s="10" t="s">
        <v>14</v>
      </c>
    </row>
    <row r="1299" spans="1:13" x14ac:dyDescent="0.25">
      <c r="A1299" s="4" t="s">
        <v>3851</v>
      </c>
      <c r="B1299" s="9">
        <v>3527</v>
      </c>
      <c r="C1299" s="9" t="s">
        <v>3852</v>
      </c>
      <c r="D1299" s="9" t="s">
        <v>3853</v>
      </c>
      <c r="E1299" s="10">
        <v>151.47999999999999</v>
      </c>
      <c r="F1299" s="10">
        <v>592737.00897343003</v>
      </c>
      <c r="G1299" s="10">
        <v>577262.37533016701</v>
      </c>
      <c r="H1299" s="16">
        <v>2.6806932695747899E-2</v>
      </c>
      <c r="I1299" s="10">
        <v>15474.6336432633</v>
      </c>
      <c r="J1299" s="10">
        <v>3912.9720687445902</v>
      </c>
      <c r="K1299" s="10">
        <v>3810.8157864415498</v>
      </c>
      <c r="L1299" s="10" t="s">
        <v>27</v>
      </c>
      <c r="M1299" s="10" t="s">
        <v>89</v>
      </c>
    </row>
    <row r="1300" spans="1:13" x14ac:dyDescent="0.25">
      <c r="A1300" s="4" t="s">
        <v>3854</v>
      </c>
      <c r="B1300" s="9">
        <v>3529</v>
      </c>
      <c r="C1300" s="9" t="s">
        <v>3855</v>
      </c>
      <c r="D1300" s="9" t="s">
        <v>3856</v>
      </c>
      <c r="E1300" s="10">
        <v>2484.12</v>
      </c>
      <c r="F1300" s="10">
        <v>1749665.3165333101</v>
      </c>
      <c r="G1300" s="10">
        <v>1809919.67094049</v>
      </c>
      <c r="H1300" s="16">
        <v>-3.32911760530641E-2</v>
      </c>
      <c r="I1300" s="10">
        <v>-60254.354407183797</v>
      </c>
      <c r="J1300" s="10">
        <v>704.34009489610401</v>
      </c>
      <c r="K1300" s="10">
        <v>728.59590959393802</v>
      </c>
      <c r="L1300" s="10" t="s">
        <v>13</v>
      </c>
      <c r="M1300" s="10" t="s">
        <v>14</v>
      </c>
    </row>
    <row r="1301" spans="1:13" x14ac:dyDescent="0.25">
      <c r="A1301" s="4" t="s">
        <v>3857</v>
      </c>
      <c r="B1301" s="9">
        <v>3530</v>
      </c>
      <c r="C1301" s="9" t="s">
        <v>3858</v>
      </c>
      <c r="D1301" s="9" t="s">
        <v>3859</v>
      </c>
      <c r="E1301" s="10">
        <v>6871.63</v>
      </c>
      <c r="F1301" s="10">
        <v>11168874.923993601</v>
      </c>
      <c r="G1301" s="10">
        <v>11016008.080933301</v>
      </c>
      <c r="H1301" s="16">
        <v>1.3876791115002E-2</v>
      </c>
      <c r="I1301" s="10">
        <v>152866.843060285</v>
      </c>
      <c r="J1301" s="10">
        <v>1625.3603473984399</v>
      </c>
      <c r="K1301" s="10">
        <v>1603.11426560121</v>
      </c>
      <c r="L1301" s="10" t="s">
        <v>13</v>
      </c>
      <c r="M1301" s="10" t="s">
        <v>14</v>
      </c>
    </row>
    <row r="1302" spans="1:13" x14ac:dyDescent="0.25">
      <c r="A1302" s="4" t="s">
        <v>3860</v>
      </c>
      <c r="B1302" s="9">
        <v>3531</v>
      </c>
      <c r="C1302" s="9" t="s">
        <v>3861</v>
      </c>
      <c r="D1302" s="9" t="s">
        <v>3862</v>
      </c>
      <c r="E1302" s="10">
        <v>8764.1</v>
      </c>
      <c r="F1302" s="10">
        <v>26069055.509651899</v>
      </c>
      <c r="G1302" s="10">
        <v>23534041.1045301</v>
      </c>
      <c r="H1302" s="16">
        <v>0.107716919243158</v>
      </c>
      <c r="I1302" s="10">
        <v>2535014.4051218401</v>
      </c>
      <c r="J1302" s="10">
        <v>2974.5273912497501</v>
      </c>
      <c r="K1302" s="10">
        <v>2685.27756467065</v>
      </c>
      <c r="L1302" s="10" t="s">
        <v>13</v>
      </c>
      <c r="M1302" s="10" t="s">
        <v>14</v>
      </c>
    </row>
    <row r="1303" spans="1:13" x14ac:dyDescent="0.25">
      <c r="A1303" s="4" t="s">
        <v>3863</v>
      </c>
      <c r="B1303" s="9">
        <v>3532</v>
      </c>
      <c r="C1303" s="9" t="s">
        <v>3864</v>
      </c>
      <c r="D1303" s="9" t="s">
        <v>3865</v>
      </c>
      <c r="E1303" s="10">
        <v>18527.05</v>
      </c>
      <c r="F1303" s="10">
        <v>77143288.711197495</v>
      </c>
      <c r="G1303" s="10">
        <v>80092217.394182295</v>
      </c>
      <c r="H1303" s="16">
        <v>-3.6819166442494201E-2</v>
      </c>
      <c r="I1303" s="10">
        <v>-2948928.6829848299</v>
      </c>
      <c r="J1303" s="10">
        <v>4163.8193188444702</v>
      </c>
      <c r="K1303" s="10">
        <v>4322.9881386503703</v>
      </c>
      <c r="L1303" s="10" t="s">
        <v>13</v>
      </c>
      <c r="M1303" s="10" t="s">
        <v>14</v>
      </c>
    </row>
    <row r="1304" spans="1:13" x14ac:dyDescent="0.25">
      <c r="A1304" s="4" t="s">
        <v>3866</v>
      </c>
      <c r="B1304" s="9">
        <v>3533</v>
      </c>
      <c r="C1304" s="9" t="s">
        <v>3867</v>
      </c>
      <c r="D1304" s="9" t="s">
        <v>3868</v>
      </c>
      <c r="E1304" s="10">
        <v>5816.06</v>
      </c>
      <c r="F1304" s="10">
        <v>36429095.908321902</v>
      </c>
      <c r="G1304" s="10">
        <v>37793591.628626399</v>
      </c>
      <c r="H1304" s="16">
        <v>-3.6103891202310598E-2</v>
      </c>
      <c r="I1304" s="10">
        <v>-1364495.7203044801</v>
      </c>
      <c r="J1304" s="10">
        <v>6263.5350921967602</v>
      </c>
      <c r="K1304" s="10">
        <v>6498.1433528241396</v>
      </c>
      <c r="L1304" s="10" t="s">
        <v>13</v>
      </c>
      <c r="M1304" s="10" t="s">
        <v>14</v>
      </c>
    </row>
    <row r="1305" spans="1:13" x14ac:dyDescent="0.25">
      <c r="A1305" s="4" t="s">
        <v>3869</v>
      </c>
      <c r="B1305" s="9">
        <v>3534</v>
      </c>
      <c r="C1305" s="9" t="s">
        <v>3870</v>
      </c>
      <c r="D1305" s="9" t="s">
        <v>3871</v>
      </c>
      <c r="E1305" s="10">
        <v>11379.81</v>
      </c>
      <c r="F1305" s="10">
        <v>6612592.78834836</v>
      </c>
      <c r="G1305" s="10">
        <v>7221845.1550688501</v>
      </c>
      <c r="H1305" s="16">
        <v>-8.43624245104269E-2</v>
      </c>
      <c r="I1305" s="10">
        <v>-609252.36672048701</v>
      </c>
      <c r="J1305" s="10">
        <v>581.081124232158</v>
      </c>
      <c r="K1305" s="10">
        <v>634.61913292654697</v>
      </c>
      <c r="L1305" s="10" t="s">
        <v>13</v>
      </c>
      <c r="M1305" s="10" t="s">
        <v>14</v>
      </c>
    </row>
    <row r="1306" spans="1:13" x14ac:dyDescent="0.25">
      <c r="A1306" s="4" t="s">
        <v>3872</v>
      </c>
      <c r="B1306" s="9">
        <v>3535</v>
      </c>
      <c r="C1306" s="9" t="s">
        <v>3873</v>
      </c>
      <c r="D1306" s="9" t="s">
        <v>3874</v>
      </c>
      <c r="E1306" s="10">
        <v>2384.16</v>
      </c>
      <c r="F1306" s="10">
        <v>3488360.0236337199</v>
      </c>
      <c r="G1306" s="10">
        <v>3101956.2693536002</v>
      </c>
      <c r="H1306" s="16">
        <v>0.124567763284632</v>
      </c>
      <c r="I1306" s="10">
        <v>386403.75428012101</v>
      </c>
      <c r="J1306" s="10">
        <v>1463.14006762706</v>
      </c>
      <c r="K1306" s="10">
        <v>1301.06883319643</v>
      </c>
      <c r="L1306" s="10" t="s">
        <v>13</v>
      </c>
      <c r="M1306" s="10" t="s">
        <v>71</v>
      </c>
    </row>
    <row r="1307" spans="1:13" x14ac:dyDescent="0.25">
      <c r="A1307" s="4" t="s">
        <v>3875</v>
      </c>
      <c r="B1307" s="9">
        <v>3536</v>
      </c>
      <c r="C1307" s="9" t="s">
        <v>3876</v>
      </c>
      <c r="D1307" s="9" t="s">
        <v>3877</v>
      </c>
      <c r="E1307" s="10">
        <v>4166.8599999999997</v>
      </c>
      <c r="F1307" s="10">
        <v>16256023.5669265</v>
      </c>
      <c r="G1307" s="10">
        <v>14263574.624604</v>
      </c>
      <c r="H1307" s="16">
        <v>0.13968791097328601</v>
      </c>
      <c r="I1307" s="10">
        <v>1992448.9423225101</v>
      </c>
      <c r="J1307" s="10">
        <v>3901.2646373831899</v>
      </c>
      <c r="K1307" s="10">
        <v>3423.0990781077298</v>
      </c>
      <c r="L1307" s="10" t="s">
        <v>13</v>
      </c>
      <c r="M1307" s="10" t="s">
        <v>14</v>
      </c>
    </row>
    <row r="1308" spans="1:13" x14ac:dyDescent="0.25">
      <c r="A1308" s="4" t="s">
        <v>3878</v>
      </c>
      <c r="B1308" s="9">
        <v>3537</v>
      </c>
      <c r="C1308" s="9" t="s">
        <v>3879</v>
      </c>
      <c r="D1308" s="9" t="s">
        <v>3880</v>
      </c>
      <c r="E1308" s="10">
        <v>8072.34</v>
      </c>
      <c r="F1308" s="10">
        <v>47157012.292178899</v>
      </c>
      <c r="G1308" s="10">
        <v>43098784.818859003</v>
      </c>
      <c r="H1308" s="16">
        <v>9.4161064874017195E-2</v>
      </c>
      <c r="I1308" s="10">
        <v>4058227.4733199002</v>
      </c>
      <c r="J1308" s="10">
        <v>5841.8020415615501</v>
      </c>
      <c r="K1308" s="10">
        <v>5339.0695658085597</v>
      </c>
      <c r="L1308" s="10" t="s">
        <v>13</v>
      </c>
      <c r="M1308" s="10" t="s">
        <v>14</v>
      </c>
    </row>
    <row r="1309" spans="1:13" x14ac:dyDescent="0.25">
      <c r="A1309" s="4" t="s">
        <v>3881</v>
      </c>
      <c r="B1309" s="9">
        <v>3538</v>
      </c>
      <c r="C1309" s="9" t="s">
        <v>3882</v>
      </c>
      <c r="D1309" s="9" t="s">
        <v>3883</v>
      </c>
      <c r="E1309" s="10">
        <v>3564.14</v>
      </c>
      <c r="F1309" s="10">
        <v>26899800.2298823</v>
      </c>
      <c r="G1309" s="10">
        <v>26823164.084433701</v>
      </c>
      <c r="H1309" s="16">
        <v>2.8570881946445902E-3</v>
      </c>
      <c r="I1309" s="10">
        <v>76636.145448651194</v>
      </c>
      <c r="J1309" s="10">
        <v>7547.3466894909598</v>
      </c>
      <c r="K1309" s="10">
        <v>7525.84468747964</v>
      </c>
      <c r="L1309" s="10" t="s">
        <v>13</v>
      </c>
      <c r="M1309" s="10" t="s">
        <v>43</v>
      </c>
    </row>
    <row r="1310" spans="1:13" x14ac:dyDescent="0.25">
      <c r="A1310" s="4" t="s">
        <v>3884</v>
      </c>
      <c r="B1310" s="9">
        <v>3539</v>
      </c>
      <c r="C1310" s="9" t="s">
        <v>3885</v>
      </c>
      <c r="D1310" s="9" t="s">
        <v>3886</v>
      </c>
      <c r="E1310" s="10">
        <v>2991.01</v>
      </c>
      <c r="F1310" s="10">
        <v>1483867.9243111101</v>
      </c>
      <c r="G1310" s="10">
        <v>1582396.8299296999</v>
      </c>
      <c r="H1310" s="16">
        <v>-6.2265611100199597E-2</v>
      </c>
      <c r="I1310" s="10">
        <v>-98528.905618591496</v>
      </c>
      <c r="J1310" s="10">
        <v>496.10931568637699</v>
      </c>
      <c r="K1310" s="10">
        <v>529.05099947165104</v>
      </c>
      <c r="L1310" s="10" t="s">
        <v>27</v>
      </c>
      <c r="M1310" s="10" t="s">
        <v>43</v>
      </c>
    </row>
    <row r="1311" spans="1:13" x14ac:dyDescent="0.25">
      <c r="A1311" s="4" t="s">
        <v>3887</v>
      </c>
      <c r="B1311" s="9">
        <v>3540</v>
      </c>
      <c r="C1311" s="9" t="s">
        <v>3888</v>
      </c>
      <c r="D1311" s="9" t="s">
        <v>3889</v>
      </c>
      <c r="E1311" s="10">
        <v>9880.9599999999991</v>
      </c>
      <c r="F1311" s="10">
        <v>10557703.8882154</v>
      </c>
      <c r="G1311" s="10">
        <v>11298702.890358699</v>
      </c>
      <c r="H1311" s="16">
        <v>-6.5582661065956893E-2</v>
      </c>
      <c r="I1311" s="10">
        <v>-740999.00214334205</v>
      </c>
      <c r="J1311" s="10">
        <v>1068.48969009239</v>
      </c>
      <c r="K1311" s="10">
        <v>1143.4823023632</v>
      </c>
      <c r="L1311" s="10" t="s">
        <v>13</v>
      </c>
      <c r="M1311" s="10" t="s">
        <v>14</v>
      </c>
    </row>
    <row r="1312" spans="1:13" x14ac:dyDescent="0.25">
      <c r="A1312" s="4" t="s">
        <v>3890</v>
      </c>
      <c r="B1312" s="9">
        <v>3541</v>
      </c>
      <c r="C1312" s="9" t="s">
        <v>3891</v>
      </c>
      <c r="D1312" s="9" t="s">
        <v>3892</v>
      </c>
      <c r="E1312" s="10">
        <v>4173.0200000000004</v>
      </c>
      <c r="F1312" s="10">
        <v>12031424.4644862</v>
      </c>
      <c r="G1312" s="10">
        <v>11269602.2054404</v>
      </c>
      <c r="H1312" s="16">
        <v>6.7599747103587002E-2</v>
      </c>
      <c r="I1312" s="10">
        <v>761822.25904579496</v>
      </c>
      <c r="J1312" s="10">
        <v>2883.14565098805</v>
      </c>
      <c r="K1312" s="10">
        <v>2700.58667474404</v>
      </c>
      <c r="L1312" s="10" t="s">
        <v>13</v>
      </c>
      <c r="M1312" s="10" t="s">
        <v>14</v>
      </c>
    </row>
    <row r="1313" spans="1:13" x14ac:dyDescent="0.25">
      <c r="A1313" s="4" t="s">
        <v>3893</v>
      </c>
      <c r="B1313" s="9">
        <v>3542</v>
      </c>
      <c r="C1313" s="9" t="s">
        <v>3894</v>
      </c>
      <c r="D1313" s="9" t="s">
        <v>3895</v>
      </c>
      <c r="E1313" s="10">
        <v>4326.22</v>
      </c>
      <c r="F1313" s="10">
        <v>17460166.157690998</v>
      </c>
      <c r="G1313" s="10">
        <v>16608942.1417286</v>
      </c>
      <c r="H1313" s="16">
        <v>5.1250947152366798E-2</v>
      </c>
      <c r="I1313" s="10">
        <v>851224.01596244995</v>
      </c>
      <c r="J1313" s="10">
        <v>4035.8941888510199</v>
      </c>
      <c r="K1313" s="10">
        <v>3839.1348895175402</v>
      </c>
      <c r="L1313" s="10" t="s">
        <v>13</v>
      </c>
      <c r="M1313" s="10" t="s">
        <v>43</v>
      </c>
    </row>
    <row r="1314" spans="1:13" x14ac:dyDescent="0.25">
      <c r="A1314" s="4" t="s">
        <v>3896</v>
      </c>
      <c r="B1314" s="9">
        <v>3543</v>
      </c>
      <c r="C1314" s="9" t="s">
        <v>3897</v>
      </c>
      <c r="D1314" s="9" t="s">
        <v>3898</v>
      </c>
      <c r="E1314" s="10">
        <v>623.38</v>
      </c>
      <c r="F1314" s="10">
        <v>3711287.99203115</v>
      </c>
      <c r="G1314" s="10">
        <v>4391271.5953063397</v>
      </c>
      <c r="H1314" s="16">
        <v>-0.154848906180615</v>
      </c>
      <c r="I1314" s="10">
        <v>-679983.60327519302</v>
      </c>
      <c r="J1314" s="10">
        <v>5953.4922391336704</v>
      </c>
      <c r="K1314" s="10">
        <v>7044.2933608815501</v>
      </c>
      <c r="L1314" s="10" t="s">
        <v>13</v>
      </c>
      <c r="M1314" s="10" t="s">
        <v>297</v>
      </c>
    </row>
    <row r="1315" spans="1:13" x14ac:dyDescent="0.25">
      <c r="A1315" s="4" t="s">
        <v>3899</v>
      </c>
      <c r="B1315" s="9">
        <v>3544</v>
      </c>
      <c r="C1315" s="9" t="s">
        <v>3900</v>
      </c>
      <c r="D1315" s="9" t="s">
        <v>3901</v>
      </c>
      <c r="E1315" s="10">
        <v>7563.55</v>
      </c>
      <c r="F1315" s="10">
        <v>3893089.1415196001</v>
      </c>
      <c r="G1315" s="10">
        <v>4243995.1616225597</v>
      </c>
      <c r="H1315" s="16">
        <v>-8.2682945370936803E-2</v>
      </c>
      <c r="I1315" s="10">
        <v>-350906.02010295802</v>
      </c>
      <c r="J1315" s="10">
        <v>514.71718194757705</v>
      </c>
      <c r="K1315" s="10">
        <v>561.11153646403602</v>
      </c>
      <c r="L1315" s="10" t="s">
        <v>13</v>
      </c>
      <c r="M1315" s="10" t="s">
        <v>71</v>
      </c>
    </row>
    <row r="1316" spans="1:13" x14ac:dyDescent="0.25">
      <c r="A1316" s="4" t="s">
        <v>3902</v>
      </c>
      <c r="B1316" s="9">
        <v>3545</v>
      </c>
      <c r="C1316" s="9" t="s">
        <v>3903</v>
      </c>
      <c r="D1316" s="9" t="s">
        <v>3904</v>
      </c>
      <c r="E1316" s="10">
        <v>2122.92</v>
      </c>
      <c r="F1316" s="10">
        <v>4014505.9344311198</v>
      </c>
      <c r="G1316" s="10">
        <v>4373121.6683914401</v>
      </c>
      <c r="H1316" s="16">
        <v>-8.2004517860174805E-2</v>
      </c>
      <c r="I1316" s="10">
        <v>-358615.73396032403</v>
      </c>
      <c r="J1316" s="10">
        <v>1891.0302481634301</v>
      </c>
      <c r="K1316" s="10">
        <v>2059.9559420003802</v>
      </c>
      <c r="L1316" s="10" t="s">
        <v>27</v>
      </c>
      <c r="M1316" s="10" t="s">
        <v>71</v>
      </c>
    </row>
    <row r="1317" spans="1:13" x14ac:dyDescent="0.25">
      <c r="A1317" s="4" t="s">
        <v>3905</v>
      </c>
      <c r="B1317" s="9">
        <v>3546</v>
      </c>
      <c r="C1317" s="9" t="s">
        <v>3906</v>
      </c>
      <c r="D1317" s="9" t="s">
        <v>3907</v>
      </c>
      <c r="E1317" s="10">
        <v>2561.9899999999998</v>
      </c>
      <c r="F1317" s="10">
        <v>8542854.27212728</v>
      </c>
      <c r="G1317" s="10">
        <v>8236265.43110184</v>
      </c>
      <c r="H1317" s="16">
        <v>3.72242545593175E-2</v>
      </c>
      <c r="I1317" s="10">
        <v>306588.841025442</v>
      </c>
      <c r="J1317" s="10">
        <v>3334.4604280763301</v>
      </c>
      <c r="K1317" s="10">
        <v>3214.7921854112801</v>
      </c>
      <c r="L1317" s="10" t="s">
        <v>13</v>
      </c>
      <c r="M1317" s="10" t="s">
        <v>14</v>
      </c>
    </row>
    <row r="1318" spans="1:13" x14ac:dyDescent="0.25">
      <c r="A1318" s="4" t="s">
        <v>3908</v>
      </c>
      <c r="B1318" s="9">
        <v>3547</v>
      </c>
      <c r="C1318" s="9" t="s">
        <v>3909</v>
      </c>
      <c r="D1318" s="9" t="s">
        <v>3910</v>
      </c>
      <c r="E1318" s="10">
        <v>3542.81</v>
      </c>
      <c r="F1318" s="10">
        <v>16612766.3686573</v>
      </c>
      <c r="G1318" s="10">
        <v>16616393.825777199</v>
      </c>
      <c r="H1318" s="16">
        <v>-2.1830591871563299E-4</v>
      </c>
      <c r="I1318" s="10">
        <v>-3627.4571198765202</v>
      </c>
      <c r="J1318" s="10">
        <v>4689.1496774191501</v>
      </c>
      <c r="K1318" s="10">
        <v>4690.1735700692998</v>
      </c>
      <c r="L1318" s="10" t="s">
        <v>13</v>
      </c>
      <c r="M1318" s="10" t="s">
        <v>43</v>
      </c>
    </row>
    <row r="1319" spans="1:13" x14ac:dyDescent="0.25">
      <c r="A1319" s="4" t="s">
        <v>3911</v>
      </c>
      <c r="B1319" s="9">
        <v>3548</v>
      </c>
      <c r="C1319" s="9" t="s">
        <v>3912</v>
      </c>
      <c r="D1319" s="9" t="s">
        <v>3913</v>
      </c>
      <c r="E1319" s="10">
        <v>522.59</v>
      </c>
      <c r="F1319" s="10">
        <v>3679625.2909059701</v>
      </c>
      <c r="G1319" s="10">
        <v>4430331.8380849697</v>
      </c>
      <c r="H1319" s="16">
        <v>-0.16944702442503601</v>
      </c>
      <c r="I1319" s="10">
        <v>-750706.54717899906</v>
      </c>
      <c r="J1319" s="10">
        <v>7041.13222776167</v>
      </c>
      <c r="K1319" s="10">
        <v>8477.6437323426908</v>
      </c>
      <c r="L1319" s="10" t="s">
        <v>13</v>
      </c>
      <c r="M1319" s="10" t="s">
        <v>14</v>
      </c>
    </row>
    <row r="1320" spans="1:13" x14ac:dyDescent="0.25">
      <c r="A1320" s="4" t="s">
        <v>3914</v>
      </c>
      <c r="B1320" s="9">
        <v>3549</v>
      </c>
      <c r="C1320" s="9" t="s">
        <v>3915</v>
      </c>
      <c r="D1320" s="9" t="s">
        <v>3916</v>
      </c>
      <c r="E1320" s="10">
        <v>2960.11</v>
      </c>
      <c r="F1320" s="10">
        <v>1755191.3430387999</v>
      </c>
      <c r="G1320" s="10">
        <v>1875157.9912008599</v>
      </c>
      <c r="H1320" s="16">
        <v>-6.3976821539837705E-2</v>
      </c>
      <c r="I1320" s="10">
        <v>-119966.648162058</v>
      </c>
      <c r="J1320" s="10">
        <v>592.94801309370303</v>
      </c>
      <c r="K1320" s="10">
        <v>633.47578002197804</v>
      </c>
      <c r="L1320" s="10" t="s">
        <v>13</v>
      </c>
      <c r="M1320" s="10" t="s">
        <v>71</v>
      </c>
    </row>
    <row r="1321" spans="1:13" x14ac:dyDescent="0.25">
      <c r="A1321" s="4" t="s">
        <v>3917</v>
      </c>
      <c r="B1321" s="9">
        <v>3550</v>
      </c>
      <c r="C1321" s="9" t="s">
        <v>3918</v>
      </c>
      <c r="D1321" s="9" t="s">
        <v>3919</v>
      </c>
      <c r="E1321" s="10">
        <v>819.46</v>
      </c>
      <c r="F1321" s="10">
        <v>1373067.90285662</v>
      </c>
      <c r="G1321" s="10">
        <v>1371767.1066816</v>
      </c>
      <c r="H1321" s="16">
        <v>9.4826313350204695E-4</v>
      </c>
      <c r="I1321" s="10">
        <v>1300.79617501702</v>
      </c>
      <c r="J1321" s="10">
        <v>1675.5764806782799</v>
      </c>
      <c r="K1321" s="10">
        <v>1673.98909853026</v>
      </c>
      <c r="L1321" s="10" t="s">
        <v>13</v>
      </c>
      <c r="M1321" s="10" t="s">
        <v>14</v>
      </c>
    </row>
    <row r="1322" spans="1:13" x14ac:dyDescent="0.25">
      <c r="A1322" s="4" t="s">
        <v>3920</v>
      </c>
      <c r="B1322" s="9">
        <v>3551</v>
      </c>
      <c r="C1322" s="9" t="s">
        <v>3921</v>
      </c>
      <c r="D1322" s="9" t="s">
        <v>3922</v>
      </c>
      <c r="E1322" s="10">
        <v>382.92</v>
      </c>
      <c r="F1322" s="10">
        <v>1009150.09052865</v>
      </c>
      <c r="G1322" s="10">
        <v>921159.11431641201</v>
      </c>
      <c r="H1322" s="16">
        <v>9.5522016603543494E-2</v>
      </c>
      <c r="I1322" s="10">
        <v>87990.976212237802</v>
      </c>
      <c r="J1322" s="10">
        <v>2635.4071099150001</v>
      </c>
      <c r="K1322" s="10">
        <v>2405.6176598673701</v>
      </c>
      <c r="L1322" s="10" t="s">
        <v>27</v>
      </c>
      <c r="M1322" s="10" t="s">
        <v>71</v>
      </c>
    </row>
    <row r="1323" spans="1:13" x14ac:dyDescent="0.25">
      <c r="A1323" s="4" t="s">
        <v>3923</v>
      </c>
      <c r="B1323" s="9">
        <v>3552</v>
      </c>
      <c r="C1323" s="9" t="s">
        <v>3924</v>
      </c>
      <c r="D1323" s="9" t="s">
        <v>3925</v>
      </c>
      <c r="E1323" s="10">
        <v>309.7</v>
      </c>
      <c r="F1323" s="10">
        <v>1246009.77451131</v>
      </c>
      <c r="G1323" s="10">
        <v>1198950.88456444</v>
      </c>
      <c r="H1323" s="16">
        <v>3.9250056489145403E-2</v>
      </c>
      <c r="I1323" s="10">
        <v>47058.889946865202</v>
      </c>
      <c r="J1323" s="10">
        <v>4023.2798660358699</v>
      </c>
      <c r="K1323" s="10">
        <v>3871.3299469307199</v>
      </c>
      <c r="L1323" s="10" t="s">
        <v>27</v>
      </c>
      <c r="M1323" s="10" t="s">
        <v>14</v>
      </c>
    </row>
    <row r="1324" spans="1:13" x14ac:dyDescent="0.25">
      <c r="A1324" s="4" t="s">
        <v>3926</v>
      </c>
      <c r="B1324" s="9">
        <v>3554</v>
      </c>
      <c r="C1324" s="9" t="s">
        <v>3927</v>
      </c>
      <c r="D1324" s="9" t="s">
        <v>3928</v>
      </c>
      <c r="E1324" s="10">
        <v>2521.19</v>
      </c>
      <c r="F1324" s="10">
        <v>1435423.389337</v>
      </c>
      <c r="G1324" s="10">
        <v>2176661.4930429999</v>
      </c>
      <c r="H1324" s="16">
        <v>-0.34053898875646399</v>
      </c>
      <c r="I1324" s="10">
        <v>-741238.10370599595</v>
      </c>
      <c r="J1324" s="10">
        <v>569.34359938640102</v>
      </c>
      <c r="K1324" s="10">
        <v>863.34686915424697</v>
      </c>
      <c r="L1324" s="10" t="s">
        <v>27</v>
      </c>
      <c r="M1324" s="10" t="s">
        <v>14</v>
      </c>
    </row>
    <row r="1325" spans="1:13" x14ac:dyDescent="0.25">
      <c r="A1325" s="4" t="s">
        <v>3929</v>
      </c>
      <c r="B1325" s="9">
        <v>3555</v>
      </c>
      <c r="C1325" s="9" t="s">
        <v>3930</v>
      </c>
      <c r="D1325" s="9" t="s">
        <v>3931</v>
      </c>
      <c r="E1325" s="10">
        <v>803.21</v>
      </c>
      <c r="F1325" s="10">
        <v>816214.07874443999</v>
      </c>
      <c r="G1325" s="10">
        <v>972706.76176002994</v>
      </c>
      <c r="H1325" s="16">
        <v>-0.160883720734531</v>
      </c>
      <c r="I1325" s="10">
        <v>-156492.68301559001</v>
      </c>
      <c r="J1325" s="10">
        <v>1016.19013551181</v>
      </c>
      <c r="K1325" s="10">
        <v>1211.0242175272101</v>
      </c>
      <c r="L1325" s="10" t="s">
        <v>13</v>
      </c>
      <c r="M1325" s="10" t="s">
        <v>71</v>
      </c>
    </row>
    <row r="1326" spans="1:13" x14ac:dyDescent="0.25">
      <c r="A1326" s="4" t="s">
        <v>3932</v>
      </c>
      <c r="B1326" s="9">
        <v>3556</v>
      </c>
      <c r="C1326" s="9" t="s">
        <v>3933</v>
      </c>
      <c r="D1326" s="9" t="s">
        <v>3934</v>
      </c>
      <c r="E1326" s="10">
        <v>531.94000000000005</v>
      </c>
      <c r="F1326" s="10">
        <v>2455381.43114655</v>
      </c>
      <c r="G1326" s="10">
        <v>1938428.19190242</v>
      </c>
      <c r="H1326" s="16">
        <v>0.26668681429812602</v>
      </c>
      <c r="I1326" s="10">
        <v>516953.23924413201</v>
      </c>
      <c r="J1326" s="10">
        <v>4615.8992201123201</v>
      </c>
      <c r="K1326" s="10">
        <v>3644.0730005309201</v>
      </c>
      <c r="L1326" s="10" t="s">
        <v>27</v>
      </c>
      <c r="M1326" s="10" t="s">
        <v>14</v>
      </c>
    </row>
    <row r="1327" spans="1:13" x14ac:dyDescent="0.25">
      <c r="A1327" s="4" t="s">
        <v>3935</v>
      </c>
      <c r="B1327" s="9">
        <v>3557</v>
      </c>
      <c r="C1327" s="9" t="s">
        <v>3936</v>
      </c>
      <c r="D1327" s="9" t="s">
        <v>3937</v>
      </c>
      <c r="E1327" s="10">
        <v>1962.08</v>
      </c>
      <c r="F1327" s="10">
        <v>13656461.4967335</v>
      </c>
      <c r="G1327" s="10">
        <v>12354422.666438101</v>
      </c>
      <c r="H1327" s="16">
        <v>0.105390503906949</v>
      </c>
      <c r="I1327" s="10">
        <v>1302038.8302953499</v>
      </c>
      <c r="J1327" s="10">
        <v>6960.1960657738</v>
      </c>
      <c r="K1327" s="10">
        <v>6296.5947700593797</v>
      </c>
      <c r="L1327" s="10" t="s">
        <v>13</v>
      </c>
      <c r="M1327" s="10" t="s">
        <v>14</v>
      </c>
    </row>
    <row r="1328" spans="1:13" x14ac:dyDescent="0.25">
      <c r="A1328" s="4" t="s">
        <v>3938</v>
      </c>
      <c r="B1328" s="9">
        <v>3558</v>
      </c>
      <c r="C1328" s="9" t="s">
        <v>3939</v>
      </c>
      <c r="D1328" s="9" t="s">
        <v>3940</v>
      </c>
      <c r="E1328" s="10">
        <v>526.26</v>
      </c>
      <c r="F1328" s="10">
        <v>5442518.2771777604</v>
      </c>
      <c r="G1328" s="10">
        <v>4963183.7619612403</v>
      </c>
      <c r="H1328" s="16">
        <v>9.6578030999020098E-2</v>
      </c>
      <c r="I1328" s="10">
        <v>479334.51521652599</v>
      </c>
      <c r="J1328" s="10">
        <v>10341.8809660201</v>
      </c>
      <c r="K1328" s="10">
        <v>9431.0488389032707</v>
      </c>
      <c r="L1328" s="10" t="s">
        <v>27</v>
      </c>
      <c r="M1328" s="10" t="s">
        <v>71</v>
      </c>
    </row>
    <row r="1329" spans="1:13" x14ac:dyDescent="0.25">
      <c r="A1329" s="4" t="s">
        <v>3941</v>
      </c>
      <c r="B1329" s="9">
        <v>3559</v>
      </c>
      <c r="C1329" s="9" t="s">
        <v>3942</v>
      </c>
      <c r="D1329" s="9" t="s">
        <v>3943</v>
      </c>
      <c r="E1329" s="10">
        <v>1229.56</v>
      </c>
      <c r="F1329" s="10">
        <v>946573.3747861</v>
      </c>
      <c r="G1329" s="10">
        <v>1396783.30259596</v>
      </c>
      <c r="H1329" s="16">
        <v>-0.32231909342926401</v>
      </c>
      <c r="I1329" s="10">
        <v>-450209.92780986498</v>
      </c>
      <c r="J1329" s="10">
        <v>769.84724192890098</v>
      </c>
      <c r="K1329" s="10">
        <v>1136.0025558703601</v>
      </c>
      <c r="L1329" s="10" t="s">
        <v>13</v>
      </c>
      <c r="M1329" s="10" t="s">
        <v>14</v>
      </c>
    </row>
    <row r="1330" spans="1:13" x14ac:dyDescent="0.25">
      <c r="A1330" s="4" t="s">
        <v>3944</v>
      </c>
      <c r="B1330" s="9">
        <v>3560</v>
      </c>
      <c r="C1330" s="9" t="s">
        <v>3945</v>
      </c>
      <c r="D1330" s="9" t="s">
        <v>3946</v>
      </c>
      <c r="E1330" s="10">
        <v>395.82</v>
      </c>
      <c r="F1330" s="10">
        <v>1454726.8069850099</v>
      </c>
      <c r="G1330" s="10">
        <v>1273703.1564135</v>
      </c>
      <c r="H1330" s="16">
        <v>0.14212389257261601</v>
      </c>
      <c r="I1330" s="10">
        <v>181023.65057151401</v>
      </c>
      <c r="J1330" s="10">
        <v>3675.2230988454598</v>
      </c>
      <c r="K1330" s="10">
        <v>3217.8847870585</v>
      </c>
      <c r="L1330" s="10" t="s">
        <v>27</v>
      </c>
      <c r="M1330" s="10" t="s">
        <v>14</v>
      </c>
    </row>
    <row r="1331" spans="1:13" x14ac:dyDescent="0.25">
      <c r="A1331" s="4" t="s">
        <v>3947</v>
      </c>
      <c r="B1331" s="9">
        <v>3561</v>
      </c>
      <c r="C1331" s="9" t="s">
        <v>3948</v>
      </c>
      <c r="D1331" s="9" t="s">
        <v>3949</v>
      </c>
      <c r="E1331" s="10">
        <v>742</v>
      </c>
      <c r="F1331" s="10">
        <v>4821010.1367840804</v>
      </c>
      <c r="G1331" s="10">
        <v>4506726.8296880899</v>
      </c>
      <c r="H1331" s="16">
        <v>6.9736489246618599E-2</v>
      </c>
      <c r="I1331" s="10">
        <v>314283.30709599098</v>
      </c>
      <c r="J1331" s="10">
        <v>6497.3182436443103</v>
      </c>
      <c r="K1331" s="10">
        <v>6073.7558351591497</v>
      </c>
      <c r="L1331" s="10" t="s">
        <v>13</v>
      </c>
      <c r="M1331" s="10" t="s">
        <v>14</v>
      </c>
    </row>
    <row r="1332" spans="1:13" x14ac:dyDescent="0.25">
      <c r="A1332" s="4" t="s">
        <v>3950</v>
      </c>
      <c r="B1332" s="9">
        <v>3562</v>
      </c>
      <c r="C1332" s="9" t="s">
        <v>3951</v>
      </c>
      <c r="D1332" s="9" t="s">
        <v>3952</v>
      </c>
      <c r="E1332" s="10">
        <v>211.14</v>
      </c>
      <c r="F1332" s="10">
        <v>2085598.76031192</v>
      </c>
      <c r="G1332" s="10">
        <v>1977530.8485503001</v>
      </c>
      <c r="H1332" s="16">
        <v>5.4647901872603599E-2</v>
      </c>
      <c r="I1332" s="10">
        <v>108067.91176162301</v>
      </c>
      <c r="J1332" s="10">
        <v>9877.8003235385095</v>
      </c>
      <c r="K1332" s="10">
        <v>9365.9697288542993</v>
      </c>
      <c r="L1332" s="10" t="s">
        <v>27</v>
      </c>
      <c r="M1332" s="10" t="s">
        <v>297</v>
      </c>
    </row>
    <row r="1333" spans="1:13" x14ac:dyDescent="0.25">
      <c r="A1333" s="4" t="s">
        <v>3953</v>
      </c>
      <c r="B1333" s="9">
        <v>3563</v>
      </c>
      <c r="C1333" s="9" t="s">
        <v>3954</v>
      </c>
      <c r="D1333" s="9" t="s">
        <v>3955</v>
      </c>
      <c r="E1333" s="10">
        <v>15417.02</v>
      </c>
      <c r="F1333" s="10">
        <v>8828911.8134979196</v>
      </c>
      <c r="G1333" s="10">
        <v>9950171.1022639107</v>
      </c>
      <c r="H1333" s="16">
        <v>-0.112687437958818</v>
      </c>
      <c r="I1333" s="10">
        <v>-1121259.2887659899</v>
      </c>
      <c r="J1333" s="10">
        <v>572.67304663922801</v>
      </c>
      <c r="K1333" s="10">
        <v>645.40171202112401</v>
      </c>
      <c r="L1333" s="10" t="s">
        <v>27</v>
      </c>
      <c r="M1333" s="10" t="s">
        <v>71</v>
      </c>
    </row>
    <row r="1334" spans="1:13" x14ac:dyDescent="0.25">
      <c r="A1334" s="4" t="s">
        <v>3956</v>
      </c>
      <c r="B1334" s="9">
        <v>3564</v>
      </c>
      <c r="C1334" s="9" t="s">
        <v>3957</v>
      </c>
      <c r="D1334" s="9" t="s">
        <v>3958</v>
      </c>
      <c r="E1334" s="10">
        <v>1452.07</v>
      </c>
      <c r="F1334" s="10">
        <v>901872.85278475005</v>
      </c>
      <c r="G1334" s="10">
        <v>859276.38723908598</v>
      </c>
      <c r="H1334" s="16">
        <v>4.9572484683920302E-2</v>
      </c>
      <c r="I1334" s="10">
        <v>42596.465545664003</v>
      </c>
      <c r="J1334" s="10">
        <v>621.09461168177199</v>
      </c>
      <c r="K1334" s="10">
        <v>591.75961712526703</v>
      </c>
      <c r="L1334" s="10" t="s">
        <v>27</v>
      </c>
      <c r="M1334" s="10" t="s">
        <v>71</v>
      </c>
    </row>
    <row r="1335" spans="1:13" x14ac:dyDescent="0.25">
      <c r="A1335" s="4" t="s">
        <v>3959</v>
      </c>
      <c r="B1335" s="9">
        <v>3565</v>
      </c>
      <c r="C1335" s="9" t="s">
        <v>3960</v>
      </c>
      <c r="D1335" s="9" t="s">
        <v>3961</v>
      </c>
      <c r="E1335" s="10">
        <v>2169.14</v>
      </c>
      <c r="F1335" s="10">
        <v>3421316.2166482098</v>
      </c>
      <c r="G1335" s="10">
        <v>3294964.2178032398</v>
      </c>
      <c r="H1335" s="16">
        <v>3.8347001816367902E-2</v>
      </c>
      <c r="I1335" s="10">
        <v>126351.99884496799</v>
      </c>
      <c r="J1335" s="10">
        <v>1577.26851039961</v>
      </c>
      <c r="K1335" s="10">
        <v>1519.01869764203</v>
      </c>
      <c r="L1335" s="10" t="s">
        <v>13</v>
      </c>
      <c r="M1335" s="10" t="s">
        <v>71</v>
      </c>
    </row>
    <row r="1336" spans="1:13" x14ac:dyDescent="0.25">
      <c r="A1336" s="4" t="s">
        <v>3962</v>
      </c>
      <c r="B1336" s="9">
        <v>3566</v>
      </c>
      <c r="C1336" s="9" t="s">
        <v>3963</v>
      </c>
      <c r="D1336" s="9" t="s">
        <v>3964</v>
      </c>
      <c r="E1336" s="10">
        <v>228.16</v>
      </c>
      <c r="F1336" s="10">
        <v>269636.21241694997</v>
      </c>
      <c r="G1336" s="10">
        <v>186842.254380842</v>
      </c>
      <c r="H1336" s="16">
        <v>0.44312223865244099</v>
      </c>
      <c r="I1336" s="10">
        <v>82793.958036107695</v>
      </c>
      <c r="J1336" s="10">
        <v>1181.78564348242</v>
      </c>
      <c r="K1336" s="10">
        <v>818.90889893426697</v>
      </c>
      <c r="L1336" s="10" t="s">
        <v>27</v>
      </c>
      <c r="M1336" s="10" t="s">
        <v>71</v>
      </c>
    </row>
    <row r="1337" spans="1:13" x14ac:dyDescent="0.25">
      <c r="A1337" s="4" t="s">
        <v>3965</v>
      </c>
      <c r="B1337" s="9">
        <v>3567</v>
      </c>
      <c r="C1337" s="9" t="s">
        <v>3966</v>
      </c>
      <c r="D1337" s="9" t="s">
        <v>3967</v>
      </c>
      <c r="E1337" s="10">
        <v>2227.19</v>
      </c>
      <c r="F1337" s="10">
        <v>2182747.8080167202</v>
      </c>
      <c r="G1337" s="10">
        <v>2550357.06552605</v>
      </c>
      <c r="H1337" s="16">
        <v>-0.14414030979364401</v>
      </c>
      <c r="I1337" s="10">
        <v>-367609.25750933302</v>
      </c>
      <c r="J1337" s="10">
        <v>980.04562162039099</v>
      </c>
      <c r="K1337" s="10">
        <v>1145.10080663349</v>
      </c>
      <c r="L1337" s="10" t="s">
        <v>88</v>
      </c>
      <c r="M1337" s="10" t="s">
        <v>43</v>
      </c>
    </row>
    <row r="1338" spans="1:13" x14ac:dyDescent="0.25">
      <c r="A1338" s="4" t="s">
        <v>3968</v>
      </c>
      <c r="B1338" s="9">
        <v>3568</v>
      </c>
      <c r="C1338" s="9" t="s">
        <v>3969</v>
      </c>
      <c r="D1338" s="9" t="s">
        <v>3970</v>
      </c>
      <c r="E1338" s="10">
        <v>2681.15</v>
      </c>
      <c r="F1338" s="10">
        <v>2013943.65213734</v>
      </c>
      <c r="G1338" s="10">
        <v>1392239.9178617999</v>
      </c>
      <c r="H1338" s="16">
        <v>0.44654928098193503</v>
      </c>
      <c r="I1338" s="10">
        <v>621703.73427553603</v>
      </c>
      <c r="J1338" s="10">
        <v>751.14919051054198</v>
      </c>
      <c r="K1338" s="10">
        <v>519.26968571762302</v>
      </c>
      <c r="L1338" s="10" t="s">
        <v>27</v>
      </c>
      <c r="M1338" s="10" t="s">
        <v>71</v>
      </c>
    </row>
    <row r="1339" spans="1:13" x14ac:dyDescent="0.25">
      <c r="A1339" s="4" t="s">
        <v>3971</v>
      </c>
      <c r="B1339" s="9">
        <v>3569</v>
      </c>
      <c r="C1339" s="9" t="s">
        <v>3972</v>
      </c>
      <c r="D1339" s="9" t="s">
        <v>3973</v>
      </c>
      <c r="E1339" s="10">
        <v>2472.85</v>
      </c>
      <c r="F1339" s="10">
        <v>1090156.29737137</v>
      </c>
      <c r="G1339" s="10">
        <v>1094836.0284430899</v>
      </c>
      <c r="H1339" s="16">
        <v>-4.2743670742882997E-3</v>
      </c>
      <c r="I1339" s="10">
        <v>-4679.7310717217597</v>
      </c>
      <c r="J1339" s="10">
        <v>440.85015159486801</v>
      </c>
      <c r="K1339" s="10">
        <v>442.74259596946501</v>
      </c>
      <c r="L1339" s="10" t="s">
        <v>27</v>
      </c>
      <c r="M1339" s="10" t="s">
        <v>71</v>
      </c>
    </row>
    <row r="1340" spans="1:13" x14ac:dyDescent="0.25">
      <c r="A1340" s="4" t="s">
        <v>3974</v>
      </c>
      <c r="B1340" s="9">
        <v>3717</v>
      </c>
      <c r="C1340" s="9" t="s">
        <v>3975</v>
      </c>
      <c r="D1340" s="9" t="s">
        <v>3976</v>
      </c>
      <c r="E1340" s="10">
        <v>763.04</v>
      </c>
      <c r="F1340" s="10">
        <v>3890819.31386744</v>
      </c>
      <c r="G1340" s="10">
        <v>3797943.6043415102</v>
      </c>
      <c r="H1340" s="16">
        <v>2.4454209751763299E-2</v>
      </c>
      <c r="I1340" s="10">
        <v>92875.709525934901</v>
      </c>
      <c r="J1340" s="10">
        <v>5099.1026864482101</v>
      </c>
      <c r="K1340" s="10">
        <v>4977.3846775287102</v>
      </c>
      <c r="L1340" s="10" t="s">
        <v>27</v>
      </c>
      <c r="M1340" s="10" t="s">
        <v>71</v>
      </c>
    </row>
    <row r="1341" spans="1:13" x14ac:dyDescent="0.25">
      <c r="A1341" s="4" t="s">
        <v>3977</v>
      </c>
      <c r="B1341" s="9">
        <v>3718</v>
      </c>
      <c r="C1341" s="9" t="s">
        <v>3978</v>
      </c>
      <c r="D1341" s="9" t="s">
        <v>3979</v>
      </c>
      <c r="E1341" s="10">
        <v>705.17</v>
      </c>
      <c r="F1341" s="10">
        <v>4524380.8735483401</v>
      </c>
      <c r="G1341" s="10">
        <v>4362149.7563855899</v>
      </c>
      <c r="H1341" s="16">
        <v>3.7190634485958697E-2</v>
      </c>
      <c r="I1341" s="10">
        <v>162231.11716274999</v>
      </c>
      <c r="J1341" s="10">
        <v>6416.01439872419</v>
      </c>
      <c r="K1341" s="10">
        <v>6185.9548142796602</v>
      </c>
      <c r="L1341" s="10" t="s">
        <v>27</v>
      </c>
      <c r="M1341" s="10" t="s">
        <v>14</v>
      </c>
    </row>
    <row r="1342" spans="1:13" x14ac:dyDescent="0.25">
      <c r="A1342" s="4" t="s">
        <v>3980</v>
      </c>
      <c r="B1342" s="9">
        <v>3719</v>
      </c>
      <c r="C1342" s="9" t="s">
        <v>3981</v>
      </c>
      <c r="D1342" s="9" t="s">
        <v>3982</v>
      </c>
      <c r="E1342" s="10">
        <v>132.59</v>
      </c>
      <c r="F1342" s="10">
        <v>1852712.57732942</v>
      </c>
      <c r="G1342" s="10">
        <v>1159519.55206924</v>
      </c>
      <c r="H1342" s="16">
        <v>0.59782780206088704</v>
      </c>
      <c r="I1342" s="10">
        <v>693193.02526017895</v>
      </c>
      <c r="J1342" s="10">
        <v>13973.245171803501</v>
      </c>
      <c r="K1342" s="10">
        <v>8745.1508565445401</v>
      </c>
      <c r="L1342" s="10" t="s">
        <v>88</v>
      </c>
      <c r="M1342" s="10" t="s">
        <v>84</v>
      </c>
    </row>
    <row r="1343" spans="1:13" x14ac:dyDescent="0.25">
      <c r="A1343" s="4" t="s">
        <v>3983</v>
      </c>
      <c r="B1343" s="9">
        <v>3721</v>
      </c>
      <c r="C1343" s="9" t="s">
        <v>3984</v>
      </c>
      <c r="D1343" s="9" t="s">
        <v>3985</v>
      </c>
      <c r="E1343" s="10">
        <v>834.74</v>
      </c>
      <c r="F1343" s="10">
        <v>4139189.9473412898</v>
      </c>
      <c r="G1343" s="10">
        <v>4332241.8891615104</v>
      </c>
      <c r="H1343" s="16">
        <v>-4.4561671937847401E-2</v>
      </c>
      <c r="I1343" s="10">
        <v>-193051.941820215</v>
      </c>
      <c r="J1343" s="10">
        <v>4958.6577225738401</v>
      </c>
      <c r="K1343" s="10">
        <v>5189.9296657180703</v>
      </c>
      <c r="L1343" s="10" t="s">
        <v>27</v>
      </c>
      <c r="M1343" s="10" t="s">
        <v>14</v>
      </c>
    </row>
    <row r="1344" spans="1:13" x14ac:dyDescent="0.25">
      <c r="A1344" s="4" t="s">
        <v>3986</v>
      </c>
      <c r="B1344" s="9">
        <v>3722</v>
      </c>
      <c r="C1344" s="9" t="s">
        <v>3987</v>
      </c>
      <c r="D1344" s="9" t="s">
        <v>3988</v>
      </c>
      <c r="E1344" s="10">
        <v>509.32</v>
      </c>
      <c r="F1344" s="10">
        <v>3102991.2671749401</v>
      </c>
      <c r="G1344" s="10">
        <v>3180849.0329594398</v>
      </c>
      <c r="H1344" s="16">
        <v>-2.44770389847953E-2</v>
      </c>
      <c r="I1344" s="10">
        <v>-77857.765784496398</v>
      </c>
      <c r="J1344" s="10">
        <v>6092.4198287421204</v>
      </c>
      <c r="K1344" s="10">
        <v>6245.2859360705197</v>
      </c>
      <c r="L1344" s="10" t="s">
        <v>27</v>
      </c>
      <c r="M1344" s="10" t="s">
        <v>43</v>
      </c>
    </row>
    <row r="1345" spans="1:13" x14ac:dyDescent="0.25">
      <c r="A1345" s="4" t="s">
        <v>3989</v>
      </c>
      <c r="B1345" s="9">
        <v>3723</v>
      </c>
      <c r="C1345" s="9" t="s">
        <v>3990</v>
      </c>
      <c r="D1345" s="9" t="s">
        <v>3991</v>
      </c>
      <c r="E1345" s="10">
        <v>137.25</v>
      </c>
      <c r="F1345" s="10">
        <v>2135183.0138012101</v>
      </c>
      <c r="G1345" s="10">
        <v>1548086.34178528</v>
      </c>
      <c r="H1345" s="16">
        <v>0.37924026339440198</v>
      </c>
      <c r="I1345" s="10">
        <v>587096.67201592703</v>
      </c>
      <c r="J1345" s="10">
        <v>15556.8889894442</v>
      </c>
      <c r="K1345" s="10">
        <v>11279.3176086359</v>
      </c>
      <c r="L1345" s="10" t="s">
        <v>88</v>
      </c>
      <c r="M1345" s="10" t="s">
        <v>14</v>
      </c>
    </row>
    <row r="1346" spans="1:13" x14ac:dyDescent="0.25">
      <c r="A1346" s="4" t="s">
        <v>3992</v>
      </c>
      <c r="B1346" s="9">
        <v>3725</v>
      </c>
      <c r="C1346" s="9" t="s">
        <v>3993</v>
      </c>
      <c r="D1346" s="9" t="s">
        <v>3994</v>
      </c>
      <c r="E1346" s="10">
        <v>4760.16</v>
      </c>
      <c r="F1346" s="10">
        <v>14522899.9910422</v>
      </c>
      <c r="G1346" s="10">
        <v>13059416.122907801</v>
      </c>
      <c r="H1346" s="16">
        <v>0.112063499191758</v>
      </c>
      <c r="I1346" s="10">
        <v>1463483.86813432</v>
      </c>
      <c r="J1346" s="10">
        <v>3050.9268577195198</v>
      </c>
      <c r="K1346" s="10">
        <v>2743.4825978344902</v>
      </c>
      <c r="L1346" s="10" t="s">
        <v>27</v>
      </c>
      <c r="M1346" s="10" t="s">
        <v>14</v>
      </c>
    </row>
    <row r="1347" spans="1:13" x14ac:dyDescent="0.25">
      <c r="A1347" s="4" t="s">
        <v>3995</v>
      </c>
      <c r="B1347" s="9">
        <v>3726</v>
      </c>
      <c r="C1347" s="9" t="s">
        <v>3996</v>
      </c>
      <c r="D1347" s="9" t="s">
        <v>3997</v>
      </c>
      <c r="E1347" s="10">
        <v>532.08000000000004</v>
      </c>
      <c r="F1347" s="10">
        <v>2480014.13968236</v>
      </c>
      <c r="G1347" s="10">
        <v>2362338.1390726301</v>
      </c>
      <c r="H1347" s="16">
        <v>4.9813360188952799E-2</v>
      </c>
      <c r="I1347" s="10">
        <v>117676.000609726</v>
      </c>
      <c r="J1347" s="10">
        <v>4660.97981446843</v>
      </c>
      <c r="K1347" s="10">
        <v>4439.8175820790702</v>
      </c>
      <c r="L1347" s="10" t="s">
        <v>27</v>
      </c>
      <c r="M1347" s="10" t="s">
        <v>14</v>
      </c>
    </row>
    <row r="1348" spans="1:13" x14ac:dyDescent="0.25">
      <c r="A1348" s="4" t="s">
        <v>3998</v>
      </c>
      <c r="B1348" s="9">
        <v>3727</v>
      </c>
      <c r="C1348" s="9" t="s">
        <v>3999</v>
      </c>
      <c r="D1348" s="9" t="s">
        <v>4000</v>
      </c>
      <c r="E1348" s="10">
        <v>134.94</v>
      </c>
      <c r="F1348" s="10">
        <v>1405784.5734860401</v>
      </c>
      <c r="G1348" s="10">
        <v>1050887.9920002599</v>
      </c>
      <c r="H1348" s="16">
        <v>0.33771113970982197</v>
      </c>
      <c r="I1348" s="10">
        <v>354896.581485776</v>
      </c>
      <c r="J1348" s="10">
        <v>10417.8492180676</v>
      </c>
      <c r="K1348" s="10">
        <v>7787.8167481863302</v>
      </c>
      <c r="L1348" s="10" t="s">
        <v>88</v>
      </c>
      <c r="M1348" s="10" t="s">
        <v>43</v>
      </c>
    </row>
    <row r="1349" spans="1:13" x14ac:dyDescent="0.25">
      <c r="A1349" s="4" t="s">
        <v>4001</v>
      </c>
      <c r="B1349" s="9">
        <v>3729</v>
      </c>
      <c r="C1349" s="9" t="s">
        <v>4002</v>
      </c>
      <c r="D1349" s="9" t="s">
        <v>4003</v>
      </c>
      <c r="E1349" s="10">
        <v>693.36</v>
      </c>
      <c r="F1349" s="10">
        <v>1340700.3925832801</v>
      </c>
      <c r="G1349" s="10">
        <v>1403251.13028181</v>
      </c>
      <c r="H1349" s="16">
        <v>-4.4575583335513001E-2</v>
      </c>
      <c r="I1349" s="10">
        <v>-62550.7376985296</v>
      </c>
      <c r="J1349" s="10">
        <v>1933.6281189905401</v>
      </c>
      <c r="K1349" s="10">
        <v>2023.8420593657099</v>
      </c>
      <c r="L1349" s="10" t="s">
        <v>13</v>
      </c>
      <c r="M1349" s="10" t="s">
        <v>71</v>
      </c>
    </row>
    <row r="1350" spans="1:13" x14ac:dyDescent="0.25">
      <c r="A1350" s="4" t="s">
        <v>4004</v>
      </c>
      <c r="B1350" s="9">
        <v>3733</v>
      </c>
      <c r="C1350" s="9" t="s">
        <v>4005</v>
      </c>
      <c r="D1350" s="9" t="s">
        <v>4006</v>
      </c>
      <c r="E1350" s="10">
        <v>483.06</v>
      </c>
      <c r="F1350" s="10">
        <v>1418390.8036787701</v>
      </c>
      <c r="G1350" s="10">
        <v>1296940.93159165</v>
      </c>
      <c r="H1350" s="16">
        <v>9.3643333423111E-2</v>
      </c>
      <c r="I1350" s="10">
        <v>121449.87208711699</v>
      </c>
      <c r="J1350" s="10">
        <v>2936.2621696658198</v>
      </c>
      <c r="K1350" s="10">
        <v>2684.8443911556601</v>
      </c>
      <c r="L1350" s="10" t="s">
        <v>88</v>
      </c>
      <c r="M1350" s="10" t="s">
        <v>14</v>
      </c>
    </row>
    <row r="1351" spans="1:13" x14ac:dyDescent="0.25">
      <c r="A1351" s="4" t="s">
        <v>4007</v>
      </c>
      <c r="B1351" s="9">
        <v>3734</v>
      </c>
      <c r="C1351" s="9" t="s">
        <v>4008</v>
      </c>
      <c r="D1351" s="9" t="s">
        <v>4009</v>
      </c>
      <c r="E1351" s="10">
        <v>201.69</v>
      </c>
      <c r="F1351" s="10">
        <v>1561693.05901638</v>
      </c>
      <c r="G1351" s="10">
        <v>1137929.15960244</v>
      </c>
      <c r="H1351" s="16">
        <v>0.37239919184599202</v>
      </c>
      <c r="I1351" s="10">
        <v>423763.89941393799</v>
      </c>
      <c r="J1351" s="10">
        <v>7743.0366355118304</v>
      </c>
      <c r="K1351" s="10">
        <v>5641.9711418634597</v>
      </c>
      <c r="L1351" s="10" t="s">
        <v>88</v>
      </c>
      <c r="M1351" s="10" t="s">
        <v>71</v>
      </c>
    </row>
    <row r="1352" spans="1:13" x14ac:dyDescent="0.25">
      <c r="A1352" s="4" t="s">
        <v>4010</v>
      </c>
      <c r="B1352" s="9">
        <v>3735</v>
      </c>
      <c r="C1352" s="9" t="s">
        <v>4011</v>
      </c>
      <c r="D1352" s="9" t="s">
        <v>4012</v>
      </c>
      <c r="E1352" s="10">
        <v>206.42</v>
      </c>
      <c r="F1352" s="10">
        <v>2434045.5121257398</v>
      </c>
      <c r="G1352" s="10">
        <v>2135998.1250812099</v>
      </c>
      <c r="H1352" s="16">
        <v>0.13953541604031</v>
      </c>
      <c r="I1352" s="10">
        <v>298047.38704452902</v>
      </c>
      <c r="J1352" s="10">
        <v>11791.713555497199</v>
      </c>
      <c r="K1352" s="10">
        <v>10347.825429131</v>
      </c>
      <c r="L1352" s="10" t="s">
        <v>27</v>
      </c>
      <c r="M1352" s="10" t="s">
        <v>71</v>
      </c>
    </row>
    <row r="1353" spans="1:13" x14ac:dyDescent="0.25">
      <c r="A1353" s="4" t="s">
        <v>4013</v>
      </c>
      <c r="B1353" s="9">
        <v>3736</v>
      </c>
      <c r="C1353" s="9" t="s">
        <v>4014</v>
      </c>
      <c r="D1353" s="9" t="s">
        <v>4015</v>
      </c>
      <c r="E1353" s="10">
        <v>268.14999999999998</v>
      </c>
      <c r="F1353" s="10">
        <v>4852610.6267765397</v>
      </c>
      <c r="G1353" s="10">
        <v>4896076.9914271198</v>
      </c>
      <c r="H1353" s="16">
        <v>-8.8777943497803102E-3</v>
      </c>
      <c r="I1353" s="10">
        <v>-43466.364650581003</v>
      </c>
      <c r="J1353" s="10">
        <v>18096.627360718001</v>
      </c>
      <c r="K1353" s="10">
        <v>18258.7245624729</v>
      </c>
      <c r="L1353" s="10" t="s">
        <v>27</v>
      </c>
      <c r="M1353" s="10" t="s">
        <v>14</v>
      </c>
    </row>
    <row r="1354" spans="1:13" x14ac:dyDescent="0.25">
      <c r="A1354" s="4" t="s">
        <v>4016</v>
      </c>
      <c r="B1354" s="9">
        <v>3738</v>
      </c>
      <c r="C1354" s="9" t="s">
        <v>4017</v>
      </c>
      <c r="D1354" s="9" t="s">
        <v>4018</v>
      </c>
      <c r="E1354" s="10">
        <v>296.01</v>
      </c>
      <c r="F1354" s="10">
        <v>1240850.40797986</v>
      </c>
      <c r="G1354" s="10">
        <v>1217767.8381765001</v>
      </c>
      <c r="H1354" s="16">
        <v>1.8954819695293799E-2</v>
      </c>
      <c r="I1354" s="10">
        <v>23082.5698033632</v>
      </c>
      <c r="J1354" s="10">
        <v>4191.9205701829696</v>
      </c>
      <c r="K1354" s="10">
        <v>4113.9415498682401</v>
      </c>
      <c r="L1354" s="10" t="s">
        <v>88</v>
      </c>
      <c r="M1354" s="10" t="s">
        <v>71</v>
      </c>
    </row>
    <row r="1355" spans="1:13" x14ac:dyDescent="0.25">
      <c r="A1355" s="4" t="s">
        <v>4019</v>
      </c>
      <c r="B1355" s="9">
        <v>3742</v>
      </c>
      <c r="C1355" s="9" t="s">
        <v>4020</v>
      </c>
      <c r="D1355" s="9" t="s">
        <v>4021</v>
      </c>
      <c r="E1355" s="10">
        <v>7846.92</v>
      </c>
      <c r="F1355" s="10">
        <v>22164871.456177901</v>
      </c>
      <c r="G1355" s="10">
        <v>23303297.9297502</v>
      </c>
      <c r="H1355" s="16">
        <v>-4.8852590607741497E-2</v>
      </c>
      <c r="I1355" s="10">
        <v>-1138426.4735723201</v>
      </c>
      <c r="J1355" s="10">
        <v>2824.6587777341801</v>
      </c>
      <c r="K1355" s="10">
        <v>2969.7381813183101</v>
      </c>
      <c r="L1355" s="10" t="s">
        <v>13</v>
      </c>
      <c r="M1355" s="10" t="s">
        <v>14</v>
      </c>
    </row>
    <row r="1356" spans="1:13" x14ac:dyDescent="0.25">
      <c r="A1356" s="4" t="s">
        <v>4022</v>
      </c>
      <c r="B1356" s="9">
        <v>3743</v>
      </c>
      <c r="C1356" s="9" t="s">
        <v>4023</v>
      </c>
      <c r="D1356" s="9" t="s">
        <v>4024</v>
      </c>
      <c r="E1356" s="10">
        <v>1233.1400000000001</v>
      </c>
      <c r="F1356" s="10">
        <v>4755657.6900270404</v>
      </c>
      <c r="G1356" s="10">
        <v>5261756.4177120198</v>
      </c>
      <c r="H1356" s="16">
        <v>-9.6184370295318899E-2</v>
      </c>
      <c r="I1356" s="10">
        <v>-506098.72768498398</v>
      </c>
      <c r="J1356" s="10">
        <v>3856.54320679488</v>
      </c>
      <c r="K1356" s="10">
        <v>4266.9578618097103</v>
      </c>
      <c r="L1356" s="10" t="s">
        <v>13</v>
      </c>
      <c r="M1356" s="10" t="s">
        <v>14</v>
      </c>
    </row>
    <row r="1357" spans="1:13" x14ac:dyDescent="0.25">
      <c r="A1357" s="4" t="s">
        <v>4025</v>
      </c>
      <c r="B1357" s="9">
        <v>3746</v>
      </c>
      <c r="C1357" s="9" t="s">
        <v>4026</v>
      </c>
      <c r="D1357" s="9" t="s">
        <v>4027</v>
      </c>
      <c r="E1357" s="10">
        <v>4350.07</v>
      </c>
      <c r="F1357" s="10">
        <v>15930646.877856901</v>
      </c>
      <c r="G1357" s="10">
        <v>15556645.2648947</v>
      </c>
      <c r="H1357" s="16">
        <v>2.4041276675901901E-2</v>
      </c>
      <c r="I1357" s="10">
        <v>374001.61296219402</v>
      </c>
      <c r="J1357" s="10">
        <v>3662.1587417804499</v>
      </c>
      <c r="K1357" s="10">
        <v>3576.1827430121102</v>
      </c>
      <c r="L1357" s="10" t="s">
        <v>27</v>
      </c>
      <c r="M1357" s="10" t="s">
        <v>14</v>
      </c>
    </row>
    <row r="1358" spans="1:13" x14ac:dyDescent="0.25">
      <c r="A1358" s="4" t="s">
        <v>4028</v>
      </c>
      <c r="B1358" s="9">
        <v>3747</v>
      </c>
      <c r="C1358" s="9" t="s">
        <v>4029</v>
      </c>
      <c r="D1358" s="9" t="s">
        <v>4030</v>
      </c>
      <c r="E1358" s="10">
        <v>601.77</v>
      </c>
      <c r="F1358" s="10">
        <v>3215934.9417348499</v>
      </c>
      <c r="G1358" s="10">
        <v>3000244.0059358301</v>
      </c>
      <c r="H1358" s="16">
        <v>7.1891131312081094E-2</v>
      </c>
      <c r="I1358" s="10">
        <v>215690.935799017</v>
      </c>
      <c r="J1358" s="10">
        <v>5344.1263966878496</v>
      </c>
      <c r="K1358" s="10">
        <v>4985.6988649082396</v>
      </c>
      <c r="L1358" s="10" t="s">
        <v>27</v>
      </c>
      <c r="M1358" s="10" t="s">
        <v>14</v>
      </c>
    </row>
    <row r="1359" spans="1:13" x14ac:dyDescent="0.25">
      <c r="A1359" s="4" t="s">
        <v>4031</v>
      </c>
      <c r="B1359" s="9">
        <v>3748</v>
      </c>
      <c r="C1359" s="9" t="s">
        <v>4032</v>
      </c>
      <c r="D1359" s="9" t="s">
        <v>4033</v>
      </c>
      <c r="E1359" s="10">
        <v>90.15</v>
      </c>
      <c r="F1359" s="10">
        <v>1243204.1248640399</v>
      </c>
      <c r="G1359" s="10">
        <v>835464.00581046403</v>
      </c>
      <c r="H1359" s="16">
        <v>0.48804031797640002</v>
      </c>
      <c r="I1359" s="10">
        <v>407740.11905357603</v>
      </c>
      <c r="J1359" s="10">
        <v>13790.395173200701</v>
      </c>
      <c r="K1359" s="10">
        <v>9267.4875852519599</v>
      </c>
      <c r="L1359" s="10" t="s">
        <v>88</v>
      </c>
      <c r="M1359" s="10" t="s">
        <v>89</v>
      </c>
    </row>
    <row r="1360" spans="1:13" x14ac:dyDescent="0.25">
      <c r="A1360" s="4" t="s">
        <v>4034</v>
      </c>
      <c r="B1360" s="9">
        <v>3750</v>
      </c>
      <c r="C1360" s="9" t="s">
        <v>4035</v>
      </c>
      <c r="D1360" s="9" t="s">
        <v>4036</v>
      </c>
      <c r="E1360" s="10">
        <v>14284.38</v>
      </c>
      <c r="F1360" s="10">
        <v>34019738.368418902</v>
      </c>
      <c r="G1360" s="10">
        <v>41227920.311384901</v>
      </c>
      <c r="H1360" s="16">
        <v>-0.17483738904422699</v>
      </c>
      <c r="I1360" s="10">
        <v>-7208181.9429660002</v>
      </c>
      <c r="J1360" s="10">
        <v>2381.6041276148399</v>
      </c>
      <c r="K1360" s="10">
        <v>2886.22399511809</v>
      </c>
      <c r="L1360" s="10" t="s">
        <v>27</v>
      </c>
      <c r="M1360" s="10" t="s">
        <v>14</v>
      </c>
    </row>
    <row r="1361" spans="1:13" x14ac:dyDescent="0.25">
      <c r="A1361" s="4" t="s">
        <v>4037</v>
      </c>
      <c r="B1361" s="9">
        <v>3751</v>
      </c>
      <c r="C1361" s="9" t="s">
        <v>4038</v>
      </c>
      <c r="D1361" s="9" t="s">
        <v>4039</v>
      </c>
      <c r="E1361" s="10">
        <v>1422.57</v>
      </c>
      <c r="F1361" s="10">
        <v>4482343.4653985398</v>
      </c>
      <c r="G1361" s="10">
        <v>5679054.1986221997</v>
      </c>
      <c r="H1361" s="16">
        <v>-0.21072359786846201</v>
      </c>
      <c r="I1361" s="10">
        <v>-1196710.7332236599</v>
      </c>
      <c r="J1361" s="10">
        <v>3150.8772611530799</v>
      </c>
      <c r="K1361" s="10">
        <v>3992.10878805416</v>
      </c>
      <c r="L1361" s="10" t="s">
        <v>27</v>
      </c>
      <c r="M1361" s="10" t="s">
        <v>297</v>
      </c>
    </row>
    <row r="1362" spans="1:13" x14ac:dyDescent="0.25">
      <c r="A1362" s="4" t="s">
        <v>4040</v>
      </c>
      <c r="B1362" s="9">
        <v>3752</v>
      </c>
      <c r="C1362" s="9" t="s">
        <v>4041</v>
      </c>
      <c r="D1362" s="9" t="s">
        <v>4042</v>
      </c>
      <c r="E1362" s="10">
        <v>207.03</v>
      </c>
      <c r="F1362" s="10">
        <v>1444301.1944588099</v>
      </c>
      <c r="G1362" s="10">
        <v>1248114.68322217</v>
      </c>
      <c r="H1362" s="16">
        <v>0.15718628574272001</v>
      </c>
      <c r="I1362" s="10">
        <v>196186.511236644</v>
      </c>
      <c r="J1362" s="10">
        <v>6976.2893998879899</v>
      </c>
      <c r="K1362" s="10">
        <v>6028.6658127912197</v>
      </c>
      <c r="L1362" s="10" t="s">
        <v>88</v>
      </c>
      <c r="M1362" s="10" t="s">
        <v>14</v>
      </c>
    </row>
    <row r="1363" spans="1:13" x14ac:dyDescent="0.25">
      <c r="A1363" s="4" t="s">
        <v>4043</v>
      </c>
      <c r="B1363" s="9">
        <v>3754</v>
      </c>
      <c r="C1363" s="9" t="s">
        <v>4044</v>
      </c>
      <c r="D1363" s="9" t="s">
        <v>4045</v>
      </c>
      <c r="E1363" s="10">
        <v>13924.45</v>
      </c>
      <c r="F1363" s="10">
        <v>62891211.926605403</v>
      </c>
      <c r="G1363" s="10">
        <v>58992650.2265843</v>
      </c>
      <c r="H1363" s="16">
        <v>6.6085549387035994E-2</v>
      </c>
      <c r="I1363" s="10">
        <v>3898561.7000210802</v>
      </c>
      <c r="J1363" s="10">
        <v>4516.6029485261797</v>
      </c>
      <c r="K1363" s="10">
        <v>4236.6233658481497</v>
      </c>
      <c r="L1363" s="10" t="s">
        <v>13</v>
      </c>
      <c r="M1363" s="10" t="s">
        <v>14</v>
      </c>
    </row>
    <row r="1364" spans="1:13" x14ac:dyDescent="0.25">
      <c r="A1364" s="4" t="s">
        <v>4046</v>
      </c>
      <c r="B1364" s="9">
        <v>3755</v>
      </c>
      <c r="C1364" s="9" t="s">
        <v>4047</v>
      </c>
      <c r="D1364" s="9" t="s">
        <v>4048</v>
      </c>
      <c r="E1364" s="10">
        <v>2913.18</v>
      </c>
      <c r="F1364" s="10">
        <v>15212850.3916276</v>
      </c>
      <c r="G1364" s="10">
        <v>15446902.1674795</v>
      </c>
      <c r="H1364" s="16">
        <v>-1.51520203413129E-2</v>
      </c>
      <c r="I1364" s="10">
        <v>-234051.77585192001</v>
      </c>
      <c r="J1364" s="10">
        <v>5222.0770400825304</v>
      </c>
      <c r="K1364" s="10">
        <v>5302.41940679242</v>
      </c>
      <c r="L1364" s="10" t="s">
        <v>13</v>
      </c>
      <c r="M1364" s="10" t="s">
        <v>297</v>
      </c>
    </row>
    <row r="1365" spans="1:13" x14ac:dyDescent="0.25">
      <c r="A1365" s="4" t="s">
        <v>4049</v>
      </c>
      <c r="B1365" s="9">
        <v>3756</v>
      </c>
      <c r="C1365" s="9" t="s">
        <v>4050</v>
      </c>
      <c r="D1365" s="9" t="s">
        <v>4051</v>
      </c>
      <c r="E1365" s="10">
        <v>401.18</v>
      </c>
      <c r="F1365" s="10">
        <v>4470261.2025730498</v>
      </c>
      <c r="G1365" s="10">
        <v>3262015.23980767</v>
      </c>
      <c r="H1365" s="16">
        <v>0.37039862598453699</v>
      </c>
      <c r="I1365" s="10">
        <v>1208245.96276538</v>
      </c>
      <c r="J1365" s="10">
        <v>11142.7818001223</v>
      </c>
      <c r="K1365" s="10">
        <v>8131.05149760125</v>
      </c>
      <c r="L1365" s="10" t="s">
        <v>27</v>
      </c>
      <c r="M1365" s="10" t="s">
        <v>14</v>
      </c>
    </row>
    <row r="1366" spans="1:13" x14ac:dyDescent="0.25">
      <c r="A1366" s="4" t="s">
        <v>4052</v>
      </c>
      <c r="B1366" s="9">
        <v>3757</v>
      </c>
      <c r="C1366" s="9" t="s">
        <v>4053</v>
      </c>
      <c r="D1366" s="9" t="s">
        <v>4054</v>
      </c>
      <c r="E1366" s="10">
        <v>153.51</v>
      </c>
      <c r="F1366" s="10">
        <v>2906452.7718409002</v>
      </c>
      <c r="G1366" s="10">
        <v>2297828.1165250698</v>
      </c>
      <c r="H1366" s="16">
        <v>0.26486953090130699</v>
      </c>
      <c r="I1366" s="10">
        <v>608624.65531583002</v>
      </c>
      <c r="J1366" s="10">
        <v>18933.3123043509</v>
      </c>
      <c r="K1366" s="10">
        <v>14968.5891246503</v>
      </c>
      <c r="L1366" s="10" t="s">
        <v>88</v>
      </c>
      <c r="M1366" s="10" t="s">
        <v>89</v>
      </c>
    </row>
    <row r="1367" spans="1:13" x14ac:dyDescent="0.25">
      <c r="A1367" s="4" t="s">
        <v>4055</v>
      </c>
      <c r="B1367" s="9">
        <v>3911</v>
      </c>
      <c r="C1367" s="9" t="s">
        <v>4056</v>
      </c>
      <c r="D1367" s="9" t="s">
        <v>4057</v>
      </c>
      <c r="E1367" s="10">
        <v>17843</v>
      </c>
      <c r="F1367" s="10">
        <v>31234311.3364003</v>
      </c>
      <c r="G1367" s="10">
        <v>33226805.879624698</v>
      </c>
      <c r="H1367" s="16">
        <v>-5.9966478584878101E-2</v>
      </c>
      <c r="I1367" s="10">
        <v>-1992494.5432244199</v>
      </c>
      <c r="J1367" s="10">
        <v>1750.50783704536</v>
      </c>
      <c r="K1367" s="10">
        <v>1862.1759726293101</v>
      </c>
      <c r="L1367" s="10" t="s">
        <v>13</v>
      </c>
      <c r="M1367" s="10" t="s">
        <v>14</v>
      </c>
    </row>
    <row r="1368" spans="1:13" x14ac:dyDescent="0.25">
      <c r="A1368" s="4" t="s">
        <v>4058</v>
      </c>
      <c r="B1368" s="9">
        <v>3912</v>
      </c>
      <c r="C1368" s="9" t="s">
        <v>4059</v>
      </c>
      <c r="D1368" s="9" t="s">
        <v>4060</v>
      </c>
      <c r="E1368" s="10">
        <v>20199.419999999998</v>
      </c>
      <c r="F1368" s="10">
        <v>55732895.946040504</v>
      </c>
      <c r="G1368" s="10">
        <v>51838775.153313898</v>
      </c>
      <c r="H1368" s="16">
        <v>7.5119845737281907E-2</v>
      </c>
      <c r="I1368" s="10">
        <v>3894120.7927265801</v>
      </c>
      <c r="J1368" s="10">
        <v>2759.1334773988801</v>
      </c>
      <c r="K1368" s="10">
        <v>2566.3496849569901</v>
      </c>
      <c r="L1368" s="10" t="s">
        <v>13</v>
      </c>
      <c r="M1368" s="10" t="s">
        <v>14</v>
      </c>
    </row>
    <row r="1369" spans="1:13" x14ac:dyDescent="0.25">
      <c r="A1369" s="4" t="s">
        <v>4061</v>
      </c>
      <c r="B1369" s="9">
        <v>3913</v>
      </c>
      <c r="C1369" s="9" t="s">
        <v>4062</v>
      </c>
      <c r="D1369" s="9" t="s">
        <v>4063</v>
      </c>
      <c r="E1369" s="10">
        <v>9484.41</v>
      </c>
      <c r="F1369" s="10">
        <v>38960429.234204799</v>
      </c>
      <c r="G1369" s="10">
        <v>36987396.214713298</v>
      </c>
      <c r="H1369" s="16">
        <v>5.33433877864209E-2</v>
      </c>
      <c r="I1369" s="10">
        <v>1973033.0194914499</v>
      </c>
      <c r="J1369" s="10">
        <v>4107.8389941182204</v>
      </c>
      <c r="K1369" s="10">
        <v>3899.8099211983999</v>
      </c>
      <c r="L1369" s="10" t="s">
        <v>13</v>
      </c>
      <c r="M1369" s="10" t="s">
        <v>14</v>
      </c>
    </row>
    <row r="1370" spans="1:13" x14ac:dyDescent="0.25">
      <c r="A1370" s="4" t="s">
        <v>4064</v>
      </c>
      <c r="B1370" s="9">
        <v>3914</v>
      </c>
      <c r="C1370" s="9" t="s">
        <v>4065</v>
      </c>
      <c r="D1370" s="9" t="s">
        <v>4066</v>
      </c>
      <c r="E1370" s="10">
        <v>1158.55</v>
      </c>
      <c r="F1370" s="10">
        <v>8263247.6856061798</v>
      </c>
      <c r="G1370" s="10">
        <v>7031964.6455282001</v>
      </c>
      <c r="H1370" s="16">
        <v>0.17509801344934001</v>
      </c>
      <c r="I1370" s="10">
        <v>1231283.0400779799</v>
      </c>
      <c r="J1370" s="10">
        <v>7132.4048902560799</v>
      </c>
      <c r="K1370" s="10">
        <v>6069.62551942359</v>
      </c>
      <c r="L1370" s="10" t="s">
        <v>13</v>
      </c>
      <c r="M1370" s="10" t="s">
        <v>206</v>
      </c>
    </row>
    <row r="1371" spans="1:13" x14ac:dyDescent="0.25">
      <c r="A1371" s="4" t="s">
        <v>4067</v>
      </c>
      <c r="B1371" s="9">
        <v>3915</v>
      </c>
      <c r="C1371" s="9" t="s">
        <v>4068</v>
      </c>
      <c r="D1371" s="9" t="s">
        <v>4069</v>
      </c>
      <c r="E1371" s="10">
        <v>7479.11</v>
      </c>
      <c r="F1371" s="10">
        <v>4071232.1052416</v>
      </c>
      <c r="G1371" s="10">
        <v>4579800.2097883997</v>
      </c>
      <c r="H1371" s="16">
        <v>-0.111045914941843</v>
      </c>
      <c r="I1371" s="10">
        <v>-508568.104546797</v>
      </c>
      <c r="J1371" s="10">
        <v>544.34713558720205</v>
      </c>
      <c r="K1371" s="10">
        <v>612.34561462371801</v>
      </c>
      <c r="L1371" s="10" t="s">
        <v>13</v>
      </c>
      <c r="M1371" s="10" t="s">
        <v>14</v>
      </c>
    </row>
    <row r="1372" spans="1:13" x14ac:dyDescent="0.25">
      <c r="A1372" s="4" t="s">
        <v>4070</v>
      </c>
      <c r="B1372" s="9">
        <v>3916</v>
      </c>
      <c r="C1372" s="9" t="s">
        <v>4071</v>
      </c>
      <c r="D1372" s="9" t="s">
        <v>4072</v>
      </c>
      <c r="E1372" s="10">
        <v>6737.47</v>
      </c>
      <c r="F1372" s="10">
        <v>13342147.0395268</v>
      </c>
      <c r="G1372" s="10">
        <v>16119833.2276698</v>
      </c>
      <c r="H1372" s="16">
        <v>-0.172314821680356</v>
      </c>
      <c r="I1372" s="10">
        <v>-2777686.1881429902</v>
      </c>
      <c r="J1372" s="10">
        <v>1980.2903819277501</v>
      </c>
      <c r="K1372" s="10">
        <v>2392.5647502207398</v>
      </c>
      <c r="L1372" s="10" t="s">
        <v>13</v>
      </c>
      <c r="M1372" s="10" t="s">
        <v>14</v>
      </c>
    </row>
    <row r="1373" spans="1:13" x14ac:dyDescent="0.25">
      <c r="A1373" s="4" t="s">
        <v>4073</v>
      </c>
      <c r="B1373" s="9">
        <v>3917</v>
      </c>
      <c r="C1373" s="9" t="s">
        <v>4074</v>
      </c>
      <c r="D1373" s="9" t="s">
        <v>4075</v>
      </c>
      <c r="E1373" s="10">
        <v>3222</v>
      </c>
      <c r="F1373" s="10">
        <v>10236489.1043968</v>
      </c>
      <c r="G1373" s="10">
        <v>10246753.887654901</v>
      </c>
      <c r="H1373" s="16">
        <v>-1.0017595202019801E-3</v>
      </c>
      <c r="I1373" s="10">
        <v>-10264.783258125201</v>
      </c>
      <c r="J1373" s="10">
        <v>3177.0605538165</v>
      </c>
      <c r="K1373" s="10">
        <v>3180.24639592021</v>
      </c>
      <c r="L1373" s="10" t="s">
        <v>13</v>
      </c>
      <c r="M1373" s="10" t="s">
        <v>14</v>
      </c>
    </row>
    <row r="1374" spans="1:13" x14ac:dyDescent="0.25">
      <c r="A1374" s="4" t="s">
        <v>4076</v>
      </c>
      <c r="B1374" s="9">
        <v>3918</v>
      </c>
      <c r="C1374" s="9" t="s">
        <v>4077</v>
      </c>
      <c r="D1374" s="9" t="s">
        <v>4078</v>
      </c>
      <c r="E1374" s="10">
        <v>375.66</v>
      </c>
      <c r="F1374" s="10">
        <v>1524326.2398009</v>
      </c>
      <c r="G1374" s="10">
        <v>1394432.16620109</v>
      </c>
      <c r="H1374" s="16">
        <v>9.3151948691550399E-2</v>
      </c>
      <c r="I1374" s="10">
        <v>129894.073599811</v>
      </c>
      <c r="J1374" s="10">
        <v>4057.72837086967</v>
      </c>
      <c r="K1374" s="10">
        <v>3711.9527397143402</v>
      </c>
      <c r="L1374" s="10" t="s">
        <v>27</v>
      </c>
      <c r="M1374" s="10" t="s">
        <v>71</v>
      </c>
    </row>
    <row r="1375" spans="1:13" x14ac:dyDescent="0.25">
      <c r="A1375" s="4" t="s">
        <v>4079</v>
      </c>
      <c r="B1375" s="9">
        <v>3920</v>
      </c>
      <c r="C1375" s="9" t="s">
        <v>4080</v>
      </c>
      <c r="D1375" s="9" t="s">
        <v>4081</v>
      </c>
      <c r="E1375" s="10">
        <v>2342.94</v>
      </c>
      <c r="F1375" s="10">
        <v>1235357.8463389799</v>
      </c>
      <c r="G1375" s="10">
        <v>1455264.7022524399</v>
      </c>
      <c r="H1375" s="16">
        <v>-0.151111241530898</v>
      </c>
      <c r="I1375" s="10">
        <v>-219906.85591345801</v>
      </c>
      <c r="J1375" s="10">
        <v>527.268238341136</v>
      </c>
      <c r="K1375" s="10">
        <v>621.12760132672497</v>
      </c>
      <c r="L1375" s="10" t="s">
        <v>13</v>
      </c>
      <c r="M1375" s="10" t="s">
        <v>43</v>
      </c>
    </row>
    <row r="1376" spans="1:13" x14ac:dyDescent="0.25">
      <c r="A1376" s="4" t="s">
        <v>4082</v>
      </c>
      <c r="B1376" s="9">
        <v>3921</v>
      </c>
      <c r="C1376" s="9" t="s">
        <v>4083</v>
      </c>
      <c r="D1376" s="9" t="s">
        <v>4084</v>
      </c>
      <c r="E1376" s="10">
        <v>3868.81</v>
      </c>
      <c r="F1376" s="10">
        <v>6684385.3764607999</v>
      </c>
      <c r="G1376" s="10">
        <v>6365173.4680180596</v>
      </c>
      <c r="H1376" s="16">
        <v>5.01497579047347E-2</v>
      </c>
      <c r="I1376" s="10">
        <v>319211.90844274597</v>
      </c>
      <c r="J1376" s="10">
        <v>1727.76263927688</v>
      </c>
      <c r="K1376" s="10">
        <v>1645.2535709993699</v>
      </c>
      <c r="L1376" s="10" t="s">
        <v>13</v>
      </c>
      <c r="M1376" s="10" t="s">
        <v>14</v>
      </c>
    </row>
    <row r="1377" spans="1:13" x14ac:dyDescent="0.25">
      <c r="A1377" s="4" t="s">
        <v>4085</v>
      </c>
      <c r="B1377" s="9">
        <v>3922</v>
      </c>
      <c r="C1377" s="9" t="s">
        <v>4086</v>
      </c>
      <c r="D1377" s="9" t="s">
        <v>4087</v>
      </c>
      <c r="E1377" s="10">
        <v>3768.82</v>
      </c>
      <c r="F1377" s="10">
        <v>11702802.518123699</v>
      </c>
      <c r="G1377" s="10">
        <v>10697823.5561835</v>
      </c>
      <c r="H1377" s="16">
        <v>9.3942375910591999E-2</v>
      </c>
      <c r="I1377" s="10">
        <v>1004978.96194017</v>
      </c>
      <c r="J1377" s="10">
        <v>3105.1635573265999</v>
      </c>
      <c r="K1377" s="10">
        <v>2838.50742571507</v>
      </c>
      <c r="L1377" s="10" t="s">
        <v>13</v>
      </c>
      <c r="M1377" s="10" t="s">
        <v>14</v>
      </c>
    </row>
    <row r="1378" spans="1:13" x14ac:dyDescent="0.25">
      <c r="A1378" s="4" t="s">
        <v>4088</v>
      </c>
      <c r="B1378" s="9">
        <v>3923</v>
      </c>
      <c r="C1378" s="9" t="s">
        <v>4089</v>
      </c>
      <c r="D1378" s="9" t="s">
        <v>4090</v>
      </c>
      <c r="E1378" s="10">
        <v>3527.12</v>
      </c>
      <c r="F1378" s="10">
        <v>17006512.5283878</v>
      </c>
      <c r="G1378" s="10">
        <v>16787470.307092201</v>
      </c>
      <c r="H1378" s="16">
        <v>1.30479588221855E-2</v>
      </c>
      <c r="I1378" s="10">
        <v>219042.22129559901</v>
      </c>
      <c r="J1378" s="10">
        <v>4821.6427363933799</v>
      </c>
      <c r="K1378" s="10">
        <v>4759.5404486074203</v>
      </c>
      <c r="L1378" s="10" t="s">
        <v>13</v>
      </c>
      <c r="M1378" s="10" t="s">
        <v>14</v>
      </c>
    </row>
    <row r="1379" spans="1:13" x14ac:dyDescent="0.25">
      <c r="A1379" s="4" t="s">
        <v>4091</v>
      </c>
      <c r="B1379" s="9">
        <v>3924</v>
      </c>
      <c r="C1379" s="9" t="s">
        <v>4092</v>
      </c>
      <c r="D1379" s="9" t="s">
        <v>4093</v>
      </c>
      <c r="E1379" s="10">
        <v>448.35</v>
      </c>
      <c r="F1379" s="10">
        <v>3686468.3146814099</v>
      </c>
      <c r="G1379" s="10">
        <v>3792385.0020442102</v>
      </c>
      <c r="H1379" s="16">
        <v>-2.7928780254563499E-2</v>
      </c>
      <c r="I1379" s="10">
        <v>-105916.687362795</v>
      </c>
      <c r="J1379" s="10">
        <v>8222.3002446334594</v>
      </c>
      <c r="K1379" s="10">
        <v>8458.5368619252895</v>
      </c>
      <c r="L1379" s="10" t="s">
        <v>27</v>
      </c>
      <c r="M1379" s="10" t="s">
        <v>14</v>
      </c>
    </row>
    <row r="1380" spans="1:13" x14ac:dyDescent="0.25">
      <c r="A1380" s="4" t="s">
        <v>4094</v>
      </c>
      <c r="B1380" s="9">
        <v>3925</v>
      </c>
      <c r="C1380" s="9" t="s">
        <v>4095</v>
      </c>
      <c r="D1380" s="9" t="s">
        <v>4096</v>
      </c>
      <c r="E1380" s="10">
        <v>14565.33</v>
      </c>
      <c r="F1380" s="10">
        <v>8714067.6086193603</v>
      </c>
      <c r="G1380" s="10">
        <v>10919420.0855304</v>
      </c>
      <c r="H1380" s="16">
        <v>-0.20196608058273999</v>
      </c>
      <c r="I1380" s="10">
        <v>-2205352.47691102</v>
      </c>
      <c r="J1380" s="10">
        <v>598.27464318483396</v>
      </c>
      <c r="K1380" s="10">
        <v>749.68573218254505</v>
      </c>
      <c r="L1380" s="10" t="s">
        <v>13</v>
      </c>
      <c r="M1380" s="10" t="s">
        <v>14</v>
      </c>
    </row>
    <row r="1381" spans="1:13" x14ac:dyDescent="0.25">
      <c r="A1381" s="4" t="s">
        <v>4097</v>
      </c>
      <c r="B1381" s="9">
        <v>3926</v>
      </c>
      <c r="C1381" s="9" t="s">
        <v>4098</v>
      </c>
      <c r="D1381" s="9" t="s">
        <v>4099</v>
      </c>
      <c r="E1381" s="10">
        <v>4116.7</v>
      </c>
      <c r="F1381" s="10">
        <v>9651276.3050493207</v>
      </c>
      <c r="G1381" s="10">
        <v>10293289.9652989</v>
      </c>
      <c r="H1381" s="16">
        <v>-6.2372056204956998E-2</v>
      </c>
      <c r="I1381" s="10">
        <v>-642013.66024954105</v>
      </c>
      <c r="J1381" s="10">
        <v>2344.4206051083002</v>
      </c>
      <c r="K1381" s="10">
        <v>2500.37407761043</v>
      </c>
      <c r="L1381" s="10" t="s">
        <v>13</v>
      </c>
      <c r="M1381" s="10" t="s">
        <v>14</v>
      </c>
    </row>
    <row r="1382" spans="1:13" x14ac:dyDescent="0.25">
      <c r="A1382" s="4" t="s">
        <v>4100</v>
      </c>
      <c r="B1382" s="9">
        <v>3927</v>
      </c>
      <c r="C1382" s="9" t="s">
        <v>4101</v>
      </c>
      <c r="D1382" s="9" t="s">
        <v>4102</v>
      </c>
      <c r="E1382" s="10">
        <v>5395.88</v>
      </c>
      <c r="F1382" s="10">
        <v>16565847.391131099</v>
      </c>
      <c r="G1382" s="10">
        <v>18864771.8244198</v>
      </c>
      <c r="H1382" s="16">
        <v>-0.121863357515558</v>
      </c>
      <c r="I1382" s="10">
        <v>-2298924.4332886999</v>
      </c>
      <c r="J1382" s="10">
        <v>3070.0918832759698</v>
      </c>
      <c r="K1382" s="10">
        <v>3496.1436919315902</v>
      </c>
      <c r="L1382" s="10" t="s">
        <v>13</v>
      </c>
      <c r="M1382" s="10" t="s">
        <v>14</v>
      </c>
    </row>
    <row r="1383" spans="1:13" x14ac:dyDescent="0.25">
      <c r="A1383" s="4" t="s">
        <v>4103</v>
      </c>
      <c r="B1383" s="9">
        <v>3928</v>
      </c>
      <c r="C1383" s="9" t="s">
        <v>4104</v>
      </c>
      <c r="D1383" s="9" t="s">
        <v>4105</v>
      </c>
      <c r="E1383" s="10">
        <v>3760.32</v>
      </c>
      <c r="F1383" s="10">
        <v>15948005.1777547</v>
      </c>
      <c r="G1383" s="10">
        <v>17654916.604661301</v>
      </c>
      <c r="H1383" s="16">
        <v>-9.6681930882413503E-2</v>
      </c>
      <c r="I1383" s="10">
        <v>-1706911.4269066399</v>
      </c>
      <c r="J1383" s="10">
        <v>4241.1297915482301</v>
      </c>
      <c r="K1383" s="10">
        <v>4695.0569644767702</v>
      </c>
      <c r="L1383" s="10" t="s">
        <v>13</v>
      </c>
      <c r="M1383" s="10" t="s">
        <v>14</v>
      </c>
    </row>
    <row r="1384" spans="1:13" x14ac:dyDescent="0.25">
      <c r="A1384" s="4" t="s">
        <v>4106</v>
      </c>
      <c r="B1384" s="9">
        <v>3929</v>
      </c>
      <c r="C1384" s="9" t="s">
        <v>4107</v>
      </c>
      <c r="D1384" s="9" t="s">
        <v>4108</v>
      </c>
      <c r="E1384" s="10">
        <v>1212.99</v>
      </c>
      <c r="F1384" s="10">
        <v>9424030.2196027804</v>
      </c>
      <c r="G1384" s="10">
        <v>10186552.376674401</v>
      </c>
      <c r="H1384" s="16">
        <v>-7.4855763645571699E-2</v>
      </c>
      <c r="I1384" s="10">
        <v>-762522.15707157203</v>
      </c>
      <c r="J1384" s="10">
        <v>7769.2563167072904</v>
      </c>
      <c r="K1384" s="10">
        <v>8397.8865255891305</v>
      </c>
      <c r="L1384" s="10" t="s">
        <v>13</v>
      </c>
      <c r="M1384" s="10" t="s">
        <v>14</v>
      </c>
    </row>
    <row r="1385" spans="1:13" x14ac:dyDescent="0.25">
      <c r="A1385" s="4" t="s">
        <v>4109</v>
      </c>
      <c r="B1385" s="9">
        <v>3930</v>
      </c>
      <c r="C1385" s="9" t="s">
        <v>4110</v>
      </c>
      <c r="D1385" s="9" t="s">
        <v>4111</v>
      </c>
      <c r="E1385" s="10">
        <v>2809.03</v>
      </c>
      <c r="F1385" s="10">
        <v>1763593.5564335</v>
      </c>
      <c r="G1385" s="10">
        <v>1834155.40624857</v>
      </c>
      <c r="H1385" s="16">
        <v>-3.8471031175812097E-2</v>
      </c>
      <c r="I1385" s="10">
        <v>-70561.849815073205</v>
      </c>
      <c r="J1385" s="10">
        <v>627.83008954461104</v>
      </c>
      <c r="K1385" s="10">
        <v>652.94973932231903</v>
      </c>
      <c r="L1385" s="10" t="s">
        <v>13</v>
      </c>
      <c r="M1385" s="10" t="s">
        <v>14</v>
      </c>
    </row>
    <row r="1386" spans="1:13" x14ac:dyDescent="0.25">
      <c r="A1386" s="4" t="s">
        <v>4112</v>
      </c>
      <c r="B1386" s="9">
        <v>3931</v>
      </c>
      <c r="C1386" s="9" t="s">
        <v>4113</v>
      </c>
      <c r="D1386" s="9" t="s">
        <v>4114</v>
      </c>
      <c r="E1386" s="10">
        <v>3277.64</v>
      </c>
      <c r="F1386" s="10">
        <v>4471697.7506566402</v>
      </c>
      <c r="G1386" s="10">
        <v>4556738.5710932203</v>
      </c>
      <c r="H1386" s="16">
        <v>-1.8662650733588099E-2</v>
      </c>
      <c r="I1386" s="10">
        <v>-85040.820436581998</v>
      </c>
      <c r="J1386" s="10">
        <v>1364.30411840734</v>
      </c>
      <c r="K1386" s="10">
        <v>1390.2498660906101</v>
      </c>
      <c r="L1386" s="10" t="s">
        <v>13</v>
      </c>
      <c r="M1386" s="10" t="s">
        <v>14</v>
      </c>
    </row>
    <row r="1387" spans="1:13" x14ac:dyDescent="0.25">
      <c r="A1387" s="4" t="s">
        <v>4115</v>
      </c>
      <c r="B1387" s="9">
        <v>3932</v>
      </c>
      <c r="C1387" s="9" t="s">
        <v>4116</v>
      </c>
      <c r="D1387" s="9" t="s">
        <v>4117</v>
      </c>
      <c r="E1387" s="10">
        <v>1760.55</v>
      </c>
      <c r="F1387" s="10">
        <v>4488738.1401324403</v>
      </c>
      <c r="G1387" s="10">
        <v>3893918.2451973301</v>
      </c>
      <c r="H1387" s="16">
        <v>0.15275613340591901</v>
      </c>
      <c r="I1387" s="10">
        <v>594819.89493510604</v>
      </c>
      <c r="J1387" s="10">
        <v>2549.6226407272902</v>
      </c>
      <c r="K1387" s="10">
        <v>2211.76237266612</v>
      </c>
      <c r="L1387" s="10" t="s">
        <v>27</v>
      </c>
      <c r="M1387" s="10" t="s">
        <v>43</v>
      </c>
    </row>
    <row r="1388" spans="1:13" x14ac:dyDescent="0.25">
      <c r="A1388" s="4" t="s">
        <v>4118</v>
      </c>
      <c r="B1388" s="9">
        <v>3933</v>
      </c>
      <c r="C1388" s="9" t="s">
        <v>4119</v>
      </c>
      <c r="D1388" s="9" t="s">
        <v>4120</v>
      </c>
      <c r="E1388" s="10">
        <v>387.47</v>
      </c>
      <c r="F1388" s="10">
        <v>1492603.9916090299</v>
      </c>
      <c r="G1388" s="10">
        <v>1639210.2335926199</v>
      </c>
      <c r="H1388" s="16">
        <v>-8.9437119766070702E-2</v>
      </c>
      <c r="I1388" s="10">
        <v>-146606.24198359199</v>
      </c>
      <c r="J1388" s="10">
        <v>3852.17950192023</v>
      </c>
      <c r="K1388" s="10">
        <v>4230.5474839152002</v>
      </c>
      <c r="L1388" s="10" t="s">
        <v>27</v>
      </c>
      <c r="M1388" s="10" t="s">
        <v>14</v>
      </c>
    </row>
    <row r="1389" spans="1:13" x14ac:dyDescent="0.25">
      <c r="A1389" s="4" t="s">
        <v>4121</v>
      </c>
      <c r="B1389" s="9">
        <v>3935</v>
      </c>
      <c r="C1389" s="9" t="s">
        <v>4122</v>
      </c>
      <c r="D1389" s="9" t="s">
        <v>4123</v>
      </c>
      <c r="E1389" s="10">
        <v>9280.92</v>
      </c>
      <c r="F1389" s="10">
        <v>4674896.9151301803</v>
      </c>
      <c r="G1389" s="10">
        <v>6393875.53572834</v>
      </c>
      <c r="H1389" s="16">
        <v>-0.26884768259761599</v>
      </c>
      <c r="I1389" s="10">
        <v>-1718978.62059816</v>
      </c>
      <c r="J1389" s="10">
        <v>503.71050662328503</v>
      </c>
      <c r="K1389" s="10">
        <v>688.92690980294401</v>
      </c>
      <c r="L1389" s="10" t="s">
        <v>13</v>
      </c>
      <c r="M1389" s="10" t="s">
        <v>43</v>
      </c>
    </row>
    <row r="1390" spans="1:13" x14ac:dyDescent="0.25">
      <c r="A1390" s="4" t="s">
        <v>4124</v>
      </c>
      <c r="B1390" s="9">
        <v>3936</v>
      </c>
      <c r="C1390" s="9" t="s">
        <v>4125</v>
      </c>
      <c r="D1390" s="9" t="s">
        <v>4126</v>
      </c>
      <c r="E1390" s="10">
        <v>281.45999999999998</v>
      </c>
      <c r="F1390" s="10">
        <v>659632.75045146002</v>
      </c>
      <c r="G1390" s="10">
        <v>620478.59988538898</v>
      </c>
      <c r="H1390" s="16">
        <v>6.3103144207234299E-2</v>
      </c>
      <c r="I1390" s="10">
        <v>39154.150566070603</v>
      </c>
      <c r="J1390" s="10">
        <v>2343.6109942850098</v>
      </c>
      <c r="K1390" s="10">
        <v>2204.5001061798798</v>
      </c>
      <c r="L1390" s="10" t="s">
        <v>27</v>
      </c>
      <c r="M1390" s="10" t="s">
        <v>297</v>
      </c>
    </row>
    <row r="1391" spans="1:13" x14ac:dyDescent="0.25">
      <c r="A1391" s="4" t="s">
        <v>4127</v>
      </c>
      <c r="B1391" s="9">
        <v>3937</v>
      </c>
      <c r="C1391" s="9" t="s">
        <v>4128</v>
      </c>
      <c r="D1391" s="9" t="s">
        <v>4129</v>
      </c>
      <c r="E1391" s="10">
        <v>319.5</v>
      </c>
      <c r="F1391" s="10">
        <v>1788368.7166659301</v>
      </c>
      <c r="G1391" s="10">
        <v>1301154.1655018399</v>
      </c>
      <c r="H1391" s="16">
        <v>0.374447981708741</v>
      </c>
      <c r="I1391" s="10">
        <v>487214.55116408702</v>
      </c>
      <c r="J1391" s="10">
        <v>5597.3981742282604</v>
      </c>
      <c r="K1391" s="10">
        <v>4072.4700015707099</v>
      </c>
      <c r="L1391" s="10" t="s">
        <v>27</v>
      </c>
      <c r="M1391" s="10" t="s">
        <v>43</v>
      </c>
    </row>
    <row r="1392" spans="1:13" x14ac:dyDescent="0.25">
      <c r="A1392" s="4" t="s">
        <v>4130</v>
      </c>
      <c r="B1392" s="9">
        <v>3938</v>
      </c>
      <c r="C1392" s="9" t="s">
        <v>4131</v>
      </c>
      <c r="D1392" s="9" t="s">
        <v>4132</v>
      </c>
      <c r="E1392" s="10">
        <v>107.61</v>
      </c>
      <c r="F1392" s="10">
        <v>925641.80987229</v>
      </c>
      <c r="G1392" s="10">
        <v>920300.09007252904</v>
      </c>
      <c r="H1392" s="16">
        <v>5.8043238910685498E-3</v>
      </c>
      <c r="I1392" s="10">
        <v>5341.7197997606099</v>
      </c>
      <c r="J1392" s="10">
        <v>8601.8196252419802</v>
      </c>
      <c r="K1392" s="10">
        <v>8552.1800025325592</v>
      </c>
      <c r="L1392" s="10" t="s">
        <v>88</v>
      </c>
      <c r="M1392" s="10" t="s">
        <v>297</v>
      </c>
    </row>
    <row r="1393" spans="1:13" x14ac:dyDescent="0.25">
      <c r="A1393" s="4" t="s">
        <v>4133</v>
      </c>
      <c r="B1393" s="9">
        <v>3939</v>
      </c>
      <c r="C1393" s="9" t="s">
        <v>4134</v>
      </c>
      <c r="D1393" s="9" t="s">
        <v>4135</v>
      </c>
      <c r="E1393" s="10">
        <v>58.62</v>
      </c>
      <c r="F1393" s="10">
        <v>736300.98005100002</v>
      </c>
      <c r="G1393" s="10">
        <v>614783.94166323601</v>
      </c>
      <c r="H1393" s="16">
        <v>0.19765812044311301</v>
      </c>
      <c r="I1393" s="10">
        <v>121517.038387764</v>
      </c>
      <c r="J1393" s="10">
        <v>12560.5762547083</v>
      </c>
      <c r="K1393" s="10">
        <v>10487.6141532452</v>
      </c>
      <c r="L1393" s="10" t="s">
        <v>88</v>
      </c>
      <c r="M1393" s="10" t="s">
        <v>43</v>
      </c>
    </row>
    <row r="1394" spans="1:13" x14ac:dyDescent="0.25">
      <c r="A1394" s="4" t="s">
        <v>4136</v>
      </c>
      <c r="B1394" s="9">
        <v>3940</v>
      </c>
      <c r="C1394" s="9" t="s">
        <v>4137</v>
      </c>
      <c r="D1394" s="9" t="s">
        <v>4138</v>
      </c>
      <c r="E1394" s="10">
        <v>435.14</v>
      </c>
      <c r="F1394" s="10">
        <v>322999.89980999997</v>
      </c>
      <c r="G1394" s="10">
        <v>351132.41542025498</v>
      </c>
      <c r="H1394" s="16">
        <v>-8.01193919296352E-2</v>
      </c>
      <c r="I1394" s="10">
        <v>-28132.515610254901</v>
      </c>
      <c r="J1394" s="10">
        <v>742.28960750562999</v>
      </c>
      <c r="K1394" s="10">
        <v>806.94124975928401</v>
      </c>
      <c r="L1394" s="10" t="s">
        <v>88</v>
      </c>
      <c r="M1394" s="10" t="s">
        <v>14</v>
      </c>
    </row>
    <row r="1395" spans="1:13" x14ac:dyDescent="0.25">
      <c r="A1395" s="4" t="s">
        <v>4139</v>
      </c>
      <c r="B1395" s="9">
        <v>3941</v>
      </c>
      <c r="C1395" s="9" t="s">
        <v>4140</v>
      </c>
      <c r="D1395" s="9" t="s">
        <v>4141</v>
      </c>
      <c r="E1395" s="10">
        <v>832.97</v>
      </c>
      <c r="F1395" s="10">
        <v>1232675.08257525</v>
      </c>
      <c r="G1395" s="10">
        <v>1174187.63933023</v>
      </c>
      <c r="H1395" s="16">
        <v>4.9810985302470003E-2</v>
      </c>
      <c r="I1395" s="10">
        <v>58487.443245019997</v>
      </c>
      <c r="J1395" s="10">
        <v>1479.8553160080801</v>
      </c>
      <c r="K1395" s="10">
        <v>1409.6397701360499</v>
      </c>
      <c r="L1395" s="10" t="s">
        <v>27</v>
      </c>
      <c r="M1395" s="10" t="s">
        <v>297</v>
      </c>
    </row>
    <row r="1396" spans="1:13" x14ac:dyDescent="0.25">
      <c r="A1396" s="4" t="s">
        <v>4142</v>
      </c>
      <c r="B1396" s="9">
        <v>3942</v>
      </c>
      <c r="C1396" s="9" t="s">
        <v>4143</v>
      </c>
      <c r="D1396" s="9" t="s">
        <v>4144</v>
      </c>
      <c r="E1396" s="10">
        <v>558.04999999999995</v>
      </c>
      <c r="F1396" s="10">
        <v>1986560.2824339001</v>
      </c>
      <c r="G1396" s="10">
        <v>1881318.6174794501</v>
      </c>
      <c r="H1396" s="16">
        <v>5.59403728728569E-2</v>
      </c>
      <c r="I1396" s="10">
        <v>105241.664954448</v>
      </c>
      <c r="J1396" s="10">
        <v>3559.8248946042499</v>
      </c>
      <c r="K1396" s="10">
        <v>3371.2366588647101</v>
      </c>
      <c r="L1396" s="10" t="s">
        <v>13</v>
      </c>
      <c r="M1396" s="10" t="s">
        <v>14</v>
      </c>
    </row>
    <row r="1397" spans="1:13" x14ac:dyDescent="0.25">
      <c r="A1397" s="4" t="s">
        <v>4145</v>
      </c>
      <c r="B1397" s="9">
        <v>3943</v>
      </c>
      <c r="C1397" s="9" t="s">
        <v>4146</v>
      </c>
      <c r="D1397" s="9" t="s">
        <v>4147</v>
      </c>
      <c r="E1397" s="10">
        <v>251.83</v>
      </c>
      <c r="F1397" s="10">
        <v>1748972.3263906201</v>
      </c>
      <c r="G1397" s="10">
        <v>1550177.7592635299</v>
      </c>
      <c r="H1397" s="16">
        <v>0.12823985245507399</v>
      </c>
      <c r="I1397" s="10">
        <v>198794.56712709201</v>
      </c>
      <c r="J1397" s="10">
        <v>6945.05152837478</v>
      </c>
      <c r="K1397" s="10">
        <v>6155.6516668527502</v>
      </c>
      <c r="L1397" s="10" t="s">
        <v>27</v>
      </c>
      <c r="M1397" s="10" t="s">
        <v>297</v>
      </c>
    </row>
    <row r="1398" spans="1:13" x14ac:dyDescent="0.25">
      <c r="A1398" s="4" t="s">
        <v>4148</v>
      </c>
      <c r="B1398" s="9">
        <v>3945</v>
      </c>
      <c r="C1398" s="9" t="s">
        <v>4149</v>
      </c>
      <c r="D1398" s="9" t="s">
        <v>4150</v>
      </c>
      <c r="E1398" s="10">
        <v>2145.19</v>
      </c>
      <c r="F1398" s="10">
        <v>3831506.3936816701</v>
      </c>
      <c r="G1398" s="10">
        <v>3550824.6924367999</v>
      </c>
      <c r="H1398" s="16">
        <v>7.9046904749400196E-2</v>
      </c>
      <c r="I1398" s="10">
        <v>280681.70124487003</v>
      </c>
      <c r="J1398" s="10">
        <v>1786.0918583816201</v>
      </c>
      <c r="K1398" s="10">
        <v>1655.2495081726099</v>
      </c>
      <c r="L1398" s="10" t="s">
        <v>13</v>
      </c>
      <c r="M1398" s="10" t="s">
        <v>14</v>
      </c>
    </row>
    <row r="1399" spans="1:13" x14ac:dyDescent="0.25">
      <c r="A1399" s="4" t="s">
        <v>4151</v>
      </c>
      <c r="B1399" s="9">
        <v>3946</v>
      </c>
      <c r="C1399" s="9" t="s">
        <v>4152</v>
      </c>
      <c r="D1399" s="9" t="s">
        <v>4153</v>
      </c>
      <c r="E1399" s="10">
        <v>1359.55</v>
      </c>
      <c r="F1399" s="10">
        <v>3951804.6686527999</v>
      </c>
      <c r="G1399" s="10">
        <v>3400235.4667676701</v>
      </c>
      <c r="H1399" s="16">
        <v>0.162215001659714</v>
      </c>
      <c r="I1399" s="10">
        <v>551569.20188513398</v>
      </c>
      <c r="J1399" s="10">
        <v>2906.7005028522699</v>
      </c>
      <c r="K1399" s="10">
        <v>2501.0006743169902</v>
      </c>
      <c r="L1399" s="10" t="s">
        <v>13</v>
      </c>
      <c r="M1399" s="10" t="s">
        <v>14</v>
      </c>
    </row>
    <row r="1400" spans="1:13" x14ac:dyDescent="0.25">
      <c r="A1400" s="4" t="s">
        <v>4154</v>
      </c>
      <c r="B1400" s="9">
        <v>3947</v>
      </c>
      <c r="C1400" s="9" t="s">
        <v>4155</v>
      </c>
      <c r="D1400" s="9" t="s">
        <v>4156</v>
      </c>
      <c r="E1400" s="10">
        <v>514.69000000000005</v>
      </c>
      <c r="F1400" s="10">
        <v>2920018.96332253</v>
      </c>
      <c r="G1400" s="10">
        <v>2769475.7694516201</v>
      </c>
      <c r="H1400" s="16">
        <v>5.4358010830590102E-2</v>
      </c>
      <c r="I1400" s="10">
        <v>150543.193870908</v>
      </c>
      <c r="J1400" s="10">
        <v>5673.3547636879102</v>
      </c>
      <c r="K1400" s="10">
        <v>5380.8618186706999</v>
      </c>
      <c r="L1400" s="10" t="s">
        <v>27</v>
      </c>
      <c r="M1400" s="10" t="s">
        <v>14</v>
      </c>
    </row>
    <row r="1401" spans="1:13" x14ac:dyDescent="0.25">
      <c r="A1401" s="4" t="s">
        <v>4157</v>
      </c>
      <c r="B1401" s="9">
        <v>3948</v>
      </c>
      <c r="C1401" s="9" t="s">
        <v>4158</v>
      </c>
      <c r="D1401" s="9" t="s">
        <v>4159</v>
      </c>
      <c r="E1401" s="10">
        <v>285.02</v>
      </c>
      <c r="F1401" s="10">
        <v>2555948.9211585899</v>
      </c>
      <c r="G1401" s="10">
        <v>2217816.4267130699</v>
      </c>
      <c r="H1401" s="16">
        <v>0.15246189466936899</v>
      </c>
      <c r="I1401" s="10">
        <v>338132.494445524</v>
      </c>
      <c r="J1401" s="10">
        <v>8967.6125224847001</v>
      </c>
      <c r="K1401" s="10">
        <v>7781.2659698023499</v>
      </c>
      <c r="L1401" s="10" t="s">
        <v>27</v>
      </c>
      <c r="M1401" s="10" t="s">
        <v>84</v>
      </c>
    </row>
    <row r="1402" spans="1:13" x14ac:dyDescent="0.25">
      <c r="A1402" s="4" t="s">
        <v>4160</v>
      </c>
      <c r="B1402" s="9">
        <v>3949</v>
      </c>
      <c r="C1402" s="9" t="s">
        <v>4161</v>
      </c>
      <c r="D1402" s="9" t="s">
        <v>4162</v>
      </c>
      <c r="E1402" s="10">
        <v>3634.92</v>
      </c>
      <c r="F1402" s="10">
        <v>2574758.79493227</v>
      </c>
      <c r="G1402" s="10">
        <v>3107676.1300252099</v>
      </c>
      <c r="H1402" s="16">
        <v>-0.171484193588929</v>
      </c>
      <c r="I1402" s="10">
        <v>-532917.33509293594</v>
      </c>
      <c r="J1402" s="10">
        <v>708.33987953855103</v>
      </c>
      <c r="K1402" s="10">
        <v>854.95035104629699</v>
      </c>
      <c r="L1402" s="10" t="s">
        <v>27</v>
      </c>
      <c r="M1402" s="10" t="s">
        <v>14</v>
      </c>
    </row>
    <row r="1403" spans="1:13" x14ac:dyDescent="0.25">
      <c r="A1403" s="4" t="s">
        <v>4163</v>
      </c>
      <c r="B1403" s="9">
        <v>3950</v>
      </c>
      <c r="C1403" s="9" t="s">
        <v>4164</v>
      </c>
      <c r="D1403" s="9" t="s">
        <v>4165</v>
      </c>
      <c r="E1403" s="10">
        <v>12778.64</v>
      </c>
      <c r="F1403" s="10">
        <v>19718564.964506101</v>
      </c>
      <c r="G1403" s="10">
        <v>20341817.478043798</v>
      </c>
      <c r="H1403" s="16">
        <v>-3.06389787545009E-2</v>
      </c>
      <c r="I1403" s="10">
        <v>-623252.51353771996</v>
      </c>
      <c r="J1403" s="10">
        <v>1543.0879158115499</v>
      </c>
      <c r="K1403" s="10">
        <v>1591.8609083629999</v>
      </c>
      <c r="L1403" s="10" t="s">
        <v>13</v>
      </c>
      <c r="M1403" s="10" t="s">
        <v>14</v>
      </c>
    </row>
    <row r="1404" spans="1:13" x14ac:dyDescent="0.25">
      <c r="A1404" s="4" t="s">
        <v>4166</v>
      </c>
      <c r="B1404" s="9">
        <v>3951</v>
      </c>
      <c r="C1404" s="9" t="s">
        <v>4167</v>
      </c>
      <c r="D1404" s="9" t="s">
        <v>4168</v>
      </c>
      <c r="E1404" s="10">
        <v>3223.87</v>
      </c>
      <c r="F1404" s="10">
        <v>5367736.2574789096</v>
      </c>
      <c r="G1404" s="10">
        <v>5093483.6023602104</v>
      </c>
      <c r="H1404" s="16">
        <v>5.3843828022067199E-2</v>
      </c>
      <c r="I1404" s="10">
        <v>274252.65511870303</v>
      </c>
      <c r="J1404" s="10">
        <v>1664.99773796056</v>
      </c>
      <c r="K1404" s="10">
        <v>1579.9283477188001</v>
      </c>
      <c r="L1404" s="10" t="s">
        <v>13</v>
      </c>
      <c r="M1404" s="10" t="s">
        <v>14</v>
      </c>
    </row>
    <row r="1405" spans="1:13" x14ac:dyDescent="0.25">
      <c r="A1405" s="4" t="s">
        <v>4169</v>
      </c>
      <c r="B1405" s="9">
        <v>3952</v>
      </c>
      <c r="C1405" s="9" t="s">
        <v>4170</v>
      </c>
      <c r="D1405" s="9" t="s">
        <v>4171</v>
      </c>
      <c r="E1405" s="10">
        <v>1847.93</v>
      </c>
      <c r="F1405" s="10">
        <v>2924833.4611184602</v>
      </c>
      <c r="G1405" s="10">
        <v>3061521.9858019799</v>
      </c>
      <c r="H1405" s="16">
        <v>-4.4647245820029102E-2</v>
      </c>
      <c r="I1405" s="10">
        <v>-136688.524683525</v>
      </c>
      <c r="J1405" s="10">
        <v>1582.76204245748</v>
      </c>
      <c r="K1405" s="10">
        <v>1656.73049617788</v>
      </c>
      <c r="L1405" s="10" t="s">
        <v>13</v>
      </c>
      <c r="M1405" s="10" t="s">
        <v>14</v>
      </c>
    </row>
    <row r="1406" spans="1:13" x14ac:dyDescent="0.25">
      <c r="A1406" s="4" t="s">
        <v>4172</v>
      </c>
      <c r="B1406" s="9">
        <v>3953</v>
      </c>
      <c r="C1406" s="9" t="s">
        <v>4173</v>
      </c>
      <c r="D1406" s="9" t="s">
        <v>4174</v>
      </c>
      <c r="E1406" s="10">
        <v>605</v>
      </c>
      <c r="F1406" s="10">
        <v>1715312.4002714001</v>
      </c>
      <c r="G1406" s="10">
        <v>1763612.2128049801</v>
      </c>
      <c r="H1406" s="16">
        <v>-2.7386866672216899E-2</v>
      </c>
      <c r="I1406" s="10">
        <v>-48299.812533583499</v>
      </c>
      <c r="J1406" s="10">
        <v>2835.2271078866102</v>
      </c>
      <c r="K1406" s="10">
        <v>2915.0615087685701</v>
      </c>
      <c r="L1406" s="10" t="s">
        <v>13</v>
      </c>
      <c r="M1406" s="10" t="s">
        <v>14</v>
      </c>
    </row>
    <row r="1407" spans="1:13" x14ac:dyDescent="0.25">
      <c r="A1407" s="4" t="s">
        <v>4175</v>
      </c>
      <c r="B1407" s="9">
        <v>3954</v>
      </c>
      <c r="C1407" s="9" t="s">
        <v>4176</v>
      </c>
      <c r="D1407" s="9" t="s">
        <v>4177</v>
      </c>
      <c r="E1407" s="10">
        <v>180.91</v>
      </c>
      <c r="F1407" s="10">
        <v>910538.92095467995</v>
      </c>
      <c r="G1407" s="10">
        <v>1051600.19026749</v>
      </c>
      <c r="H1407" s="16">
        <v>-0.13413963844655399</v>
      </c>
      <c r="I1407" s="10">
        <v>-141061.269312808</v>
      </c>
      <c r="J1407" s="10">
        <v>5033.1044218378202</v>
      </c>
      <c r="K1407" s="10">
        <v>5812.8361631058997</v>
      </c>
      <c r="L1407" s="10" t="s">
        <v>27</v>
      </c>
      <c r="M1407" s="10" t="s">
        <v>71</v>
      </c>
    </row>
    <row r="1408" spans="1:13" x14ac:dyDescent="0.25">
      <c r="A1408" s="4" t="s">
        <v>4178</v>
      </c>
      <c r="B1408" s="9">
        <v>3956</v>
      </c>
      <c r="C1408" s="9" t="s">
        <v>4179</v>
      </c>
      <c r="D1408" s="9" t="s">
        <v>4180</v>
      </c>
      <c r="E1408" s="10">
        <v>2120.64</v>
      </c>
      <c r="F1408" s="10">
        <v>1242575.8350074999</v>
      </c>
      <c r="G1408" s="10">
        <v>1337168.17331758</v>
      </c>
      <c r="H1408" s="16">
        <v>-7.0740794013508301E-2</v>
      </c>
      <c r="I1408" s="10">
        <v>-94592.338310078005</v>
      </c>
      <c r="J1408" s="10">
        <v>585.94378819955296</v>
      </c>
      <c r="K1408" s="10">
        <v>630.54934987436695</v>
      </c>
      <c r="L1408" s="10" t="s">
        <v>13</v>
      </c>
      <c r="M1408" s="10" t="s">
        <v>14</v>
      </c>
    </row>
    <row r="1409" spans="1:13" x14ac:dyDescent="0.25">
      <c r="A1409" s="4" t="s">
        <v>4181</v>
      </c>
      <c r="B1409" s="9">
        <v>3957</v>
      </c>
      <c r="C1409" s="9" t="s">
        <v>4182</v>
      </c>
      <c r="D1409" s="9" t="s">
        <v>4183</v>
      </c>
      <c r="E1409" s="10">
        <v>6657.56</v>
      </c>
      <c r="F1409" s="10">
        <v>7960244.3266692702</v>
      </c>
      <c r="G1409" s="10">
        <v>8823687.0939134993</v>
      </c>
      <c r="H1409" s="16">
        <v>-9.7855098220768696E-2</v>
      </c>
      <c r="I1409" s="10">
        <v>-863442.76724423503</v>
      </c>
      <c r="J1409" s="10">
        <v>1195.66993413041</v>
      </c>
      <c r="K1409" s="10">
        <v>1325.36351064256</v>
      </c>
      <c r="L1409" s="10" t="s">
        <v>13</v>
      </c>
      <c r="M1409" s="10" t="s">
        <v>14</v>
      </c>
    </row>
    <row r="1410" spans="1:13" x14ac:dyDescent="0.25">
      <c r="A1410" s="4" t="s">
        <v>4184</v>
      </c>
      <c r="B1410" s="9">
        <v>3958</v>
      </c>
      <c r="C1410" s="9" t="s">
        <v>4185</v>
      </c>
      <c r="D1410" s="9" t="s">
        <v>4186</v>
      </c>
      <c r="E1410" s="10">
        <v>9304.5</v>
      </c>
      <c r="F1410" s="10">
        <v>22695708.660392299</v>
      </c>
      <c r="G1410" s="10">
        <v>22244954.814672399</v>
      </c>
      <c r="H1410" s="16">
        <v>2.02631944850051E-2</v>
      </c>
      <c r="I1410" s="10">
        <v>450753.845719859</v>
      </c>
      <c r="J1410" s="10">
        <v>2439.2185136645999</v>
      </c>
      <c r="K1410" s="10">
        <v>2390.7737992017201</v>
      </c>
      <c r="L1410" s="10" t="s">
        <v>13</v>
      </c>
      <c r="M1410" s="10" t="s">
        <v>14</v>
      </c>
    </row>
    <row r="1411" spans="1:13" x14ac:dyDescent="0.25">
      <c r="A1411" s="4" t="s">
        <v>4187</v>
      </c>
      <c r="B1411" s="9">
        <v>3959</v>
      </c>
      <c r="C1411" s="9" t="s">
        <v>4188</v>
      </c>
      <c r="D1411" s="9" t="s">
        <v>4189</v>
      </c>
      <c r="E1411" s="10">
        <v>26771.47</v>
      </c>
      <c r="F1411" s="10">
        <v>93817024.3416778</v>
      </c>
      <c r="G1411" s="10">
        <v>110524328.93737601</v>
      </c>
      <c r="H1411" s="16">
        <v>-0.151164044661736</v>
      </c>
      <c r="I1411" s="10">
        <v>-16707304.5956978</v>
      </c>
      <c r="J1411" s="10">
        <v>3504.3658171059601</v>
      </c>
      <c r="K1411" s="10">
        <v>4128.4370614454701</v>
      </c>
      <c r="L1411" s="10" t="s">
        <v>13</v>
      </c>
      <c r="M1411" s="10" t="s">
        <v>14</v>
      </c>
    </row>
    <row r="1412" spans="1:13" x14ac:dyDescent="0.25">
      <c r="A1412" s="4" t="s">
        <v>4190</v>
      </c>
      <c r="B1412" s="9">
        <v>3960</v>
      </c>
      <c r="C1412" s="9" t="s">
        <v>4191</v>
      </c>
      <c r="D1412" s="9" t="s">
        <v>4192</v>
      </c>
      <c r="E1412" s="10">
        <v>4304.63</v>
      </c>
      <c r="F1412" s="10">
        <v>22606855.043967899</v>
      </c>
      <c r="G1412" s="10">
        <v>28509857.052306399</v>
      </c>
      <c r="H1412" s="16">
        <v>-0.20705126642720001</v>
      </c>
      <c r="I1412" s="10">
        <v>-5903002.0083384896</v>
      </c>
      <c r="J1412" s="10">
        <v>5251.7533548685797</v>
      </c>
      <c r="K1412" s="10">
        <v>6623.0679645652299</v>
      </c>
      <c r="L1412" s="10" t="s">
        <v>13</v>
      </c>
      <c r="M1412" s="10" t="s">
        <v>14</v>
      </c>
    </row>
    <row r="1413" spans="1:13" x14ac:dyDescent="0.25">
      <c r="A1413" s="4" t="s">
        <v>4193</v>
      </c>
      <c r="B1413" s="9">
        <v>3961</v>
      </c>
      <c r="C1413" s="9" t="s">
        <v>4194</v>
      </c>
      <c r="D1413" s="9" t="s">
        <v>4195</v>
      </c>
      <c r="E1413" s="10">
        <v>18110.2</v>
      </c>
      <c r="F1413" s="10">
        <v>10427127.6939824</v>
      </c>
      <c r="G1413" s="10">
        <v>11153901.017142</v>
      </c>
      <c r="H1413" s="16">
        <v>-6.5158667092582195E-2</v>
      </c>
      <c r="I1413" s="10">
        <v>-726773.32315956801</v>
      </c>
      <c r="J1413" s="10">
        <v>575.75994157891103</v>
      </c>
      <c r="K1413" s="10">
        <v>615.89054881458901</v>
      </c>
      <c r="L1413" s="10" t="s">
        <v>13</v>
      </c>
      <c r="M1413" s="10" t="s">
        <v>14</v>
      </c>
    </row>
    <row r="1414" spans="1:13" x14ac:dyDescent="0.25">
      <c r="A1414" s="4" t="s">
        <v>4196</v>
      </c>
      <c r="B1414" s="9">
        <v>3962</v>
      </c>
      <c r="C1414" s="9" t="s">
        <v>4197</v>
      </c>
      <c r="D1414" s="9" t="s">
        <v>4198</v>
      </c>
      <c r="E1414" s="10">
        <v>1988.04</v>
      </c>
      <c r="F1414" s="10">
        <v>4333192.0411549201</v>
      </c>
      <c r="G1414" s="10">
        <v>4515972.6844107797</v>
      </c>
      <c r="H1414" s="16">
        <v>-4.0474257934912002E-2</v>
      </c>
      <c r="I1414" s="10">
        <v>-182780.643255859</v>
      </c>
      <c r="J1414" s="10">
        <v>2179.6302092286501</v>
      </c>
      <c r="K1414" s="10">
        <v>2271.5703327955098</v>
      </c>
      <c r="L1414" s="10" t="s">
        <v>13</v>
      </c>
      <c r="M1414" s="10" t="s">
        <v>14</v>
      </c>
    </row>
    <row r="1415" spans="1:13" x14ac:dyDescent="0.25">
      <c r="A1415" s="4" t="s">
        <v>4199</v>
      </c>
      <c r="B1415" s="9">
        <v>3963</v>
      </c>
      <c r="C1415" s="9" t="s">
        <v>4200</v>
      </c>
      <c r="D1415" s="9" t="s">
        <v>4201</v>
      </c>
      <c r="E1415" s="10">
        <v>1180.3800000000001</v>
      </c>
      <c r="F1415" s="10">
        <v>5987213.0527695604</v>
      </c>
      <c r="G1415" s="10">
        <v>5295879.1627578503</v>
      </c>
      <c r="H1415" s="16">
        <v>0.130541855047104</v>
      </c>
      <c r="I1415" s="10">
        <v>691333.89001171105</v>
      </c>
      <c r="J1415" s="10">
        <v>5072.2759219654299</v>
      </c>
      <c r="K1415" s="10">
        <v>4486.5883552397099</v>
      </c>
      <c r="L1415" s="10" t="s">
        <v>13</v>
      </c>
      <c r="M1415" s="10" t="s">
        <v>43</v>
      </c>
    </row>
    <row r="1416" spans="1:13" x14ac:dyDescent="0.25">
      <c r="A1416" s="4" t="s">
        <v>4202</v>
      </c>
      <c r="B1416" s="9">
        <v>3964</v>
      </c>
      <c r="C1416" s="9" t="s">
        <v>4203</v>
      </c>
      <c r="D1416" s="9" t="s">
        <v>4204</v>
      </c>
      <c r="E1416" s="10">
        <v>453.5</v>
      </c>
      <c r="F1416" s="10">
        <v>3391400.3661736199</v>
      </c>
      <c r="G1416" s="10">
        <v>3172365.0064729601</v>
      </c>
      <c r="H1416" s="16">
        <v>6.9044816486668797E-2</v>
      </c>
      <c r="I1416" s="10">
        <v>219035.359700656</v>
      </c>
      <c r="J1416" s="10">
        <v>7478.2808515405104</v>
      </c>
      <c r="K1416" s="10">
        <v>6995.29218626894</v>
      </c>
      <c r="L1416" s="10" t="s">
        <v>27</v>
      </c>
      <c r="M1416" s="10" t="s">
        <v>297</v>
      </c>
    </row>
    <row r="1417" spans="1:13" x14ac:dyDescent="0.25">
      <c r="A1417" s="4" t="s">
        <v>4205</v>
      </c>
      <c r="B1417" s="9">
        <v>3965</v>
      </c>
      <c r="C1417" s="9" t="s">
        <v>4206</v>
      </c>
      <c r="D1417" s="9" t="s">
        <v>4207</v>
      </c>
      <c r="E1417" s="10">
        <v>514.5</v>
      </c>
      <c r="F1417" s="10">
        <v>7972670.4338719696</v>
      </c>
      <c r="G1417" s="10">
        <v>9449107.02657138</v>
      </c>
      <c r="H1417" s="16">
        <v>-0.15625144138463001</v>
      </c>
      <c r="I1417" s="10">
        <v>-1476436.5926994099</v>
      </c>
      <c r="J1417" s="10">
        <v>15495.958083327399</v>
      </c>
      <c r="K1417" s="10">
        <v>18365.611324725702</v>
      </c>
      <c r="L1417" s="10" t="s">
        <v>13</v>
      </c>
      <c r="M1417" s="10" t="s">
        <v>14</v>
      </c>
    </row>
    <row r="1418" spans="1:13" x14ac:dyDescent="0.25">
      <c r="A1418" s="4" t="s">
        <v>4208</v>
      </c>
      <c r="B1418" s="9">
        <v>3966</v>
      </c>
      <c r="C1418" s="9" t="s">
        <v>4209</v>
      </c>
      <c r="D1418" s="9" t="s">
        <v>4210</v>
      </c>
      <c r="E1418" s="10">
        <v>1540.86</v>
      </c>
      <c r="F1418" s="10">
        <v>999702.98742090003</v>
      </c>
      <c r="G1418" s="10">
        <v>1074163.4588651001</v>
      </c>
      <c r="H1418" s="16">
        <v>-6.9319497726044801E-2</v>
      </c>
      <c r="I1418" s="10">
        <v>-74460.471444199793</v>
      </c>
      <c r="J1418" s="10">
        <v>648.79546968634395</v>
      </c>
      <c r="K1418" s="10">
        <v>697.11943905682494</v>
      </c>
      <c r="L1418" s="10" t="s">
        <v>13</v>
      </c>
      <c r="M1418" s="10" t="s">
        <v>14</v>
      </c>
    </row>
    <row r="1419" spans="1:13" x14ac:dyDescent="0.25">
      <c r="A1419" s="4" t="s">
        <v>4211</v>
      </c>
      <c r="B1419" s="9">
        <v>3967</v>
      </c>
      <c r="C1419" s="9" t="s">
        <v>4212</v>
      </c>
      <c r="D1419" s="9" t="s">
        <v>4213</v>
      </c>
      <c r="E1419" s="10">
        <v>2074.14</v>
      </c>
      <c r="F1419" s="10">
        <v>3800280.4932729099</v>
      </c>
      <c r="G1419" s="10">
        <v>3508599.2820588201</v>
      </c>
      <c r="H1419" s="16">
        <v>8.3133235734727903E-2</v>
      </c>
      <c r="I1419" s="10">
        <v>291681.21121409303</v>
      </c>
      <c r="J1419" s="10">
        <v>1832.219856554</v>
      </c>
      <c r="K1419" s="10">
        <v>1691.5923139512399</v>
      </c>
      <c r="L1419" s="10" t="s">
        <v>13</v>
      </c>
      <c r="M1419" s="10" t="s">
        <v>14</v>
      </c>
    </row>
    <row r="1420" spans="1:13" x14ac:dyDescent="0.25">
      <c r="A1420" s="4" t="s">
        <v>4214</v>
      </c>
      <c r="B1420" s="9">
        <v>3968</v>
      </c>
      <c r="C1420" s="9" t="s">
        <v>4215</v>
      </c>
      <c r="D1420" s="9" t="s">
        <v>4216</v>
      </c>
      <c r="E1420" s="10">
        <v>8462.14</v>
      </c>
      <c r="F1420" s="10">
        <v>31465106.824912202</v>
      </c>
      <c r="G1420" s="10">
        <v>28734452.789244499</v>
      </c>
      <c r="H1420" s="16">
        <v>9.5030660778403497E-2</v>
      </c>
      <c r="I1420" s="10">
        <v>2730654.0356677398</v>
      </c>
      <c r="J1420" s="10">
        <v>3718.33919373967</v>
      </c>
      <c r="K1420" s="10">
        <v>3395.6484753554601</v>
      </c>
      <c r="L1420" s="10" t="s">
        <v>13</v>
      </c>
      <c r="M1420" s="10" t="s">
        <v>14</v>
      </c>
    </row>
    <row r="1421" spans="1:13" x14ac:dyDescent="0.25">
      <c r="A1421" s="4" t="s">
        <v>4217</v>
      </c>
      <c r="B1421" s="9">
        <v>3969</v>
      </c>
      <c r="C1421" s="9" t="s">
        <v>4218</v>
      </c>
      <c r="D1421" s="9" t="s">
        <v>4219</v>
      </c>
      <c r="E1421" s="10">
        <v>7580.62</v>
      </c>
      <c r="F1421" s="10">
        <v>41525444.101659201</v>
      </c>
      <c r="G1421" s="10">
        <v>37642889.854022197</v>
      </c>
      <c r="H1421" s="16">
        <v>0.10314176894211299</v>
      </c>
      <c r="I1421" s="10">
        <v>3882554.2476369701</v>
      </c>
      <c r="J1421" s="10">
        <v>5477.8427228457804</v>
      </c>
      <c r="K1421" s="10">
        <v>4965.6742923431302</v>
      </c>
      <c r="L1421" s="10" t="s">
        <v>13</v>
      </c>
      <c r="M1421" s="10" t="s">
        <v>14</v>
      </c>
    </row>
    <row r="1422" spans="1:13" x14ac:dyDescent="0.25">
      <c r="A1422" s="4" t="s">
        <v>4220</v>
      </c>
      <c r="B1422" s="9">
        <v>3970</v>
      </c>
      <c r="C1422" s="9" t="s">
        <v>4221</v>
      </c>
      <c r="D1422" s="9" t="s">
        <v>4222</v>
      </c>
      <c r="E1422" s="10">
        <v>3092.16</v>
      </c>
      <c r="F1422" s="10">
        <v>22540263.4637211</v>
      </c>
      <c r="G1422" s="10">
        <v>24738607.474169198</v>
      </c>
      <c r="H1422" s="16">
        <v>-8.8862884167731998E-2</v>
      </c>
      <c r="I1422" s="10">
        <v>-2198344.0104480898</v>
      </c>
      <c r="J1422" s="10">
        <v>7289.4880807335803</v>
      </c>
      <c r="K1422" s="10">
        <v>8000.4293031955704</v>
      </c>
      <c r="L1422" s="10" t="s">
        <v>13</v>
      </c>
      <c r="M1422" s="10" t="s">
        <v>14</v>
      </c>
    </row>
    <row r="1423" spans="1:13" x14ac:dyDescent="0.25">
      <c r="A1423" s="4" t="s">
        <v>4223</v>
      </c>
      <c r="B1423" s="9">
        <v>3971</v>
      </c>
      <c r="C1423" s="9" t="s">
        <v>4224</v>
      </c>
      <c r="D1423" s="9" t="s">
        <v>4225</v>
      </c>
      <c r="E1423" s="10">
        <v>4424.32</v>
      </c>
      <c r="F1423" s="10">
        <v>2652400.6959907999</v>
      </c>
      <c r="G1423" s="10">
        <v>3080369.4093062198</v>
      </c>
      <c r="H1423" s="16">
        <v>-0.13893421744238599</v>
      </c>
      <c r="I1423" s="10">
        <v>-427968.71331542399</v>
      </c>
      <c r="J1423" s="10">
        <v>599.50471394266197</v>
      </c>
      <c r="K1423" s="10">
        <v>696.23567221770202</v>
      </c>
      <c r="L1423" s="10" t="s">
        <v>13</v>
      </c>
      <c r="M1423" s="10" t="s">
        <v>14</v>
      </c>
    </row>
    <row r="1424" spans="1:13" x14ac:dyDescent="0.25">
      <c r="A1424" s="4" t="s">
        <v>4226</v>
      </c>
      <c r="B1424" s="9">
        <v>3972</v>
      </c>
      <c r="C1424" s="9" t="s">
        <v>4227</v>
      </c>
      <c r="D1424" s="9" t="s">
        <v>4228</v>
      </c>
      <c r="E1424" s="10">
        <v>2413.13</v>
      </c>
      <c r="F1424" s="10">
        <v>1472584.8797125299</v>
      </c>
      <c r="G1424" s="10">
        <v>1649190.05491974</v>
      </c>
      <c r="H1424" s="16">
        <v>-0.107086005448782</v>
      </c>
      <c r="I1424" s="10">
        <v>-176605.175207213</v>
      </c>
      <c r="J1424" s="10">
        <v>610.23851997717895</v>
      </c>
      <c r="K1424" s="10">
        <v>683.42362612861405</v>
      </c>
      <c r="L1424" s="10" t="s">
        <v>27</v>
      </c>
      <c r="M1424" s="10" t="s">
        <v>14</v>
      </c>
    </row>
    <row r="1425" spans="1:13" x14ac:dyDescent="0.25">
      <c r="A1425" s="4" t="s">
        <v>4229</v>
      </c>
      <c r="B1425" s="9">
        <v>3973</v>
      </c>
      <c r="C1425" s="9" t="s">
        <v>4230</v>
      </c>
      <c r="D1425" s="9" t="s">
        <v>4231</v>
      </c>
      <c r="E1425" s="10">
        <v>6546.73</v>
      </c>
      <c r="F1425" s="10">
        <v>4242208.9064075202</v>
      </c>
      <c r="G1425" s="10">
        <v>5157965.5335468799</v>
      </c>
      <c r="H1425" s="16">
        <v>-0.17754221527526101</v>
      </c>
      <c r="I1425" s="10">
        <v>-915756.62713935901</v>
      </c>
      <c r="J1425" s="10">
        <v>647.98898173706903</v>
      </c>
      <c r="K1425" s="10">
        <v>787.86898704343696</v>
      </c>
      <c r="L1425" s="10" t="s">
        <v>27</v>
      </c>
      <c r="M1425" s="10" t="s">
        <v>297</v>
      </c>
    </row>
    <row r="1426" spans="1:13" x14ac:dyDescent="0.25">
      <c r="A1426" s="4" t="s">
        <v>4232</v>
      </c>
      <c r="B1426" s="9">
        <v>3974</v>
      </c>
      <c r="C1426" s="9" t="s">
        <v>4233</v>
      </c>
      <c r="D1426" s="9" t="s">
        <v>4234</v>
      </c>
      <c r="E1426" s="10">
        <v>710.27</v>
      </c>
      <c r="F1426" s="10">
        <v>1017110.64538898</v>
      </c>
      <c r="G1426" s="10">
        <v>962093.39491926902</v>
      </c>
      <c r="H1426" s="16">
        <v>5.7184937304685803E-2</v>
      </c>
      <c r="I1426" s="10">
        <v>55017.2504697107</v>
      </c>
      <c r="J1426" s="10">
        <v>1432.00563924843</v>
      </c>
      <c r="K1426" s="10">
        <v>1354.54601055834</v>
      </c>
      <c r="L1426" s="10" t="s">
        <v>27</v>
      </c>
      <c r="M1426" s="10" t="s">
        <v>297</v>
      </c>
    </row>
    <row r="1427" spans="1:13" x14ac:dyDescent="0.25">
      <c r="A1427" s="4" t="s">
        <v>4235</v>
      </c>
      <c r="B1427" s="9">
        <v>3975</v>
      </c>
      <c r="C1427" s="9" t="s">
        <v>4236</v>
      </c>
      <c r="D1427" s="9" t="s">
        <v>4237</v>
      </c>
      <c r="E1427" s="10">
        <v>200.59</v>
      </c>
      <c r="F1427" s="10">
        <v>662974.04710074002</v>
      </c>
      <c r="G1427" s="10">
        <v>675128.54539945303</v>
      </c>
      <c r="H1427" s="16">
        <v>-1.8003235652732801E-2</v>
      </c>
      <c r="I1427" s="10">
        <v>-12154.498298713001</v>
      </c>
      <c r="J1427" s="10">
        <v>3305.1201311169002</v>
      </c>
      <c r="K1427" s="10">
        <v>3365.7138710775898</v>
      </c>
      <c r="L1427" s="10" t="s">
        <v>27</v>
      </c>
      <c r="M1427" s="10" t="s">
        <v>89</v>
      </c>
    </row>
    <row r="1428" spans="1:13" x14ac:dyDescent="0.25">
      <c r="A1428" s="4" t="s">
        <v>4238</v>
      </c>
      <c r="B1428" s="9">
        <v>3976</v>
      </c>
      <c r="C1428" s="9" t="s">
        <v>4239</v>
      </c>
      <c r="D1428" s="9" t="s">
        <v>4240</v>
      </c>
      <c r="E1428" s="10">
        <v>205.52</v>
      </c>
      <c r="F1428" s="10">
        <v>871099.12551318004</v>
      </c>
      <c r="G1428" s="10">
        <v>935270.747832553</v>
      </c>
      <c r="H1428" s="16">
        <v>-6.8612882919825299E-2</v>
      </c>
      <c r="I1428" s="10">
        <v>-64171.6223193724</v>
      </c>
      <c r="J1428" s="10">
        <v>4238.5126776624202</v>
      </c>
      <c r="K1428" s="10">
        <v>4550.7529575347999</v>
      </c>
      <c r="L1428" s="10" t="s">
        <v>27</v>
      </c>
      <c r="M1428" s="10" t="s">
        <v>89</v>
      </c>
    </row>
    <row r="1429" spans="1:13" x14ac:dyDescent="0.25">
      <c r="A1429" s="4" t="s">
        <v>4241</v>
      </c>
      <c r="B1429" s="9">
        <v>3977</v>
      </c>
      <c r="C1429" s="9" t="s">
        <v>4242</v>
      </c>
      <c r="D1429" s="9" t="s">
        <v>4243</v>
      </c>
      <c r="E1429" s="10">
        <v>491.44</v>
      </c>
      <c r="F1429" s="10">
        <v>2332690.6946373601</v>
      </c>
      <c r="G1429" s="10">
        <v>2607849.9162753201</v>
      </c>
      <c r="H1429" s="16">
        <v>-0.10551190845788901</v>
      </c>
      <c r="I1429" s="10">
        <v>-275159.22163795499</v>
      </c>
      <c r="J1429" s="10">
        <v>4746.6439334147799</v>
      </c>
      <c r="K1429" s="10">
        <v>5306.5479331664401</v>
      </c>
      <c r="L1429" s="10" t="s">
        <v>27</v>
      </c>
      <c r="M1429" s="10" t="s">
        <v>14</v>
      </c>
    </row>
    <row r="1430" spans="1:13" x14ac:dyDescent="0.25">
      <c r="A1430" s="4" t="s">
        <v>4244</v>
      </c>
      <c r="B1430" s="9">
        <v>3978</v>
      </c>
      <c r="C1430" s="9" t="s">
        <v>4245</v>
      </c>
      <c r="D1430" s="9" t="s">
        <v>4246</v>
      </c>
      <c r="E1430" s="10">
        <v>3683.38</v>
      </c>
      <c r="F1430" s="10">
        <v>3949296.0811820701</v>
      </c>
      <c r="G1430" s="10">
        <v>3564139.4474597001</v>
      </c>
      <c r="H1430" s="16">
        <v>0.108064412013084</v>
      </c>
      <c r="I1430" s="10">
        <v>385156.63372237002</v>
      </c>
      <c r="J1430" s="10">
        <v>1072.1934965119201</v>
      </c>
      <c r="K1430" s="10">
        <v>967.62740946079396</v>
      </c>
      <c r="L1430" s="10" t="s">
        <v>13</v>
      </c>
      <c r="M1430" s="10" t="s">
        <v>14</v>
      </c>
    </row>
    <row r="1431" spans="1:13" x14ac:dyDescent="0.25">
      <c r="A1431" s="4" t="s">
        <v>4247</v>
      </c>
      <c r="B1431" s="9">
        <v>3979</v>
      </c>
      <c r="C1431" s="9" t="s">
        <v>4248</v>
      </c>
      <c r="D1431" s="9" t="s">
        <v>4249</v>
      </c>
      <c r="E1431" s="10">
        <v>308.05</v>
      </c>
      <c r="F1431" s="10">
        <v>694088.06295784004</v>
      </c>
      <c r="G1431" s="10">
        <v>755397.79004570295</v>
      </c>
      <c r="H1431" s="16">
        <v>-8.1162174281915106E-2</v>
      </c>
      <c r="I1431" s="10">
        <v>-61309.727087862797</v>
      </c>
      <c r="J1431" s="10">
        <v>2253.1668980939498</v>
      </c>
      <c r="K1431" s="10">
        <v>2452.1921442808102</v>
      </c>
      <c r="L1431" s="10" t="s">
        <v>27</v>
      </c>
      <c r="M1431" s="10" t="s">
        <v>43</v>
      </c>
    </row>
    <row r="1432" spans="1:13" x14ac:dyDescent="0.25">
      <c r="A1432" s="4" t="s">
        <v>4250</v>
      </c>
      <c r="B1432" s="9">
        <v>3982</v>
      </c>
      <c r="C1432" s="9" t="s">
        <v>4251</v>
      </c>
      <c r="D1432" s="9" t="s">
        <v>4252</v>
      </c>
      <c r="E1432" s="10">
        <v>87915.96</v>
      </c>
      <c r="F1432" s="10">
        <v>54341170.686128102</v>
      </c>
      <c r="G1432" s="10">
        <v>57689366.515000798</v>
      </c>
      <c r="H1432" s="16">
        <v>-5.8038353185975097E-2</v>
      </c>
      <c r="I1432" s="10">
        <v>-3348195.8288727798</v>
      </c>
      <c r="J1432" s="10">
        <v>618.10359218198903</v>
      </c>
      <c r="K1432" s="10">
        <v>656.18764232342801</v>
      </c>
      <c r="L1432" s="10" t="s">
        <v>13</v>
      </c>
      <c r="M1432" s="10" t="s">
        <v>14</v>
      </c>
    </row>
    <row r="1433" spans="1:13" x14ac:dyDescent="0.25">
      <c r="A1433" s="4" t="s">
        <v>4253</v>
      </c>
      <c r="B1433" s="9">
        <v>4112</v>
      </c>
      <c r="C1433" s="9" t="s">
        <v>4254</v>
      </c>
      <c r="D1433" s="9" t="s">
        <v>4255</v>
      </c>
      <c r="E1433" s="10">
        <v>3503.89</v>
      </c>
      <c r="F1433" s="10">
        <v>24222509.864757001</v>
      </c>
      <c r="G1433" s="10">
        <v>24696404.940962099</v>
      </c>
      <c r="H1433" s="16">
        <v>-1.9188828387693001E-2</v>
      </c>
      <c r="I1433" s="10">
        <v>-473895.07620509301</v>
      </c>
      <c r="J1433" s="10">
        <v>6913.0337609790704</v>
      </c>
      <c r="K1433" s="10">
        <v>7048.2820353841198</v>
      </c>
      <c r="L1433" s="10" t="s">
        <v>27</v>
      </c>
      <c r="M1433" s="10" t="s">
        <v>14</v>
      </c>
    </row>
    <row r="1434" spans="1:13" x14ac:dyDescent="0.25">
      <c r="A1434" s="4" t="s">
        <v>4256</v>
      </c>
      <c r="B1434" s="9">
        <v>4113</v>
      </c>
      <c r="C1434" s="9" t="s">
        <v>4257</v>
      </c>
      <c r="D1434" s="9" t="s">
        <v>4258</v>
      </c>
      <c r="E1434" s="10">
        <v>3159.22</v>
      </c>
      <c r="F1434" s="10">
        <v>29046408.392151099</v>
      </c>
      <c r="G1434" s="10">
        <v>26888053.204608299</v>
      </c>
      <c r="H1434" s="16">
        <v>8.0271902585082197E-2</v>
      </c>
      <c r="I1434" s="10">
        <v>2158355.1875428199</v>
      </c>
      <c r="J1434" s="10">
        <v>9194.1708371531804</v>
      </c>
      <c r="K1434" s="10">
        <v>8510.9784075209209</v>
      </c>
      <c r="L1434" s="10" t="s">
        <v>27</v>
      </c>
      <c r="M1434" s="10" t="s">
        <v>14</v>
      </c>
    </row>
    <row r="1435" spans="1:13" x14ac:dyDescent="0.25">
      <c r="A1435" s="4" t="s">
        <v>4259</v>
      </c>
      <c r="B1435" s="9">
        <v>4114</v>
      </c>
      <c r="C1435" s="9" t="s">
        <v>4260</v>
      </c>
      <c r="D1435" s="9" t="s">
        <v>4261</v>
      </c>
      <c r="E1435" s="10">
        <v>2056.63</v>
      </c>
      <c r="F1435" s="10">
        <v>25098245.7429551</v>
      </c>
      <c r="G1435" s="10">
        <v>24253928.944292299</v>
      </c>
      <c r="H1435" s="16">
        <v>3.4811547465240601E-2</v>
      </c>
      <c r="I1435" s="10">
        <v>844316.79866280395</v>
      </c>
      <c r="J1435" s="10">
        <v>12203.578544976501</v>
      </c>
      <c r="K1435" s="10">
        <v>11793.0444194105</v>
      </c>
      <c r="L1435" s="10" t="s">
        <v>13</v>
      </c>
      <c r="M1435" s="10" t="s">
        <v>14</v>
      </c>
    </row>
    <row r="1436" spans="1:13" x14ac:dyDescent="0.25">
      <c r="A1436" s="4" t="s">
        <v>4262</v>
      </c>
      <c r="B1436" s="9">
        <v>4115</v>
      </c>
      <c r="C1436" s="9" t="s">
        <v>4263</v>
      </c>
      <c r="D1436" s="9" t="s">
        <v>4264</v>
      </c>
      <c r="E1436" s="10">
        <v>1342.27</v>
      </c>
      <c r="F1436" s="10">
        <v>22815411.7306927</v>
      </c>
      <c r="G1436" s="10">
        <v>25217550.109905701</v>
      </c>
      <c r="H1436" s="16">
        <v>-9.5256611714610195E-2</v>
      </c>
      <c r="I1436" s="10">
        <v>-2402138.3792130202</v>
      </c>
      <c r="J1436" s="10">
        <v>16997.632168410801</v>
      </c>
      <c r="K1436" s="10">
        <v>18787.241098963499</v>
      </c>
      <c r="L1436" s="10" t="s">
        <v>13</v>
      </c>
      <c r="M1436" s="10" t="s">
        <v>14</v>
      </c>
    </row>
    <row r="1437" spans="1:13" x14ac:dyDescent="0.25">
      <c r="A1437" s="4" t="s">
        <v>4265</v>
      </c>
      <c r="B1437" s="9">
        <v>4116</v>
      </c>
      <c r="C1437" s="9" t="s">
        <v>4266</v>
      </c>
      <c r="D1437" s="9" t="s">
        <v>4267</v>
      </c>
      <c r="E1437" s="10">
        <v>2988.75</v>
      </c>
      <c r="F1437" s="10">
        <v>12003388.6115044</v>
      </c>
      <c r="G1437" s="10">
        <v>16003599.571583301</v>
      </c>
      <c r="H1437" s="16">
        <v>-0.249956951383728</v>
      </c>
      <c r="I1437" s="10">
        <v>-4000210.96007889</v>
      </c>
      <c r="J1437" s="10">
        <v>4016.19025060792</v>
      </c>
      <c r="K1437" s="10">
        <v>5354.6129892374101</v>
      </c>
      <c r="L1437" s="10" t="s">
        <v>27</v>
      </c>
      <c r="M1437" s="10" t="s">
        <v>43</v>
      </c>
    </row>
    <row r="1438" spans="1:13" x14ac:dyDescent="0.25">
      <c r="A1438" s="4" t="s">
        <v>4268</v>
      </c>
      <c r="B1438" s="9">
        <v>4117</v>
      </c>
      <c r="C1438" s="9" t="s">
        <v>4269</v>
      </c>
      <c r="D1438" s="9" t="s">
        <v>4270</v>
      </c>
      <c r="E1438" s="10">
        <v>1616.07</v>
      </c>
      <c r="F1438" s="10">
        <v>11211626.3525143</v>
      </c>
      <c r="G1438" s="10">
        <v>11662432.119925801</v>
      </c>
      <c r="H1438" s="16">
        <v>-3.8654524440171499E-2</v>
      </c>
      <c r="I1438" s="10">
        <v>-450805.76741151098</v>
      </c>
      <c r="J1438" s="10">
        <v>6937.5870800857901</v>
      </c>
      <c r="K1438" s="10">
        <v>7216.5389617564597</v>
      </c>
      <c r="L1438" s="10" t="s">
        <v>27</v>
      </c>
      <c r="M1438" s="10" t="s">
        <v>14</v>
      </c>
    </row>
    <row r="1439" spans="1:13" x14ac:dyDescent="0.25">
      <c r="A1439" s="4" t="s">
        <v>4271</v>
      </c>
      <c r="B1439" s="9">
        <v>4118</v>
      </c>
      <c r="C1439" s="9" t="s">
        <v>4272</v>
      </c>
      <c r="D1439" s="9" t="s">
        <v>4273</v>
      </c>
      <c r="E1439" s="10">
        <v>737.06</v>
      </c>
      <c r="F1439" s="10">
        <v>8189262.7628024798</v>
      </c>
      <c r="G1439" s="10">
        <v>7813234.67191255</v>
      </c>
      <c r="H1439" s="16">
        <v>4.8127069860283998E-2</v>
      </c>
      <c r="I1439" s="10">
        <v>376028.09088992799</v>
      </c>
      <c r="J1439" s="10">
        <v>11110.713866988401</v>
      </c>
      <c r="K1439" s="10">
        <v>10600.540894788101</v>
      </c>
      <c r="L1439" s="10" t="s">
        <v>27</v>
      </c>
      <c r="M1439" s="10" t="s">
        <v>14</v>
      </c>
    </row>
    <row r="1440" spans="1:13" x14ac:dyDescent="0.25">
      <c r="A1440" s="4" t="s">
        <v>4274</v>
      </c>
      <c r="B1440" s="9">
        <v>4119</v>
      </c>
      <c r="C1440" s="9" t="s">
        <v>4275</v>
      </c>
      <c r="D1440" s="9" t="s">
        <v>4276</v>
      </c>
      <c r="E1440" s="10">
        <v>618.57000000000005</v>
      </c>
      <c r="F1440" s="10">
        <v>10175167.557980301</v>
      </c>
      <c r="G1440" s="10">
        <v>10337126.458483299</v>
      </c>
      <c r="H1440" s="16">
        <v>-1.5667690741083502E-2</v>
      </c>
      <c r="I1440" s="10">
        <v>-161958.90050298901</v>
      </c>
      <c r="J1440" s="10">
        <v>16449.500554473001</v>
      </c>
      <c r="K1440" s="10">
        <v>16711.3284809857</v>
      </c>
      <c r="L1440" s="10" t="s">
        <v>13</v>
      </c>
      <c r="M1440" s="10" t="s">
        <v>14</v>
      </c>
    </row>
    <row r="1441" spans="1:13" x14ac:dyDescent="0.25">
      <c r="A1441" s="4" t="s">
        <v>4277</v>
      </c>
      <c r="B1441" s="9">
        <v>4120</v>
      </c>
      <c r="C1441" s="9" t="s">
        <v>4278</v>
      </c>
      <c r="D1441" s="9" t="s">
        <v>4279</v>
      </c>
      <c r="E1441" s="10">
        <v>1144.02</v>
      </c>
      <c r="F1441" s="10">
        <v>2886582.5582350502</v>
      </c>
      <c r="G1441" s="10">
        <v>3010083.7172455499</v>
      </c>
      <c r="H1441" s="16">
        <v>-4.1029144240383703E-2</v>
      </c>
      <c r="I1441" s="10">
        <v>-123501.159010498</v>
      </c>
      <c r="J1441" s="10">
        <v>2523.1923901986402</v>
      </c>
      <c r="K1441" s="10">
        <v>2631.1460614723101</v>
      </c>
      <c r="L1441" s="10" t="s">
        <v>27</v>
      </c>
      <c r="M1441" s="10" t="s">
        <v>14</v>
      </c>
    </row>
    <row r="1442" spans="1:13" x14ac:dyDescent="0.25">
      <c r="A1442" s="4" t="s">
        <v>4280</v>
      </c>
      <c r="B1442" s="9">
        <v>4121</v>
      </c>
      <c r="C1442" s="9" t="s">
        <v>4281</v>
      </c>
      <c r="D1442" s="9" t="s">
        <v>4282</v>
      </c>
      <c r="E1442" s="10">
        <v>472.79</v>
      </c>
      <c r="F1442" s="10">
        <v>2535350.4457730101</v>
      </c>
      <c r="G1442" s="10">
        <v>2694556.7161114402</v>
      </c>
      <c r="H1442" s="16">
        <v>-5.90844012992933E-2</v>
      </c>
      <c r="I1442" s="10">
        <v>-159206.270338434</v>
      </c>
      <c r="J1442" s="10">
        <v>5362.5297611476799</v>
      </c>
      <c r="K1442" s="10">
        <v>5699.2675735769499</v>
      </c>
      <c r="L1442" s="10" t="s">
        <v>27</v>
      </c>
      <c r="M1442" s="10" t="s">
        <v>14</v>
      </c>
    </row>
    <row r="1443" spans="1:13" x14ac:dyDescent="0.25">
      <c r="A1443" s="4" t="s">
        <v>4283</v>
      </c>
      <c r="B1443" s="9">
        <v>4122</v>
      </c>
      <c r="C1443" s="9" t="s">
        <v>4284</v>
      </c>
      <c r="D1443" s="9" t="s">
        <v>4285</v>
      </c>
      <c r="E1443" s="10">
        <v>307.45999999999998</v>
      </c>
      <c r="F1443" s="10">
        <v>2528199.7885067398</v>
      </c>
      <c r="G1443" s="10">
        <v>2644476.58600167</v>
      </c>
      <c r="H1443" s="16">
        <v>-4.3969683116286601E-2</v>
      </c>
      <c r="I1443" s="10">
        <v>-116276.79749493299</v>
      </c>
      <c r="J1443" s="10">
        <v>8222.8575701123409</v>
      </c>
      <c r="K1443" s="10">
        <v>8601.0426917377008</v>
      </c>
      <c r="L1443" s="10" t="s">
        <v>27</v>
      </c>
      <c r="M1443" s="10" t="s">
        <v>14</v>
      </c>
    </row>
    <row r="1444" spans="1:13" x14ac:dyDescent="0.25">
      <c r="A1444" s="4" t="s">
        <v>4286</v>
      </c>
      <c r="B1444" s="9">
        <v>4123</v>
      </c>
      <c r="C1444" s="9" t="s">
        <v>4287</v>
      </c>
      <c r="D1444" s="9" t="s">
        <v>4288</v>
      </c>
      <c r="E1444" s="10">
        <v>191.47</v>
      </c>
      <c r="F1444" s="10">
        <v>2639013.8981209998</v>
      </c>
      <c r="G1444" s="10">
        <v>2860094.9506058302</v>
      </c>
      <c r="H1444" s="16">
        <v>-7.7298501029833697E-2</v>
      </c>
      <c r="I1444" s="10">
        <v>-221081.052484827</v>
      </c>
      <c r="J1444" s="10">
        <v>13782.910628928799</v>
      </c>
      <c r="K1444" s="10">
        <v>14937.5617621864</v>
      </c>
      <c r="L1444" s="10" t="s">
        <v>27</v>
      </c>
      <c r="M1444" s="10" t="s">
        <v>89</v>
      </c>
    </row>
    <row r="1445" spans="1:13" x14ac:dyDescent="0.25">
      <c r="A1445" s="4" t="s">
        <v>4289</v>
      </c>
      <c r="B1445" s="9">
        <v>4124</v>
      </c>
      <c r="C1445" s="9" t="s">
        <v>4290</v>
      </c>
      <c r="D1445" s="9" t="s">
        <v>4291</v>
      </c>
      <c r="E1445" s="10">
        <v>611.80999999999995</v>
      </c>
      <c r="F1445" s="10">
        <v>1530345.2304809501</v>
      </c>
      <c r="G1445" s="10">
        <v>981750.85211966804</v>
      </c>
      <c r="H1445" s="16">
        <v>0.55879185353068905</v>
      </c>
      <c r="I1445" s="10">
        <v>548594.37836128206</v>
      </c>
      <c r="J1445" s="10">
        <v>2501.3406621025301</v>
      </c>
      <c r="K1445" s="10">
        <v>1604.6662397144</v>
      </c>
      <c r="L1445" s="10" t="s">
        <v>88</v>
      </c>
      <c r="M1445" s="10" t="s">
        <v>43</v>
      </c>
    </row>
    <row r="1446" spans="1:13" x14ac:dyDescent="0.25">
      <c r="A1446" s="4" t="s">
        <v>4292</v>
      </c>
      <c r="B1446" s="9">
        <v>4130</v>
      </c>
      <c r="C1446" s="9" t="s">
        <v>4293</v>
      </c>
      <c r="D1446" s="9" t="s">
        <v>4294</v>
      </c>
      <c r="E1446" s="10">
        <v>601.54999999999995</v>
      </c>
      <c r="F1446" s="10">
        <v>954863.22679353994</v>
      </c>
      <c r="G1446" s="10">
        <v>1061353.46569895</v>
      </c>
      <c r="H1446" s="16">
        <v>-0.10033437713917701</v>
      </c>
      <c r="I1446" s="10">
        <v>-106490.238905411</v>
      </c>
      <c r="J1446" s="10">
        <v>1587.3380879287499</v>
      </c>
      <c r="K1446" s="10">
        <v>1764.3645012034799</v>
      </c>
      <c r="L1446" s="10" t="s">
        <v>13</v>
      </c>
      <c r="M1446" s="10" t="s">
        <v>14</v>
      </c>
    </row>
    <row r="1447" spans="1:13" x14ac:dyDescent="0.25">
      <c r="A1447" s="4" t="s">
        <v>4295</v>
      </c>
      <c r="B1447" s="9">
        <v>4131</v>
      </c>
      <c r="C1447" s="9" t="s">
        <v>4296</v>
      </c>
      <c r="D1447" s="9" t="s">
        <v>4297</v>
      </c>
      <c r="E1447" s="10">
        <v>80.56</v>
      </c>
      <c r="F1447" s="10">
        <v>294663.10338400002</v>
      </c>
      <c r="G1447" s="10">
        <v>323868.93141213799</v>
      </c>
      <c r="H1447" s="16">
        <v>-9.0177924448617594E-2</v>
      </c>
      <c r="I1447" s="10">
        <v>-29205.828028138301</v>
      </c>
      <c r="J1447" s="10">
        <v>3657.68499731877</v>
      </c>
      <c r="K1447" s="10">
        <v>4020.22010193816</v>
      </c>
      <c r="L1447" s="10" t="s">
        <v>27</v>
      </c>
      <c r="M1447" s="10" t="s">
        <v>89</v>
      </c>
    </row>
    <row r="1448" spans="1:13" x14ac:dyDescent="0.25">
      <c r="A1448" s="4" t="s">
        <v>4298</v>
      </c>
      <c r="B1448" s="9">
        <v>4134</v>
      </c>
      <c r="C1448" s="9" t="s">
        <v>4299</v>
      </c>
      <c r="D1448" s="9" t="s">
        <v>4300</v>
      </c>
      <c r="E1448" s="10">
        <v>804.4</v>
      </c>
      <c r="F1448" s="10">
        <v>1288090.5433258601</v>
      </c>
      <c r="G1448" s="10">
        <v>1737431.1189309</v>
      </c>
      <c r="H1448" s="16">
        <v>-0.25862353373844099</v>
      </c>
      <c r="I1448" s="10">
        <v>-449340.57560504501</v>
      </c>
      <c r="J1448" s="10">
        <v>1601.3059961783399</v>
      </c>
      <c r="K1448" s="10">
        <v>2159.9093969802402</v>
      </c>
      <c r="L1448" s="10" t="s">
        <v>27</v>
      </c>
      <c r="M1448" s="10" t="s">
        <v>14</v>
      </c>
    </row>
    <row r="1449" spans="1:13" x14ac:dyDescent="0.25">
      <c r="A1449" s="4" t="s">
        <v>4301</v>
      </c>
      <c r="B1449" s="9">
        <v>4135</v>
      </c>
      <c r="C1449" s="9" t="s">
        <v>4302</v>
      </c>
      <c r="D1449" s="9" t="s">
        <v>4303</v>
      </c>
      <c r="E1449" s="10">
        <v>214.53</v>
      </c>
      <c r="F1449" s="10">
        <v>883082.74655240006</v>
      </c>
      <c r="G1449" s="10">
        <v>861292.65947781096</v>
      </c>
      <c r="H1449" s="16">
        <v>2.52992833908505E-2</v>
      </c>
      <c r="I1449" s="10">
        <v>21790.0870745885</v>
      </c>
      <c r="J1449" s="10">
        <v>4116.3601666545501</v>
      </c>
      <c r="K1449" s="10">
        <v>4014.7888849010001</v>
      </c>
      <c r="L1449" s="10" t="s">
        <v>88</v>
      </c>
      <c r="M1449" s="10" t="s">
        <v>71</v>
      </c>
    </row>
    <row r="1450" spans="1:13" x14ac:dyDescent="0.25">
      <c r="A1450" s="4" t="s">
        <v>4304</v>
      </c>
      <c r="B1450" s="9">
        <v>4138</v>
      </c>
      <c r="C1450" s="9" t="s">
        <v>4305</v>
      </c>
      <c r="D1450" s="9" t="s">
        <v>4306</v>
      </c>
      <c r="E1450" s="10">
        <v>550.99</v>
      </c>
      <c r="F1450" s="10">
        <v>865103.37703497999</v>
      </c>
      <c r="G1450" s="10">
        <v>606553.94737964496</v>
      </c>
      <c r="H1450" s="16">
        <v>0.42625957801822301</v>
      </c>
      <c r="I1450" s="10">
        <v>258549.429655335</v>
      </c>
      <c r="J1450" s="10">
        <v>1570.08907064553</v>
      </c>
      <c r="K1450" s="10">
        <v>1100.84383996015</v>
      </c>
      <c r="L1450" s="10" t="s">
        <v>27</v>
      </c>
      <c r="M1450" s="10" t="s">
        <v>71</v>
      </c>
    </row>
    <row r="1451" spans="1:13" x14ac:dyDescent="0.25">
      <c r="A1451" s="4" t="s">
        <v>4307</v>
      </c>
      <c r="B1451" s="9">
        <v>4139</v>
      </c>
      <c r="C1451" s="9" t="s">
        <v>4308</v>
      </c>
      <c r="D1451" s="9" t="s">
        <v>4309</v>
      </c>
      <c r="E1451" s="10">
        <v>776.96</v>
      </c>
      <c r="F1451" s="10">
        <v>1545234.5817410001</v>
      </c>
      <c r="G1451" s="10">
        <v>1597524.4579600301</v>
      </c>
      <c r="H1451" s="16">
        <v>-3.2731815753104798E-2</v>
      </c>
      <c r="I1451" s="10">
        <v>-52289.876219026301</v>
      </c>
      <c r="J1451" s="10">
        <v>1988.8212800414401</v>
      </c>
      <c r="K1451" s="10">
        <v>2056.1218826709601</v>
      </c>
      <c r="L1451" s="10" t="s">
        <v>27</v>
      </c>
      <c r="M1451" s="10" t="s">
        <v>89</v>
      </c>
    </row>
    <row r="1452" spans="1:13" x14ac:dyDescent="0.25">
      <c r="A1452" s="4" t="s">
        <v>4310</v>
      </c>
      <c r="B1452" s="9">
        <v>4140</v>
      </c>
      <c r="C1452" s="9" t="s">
        <v>4311</v>
      </c>
      <c r="D1452" s="9" t="s">
        <v>4312</v>
      </c>
      <c r="E1452" s="10">
        <v>483.44</v>
      </c>
      <c r="F1452" s="10">
        <v>2683507.53893492</v>
      </c>
      <c r="G1452" s="10">
        <v>2472470.4266989599</v>
      </c>
      <c r="H1452" s="16">
        <v>8.5354756909153104E-2</v>
      </c>
      <c r="I1452" s="10">
        <v>211037.11223596</v>
      </c>
      <c r="J1452" s="10">
        <v>5550.8595460345005</v>
      </c>
      <c r="K1452" s="10">
        <v>5114.3273760941602</v>
      </c>
      <c r="L1452" s="10" t="s">
        <v>27</v>
      </c>
      <c r="M1452" s="10" t="s">
        <v>14</v>
      </c>
    </row>
    <row r="1453" spans="1:13" x14ac:dyDescent="0.25">
      <c r="A1453" s="4" t="s">
        <v>4313</v>
      </c>
      <c r="B1453" s="9">
        <v>4141</v>
      </c>
      <c r="C1453" s="9" t="s">
        <v>4314</v>
      </c>
      <c r="D1453" s="9" t="s">
        <v>4315</v>
      </c>
      <c r="E1453" s="10">
        <v>321.73</v>
      </c>
      <c r="F1453" s="10">
        <v>3592389.9946785099</v>
      </c>
      <c r="G1453" s="10">
        <v>3465510.3482570001</v>
      </c>
      <c r="H1453" s="16">
        <v>3.6612110099547103E-2</v>
      </c>
      <c r="I1453" s="10">
        <v>126879.646421506</v>
      </c>
      <c r="J1453" s="10">
        <v>11165.853338757701</v>
      </c>
      <c r="K1453" s="10">
        <v>10771.4864894694</v>
      </c>
      <c r="L1453" s="10" t="s">
        <v>27</v>
      </c>
      <c r="M1453" s="10" t="s">
        <v>14</v>
      </c>
    </row>
    <row r="1454" spans="1:13" x14ac:dyDescent="0.25">
      <c r="A1454" s="4" t="s">
        <v>4316</v>
      </c>
      <c r="B1454" s="9">
        <v>4142</v>
      </c>
      <c r="C1454" s="9" t="s">
        <v>4317</v>
      </c>
      <c r="D1454" s="9" t="s">
        <v>4318</v>
      </c>
      <c r="E1454" s="10">
        <v>254.02</v>
      </c>
      <c r="F1454" s="10">
        <v>4692996.7467740402</v>
      </c>
      <c r="G1454" s="10">
        <v>4878328.3146262299</v>
      </c>
      <c r="H1454" s="16">
        <v>-3.7990794366285698E-2</v>
      </c>
      <c r="I1454" s="10">
        <v>-185331.56785219401</v>
      </c>
      <c r="J1454" s="10">
        <v>18474.910427423201</v>
      </c>
      <c r="K1454" s="10">
        <v>19204.5048209835</v>
      </c>
      <c r="L1454" s="10" t="s">
        <v>27</v>
      </c>
      <c r="M1454" s="10" t="s">
        <v>14</v>
      </c>
    </row>
    <row r="1455" spans="1:13" x14ac:dyDescent="0.25">
      <c r="A1455" s="4" t="s">
        <v>4319</v>
      </c>
      <c r="B1455" s="9">
        <v>4143</v>
      </c>
      <c r="C1455" s="9" t="s">
        <v>4320</v>
      </c>
      <c r="D1455" s="9" t="s">
        <v>4321</v>
      </c>
      <c r="E1455" s="10">
        <v>836.29</v>
      </c>
      <c r="F1455" s="10">
        <v>971955.02921603003</v>
      </c>
      <c r="G1455" s="10">
        <v>1120209.51177697</v>
      </c>
      <c r="H1455" s="16">
        <v>-0.13234531665934701</v>
      </c>
      <c r="I1455" s="10">
        <v>-148254.48256093499</v>
      </c>
      <c r="J1455" s="10">
        <v>1162.22246973661</v>
      </c>
      <c r="K1455" s="10">
        <v>1339.4988721340301</v>
      </c>
      <c r="L1455" s="10" t="s">
        <v>13</v>
      </c>
      <c r="M1455" s="10" t="s">
        <v>14</v>
      </c>
    </row>
    <row r="1456" spans="1:13" x14ac:dyDescent="0.25">
      <c r="A1456" s="4" t="s">
        <v>4322</v>
      </c>
      <c r="B1456" s="9">
        <v>4149</v>
      </c>
      <c r="C1456" s="9" t="s">
        <v>4266</v>
      </c>
      <c r="D1456" s="9" t="s">
        <v>4267</v>
      </c>
      <c r="E1456" s="10">
        <v>361.42</v>
      </c>
      <c r="F1456" s="10">
        <v>1689347.1050143</v>
      </c>
      <c r="G1456" s="10">
        <v>1925694.04867063</v>
      </c>
      <c r="H1456" s="16">
        <v>-0.12273338218991101</v>
      </c>
      <c r="I1456" s="10">
        <v>-236346.94365632901</v>
      </c>
      <c r="J1456" s="10">
        <v>4674.1937496937098</v>
      </c>
      <c r="K1456" s="10">
        <v>5328.13360818613</v>
      </c>
      <c r="L1456" s="10" t="s">
        <v>27</v>
      </c>
      <c r="M1456" s="10" t="s">
        <v>14</v>
      </c>
    </row>
    <row r="1457" spans="1:13" x14ac:dyDescent="0.25">
      <c r="A1457" s="4" t="s">
        <v>4323</v>
      </c>
      <c r="B1457" s="9">
        <v>4150</v>
      </c>
      <c r="C1457" s="9" t="s">
        <v>4269</v>
      </c>
      <c r="D1457" s="9" t="s">
        <v>4270</v>
      </c>
      <c r="E1457" s="10">
        <v>122.33</v>
      </c>
      <c r="F1457" s="10">
        <v>927500.01546749996</v>
      </c>
      <c r="G1457" s="10">
        <v>725651.88576879399</v>
      </c>
      <c r="H1457" s="16">
        <v>0.27816110404627098</v>
      </c>
      <c r="I1457" s="10">
        <v>201848.12969870601</v>
      </c>
      <c r="J1457" s="10">
        <v>7581.9505883062202</v>
      </c>
      <c r="K1457" s="10">
        <v>5931.9209169361002</v>
      </c>
      <c r="L1457" s="10" t="s">
        <v>88</v>
      </c>
      <c r="M1457" s="10" t="s">
        <v>89</v>
      </c>
    </row>
    <row r="1458" spans="1:13" x14ac:dyDescent="0.25">
      <c r="A1458" s="4" t="s">
        <v>4324</v>
      </c>
      <c r="B1458" s="9">
        <v>4153</v>
      </c>
      <c r="C1458" s="9" t="s">
        <v>4325</v>
      </c>
      <c r="D1458" s="9" t="s">
        <v>4326</v>
      </c>
      <c r="E1458" s="10">
        <v>961.1</v>
      </c>
      <c r="F1458" s="10">
        <v>2612835.5831398601</v>
      </c>
      <c r="G1458" s="10">
        <v>2622456.4356464599</v>
      </c>
      <c r="H1458" s="16">
        <v>-3.66864149803492E-3</v>
      </c>
      <c r="I1458" s="10">
        <v>-9620.8525066012498</v>
      </c>
      <c r="J1458" s="10">
        <v>2718.58868290486</v>
      </c>
      <c r="K1458" s="10">
        <v>2728.5989341863101</v>
      </c>
      <c r="L1458" s="10" t="s">
        <v>13</v>
      </c>
      <c r="M1458" s="10" t="s">
        <v>14</v>
      </c>
    </row>
    <row r="1459" spans="1:13" x14ac:dyDescent="0.25">
      <c r="A1459" s="4" t="s">
        <v>4327</v>
      </c>
      <c r="B1459" s="9">
        <v>4154</v>
      </c>
      <c r="C1459" s="9" t="s">
        <v>4328</v>
      </c>
      <c r="D1459" s="9" t="s">
        <v>4329</v>
      </c>
      <c r="E1459" s="10">
        <v>208.15</v>
      </c>
      <c r="F1459" s="10">
        <v>731922.98278104002</v>
      </c>
      <c r="G1459" s="10">
        <v>916300.31869243097</v>
      </c>
      <c r="H1459" s="16">
        <v>-0.20121932967839601</v>
      </c>
      <c r="I1459" s="10">
        <v>-184377.33591139101</v>
      </c>
      <c r="J1459" s="10">
        <v>3516.32468307009</v>
      </c>
      <c r="K1459" s="10">
        <v>4402.1153912679902</v>
      </c>
      <c r="L1459" s="10" t="s">
        <v>27</v>
      </c>
      <c r="M1459" s="10" t="s">
        <v>43</v>
      </c>
    </row>
    <row r="1460" spans="1:13" x14ac:dyDescent="0.25">
      <c r="A1460" s="4" t="s">
        <v>4330</v>
      </c>
      <c r="B1460" s="9">
        <v>4157</v>
      </c>
      <c r="C1460" s="9" t="s">
        <v>4331</v>
      </c>
      <c r="D1460" s="9" t="s">
        <v>4332</v>
      </c>
      <c r="E1460" s="10">
        <v>594.4</v>
      </c>
      <c r="F1460" s="10">
        <v>1608947.43972545</v>
      </c>
      <c r="G1460" s="10">
        <v>1268442.5648813299</v>
      </c>
      <c r="H1460" s="16">
        <v>0.26844327387892603</v>
      </c>
      <c r="I1460" s="10">
        <v>340504.87484412501</v>
      </c>
      <c r="J1460" s="10">
        <v>2706.8429335892502</v>
      </c>
      <c r="K1460" s="10">
        <v>2133.98816433601</v>
      </c>
      <c r="L1460" s="10" t="s">
        <v>27</v>
      </c>
      <c r="M1460" s="10" t="s">
        <v>14</v>
      </c>
    </row>
    <row r="1461" spans="1:13" x14ac:dyDescent="0.25">
      <c r="A1461" s="4" t="s">
        <v>4333</v>
      </c>
      <c r="B1461" s="9">
        <v>4158</v>
      </c>
      <c r="C1461" s="9" t="s">
        <v>4334</v>
      </c>
      <c r="D1461" s="9" t="s">
        <v>4335</v>
      </c>
      <c r="E1461" s="10">
        <v>25006.71</v>
      </c>
      <c r="F1461" s="10">
        <v>43845073.575285502</v>
      </c>
      <c r="G1461" s="10">
        <v>52440149.9400644</v>
      </c>
      <c r="H1461" s="16">
        <v>-0.16390258942055799</v>
      </c>
      <c r="I1461" s="10">
        <v>-8595076.3647788893</v>
      </c>
      <c r="J1461" s="10">
        <v>1753.3323486090501</v>
      </c>
      <c r="K1461" s="10">
        <v>2097.0431512207902</v>
      </c>
      <c r="L1461" s="10" t="s">
        <v>27</v>
      </c>
      <c r="M1461" s="10" t="s">
        <v>14</v>
      </c>
    </row>
    <row r="1462" spans="1:13" x14ac:dyDescent="0.25">
      <c r="A1462" s="4" t="s">
        <v>4336</v>
      </c>
      <c r="B1462" s="9">
        <v>4159</v>
      </c>
      <c r="C1462" s="9" t="s">
        <v>4337</v>
      </c>
      <c r="D1462" s="9" t="s">
        <v>4338</v>
      </c>
      <c r="E1462" s="10">
        <v>3385.45</v>
      </c>
      <c r="F1462" s="10">
        <v>10610879.544826001</v>
      </c>
      <c r="G1462" s="10">
        <v>10642331.245835001</v>
      </c>
      <c r="H1462" s="16">
        <v>-2.9553394160032301E-3</v>
      </c>
      <c r="I1462" s="10">
        <v>-31451.701008979198</v>
      </c>
      <c r="J1462" s="10">
        <v>3134.2597128375801</v>
      </c>
      <c r="K1462" s="10">
        <v>3143.5499699700099</v>
      </c>
      <c r="L1462" s="10" t="s">
        <v>13</v>
      </c>
      <c r="M1462" s="10" t="s">
        <v>14</v>
      </c>
    </row>
    <row r="1463" spans="1:13" x14ac:dyDescent="0.25">
      <c r="A1463" s="4" t="s">
        <v>4339</v>
      </c>
      <c r="B1463" s="9">
        <v>4160</v>
      </c>
      <c r="C1463" s="9" t="s">
        <v>4340</v>
      </c>
      <c r="D1463" s="9" t="s">
        <v>4341</v>
      </c>
      <c r="E1463" s="10">
        <v>960.33</v>
      </c>
      <c r="F1463" s="10">
        <v>4409856.07525256</v>
      </c>
      <c r="G1463" s="10">
        <v>4167798.8829477001</v>
      </c>
      <c r="H1463" s="16">
        <v>5.8077944522519902E-2</v>
      </c>
      <c r="I1463" s="10">
        <v>242057.19230485801</v>
      </c>
      <c r="J1463" s="10">
        <v>4592.0215709730601</v>
      </c>
      <c r="K1463" s="10">
        <v>4339.9653066630299</v>
      </c>
      <c r="L1463" s="10" t="s">
        <v>13</v>
      </c>
      <c r="M1463" s="10" t="s">
        <v>14</v>
      </c>
    </row>
    <row r="1464" spans="1:13" x14ac:dyDescent="0.25">
      <c r="A1464" s="4" t="s">
        <v>4342</v>
      </c>
      <c r="B1464" s="9">
        <v>4161</v>
      </c>
      <c r="C1464" s="9" t="s">
        <v>4343</v>
      </c>
      <c r="D1464" s="9" t="s">
        <v>4344</v>
      </c>
      <c r="E1464" s="10">
        <v>872.98</v>
      </c>
      <c r="F1464" s="10">
        <v>6976975.7207738403</v>
      </c>
      <c r="G1464" s="10">
        <v>6187995.7737628696</v>
      </c>
      <c r="H1464" s="16">
        <v>0.12750169454805599</v>
      </c>
      <c r="I1464" s="10">
        <v>788979.94701097405</v>
      </c>
      <c r="J1464" s="10">
        <v>7992.1369570595398</v>
      </c>
      <c r="K1464" s="10">
        <v>7088.3591534317702</v>
      </c>
      <c r="L1464" s="10" t="s">
        <v>27</v>
      </c>
      <c r="M1464" s="10" t="s">
        <v>297</v>
      </c>
    </row>
    <row r="1465" spans="1:13" x14ac:dyDescent="0.25">
      <c r="A1465" s="4" t="s">
        <v>4345</v>
      </c>
      <c r="B1465" s="9">
        <v>4162</v>
      </c>
      <c r="C1465" s="9" t="s">
        <v>4346</v>
      </c>
      <c r="D1465" s="9" t="s">
        <v>4347</v>
      </c>
      <c r="E1465" s="10">
        <v>16042.35</v>
      </c>
      <c r="F1465" s="10">
        <v>27796207.226591501</v>
      </c>
      <c r="G1465" s="10">
        <v>32880105.905617502</v>
      </c>
      <c r="H1465" s="16">
        <v>-0.154619291483407</v>
      </c>
      <c r="I1465" s="10">
        <v>-5083898.6790259602</v>
      </c>
      <c r="J1465" s="10">
        <v>1732.6767728288901</v>
      </c>
      <c r="K1465" s="10">
        <v>2049.58163271699</v>
      </c>
      <c r="L1465" s="10" t="s">
        <v>27</v>
      </c>
      <c r="M1465" s="10" t="s">
        <v>89</v>
      </c>
    </row>
    <row r="1466" spans="1:13" x14ac:dyDescent="0.25">
      <c r="A1466" s="4" t="s">
        <v>4348</v>
      </c>
      <c r="B1466" s="9">
        <v>4163</v>
      </c>
      <c r="C1466" s="9" t="s">
        <v>4349</v>
      </c>
      <c r="D1466" s="9" t="s">
        <v>4350</v>
      </c>
      <c r="E1466" s="10">
        <v>577.69000000000005</v>
      </c>
      <c r="F1466" s="10">
        <v>408838.02640693</v>
      </c>
      <c r="G1466" s="10">
        <v>651467.58363099396</v>
      </c>
      <c r="H1466" s="16">
        <v>-0.37243534954072999</v>
      </c>
      <c r="I1466" s="10">
        <v>-242629.55722406399</v>
      </c>
      <c r="J1466" s="10">
        <v>707.71179422688601</v>
      </c>
      <c r="K1466" s="10">
        <v>1127.71137397392</v>
      </c>
      <c r="L1466" s="10" t="s">
        <v>27</v>
      </c>
      <c r="M1466" s="10" t="s">
        <v>14</v>
      </c>
    </row>
    <row r="1467" spans="1:13" x14ac:dyDescent="0.25">
      <c r="A1467" s="4" t="s">
        <v>4351</v>
      </c>
      <c r="B1467" s="9">
        <v>4167</v>
      </c>
      <c r="C1467" s="9" t="s">
        <v>4352</v>
      </c>
      <c r="D1467" s="9" t="s">
        <v>4353</v>
      </c>
      <c r="E1467" s="10">
        <v>8122.81</v>
      </c>
      <c r="F1467" s="10">
        <v>5727647.8891616603</v>
      </c>
      <c r="G1467" s="10">
        <v>5089513.30887058</v>
      </c>
      <c r="H1467" s="16">
        <v>0.125382240219093</v>
      </c>
      <c r="I1467" s="10">
        <v>638134.58029108006</v>
      </c>
      <c r="J1467" s="10">
        <v>705.131338682261</v>
      </c>
      <c r="K1467" s="10">
        <v>626.57052286962005</v>
      </c>
      <c r="L1467" s="10" t="s">
        <v>88</v>
      </c>
      <c r="M1467" s="10" t="s">
        <v>14</v>
      </c>
    </row>
    <row r="1468" spans="1:13" x14ac:dyDescent="0.25">
      <c r="A1468" s="4" t="s">
        <v>4354</v>
      </c>
      <c r="B1468" s="9">
        <v>4168</v>
      </c>
      <c r="C1468" s="9" t="s">
        <v>4355</v>
      </c>
      <c r="D1468" s="9" t="s">
        <v>4356</v>
      </c>
      <c r="E1468" s="10">
        <v>26672.78</v>
      </c>
      <c r="F1468" s="10">
        <v>44167881.828916103</v>
      </c>
      <c r="G1468" s="10">
        <v>50139652.460057698</v>
      </c>
      <c r="H1468" s="16">
        <v>-0.119102752774339</v>
      </c>
      <c r="I1468" s="10">
        <v>-5971770.6311415099</v>
      </c>
      <c r="J1468" s="10">
        <v>1655.91594985285</v>
      </c>
      <c r="K1468" s="10">
        <v>1879.8060217216801</v>
      </c>
      <c r="L1468" s="10" t="s">
        <v>27</v>
      </c>
      <c r="M1468" s="10" t="s">
        <v>14</v>
      </c>
    </row>
    <row r="1469" spans="1:13" x14ac:dyDescent="0.25">
      <c r="A1469" s="4" t="s">
        <v>4357</v>
      </c>
      <c r="B1469" s="9">
        <v>4169</v>
      </c>
      <c r="C1469" s="9" t="s">
        <v>4358</v>
      </c>
      <c r="D1469" s="9" t="s">
        <v>4359</v>
      </c>
      <c r="E1469" s="10">
        <v>10940.05</v>
      </c>
      <c r="F1469" s="10">
        <v>36177117.867686301</v>
      </c>
      <c r="G1469" s="10">
        <v>36280700.999145404</v>
      </c>
      <c r="H1469" s="16">
        <v>-2.8550476866901998E-3</v>
      </c>
      <c r="I1469" s="10">
        <v>-103583.131459109</v>
      </c>
      <c r="J1469" s="10">
        <v>3306.8512363002301</v>
      </c>
      <c r="K1469" s="10">
        <v>3316.31948657871</v>
      </c>
      <c r="L1469" s="10" t="s">
        <v>13</v>
      </c>
      <c r="M1469" s="10" t="s">
        <v>14</v>
      </c>
    </row>
    <row r="1470" spans="1:13" x14ac:dyDescent="0.25">
      <c r="A1470" s="4" t="s">
        <v>4360</v>
      </c>
      <c r="B1470" s="9">
        <v>4170</v>
      </c>
      <c r="C1470" s="9" t="s">
        <v>4361</v>
      </c>
      <c r="D1470" s="9" t="s">
        <v>4362</v>
      </c>
      <c r="E1470" s="10">
        <v>5593.28</v>
      </c>
      <c r="F1470" s="10">
        <v>32092542.857158601</v>
      </c>
      <c r="G1470" s="10">
        <v>30980051.8075094</v>
      </c>
      <c r="H1470" s="16">
        <v>3.5909915727756501E-2</v>
      </c>
      <c r="I1470" s="10">
        <v>1112491.0496491899</v>
      </c>
      <c r="J1470" s="10">
        <v>5737.6964602448998</v>
      </c>
      <c r="K1470" s="10">
        <v>5538.7986668840804</v>
      </c>
      <c r="L1470" s="10" t="s">
        <v>13</v>
      </c>
      <c r="M1470" s="10" t="s">
        <v>14</v>
      </c>
    </row>
    <row r="1471" spans="1:13" x14ac:dyDescent="0.25">
      <c r="A1471" s="4" t="s">
        <v>4363</v>
      </c>
      <c r="B1471" s="9">
        <v>4171</v>
      </c>
      <c r="C1471" s="9" t="s">
        <v>4364</v>
      </c>
      <c r="D1471" s="9" t="s">
        <v>4365</v>
      </c>
      <c r="E1471" s="10">
        <v>4410.9399999999996</v>
      </c>
      <c r="F1471" s="10">
        <v>37658010.875551797</v>
      </c>
      <c r="G1471" s="10">
        <v>41327561.006624296</v>
      </c>
      <c r="H1471" s="16">
        <v>-8.8791838707449E-2</v>
      </c>
      <c r="I1471" s="10">
        <v>-3669550.1310724402</v>
      </c>
      <c r="J1471" s="10">
        <v>8537.4117252902597</v>
      </c>
      <c r="K1471" s="10">
        <v>9369.3319352845992</v>
      </c>
      <c r="L1471" s="10" t="s">
        <v>13</v>
      </c>
      <c r="M1471" s="10" t="s">
        <v>14</v>
      </c>
    </row>
    <row r="1472" spans="1:13" x14ac:dyDescent="0.25">
      <c r="A1472" s="4" t="s">
        <v>4366</v>
      </c>
      <c r="B1472" s="9">
        <v>4172</v>
      </c>
      <c r="C1472" s="9" t="s">
        <v>4367</v>
      </c>
      <c r="D1472" s="9" t="s">
        <v>4368</v>
      </c>
      <c r="E1472" s="10">
        <v>11456.55</v>
      </c>
      <c r="F1472" s="10">
        <v>18764924.465034701</v>
      </c>
      <c r="G1472" s="10">
        <v>15285279.4937244</v>
      </c>
      <c r="H1472" s="16">
        <v>0.22764680048794</v>
      </c>
      <c r="I1472" s="10">
        <v>3479644.97131029</v>
      </c>
      <c r="J1472" s="10">
        <v>1637.92105520726</v>
      </c>
      <c r="K1472" s="10">
        <v>1334.1956779069101</v>
      </c>
      <c r="L1472" s="10" t="s">
        <v>27</v>
      </c>
      <c r="M1472" s="10" t="s">
        <v>14</v>
      </c>
    </row>
    <row r="1473" spans="1:13" x14ac:dyDescent="0.25">
      <c r="A1473" s="4" t="s">
        <v>4369</v>
      </c>
      <c r="B1473" s="9">
        <v>4273</v>
      </c>
      <c r="C1473" s="9" t="s">
        <v>4370</v>
      </c>
      <c r="D1473" s="9" t="s">
        <v>4371</v>
      </c>
      <c r="E1473" s="10">
        <v>1605.9</v>
      </c>
      <c r="F1473" s="10">
        <v>3485880.8377822801</v>
      </c>
      <c r="G1473" s="10">
        <v>2518102.3343088501</v>
      </c>
      <c r="H1473" s="16">
        <v>0.38432850416266501</v>
      </c>
      <c r="I1473" s="10">
        <v>967778.50347343402</v>
      </c>
      <c r="J1473" s="10">
        <v>2170.67117366105</v>
      </c>
      <c r="K1473" s="10">
        <v>1568.0318415274</v>
      </c>
      <c r="L1473" s="10" t="s">
        <v>27</v>
      </c>
      <c r="M1473" s="10" t="s">
        <v>14</v>
      </c>
    </row>
    <row r="1474" spans="1:13" x14ac:dyDescent="0.25">
      <c r="A1474" s="4" t="s">
        <v>4372</v>
      </c>
      <c r="B1474" s="9">
        <v>4274</v>
      </c>
      <c r="C1474" s="9" t="s">
        <v>4373</v>
      </c>
      <c r="D1474" s="9" t="s">
        <v>4374</v>
      </c>
      <c r="E1474" s="10">
        <v>2273.37</v>
      </c>
      <c r="F1474" s="10">
        <v>13847097.8170854</v>
      </c>
      <c r="G1474" s="10">
        <v>11362190.219997199</v>
      </c>
      <c r="H1474" s="16">
        <v>0.21869970040765699</v>
      </c>
      <c r="I1474" s="10">
        <v>2484907.5970882</v>
      </c>
      <c r="J1474" s="10">
        <v>6091.0005045749003</v>
      </c>
      <c r="K1474" s="10">
        <v>4997.9502764606004</v>
      </c>
      <c r="L1474" s="10" t="s">
        <v>13</v>
      </c>
      <c r="M1474" s="10" t="s">
        <v>14</v>
      </c>
    </row>
    <row r="1475" spans="1:13" x14ac:dyDescent="0.25">
      <c r="A1475" s="4" t="s">
        <v>4375</v>
      </c>
      <c r="B1475" s="9">
        <v>4275</v>
      </c>
      <c r="C1475" s="9" t="s">
        <v>4376</v>
      </c>
      <c r="D1475" s="9" t="s">
        <v>4377</v>
      </c>
      <c r="E1475" s="10">
        <v>2376.88</v>
      </c>
      <c r="F1475" s="10">
        <v>25256079.4133479</v>
      </c>
      <c r="G1475" s="10">
        <v>21103506.368072901</v>
      </c>
      <c r="H1475" s="16">
        <v>0.19677171048491601</v>
      </c>
      <c r="I1475" s="10">
        <v>4152573.0452750302</v>
      </c>
      <c r="J1475" s="10">
        <v>10625.727598089899</v>
      </c>
      <c r="K1475" s="10">
        <v>8878.6587324866596</v>
      </c>
      <c r="L1475" s="10" t="s">
        <v>13</v>
      </c>
      <c r="M1475" s="10" t="s">
        <v>14</v>
      </c>
    </row>
    <row r="1476" spans="1:13" x14ac:dyDescent="0.25">
      <c r="A1476" s="4" t="s">
        <v>4378</v>
      </c>
      <c r="B1476" s="9">
        <v>4276</v>
      </c>
      <c r="C1476" s="9" t="s">
        <v>4379</v>
      </c>
      <c r="D1476" s="9" t="s">
        <v>4380</v>
      </c>
      <c r="E1476" s="10">
        <v>1981.65</v>
      </c>
      <c r="F1476" s="10">
        <v>25927644.786530599</v>
      </c>
      <c r="G1476" s="10">
        <v>27362283.816470001</v>
      </c>
      <c r="H1476" s="16">
        <v>-5.2431260473800298E-2</v>
      </c>
      <c r="I1476" s="10">
        <v>-1434639.02993939</v>
      </c>
      <c r="J1476" s="10">
        <v>13083.8668718142</v>
      </c>
      <c r="K1476" s="10">
        <v>13807.828736895999</v>
      </c>
      <c r="L1476" s="10" t="s">
        <v>13</v>
      </c>
      <c r="M1476" s="10" t="s">
        <v>14</v>
      </c>
    </row>
    <row r="1477" spans="1:13" x14ac:dyDescent="0.25">
      <c r="A1477" s="4" t="s">
        <v>4381</v>
      </c>
      <c r="B1477" s="9">
        <v>4277</v>
      </c>
      <c r="C1477" s="9" t="s">
        <v>4382</v>
      </c>
      <c r="D1477" s="9" t="s">
        <v>4383</v>
      </c>
      <c r="E1477" s="10">
        <v>2976.79</v>
      </c>
      <c r="F1477" s="10">
        <v>1765144.0750869999</v>
      </c>
      <c r="G1477" s="10">
        <v>3479206.4240252301</v>
      </c>
      <c r="H1477" s="16">
        <v>-0.49265899749494102</v>
      </c>
      <c r="I1477" s="10">
        <v>-1714062.34893823</v>
      </c>
      <c r="J1477" s="10">
        <v>592.96896156161495</v>
      </c>
      <c r="K1477" s="10">
        <v>1168.7779198482999</v>
      </c>
      <c r="L1477" s="10" t="s">
        <v>88</v>
      </c>
      <c r="M1477" s="10" t="s">
        <v>206</v>
      </c>
    </row>
    <row r="1478" spans="1:13" x14ac:dyDescent="0.25">
      <c r="A1478" s="4" t="s">
        <v>4384</v>
      </c>
      <c r="B1478" s="9">
        <v>4278</v>
      </c>
      <c r="C1478" s="9" t="s">
        <v>4385</v>
      </c>
      <c r="D1478" s="9" t="s">
        <v>4386</v>
      </c>
      <c r="E1478" s="10">
        <v>4919.17</v>
      </c>
      <c r="F1478" s="10">
        <v>3807611.1387308198</v>
      </c>
      <c r="G1478" s="10">
        <v>4833161.6169608599</v>
      </c>
      <c r="H1478" s="16">
        <v>-0.21219039616451199</v>
      </c>
      <c r="I1478" s="10">
        <v>-1025550.4782300401</v>
      </c>
      <c r="J1478" s="10">
        <v>774.03528211686501</v>
      </c>
      <c r="K1478" s="10">
        <v>982.51567174154604</v>
      </c>
      <c r="L1478" s="10" t="s">
        <v>13</v>
      </c>
      <c r="M1478" s="10" t="s">
        <v>14</v>
      </c>
    </row>
    <row r="1479" spans="1:13" x14ac:dyDescent="0.25">
      <c r="A1479" s="4" t="s">
        <v>4387</v>
      </c>
      <c r="B1479" s="9">
        <v>4279</v>
      </c>
      <c r="C1479" s="9" t="s">
        <v>4388</v>
      </c>
      <c r="D1479" s="9" t="s">
        <v>4389</v>
      </c>
      <c r="E1479" s="10">
        <v>1230.26</v>
      </c>
      <c r="F1479" s="10">
        <v>670645.00800027</v>
      </c>
      <c r="G1479" s="10">
        <v>914428.71659504098</v>
      </c>
      <c r="H1479" s="16">
        <v>-0.26659673320685101</v>
      </c>
      <c r="I1479" s="10">
        <v>-243783.70859477099</v>
      </c>
      <c r="J1479" s="10">
        <v>545.12461430939004</v>
      </c>
      <c r="K1479" s="10">
        <v>743.28086469123696</v>
      </c>
      <c r="L1479" s="10" t="s">
        <v>27</v>
      </c>
      <c r="M1479" s="10" t="s">
        <v>14</v>
      </c>
    </row>
    <row r="1480" spans="1:13" x14ac:dyDescent="0.25">
      <c r="A1480" s="4" t="s">
        <v>4390</v>
      </c>
      <c r="B1480" s="9">
        <v>4280</v>
      </c>
      <c r="C1480" s="9" t="s">
        <v>4391</v>
      </c>
      <c r="D1480" s="9" t="s">
        <v>4392</v>
      </c>
      <c r="E1480" s="10">
        <v>2098.75</v>
      </c>
      <c r="F1480" s="10">
        <v>1686084.7090384001</v>
      </c>
      <c r="G1480" s="10">
        <v>2003833.4237045799</v>
      </c>
      <c r="H1480" s="16">
        <v>-0.15857042352290099</v>
      </c>
      <c r="I1480" s="10">
        <v>-317748.71466617897</v>
      </c>
      <c r="J1480" s="10">
        <v>803.37568030418095</v>
      </c>
      <c r="K1480" s="10">
        <v>954.77471052034798</v>
      </c>
      <c r="L1480" s="10" t="s">
        <v>27</v>
      </c>
      <c r="M1480" s="10" t="s">
        <v>14</v>
      </c>
    </row>
    <row r="1481" spans="1:13" x14ac:dyDescent="0.25">
      <c r="A1481" s="4" t="s">
        <v>4393</v>
      </c>
      <c r="B1481" s="9">
        <v>4281</v>
      </c>
      <c r="C1481" s="9" t="s">
        <v>4394</v>
      </c>
      <c r="D1481" s="9" t="s">
        <v>4395</v>
      </c>
      <c r="E1481" s="10">
        <v>1387.51</v>
      </c>
      <c r="F1481" s="10">
        <v>695302.74210998998</v>
      </c>
      <c r="G1481" s="10">
        <v>852698.95211560896</v>
      </c>
      <c r="H1481" s="16">
        <v>-0.18458590762320901</v>
      </c>
      <c r="I1481" s="10">
        <v>-157396.21000561901</v>
      </c>
      <c r="J1481" s="10">
        <v>501.11548176949401</v>
      </c>
      <c r="K1481" s="10">
        <v>614.553374113058</v>
      </c>
      <c r="L1481" s="10" t="s">
        <v>13</v>
      </c>
      <c r="M1481" s="10" t="s">
        <v>43</v>
      </c>
    </row>
    <row r="1482" spans="1:13" x14ac:dyDescent="0.25">
      <c r="A1482" s="4" t="s">
        <v>4396</v>
      </c>
      <c r="B1482" s="9">
        <v>4282</v>
      </c>
      <c r="C1482" s="9" t="s">
        <v>4397</v>
      </c>
      <c r="D1482" s="9" t="s">
        <v>4398</v>
      </c>
      <c r="E1482" s="10">
        <v>800.54</v>
      </c>
      <c r="F1482" s="10">
        <v>622695.24271726003</v>
      </c>
      <c r="G1482" s="10">
        <v>747143.88979909604</v>
      </c>
      <c r="H1482" s="16">
        <v>-0.16656583662258101</v>
      </c>
      <c r="I1482" s="10">
        <v>-124448.647081836</v>
      </c>
      <c r="J1482" s="10">
        <v>777.84400869070896</v>
      </c>
      <c r="K1482" s="10">
        <v>933.29988482661201</v>
      </c>
      <c r="L1482" s="10" t="s">
        <v>13</v>
      </c>
      <c r="M1482" s="10" t="s">
        <v>43</v>
      </c>
    </row>
    <row r="1483" spans="1:13" x14ac:dyDescent="0.25">
      <c r="A1483" s="4" t="s">
        <v>4399</v>
      </c>
      <c r="B1483" s="9">
        <v>4283</v>
      </c>
      <c r="C1483" s="9" t="s">
        <v>4400</v>
      </c>
      <c r="D1483" s="9" t="s">
        <v>4401</v>
      </c>
      <c r="E1483" s="10">
        <v>8346.24</v>
      </c>
      <c r="F1483" s="10">
        <v>7313522.5467267605</v>
      </c>
      <c r="G1483" s="10">
        <v>7865255.0638757804</v>
      </c>
      <c r="H1483" s="16">
        <v>-7.0148076911462104E-2</v>
      </c>
      <c r="I1483" s="10">
        <v>-551732.51714902499</v>
      </c>
      <c r="J1483" s="10">
        <v>876.26554553029405</v>
      </c>
      <c r="K1483" s="10">
        <v>942.37106336215902</v>
      </c>
      <c r="L1483" s="10" t="s">
        <v>27</v>
      </c>
      <c r="M1483" s="10" t="s">
        <v>71</v>
      </c>
    </row>
    <row r="1484" spans="1:13" x14ac:dyDescent="0.25">
      <c r="A1484" s="4" t="s">
        <v>4402</v>
      </c>
      <c r="B1484" s="9">
        <v>4284</v>
      </c>
      <c r="C1484" s="9" t="s">
        <v>4403</v>
      </c>
      <c r="D1484" s="9" t="s">
        <v>4404</v>
      </c>
      <c r="E1484" s="10">
        <v>6406.04</v>
      </c>
      <c r="F1484" s="10">
        <v>4515898.6419239696</v>
      </c>
      <c r="G1484" s="10">
        <v>8484341.3361050393</v>
      </c>
      <c r="H1484" s="16">
        <v>-0.46773727470079501</v>
      </c>
      <c r="I1484" s="10">
        <v>-3968442.6941810702</v>
      </c>
      <c r="J1484" s="10">
        <v>704.94387202140001</v>
      </c>
      <c r="K1484" s="10">
        <v>1324.4284044597</v>
      </c>
      <c r="L1484" s="10" t="s">
        <v>13</v>
      </c>
      <c r="M1484" s="10" t="s">
        <v>14</v>
      </c>
    </row>
    <row r="1485" spans="1:13" x14ac:dyDescent="0.25">
      <c r="A1485" s="4" t="s">
        <v>4405</v>
      </c>
      <c r="B1485" s="9">
        <v>4285</v>
      </c>
      <c r="C1485" s="9" t="s">
        <v>4406</v>
      </c>
      <c r="D1485" s="9" t="s">
        <v>4407</v>
      </c>
      <c r="E1485" s="10">
        <v>1251.42</v>
      </c>
      <c r="F1485" s="10">
        <v>2478865.1200394598</v>
      </c>
      <c r="G1485" s="10">
        <v>2623186.6347699799</v>
      </c>
      <c r="H1485" s="16">
        <v>-5.5017631158056197E-2</v>
      </c>
      <c r="I1485" s="10">
        <v>-144321.514730517</v>
      </c>
      <c r="J1485" s="10">
        <v>1980.84185967897</v>
      </c>
      <c r="K1485" s="10">
        <v>2096.1680608987999</v>
      </c>
      <c r="L1485" s="10" t="s">
        <v>13</v>
      </c>
      <c r="M1485" s="10" t="s">
        <v>14</v>
      </c>
    </row>
    <row r="1486" spans="1:13" x14ac:dyDescent="0.25">
      <c r="A1486" s="4" t="s">
        <v>4408</v>
      </c>
      <c r="B1486" s="9">
        <v>4286</v>
      </c>
      <c r="C1486" s="9" t="s">
        <v>4409</v>
      </c>
      <c r="D1486" s="9" t="s">
        <v>4410</v>
      </c>
      <c r="E1486" s="10">
        <v>625.97</v>
      </c>
      <c r="F1486" s="10">
        <v>2062070.8778665799</v>
      </c>
      <c r="G1486" s="10">
        <v>2154602.8660192098</v>
      </c>
      <c r="H1486" s="16">
        <v>-4.2946191900131603E-2</v>
      </c>
      <c r="I1486" s="10">
        <v>-92531.988152634804</v>
      </c>
      <c r="J1486" s="10">
        <v>3294.2008049372698</v>
      </c>
      <c r="K1486" s="10">
        <v>3442.0225666073702</v>
      </c>
      <c r="L1486" s="10" t="s">
        <v>27</v>
      </c>
      <c r="M1486" s="10" t="s">
        <v>14</v>
      </c>
    </row>
    <row r="1487" spans="1:13" x14ac:dyDescent="0.25">
      <c r="A1487" s="4" t="s">
        <v>4411</v>
      </c>
      <c r="B1487" s="9">
        <v>4287</v>
      </c>
      <c r="C1487" s="9" t="s">
        <v>4412</v>
      </c>
      <c r="D1487" s="9" t="s">
        <v>4413</v>
      </c>
      <c r="E1487" s="10">
        <v>142.4</v>
      </c>
      <c r="F1487" s="10">
        <v>552460.97764199995</v>
      </c>
      <c r="G1487" s="10">
        <v>830167.59790954704</v>
      </c>
      <c r="H1487" s="16">
        <v>-0.33451874171774798</v>
      </c>
      <c r="I1487" s="10">
        <v>-277706.62026754703</v>
      </c>
      <c r="J1487" s="10">
        <v>3879.64169692416</v>
      </c>
      <c r="K1487" s="10">
        <v>5829.8286370052401</v>
      </c>
      <c r="L1487" s="10" t="s">
        <v>88</v>
      </c>
      <c r="M1487" s="10" t="s">
        <v>84</v>
      </c>
    </row>
    <row r="1488" spans="1:13" x14ac:dyDescent="0.25">
      <c r="A1488" s="4" t="s">
        <v>4414</v>
      </c>
      <c r="B1488" s="9">
        <v>4288</v>
      </c>
      <c r="C1488" s="9" t="s">
        <v>4415</v>
      </c>
      <c r="D1488" s="9" t="s">
        <v>4416</v>
      </c>
      <c r="E1488" s="10">
        <v>15366.15</v>
      </c>
      <c r="F1488" s="10">
        <v>23380036.5370415</v>
      </c>
      <c r="G1488" s="10">
        <v>24860016.259886201</v>
      </c>
      <c r="H1488" s="16">
        <v>-5.9532532375399003E-2</v>
      </c>
      <c r="I1488" s="10">
        <v>-1479979.72284462</v>
      </c>
      <c r="J1488" s="10">
        <v>1521.52858959736</v>
      </c>
      <c r="K1488" s="10">
        <v>1617.84287280068</v>
      </c>
      <c r="L1488" s="10" t="s">
        <v>13</v>
      </c>
      <c r="M1488" s="10" t="s">
        <v>14</v>
      </c>
    </row>
    <row r="1489" spans="1:13" x14ac:dyDescent="0.25">
      <c r="A1489" s="4" t="s">
        <v>4417</v>
      </c>
      <c r="B1489" s="9">
        <v>4289</v>
      </c>
      <c r="C1489" s="9" t="s">
        <v>4418</v>
      </c>
      <c r="D1489" s="9" t="s">
        <v>4419</v>
      </c>
      <c r="E1489" s="10">
        <v>4655.74</v>
      </c>
      <c r="F1489" s="10">
        <v>12128777.0405405</v>
      </c>
      <c r="G1489" s="10">
        <v>11969820.6647499</v>
      </c>
      <c r="H1489" s="16">
        <v>1.32797625162984E-2</v>
      </c>
      <c r="I1489" s="10">
        <v>158956.375790561</v>
      </c>
      <c r="J1489" s="10">
        <v>2605.1233618158399</v>
      </c>
      <c r="K1489" s="10">
        <v>2570.9813401843599</v>
      </c>
      <c r="L1489" s="10" t="s">
        <v>13</v>
      </c>
      <c r="M1489" s="10" t="s">
        <v>14</v>
      </c>
    </row>
    <row r="1490" spans="1:13" x14ac:dyDescent="0.25">
      <c r="A1490" s="4" t="s">
        <v>4420</v>
      </c>
      <c r="B1490" s="9">
        <v>4290</v>
      </c>
      <c r="C1490" s="9" t="s">
        <v>4421</v>
      </c>
      <c r="D1490" s="9" t="s">
        <v>4422</v>
      </c>
      <c r="E1490" s="10">
        <v>619.75</v>
      </c>
      <c r="F1490" s="10">
        <v>2217358.0347200399</v>
      </c>
      <c r="G1490" s="10">
        <v>2285149.7139423899</v>
      </c>
      <c r="H1490" s="16">
        <v>-2.9666187212477199E-2</v>
      </c>
      <c r="I1490" s="10">
        <v>-67791.679222353705</v>
      </c>
      <c r="J1490" s="10">
        <v>3577.8265989835199</v>
      </c>
      <c r="K1490" s="10">
        <v>3687.2121241507002</v>
      </c>
      <c r="L1490" s="10" t="s">
        <v>13</v>
      </c>
      <c r="M1490" s="10" t="s">
        <v>14</v>
      </c>
    </row>
    <row r="1491" spans="1:13" x14ac:dyDescent="0.25">
      <c r="A1491" s="4" t="s">
        <v>4423</v>
      </c>
      <c r="B1491" s="9">
        <v>4291</v>
      </c>
      <c r="C1491" s="9" t="s">
        <v>4424</v>
      </c>
      <c r="D1491" s="9" t="s">
        <v>4425</v>
      </c>
      <c r="E1491" s="10">
        <v>233.66</v>
      </c>
      <c r="F1491" s="10">
        <v>979677.36441467004</v>
      </c>
      <c r="G1491" s="10">
        <v>1096783.2068962201</v>
      </c>
      <c r="H1491" s="16">
        <v>-0.106772096568609</v>
      </c>
      <c r="I1491" s="10">
        <v>-117105.842481552</v>
      </c>
      <c r="J1491" s="10">
        <v>4192.74742966135</v>
      </c>
      <c r="K1491" s="10">
        <v>4693.9279589840899</v>
      </c>
      <c r="L1491" s="10" t="s">
        <v>27</v>
      </c>
      <c r="M1491" s="10" t="s">
        <v>71</v>
      </c>
    </row>
    <row r="1492" spans="1:13" x14ac:dyDescent="0.25">
      <c r="A1492" s="4" t="s">
        <v>4426</v>
      </c>
      <c r="B1492" s="9">
        <v>4292</v>
      </c>
      <c r="C1492" s="9" t="s">
        <v>4427</v>
      </c>
      <c r="D1492" s="9" t="s">
        <v>4428</v>
      </c>
      <c r="E1492" s="10">
        <v>2814.62</v>
      </c>
      <c r="F1492" s="10">
        <v>1628168.21640874</v>
      </c>
      <c r="G1492" s="10">
        <v>1706018.6279956601</v>
      </c>
      <c r="H1492" s="16">
        <v>-4.5632802777999901E-2</v>
      </c>
      <c r="I1492" s="10">
        <v>-77850.411586919799</v>
      </c>
      <c r="J1492" s="10">
        <v>578.46821823505104</v>
      </c>
      <c r="K1492" s="10">
        <v>606.12751561335403</v>
      </c>
      <c r="L1492" s="10" t="s">
        <v>13</v>
      </c>
      <c r="M1492" s="10" t="s">
        <v>14</v>
      </c>
    </row>
    <row r="1493" spans="1:13" x14ac:dyDescent="0.25">
      <c r="A1493" s="4" t="s">
        <v>4429</v>
      </c>
      <c r="B1493" s="9">
        <v>4293</v>
      </c>
      <c r="C1493" s="9" t="s">
        <v>4430</v>
      </c>
      <c r="D1493" s="9" t="s">
        <v>4431</v>
      </c>
      <c r="E1493" s="10">
        <v>27209.88</v>
      </c>
      <c r="F1493" s="10">
        <v>32591056.209851</v>
      </c>
      <c r="G1493" s="10">
        <v>30113880.3257639</v>
      </c>
      <c r="H1493" s="16">
        <v>8.2260268596728206E-2</v>
      </c>
      <c r="I1493" s="10">
        <v>2477175.8840870699</v>
      </c>
      <c r="J1493" s="10">
        <v>1197.76552523756</v>
      </c>
      <c r="K1493" s="10">
        <v>1106.7259512266801</v>
      </c>
      <c r="L1493" s="10" t="s">
        <v>13</v>
      </c>
      <c r="M1493" s="10" t="s">
        <v>14</v>
      </c>
    </row>
    <row r="1494" spans="1:13" x14ac:dyDescent="0.25">
      <c r="A1494" s="4" t="s">
        <v>4432</v>
      </c>
      <c r="B1494" s="9">
        <v>4294</v>
      </c>
      <c r="C1494" s="9" t="s">
        <v>4433</v>
      </c>
      <c r="D1494" s="9" t="s">
        <v>4434</v>
      </c>
      <c r="E1494" s="10">
        <v>17221.93</v>
      </c>
      <c r="F1494" s="10">
        <v>46225934.099184498</v>
      </c>
      <c r="G1494" s="10">
        <v>43321760.981919996</v>
      </c>
      <c r="H1494" s="16">
        <v>6.7037282221203795E-2</v>
      </c>
      <c r="I1494" s="10">
        <v>2904173.1172644999</v>
      </c>
      <c r="J1494" s="10">
        <v>2684.1320397414502</v>
      </c>
      <c r="K1494" s="10">
        <v>2515.4997716237299</v>
      </c>
      <c r="L1494" s="10" t="s">
        <v>13</v>
      </c>
      <c r="M1494" s="10" t="s">
        <v>14</v>
      </c>
    </row>
    <row r="1495" spans="1:13" x14ac:dyDescent="0.25">
      <c r="A1495" s="4" t="s">
        <v>4435</v>
      </c>
      <c r="B1495" s="9">
        <v>4295</v>
      </c>
      <c r="C1495" s="9" t="s">
        <v>4436</v>
      </c>
      <c r="D1495" s="9" t="s">
        <v>4437</v>
      </c>
      <c r="E1495" s="10">
        <v>18600.3</v>
      </c>
      <c r="F1495" s="10">
        <v>66674669.233755603</v>
      </c>
      <c r="G1495" s="10">
        <v>67897371.414436698</v>
      </c>
      <c r="H1495" s="16">
        <v>-1.80080930264277E-2</v>
      </c>
      <c r="I1495" s="10">
        <v>-1222702.1806810901</v>
      </c>
      <c r="J1495" s="10">
        <v>3584.6018200650301</v>
      </c>
      <c r="K1495" s="10">
        <v>3650.33743619386</v>
      </c>
      <c r="L1495" s="10" t="s">
        <v>13</v>
      </c>
      <c r="M1495" s="10" t="s">
        <v>14</v>
      </c>
    </row>
    <row r="1496" spans="1:13" x14ac:dyDescent="0.25">
      <c r="A1496" s="4" t="s">
        <v>4438</v>
      </c>
      <c r="B1496" s="9">
        <v>4296</v>
      </c>
      <c r="C1496" s="9" t="s">
        <v>4439</v>
      </c>
      <c r="D1496" s="9" t="s">
        <v>4440</v>
      </c>
      <c r="E1496" s="10">
        <v>25629.87</v>
      </c>
      <c r="F1496" s="10">
        <v>124965433.641178</v>
      </c>
      <c r="G1496" s="10">
        <v>129655604.568747</v>
      </c>
      <c r="H1496" s="16">
        <v>-3.6174070092598799E-2</v>
      </c>
      <c r="I1496" s="10">
        <v>-4690170.9275681097</v>
      </c>
      <c r="J1496" s="10">
        <v>4875.7732146584603</v>
      </c>
      <c r="K1496" s="10">
        <v>5058.76949702619</v>
      </c>
      <c r="L1496" s="10" t="s">
        <v>13</v>
      </c>
      <c r="M1496" s="10" t="s">
        <v>14</v>
      </c>
    </row>
    <row r="1497" spans="1:13" x14ac:dyDescent="0.25">
      <c r="A1497" s="4" t="s">
        <v>4441</v>
      </c>
      <c r="B1497" s="9">
        <v>4297</v>
      </c>
      <c r="C1497" s="9" t="s">
        <v>4442</v>
      </c>
      <c r="D1497" s="9" t="s">
        <v>4443</v>
      </c>
      <c r="E1497" s="10">
        <v>6747.25</v>
      </c>
      <c r="F1497" s="10">
        <v>3905769.4607501002</v>
      </c>
      <c r="G1497" s="10">
        <v>4193026.25512825</v>
      </c>
      <c r="H1497" s="16">
        <v>-6.8508226970155101E-2</v>
      </c>
      <c r="I1497" s="10">
        <v>-287256.79437814601</v>
      </c>
      <c r="J1497" s="10">
        <v>578.86834795659001</v>
      </c>
      <c r="K1497" s="10">
        <v>621.44225501178198</v>
      </c>
      <c r="L1497" s="10" t="s">
        <v>13</v>
      </c>
      <c r="M1497" s="10" t="s">
        <v>14</v>
      </c>
    </row>
    <row r="1498" spans="1:13" x14ac:dyDescent="0.25">
      <c r="A1498" s="4" t="s">
        <v>4444</v>
      </c>
      <c r="B1498" s="9">
        <v>4298</v>
      </c>
      <c r="C1498" s="9" t="s">
        <v>4445</v>
      </c>
      <c r="D1498" s="9" t="s">
        <v>4446</v>
      </c>
      <c r="E1498" s="10">
        <v>4848.18</v>
      </c>
      <c r="F1498" s="10">
        <v>7913686.9321067398</v>
      </c>
      <c r="G1498" s="10">
        <v>7429301.6480584703</v>
      </c>
      <c r="H1498" s="16">
        <v>6.5199302302505299E-2</v>
      </c>
      <c r="I1498" s="10">
        <v>484385.28404826502</v>
      </c>
      <c r="J1498" s="10">
        <v>1632.30056064477</v>
      </c>
      <c r="K1498" s="10">
        <v>1532.3898139216101</v>
      </c>
      <c r="L1498" s="10" t="s">
        <v>13</v>
      </c>
      <c r="M1498" s="10" t="s">
        <v>14</v>
      </c>
    </row>
    <row r="1499" spans="1:13" x14ac:dyDescent="0.25">
      <c r="A1499" s="4" t="s">
        <v>4447</v>
      </c>
      <c r="B1499" s="9">
        <v>4299</v>
      </c>
      <c r="C1499" s="9" t="s">
        <v>4448</v>
      </c>
      <c r="D1499" s="9" t="s">
        <v>4449</v>
      </c>
      <c r="E1499" s="10">
        <v>10392.89</v>
      </c>
      <c r="F1499" s="10">
        <v>37237432.663428798</v>
      </c>
      <c r="G1499" s="10">
        <v>34655963.954094999</v>
      </c>
      <c r="H1499" s="16">
        <v>7.4488440510648304E-2</v>
      </c>
      <c r="I1499" s="10">
        <v>2581468.7093337802</v>
      </c>
      <c r="J1499" s="10">
        <v>3582.97188399269</v>
      </c>
      <c r="K1499" s="10">
        <v>3334.5839274826299</v>
      </c>
      <c r="L1499" s="10" t="s">
        <v>13</v>
      </c>
      <c r="M1499" s="10" t="s">
        <v>14</v>
      </c>
    </row>
    <row r="1500" spans="1:13" x14ac:dyDescent="0.25">
      <c r="A1500" s="4" t="s">
        <v>4450</v>
      </c>
      <c r="B1500" s="9">
        <v>4300</v>
      </c>
      <c r="C1500" s="9" t="s">
        <v>4451</v>
      </c>
      <c r="D1500" s="9" t="s">
        <v>4452</v>
      </c>
      <c r="E1500" s="10">
        <v>9019.39</v>
      </c>
      <c r="F1500" s="10">
        <v>47990931.683230497</v>
      </c>
      <c r="G1500" s="10">
        <v>48512740.6407649</v>
      </c>
      <c r="H1500" s="16">
        <v>-1.0756122013358099E-2</v>
      </c>
      <c r="I1500" s="10">
        <v>-521808.95753446198</v>
      </c>
      <c r="J1500" s="10">
        <v>5320.8622404874905</v>
      </c>
      <c r="K1500" s="10">
        <v>5378.7163700388801</v>
      </c>
      <c r="L1500" s="10" t="s">
        <v>13</v>
      </c>
      <c r="M1500" s="10" t="s">
        <v>14</v>
      </c>
    </row>
    <row r="1501" spans="1:13" x14ac:dyDescent="0.25">
      <c r="A1501" s="4" t="s">
        <v>4453</v>
      </c>
      <c r="B1501" s="9">
        <v>4301</v>
      </c>
      <c r="C1501" s="9" t="s">
        <v>4454</v>
      </c>
      <c r="D1501" s="9" t="s">
        <v>4455</v>
      </c>
      <c r="E1501" s="10">
        <v>3144.1</v>
      </c>
      <c r="F1501" s="10">
        <v>21855604.386980399</v>
      </c>
      <c r="G1501" s="10">
        <v>24027508.142475199</v>
      </c>
      <c r="H1501" s="16">
        <v>-9.0392384537595599E-2</v>
      </c>
      <c r="I1501" s="10">
        <v>-2171903.7554948302</v>
      </c>
      <c r="J1501" s="10">
        <v>6951.3070153558701</v>
      </c>
      <c r="K1501" s="10">
        <v>7642.0941262921797</v>
      </c>
      <c r="L1501" s="10" t="s">
        <v>13</v>
      </c>
      <c r="M1501" s="10" t="s">
        <v>14</v>
      </c>
    </row>
    <row r="1502" spans="1:13" x14ac:dyDescent="0.25">
      <c r="A1502" s="4" t="s">
        <v>4456</v>
      </c>
      <c r="B1502" s="9">
        <v>4302</v>
      </c>
      <c r="C1502" s="9" t="s">
        <v>4457</v>
      </c>
      <c r="D1502" s="9" t="s">
        <v>4458</v>
      </c>
      <c r="E1502" s="10">
        <v>9341.2199999999993</v>
      </c>
      <c r="F1502" s="10">
        <v>6313080.5219703903</v>
      </c>
      <c r="G1502" s="10">
        <v>6929071.1790878298</v>
      </c>
      <c r="H1502" s="16">
        <v>-8.8899455814009001E-2</v>
      </c>
      <c r="I1502" s="10">
        <v>-615990.657117442</v>
      </c>
      <c r="J1502" s="10">
        <v>675.83040780223496</v>
      </c>
      <c r="K1502" s="10">
        <v>741.77368471011596</v>
      </c>
      <c r="L1502" s="10" t="s">
        <v>27</v>
      </c>
      <c r="M1502" s="10" t="s">
        <v>14</v>
      </c>
    </row>
    <row r="1503" spans="1:13" x14ac:dyDescent="0.25">
      <c r="A1503" s="4" t="s">
        <v>4459</v>
      </c>
      <c r="B1503" s="9">
        <v>4303</v>
      </c>
      <c r="C1503" s="9" t="s">
        <v>4460</v>
      </c>
      <c r="D1503" s="9" t="s">
        <v>4461</v>
      </c>
      <c r="E1503" s="10">
        <v>2106.54</v>
      </c>
      <c r="F1503" s="10">
        <v>2214303.9641239299</v>
      </c>
      <c r="G1503" s="10">
        <v>3904949.4379846598</v>
      </c>
      <c r="H1503" s="16">
        <v>-0.43294938915605202</v>
      </c>
      <c r="I1503" s="10">
        <v>-1690645.4738607199</v>
      </c>
      <c r="J1503" s="10">
        <v>1051.15685632551</v>
      </c>
      <c r="K1503" s="10">
        <v>1853.7266978005</v>
      </c>
      <c r="L1503" s="10" t="s">
        <v>27</v>
      </c>
      <c r="M1503" s="10" t="s">
        <v>14</v>
      </c>
    </row>
    <row r="1504" spans="1:13" x14ac:dyDescent="0.25">
      <c r="A1504" s="4" t="s">
        <v>4462</v>
      </c>
      <c r="B1504" s="9">
        <v>4304</v>
      </c>
      <c r="C1504" s="9" t="s">
        <v>4463</v>
      </c>
      <c r="D1504" s="9" t="s">
        <v>4464</v>
      </c>
      <c r="E1504" s="10">
        <v>1277.67</v>
      </c>
      <c r="F1504" s="10">
        <v>5319134.9327090597</v>
      </c>
      <c r="G1504" s="10">
        <v>4530463.5429800702</v>
      </c>
      <c r="H1504" s="16">
        <v>0.17408183119606699</v>
      </c>
      <c r="I1504" s="10">
        <v>788671.38972899399</v>
      </c>
      <c r="J1504" s="10">
        <v>4163.1524045403403</v>
      </c>
      <c r="K1504" s="10">
        <v>3545.87925127777</v>
      </c>
      <c r="L1504" s="10" t="s">
        <v>13</v>
      </c>
      <c r="M1504" s="10" t="s">
        <v>14</v>
      </c>
    </row>
    <row r="1505" spans="1:13" x14ac:dyDescent="0.25">
      <c r="A1505" s="4" t="s">
        <v>4465</v>
      </c>
      <c r="B1505" s="9">
        <v>4305</v>
      </c>
      <c r="C1505" s="9" t="s">
        <v>4466</v>
      </c>
      <c r="D1505" s="9" t="s">
        <v>4467</v>
      </c>
      <c r="E1505" s="10">
        <v>2002.83</v>
      </c>
      <c r="F1505" s="10">
        <v>12883991.322976699</v>
      </c>
      <c r="G1505" s="10">
        <v>11416302.724383</v>
      </c>
      <c r="H1505" s="16">
        <v>0.12856076385036899</v>
      </c>
      <c r="I1505" s="10">
        <v>1467688.59859373</v>
      </c>
      <c r="J1505" s="10">
        <v>6432.8931177267696</v>
      </c>
      <c r="K1505" s="10">
        <v>5700.0857408681604</v>
      </c>
      <c r="L1505" s="10" t="s">
        <v>13</v>
      </c>
      <c r="M1505" s="10" t="s">
        <v>71</v>
      </c>
    </row>
    <row r="1506" spans="1:13" x14ac:dyDescent="0.25">
      <c r="A1506" s="4" t="s">
        <v>4468</v>
      </c>
      <c r="B1506" s="9">
        <v>4306</v>
      </c>
      <c r="C1506" s="9" t="s">
        <v>4469</v>
      </c>
      <c r="D1506" s="9" t="s">
        <v>4470</v>
      </c>
      <c r="E1506" s="10">
        <v>596.54999999999995</v>
      </c>
      <c r="F1506" s="10">
        <v>4628995.7479219995</v>
      </c>
      <c r="G1506" s="10">
        <v>5692850.4823093601</v>
      </c>
      <c r="H1506" s="16">
        <v>-0.18687557976330199</v>
      </c>
      <c r="I1506" s="10">
        <v>-1063854.73438735</v>
      </c>
      <c r="J1506" s="10">
        <v>7759.6106745821799</v>
      </c>
      <c r="K1506" s="10">
        <v>9542.9561349582691</v>
      </c>
      <c r="L1506" s="10" t="s">
        <v>27</v>
      </c>
      <c r="M1506" s="10" t="s">
        <v>43</v>
      </c>
    </row>
    <row r="1507" spans="1:13" x14ac:dyDescent="0.25">
      <c r="A1507" s="4" t="s">
        <v>4471</v>
      </c>
      <c r="B1507" s="9">
        <v>4307</v>
      </c>
      <c r="C1507" s="9" t="s">
        <v>4472</v>
      </c>
      <c r="D1507" s="9" t="s">
        <v>4473</v>
      </c>
      <c r="E1507" s="10">
        <v>3717.94</v>
      </c>
      <c r="F1507" s="10">
        <v>3826786.1574792298</v>
      </c>
      <c r="G1507" s="10">
        <v>2893166.70670198</v>
      </c>
      <c r="H1507" s="16">
        <v>0.32269811781482499</v>
      </c>
      <c r="I1507" s="10">
        <v>933619.45077724697</v>
      </c>
      <c r="J1507" s="10">
        <v>1029.2759316931499</v>
      </c>
      <c r="K1507" s="10">
        <v>778.16390439382701</v>
      </c>
      <c r="L1507" s="10" t="s">
        <v>27</v>
      </c>
      <c r="M1507" s="10" t="s">
        <v>71</v>
      </c>
    </row>
    <row r="1508" spans="1:13" x14ac:dyDescent="0.25">
      <c r="A1508" s="4" t="s">
        <v>4474</v>
      </c>
      <c r="B1508" s="9">
        <v>4308</v>
      </c>
      <c r="C1508" s="9" t="s">
        <v>4475</v>
      </c>
      <c r="D1508" s="9" t="s">
        <v>4476</v>
      </c>
      <c r="E1508" s="10">
        <v>1568.85</v>
      </c>
      <c r="F1508" s="10">
        <v>2860496.6332271001</v>
      </c>
      <c r="G1508" s="10">
        <v>3128711.0902382098</v>
      </c>
      <c r="H1508" s="16">
        <v>-8.5726821453077098E-2</v>
      </c>
      <c r="I1508" s="10">
        <v>-268214.457011113</v>
      </c>
      <c r="J1508" s="10">
        <v>1823.3079218708599</v>
      </c>
      <c r="K1508" s="10">
        <v>1994.2703829162799</v>
      </c>
      <c r="L1508" s="10" t="s">
        <v>13</v>
      </c>
      <c r="M1508" s="10" t="s">
        <v>14</v>
      </c>
    </row>
    <row r="1509" spans="1:13" x14ac:dyDescent="0.25">
      <c r="A1509" s="4" t="s">
        <v>4477</v>
      </c>
      <c r="B1509" s="9">
        <v>4309</v>
      </c>
      <c r="C1509" s="9" t="s">
        <v>4478</v>
      </c>
      <c r="D1509" s="9" t="s">
        <v>4479</v>
      </c>
      <c r="E1509" s="10">
        <v>558.96</v>
      </c>
      <c r="F1509" s="10">
        <v>2384613.3642788399</v>
      </c>
      <c r="G1509" s="10">
        <v>2478585.6249804599</v>
      </c>
      <c r="H1509" s="16">
        <v>-3.7913663241856299E-2</v>
      </c>
      <c r="I1509" s="10">
        <v>-93972.260701614898</v>
      </c>
      <c r="J1509" s="10">
        <v>4266.16102096544</v>
      </c>
      <c r="K1509" s="10">
        <v>4434.2808519043501</v>
      </c>
      <c r="L1509" s="10" t="s">
        <v>13</v>
      </c>
      <c r="M1509" s="10" t="s">
        <v>14</v>
      </c>
    </row>
    <row r="1510" spans="1:13" x14ac:dyDescent="0.25">
      <c r="A1510" s="4" t="s">
        <v>4480</v>
      </c>
      <c r="B1510" s="9">
        <v>4310</v>
      </c>
      <c r="C1510" s="9" t="s">
        <v>4481</v>
      </c>
      <c r="D1510" s="9" t="s">
        <v>4482</v>
      </c>
      <c r="E1510" s="10">
        <v>194.98</v>
      </c>
      <c r="F1510" s="10">
        <v>1173501.85042351</v>
      </c>
      <c r="G1510" s="10">
        <v>1310602.7417448401</v>
      </c>
      <c r="H1510" s="16">
        <v>-0.10460903747142</v>
      </c>
      <c r="I1510" s="10">
        <v>-137100.89132133199</v>
      </c>
      <c r="J1510" s="10">
        <v>6018.57549709463</v>
      </c>
      <c r="K1510" s="10">
        <v>6721.7291093693802</v>
      </c>
      <c r="L1510" s="10" t="s">
        <v>27</v>
      </c>
      <c r="M1510" s="10" t="s">
        <v>71</v>
      </c>
    </row>
    <row r="1511" spans="1:13" x14ac:dyDescent="0.25">
      <c r="A1511" s="4" t="s">
        <v>4483</v>
      </c>
      <c r="B1511" s="9">
        <v>4312</v>
      </c>
      <c r="C1511" s="9" t="s">
        <v>4484</v>
      </c>
      <c r="D1511" s="9" t="s">
        <v>4485</v>
      </c>
      <c r="E1511" s="10">
        <v>1118.4000000000001</v>
      </c>
      <c r="F1511" s="10">
        <v>777397.75632513</v>
      </c>
      <c r="G1511" s="10">
        <v>845250.60027863504</v>
      </c>
      <c r="H1511" s="16">
        <v>-8.0275416463635604E-2</v>
      </c>
      <c r="I1511" s="10">
        <v>-67852.843953505406</v>
      </c>
      <c r="J1511" s="10">
        <v>695.098136914458</v>
      </c>
      <c r="K1511" s="10">
        <v>755.76770411179803</v>
      </c>
      <c r="L1511" s="10" t="s">
        <v>27</v>
      </c>
      <c r="M1511" s="10" t="s">
        <v>14</v>
      </c>
    </row>
    <row r="1512" spans="1:13" x14ac:dyDescent="0.25">
      <c r="A1512" s="4" t="s">
        <v>4486</v>
      </c>
      <c r="B1512" s="9">
        <v>4313</v>
      </c>
      <c r="C1512" s="9" t="s">
        <v>4487</v>
      </c>
      <c r="D1512" s="9" t="s">
        <v>4488</v>
      </c>
      <c r="E1512" s="10">
        <v>1168.8599999999999</v>
      </c>
      <c r="F1512" s="10">
        <v>1564047.2331174</v>
      </c>
      <c r="G1512" s="10">
        <v>1714488.2399111399</v>
      </c>
      <c r="H1512" s="16">
        <v>-8.77468875502707E-2</v>
      </c>
      <c r="I1512" s="10">
        <v>-150441.00679374501</v>
      </c>
      <c r="J1512" s="10">
        <v>1338.0962930696601</v>
      </c>
      <c r="K1512" s="10">
        <v>1466.8037574313</v>
      </c>
      <c r="L1512" s="10" t="s">
        <v>13</v>
      </c>
      <c r="M1512" s="10" t="s">
        <v>14</v>
      </c>
    </row>
    <row r="1513" spans="1:13" x14ac:dyDescent="0.25">
      <c r="A1513" s="4" t="s">
        <v>4489</v>
      </c>
      <c r="B1513" s="9">
        <v>4314</v>
      </c>
      <c r="C1513" s="9" t="s">
        <v>4490</v>
      </c>
      <c r="D1513" s="9" t="s">
        <v>4491</v>
      </c>
      <c r="E1513" s="10">
        <v>344.02</v>
      </c>
      <c r="F1513" s="10">
        <v>831706.41226303997</v>
      </c>
      <c r="G1513" s="10">
        <v>893301.195697724</v>
      </c>
      <c r="H1513" s="16">
        <v>-6.8951864982756406E-2</v>
      </c>
      <c r="I1513" s="10">
        <v>-61594.783434684403</v>
      </c>
      <c r="J1513" s="10">
        <v>2417.61063968095</v>
      </c>
      <c r="K1513" s="10">
        <v>2596.6548331426202</v>
      </c>
      <c r="L1513" s="10" t="s">
        <v>27</v>
      </c>
      <c r="M1513" s="10" t="s">
        <v>43</v>
      </c>
    </row>
    <row r="1514" spans="1:13" x14ac:dyDescent="0.25">
      <c r="A1514" s="4" t="s">
        <v>4492</v>
      </c>
      <c r="B1514" s="9">
        <v>4317</v>
      </c>
      <c r="C1514" s="9" t="s">
        <v>4493</v>
      </c>
      <c r="D1514" s="9" t="s">
        <v>4494</v>
      </c>
      <c r="E1514" s="10">
        <v>215.75</v>
      </c>
      <c r="F1514" s="10">
        <v>108891.62535</v>
      </c>
      <c r="G1514" s="10">
        <v>142322.889047337</v>
      </c>
      <c r="H1514" s="16">
        <v>-0.23489730935842601</v>
      </c>
      <c r="I1514" s="10">
        <v>-33431.263697337403</v>
      </c>
      <c r="J1514" s="10">
        <v>504.71205260718398</v>
      </c>
      <c r="K1514" s="10">
        <v>659.66576615220094</v>
      </c>
      <c r="L1514" s="10" t="s">
        <v>27</v>
      </c>
      <c r="M1514" s="10" t="s">
        <v>43</v>
      </c>
    </row>
    <row r="1515" spans="1:13" x14ac:dyDescent="0.25">
      <c r="A1515" s="4" t="s">
        <v>4495</v>
      </c>
      <c r="B1515" s="9">
        <v>4318</v>
      </c>
      <c r="C1515" s="9" t="s">
        <v>4496</v>
      </c>
      <c r="D1515" s="9" t="s">
        <v>4497</v>
      </c>
      <c r="E1515" s="10">
        <v>736.67</v>
      </c>
      <c r="F1515" s="10">
        <v>795870.22930897004</v>
      </c>
      <c r="G1515" s="10">
        <v>776989.463659356</v>
      </c>
      <c r="H1515" s="16">
        <v>2.4299899204156102E-2</v>
      </c>
      <c r="I1515" s="10">
        <v>18880.765649613699</v>
      </c>
      <c r="J1515" s="10">
        <v>1080.3619386006901</v>
      </c>
      <c r="K1515" s="10">
        <v>1054.7320559536199</v>
      </c>
      <c r="L1515" s="10" t="s">
        <v>13</v>
      </c>
      <c r="M1515" s="10" t="s">
        <v>14</v>
      </c>
    </row>
    <row r="1516" spans="1:13" x14ac:dyDescent="0.25">
      <c r="A1516" s="4" t="s">
        <v>4498</v>
      </c>
      <c r="B1516" s="9">
        <v>4322</v>
      </c>
      <c r="C1516" s="9" t="s">
        <v>4499</v>
      </c>
      <c r="D1516" s="9" t="s">
        <v>4500</v>
      </c>
      <c r="E1516" s="10">
        <v>5537.45</v>
      </c>
      <c r="F1516" s="10">
        <v>3936862.6401589201</v>
      </c>
      <c r="G1516" s="10">
        <v>6928020.0256973105</v>
      </c>
      <c r="H1516" s="16">
        <v>-0.43174779727016299</v>
      </c>
      <c r="I1516" s="10">
        <v>-2991157.3855383899</v>
      </c>
      <c r="J1516" s="10">
        <v>710.95226867220799</v>
      </c>
      <c r="K1516" s="10">
        <v>1251.12100799056</v>
      </c>
      <c r="L1516" s="10" t="s">
        <v>13</v>
      </c>
      <c r="M1516" s="10" t="s">
        <v>14</v>
      </c>
    </row>
    <row r="1517" spans="1:13" x14ac:dyDescent="0.25">
      <c r="A1517" s="4" t="s">
        <v>4501</v>
      </c>
      <c r="B1517" s="9">
        <v>4323</v>
      </c>
      <c r="C1517" s="9" t="s">
        <v>4502</v>
      </c>
      <c r="D1517" s="9" t="s">
        <v>4503</v>
      </c>
      <c r="E1517" s="10">
        <v>5088.99</v>
      </c>
      <c r="F1517" s="10">
        <v>11023384.6018351</v>
      </c>
      <c r="G1517" s="10">
        <v>10759103.965633299</v>
      </c>
      <c r="H1517" s="16">
        <v>2.4563442926656999E-2</v>
      </c>
      <c r="I1517" s="10">
        <v>264280.63620180299</v>
      </c>
      <c r="J1517" s="10">
        <v>2166.1242411234998</v>
      </c>
      <c r="K1517" s="10">
        <v>2114.1923968475598</v>
      </c>
      <c r="L1517" s="10" t="s">
        <v>13</v>
      </c>
      <c r="M1517" s="10" t="s">
        <v>14</v>
      </c>
    </row>
    <row r="1518" spans="1:13" x14ac:dyDescent="0.25">
      <c r="A1518" s="4" t="s">
        <v>4504</v>
      </c>
      <c r="B1518" s="9">
        <v>4324</v>
      </c>
      <c r="C1518" s="9" t="s">
        <v>4505</v>
      </c>
      <c r="D1518" s="9" t="s">
        <v>4506</v>
      </c>
      <c r="E1518" s="10">
        <v>3508.01</v>
      </c>
      <c r="F1518" s="10">
        <v>11456676.8354227</v>
      </c>
      <c r="G1518" s="10">
        <v>11230399.036178</v>
      </c>
      <c r="H1518" s="16">
        <v>2.01486873721766E-2</v>
      </c>
      <c r="I1518" s="10">
        <v>226277.79924474499</v>
      </c>
      <c r="J1518" s="10">
        <v>3265.8620800461599</v>
      </c>
      <c r="K1518" s="10">
        <v>3201.3589003959501</v>
      </c>
      <c r="L1518" s="10" t="s">
        <v>13</v>
      </c>
      <c r="M1518" s="10" t="s">
        <v>14</v>
      </c>
    </row>
    <row r="1519" spans="1:13" x14ac:dyDescent="0.25">
      <c r="A1519" s="4" t="s">
        <v>4507</v>
      </c>
      <c r="B1519" s="9">
        <v>4325</v>
      </c>
      <c r="C1519" s="9" t="s">
        <v>4508</v>
      </c>
      <c r="D1519" s="9" t="s">
        <v>4509</v>
      </c>
      <c r="E1519" s="10">
        <v>2663.53</v>
      </c>
      <c r="F1519" s="10">
        <v>12902277.5469181</v>
      </c>
      <c r="G1519" s="10">
        <v>12180411.9357004</v>
      </c>
      <c r="H1519" s="16">
        <v>5.9264466179664903E-2</v>
      </c>
      <c r="I1519" s="10">
        <v>721865.61121770402</v>
      </c>
      <c r="J1519" s="10">
        <v>4844.0518961371199</v>
      </c>
      <c r="K1519" s="10">
        <v>4573.0335065497302</v>
      </c>
      <c r="L1519" s="10" t="s">
        <v>13</v>
      </c>
      <c r="M1519" s="10" t="s">
        <v>14</v>
      </c>
    </row>
    <row r="1520" spans="1:13" x14ac:dyDescent="0.25">
      <c r="A1520" s="4" t="s">
        <v>4510</v>
      </c>
      <c r="B1520" s="9">
        <v>4326</v>
      </c>
      <c r="C1520" s="9" t="s">
        <v>4511</v>
      </c>
      <c r="D1520" s="9" t="s">
        <v>4512</v>
      </c>
      <c r="E1520" s="10">
        <v>2637.9</v>
      </c>
      <c r="F1520" s="10">
        <v>4690268.7942555398</v>
      </c>
      <c r="G1520" s="10">
        <v>4315199.9588560499</v>
      </c>
      <c r="H1520" s="16">
        <v>8.6918066132658095E-2</v>
      </c>
      <c r="I1520" s="10">
        <v>375068.83539949398</v>
      </c>
      <c r="J1520" s="10">
        <v>1778.03131060902</v>
      </c>
      <c r="K1520" s="10">
        <v>1635.8466806383999</v>
      </c>
      <c r="L1520" s="10" t="s">
        <v>13</v>
      </c>
      <c r="M1520" s="10" t="s">
        <v>14</v>
      </c>
    </row>
    <row r="1521" spans="1:13" x14ac:dyDescent="0.25">
      <c r="A1521" s="4" t="s">
        <v>4513</v>
      </c>
      <c r="B1521" s="9">
        <v>4327</v>
      </c>
      <c r="C1521" s="9" t="s">
        <v>4514</v>
      </c>
      <c r="D1521" s="9" t="s">
        <v>4515</v>
      </c>
      <c r="E1521" s="10">
        <v>2662.79</v>
      </c>
      <c r="F1521" s="10">
        <v>7426058.6047240803</v>
      </c>
      <c r="G1521" s="10">
        <v>6899158.2916964199</v>
      </c>
      <c r="H1521" s="16">
        <v>7.6371680537004494E-2</v>
      </c>
      <c r="I1521" s="10">
        <v>526900.31302766397</v>
      </c>
      <c r="J1521" s="10">
        <v>2788.8262329076201</v>
      </c>
      <c r="K1521" s="10">
        <v>2590.95095433602</v>
      </c>
      <c r="L1521" s="10" t="s">
        <v>13</v>
      </c>
      <c r="M1521" s="10" t="s">
        <v>14</v>
      </c>
    </row>
    <row r="1522" spans="1:13" x14ac:dyDescent="0.25">
      <c r="A1522" s="4" t="s">
        <v>4516</v>
      </c>
      <c r="B1522" s="9">
        <v>4328</v>
      </c>
      <c r="C1522" s="9" t="s">
        <v>4517</v>
      </c>
      <c r="D1522" s="9" t="s">
        <v>4518</v>
      </c>
      <c r="E1522" s="10">
        <v>1166.46</v>
      </c>
      <c r="F1522" s="10">
        <v>5124832.47094006</v>
      </c>
      <c r="G1522" s="10">
        <v>4755210.3053392097</v>
      </c>
      <c r="H1522" s="16">
        <v>7.7729930301049702E-2</v>
      </c>
      <c r="I1522" s="10">
        <v>369622.16560085001</v>
      </c>
      <c r="J1522" s="10">
        <v>4393.4918222142696</v>
      </c>
      <c r="K1522" s="10">
        <v>4076.61669096172</v>
      </c>
      <c r="L1522" s="10" t="s">
        <v>13</v>
      </c>
      <c r="M1522" s="10" t="s">
        <v>71</v>
      </c>
    </row>
    <row r="1523" spans="1:13" x14ac:dyDescent="0.25">
      <c r="A1523" s="4" t="s">
        <v>4519</v>
      </c>
      <c r="B1523" s="9">
        <v>4329</v>
      </c>
      <c r="C1523" s="9" t="s">
        <v>4520</v>
      </c>
      <c r="D1523" s="9" t="s">
        <v>4521</v>
      </c>
      <c r="E1523" s="10">
        <v>475.13</v>
      </c>
      <c r="F1523" s="10">
        <v>2658423.8953965502</v>
      </c>
      <c r="G1523" s="10">
        <v>2938457.63476709</v>
      </c>
      <c r="H1523" s="16">
        <v>-9.52995667037186E-2</v>
      </c>
      <c r="I1523" s="10">
        <v>-280033.73937053699</v>
      </c>
      <c r="J1523" s="10">
        <v>5595.1505806759196</v>
      </c>
      <c r="K1523" s="10">
        <v>6184.53399020708</v>
      </c>
      <c r="L1523" s="10" t="s">
        <v>27</v>
      </c>
      <c r="M1523" s="10" t="s">
        <v>14</v>
      </c>
    </row>
    <row r="1524" spans="1:13" x14ac:dyDescent="0.25">
      <c r="A1524" s="4" t="s">
        <v>4522</v>
      </c>
      <c r="B1524" s="9">
        <v>4330</v>
      </c>
      <c r="C1524" s="9" t="s">
        <v>4523</v>
      </c>
      <c r="D1524" s="9" t="s">
        <v>4524</v>
      </c>
      <c r="E1524" s="10">
        <v>741.04</v>
      </c>
      <c r="F1524" s="10">
        <v>470797.64277305</v>
      </c>
      <c r="G1524" s="10">
        <v>484809.314235678</v>
      </c>
      <c r="H1524" s="16">
        <v>-2.8901407318706801E-2</v>
      </c>
      <c r="I1524" s="10">
        <v>-14011.671462628299</v>
      </c>
      <c r="J1524" s="10">
        <v>635.32014840366298</v>
      </c>
      <c r="K1524" s="10">
        <v>654.228265998702</v>
      </c>
      <c r="L1524" s="10" t="s">
        <v>27</v>
      </c>
      <c r="M1524" s="10" t="s">
        <v>14</v>
      </c>
    </row>
    <row r="1525" spans="1:13" x14ac:dyDescent="0.25">
      <c r="A1525" s="4" t="s">
        <v>4525</v>
      </c>
      <c r="B1525" s="9">
        <v>4331</v>
      </c>
      <c r="C1525" s="9" t="s">
        <v>4526</v>
      </c>
      <c r="D1525" s="9" t="s">
        <v>4527</v>
      </c>
      <c r="E1525" s="10">
        <v>8390.91</v>
      </c>
      <c r="F1525" s="10">
        <v>10057369.141091499</v>
      </c>
      <c r="G1525" s="10">
        <v>10662278.2993942</v>
      </c>
      <c r="H1525" s="16">
        <v>-5.6733574318448103E-2</v>
      </c>
      <c r="I1525" s="10">
        <v>-604909.15830265498</v>
      </c>
      <c r="J1525" s="10">
        <v>1198.6029097072301</v>
      </c>
      <c r="K1525" s="10">
        <v>1270.6939175124201</v>
      </c>
      <c r="L1525" s="10" t="s">
        <v>13</v>
      </c>
      <c r="M1525" s="10" t="s">
        <v>14</v>
      </c>
    </row>
    <row r="1526" spans="1:13" x14ac:dyDescent="0.25">
      <c r="A1526" s="4" t="s">
        <v>4528</v>
      </c>
      <c r="B1526" s="9">
        <v>4332</v>
      </c>
      <c r="C1526" s="9" t="s">
        <v>4529</v>
      </c>
      <c r="D1526" s="9" t="s">
        <v>4530</v>
      </c>
      <c r="E1526" s="10">
        <v>5098.3599999999997</v>
      </c>
      <c r="F1526" s="10">
        <v>18269920.693218</v>
      </c>
      <c r="G1526" s="10">
        <v>17095546.822866399</v>
      </c>
      <c r="H1526" s="16">
        <v>6.86947239839555E-2</v>
      </c>
      <c r="I1526" s="10">
        <v>1174373.87035159</v>
      </c>
      <c r="J1526" s="10">
        <v>3583.4897287006002</v>
      </c>
      <c r="K1526" s="10">
        <v>3353.1462711276499</v>
      </c>
      <c r="L1526" s="10" t="s">
        <v>13</v>
      </c>
      <c r="M1526" s="10" t="s">
        <v>14</v>
      </c>
    </row>
    <row r="1527" spans="1:13" x14ac:dyDescent="0.25">
      <c r="A1527" s="4" t="s">
        <v>4531</v>
      </c>
      <c r="B1527" s="9">
        <v>4333</v>
      </c>
      <c r="C1527" s="9" t="s">
        <v>4532</v>
      </c>
      <c r="D1527" s="9" t="s">
        <v>4533</v>
      </c>
      <c r="E1527" s="10">
        <v>3042.11</v>
      </c>
      <c r="F1527" s="10">
        <v>19268381.030321799</v>
      </c>
      <c r="G1527" s="10">
        <v>16835620.111186601</v>
      </c>
      <c r="H1527" s="16">
        <v>0.14450082046688401</v>
      </c>
      <c r="I1527" s="10">
        <v>2432760.9191352399</v>
      </c>
      <c r="J1527" s="10">
        <v>6333.8870160256702</v>
      </c>
      <c r="K1527" s="10">
        <v>5534.19176531638</v>
      </c>
      <c r="L1527" s="10" t="s">
        <v>13</v>
      </c>
      <c r="M1527" s="10" t="s">
        <v>14</v>
      </c>
    </row>
    <row r="1528" spans="1:13" x14ac:dyDescent="0.25">
      <c r="A1528" s="4" t="s">
        <v>4534</v>
      </c>
      <c r="B1528" s="9">
        <v>4334</v>
      </c>
      <c r="C1528" s="9" t="s">
        <v>4535</v>
      </c>
      <c r="D1528" s="9" t="s">
        <v>4536</v>
      </c>
      <c r="E1528" s="10">
        <v>1125.1099999999999</v>
      </c>
      <c r="F1528" s="10">
        <v>9864489.8004075997</v>
      </c>
      <c r="G1528" s="10">
        <v>9471373.7026295494</v>
      </c>
      <c r="H1528" s="16">
        <v>4.1505710799786703E-2</v>
      </c>
      <c r="I1528" s="10">
        <v>393116.09777804703</v>
      </c>
      <c r="J1528" s="10">
        <v>8767.5781038366003</v>
      </c>
      <c r="K1528" s="10">
        <v>8418.1757362653898</v>
      </c>
      <c r="L1528" s="10" t="s">
        <v>13</v>
      </c>
      <c r="M1528" s="10" t="s">
        <v>297</v>
      </c>
    </row>
    <row r="1529" spans="1:13" x14ac:dyDescent="0.25">
      <c r="A1529" s="4" t="s">
        <v>4537</v>
      </c>
      <c r="B1529" s="9">
        <v>4335</v>
      </c>
      <c r="C1529" s="9" t="s">
        <v>4538</v>
      </c>
      <c r="D1529" s="9" t="s">
        <v>4539</v>
      </c>
      <c r="E1529" s="10">
        <v>2541.94</v>
      </c>
      <c r="F1529" s="10">
        <v>1486713.8563699201</v>
      </c>
      <c r="G1529" s="10">
        <v>1787524.83018469</v>
      </c>
      <c r="H1529" s="16">
        <v>-0.168283521848303</v>
      </c>
      <c r="I1529" s="10">
        <v>-300810.97381476802</v>
      </c>
      <c r="J1529" s="10">
        <v>584.87370133438299</v>
      </c>
      <c r="K1529" s="10">
        <v>703.21283357777497</v>
      </c>
      <c r="L1529" s="10" t="s">
        <v>13</v>
      </c>
      <c r="M1529" s="10" t="s">
        <v>14</v>
      </c>
    </row>
    <row r="1530" spans="1:13" x14ac:dyDescent="0.25">
      <c r="A1530" s="4" t="s">
        <v>4540</v>
      </c>
      <c r="B1530" s="9">
        <v>4336</v>
      </c>
      <c r="C1530" s="9" t="s">
        <v>4541</v>
      </c>
      <c r="D1530" s="9" t="s">
        <v>4542</v>
      </c>
      <c r="E1530" s="10">
        <v>21895.85</v>
      </c>
      <c r="F1530" s="10">
        <v>17796820.808938399</v>
      </c>
      <c r="G1530" s="10">
        <v>19459964.427632801</v>
      </c>
      <c r="H1530" s="16">
        <v>-8.5464884834670699E-2</v>
      </c>
      <c r="I1530" s="10">
        <v>-1663143.61869442</v>
      </c>
      <c r="J1530" s="10">
        <v>812.79424223943602</v>
      </c>
      <c r="K1530" s="10">
        <v>888.75126691280605</v>
      </c>
      <c r="L1530" s="10" t="s">
        <v>27</v>
      </c>
      <c r="M1530" s="10" t="s">
        <v>43</v>
      </c>
    </row>
    <row r="1531" spans="1:13" x14ac:dyDescent="0.25">
      <c r="A1531" s="4" t="s">
        <v>4543</v>
      </c>
      <c r="B1531" s="9">
        <v>4337</v>
      </c>
      <c r="C1531" s="9" t="s">
        <v>4544</v>
      </c>
      <c r="D1531" s="9" t="s">
        <v>4545</v>
      </c>
      <c r="E1531" s="10">
        <v>231.71</v>
      </c>
      <c r="F1531" s="10">
        <v>696039.40422253998</v>
      </c>
      <c r="G1531" s="10">
        <v>795607.92582930601</v>
      </c>
      <c r="H1531" s="16">
        <v>-0.12514772461948501</v>
      </c>
      <c r="I1531" s="10">
        <v>-99568.5216067656</v>
      </c>
      <c r="J1531" s="10">
        <v>3003.9247517264698</v>
      </c>
      <c r="K1531" s="10">
        <v>3433.63655357691</v>
      </c>
      <c r="L1531" s="10" t="s">
        <v>27</v>
      </c>
      <c r="M1531" s="10" t="s">
        <v>89</v>
      </c>
    </row>
    <row r="1532" spans="1:13" x14ac:dyDescent="0.25">
      <c r="A1532" s="4" t="s">
        <v>4546</v>
      </c>
      <c r="B1532" s="9">
        <v>4340</v>
      </c>
      <c r="C1532" s="9" t="s">
        <v>4547</v>
      </c>
      <c r="D1532" s="9" t="s">
        <v>4548</v>
      </c>
      <c r="E1532" s="10">
        <v>21154.9</v>
      </c>
      <c r="F1532" s="10">
        <v>13098224.402625401</v>
      </c>
      <c r="G1532" s="10">
        <v>14535527.901348099</v>
      </c>
      <c r="H1532" s="16">
        <v>-9.8882098295812695E-2</v>
      </c>
      <c r="I1532" s="10">
        <v>-1437303.4987226301</v>
      </c>
      <c r="J1532" s="10">
        <v>619.15794461923394</v>
      </c>
      <c r="K1532" s="10">
        <v>687.09981618197503</v>
      </c>
      <c r="L1532" s="10" t="s">
        <v>13</v>
      </c>
      <c r="M1532" s="10" t="s">
        <v>14</v>
      </c>
    </row>
    <row r="1533" spans="1:13" x14ac:dyDescent="0.25">
      <c r="A1533" s="4" t="s">
        <v>4549</v>
      </c>
      <c r="B1533" s="9">
        <v>4341</v>
      </c>
      <c r="C1533" s="9" t="s">
        <v>4550</v>
      </c>
      <c r="D1533" s="9" t="s">
        <v>4551</v>
      </c>
      <c r="E1533" s="10">
        <v>10922.6</v>
      </c>
      <c r="F1533" s="10">
        <v>17415571.230360199</v>
      </c>
      <c r="G1533" s="10">
        <v>19119706.304926202</v>
      </c>
      <c r="H1533" s="16">
        <v>-8.9129772570140098E-2</v>
      </c>
      <c r="I1533" s="10">
        <v>-1704135.0745659401</v>
      </c>
      <c r="J1533" s="10">
        <v>1594.45289861024</v>
      </c>
      <c r="K1533" s="10">
        <v>1750.47207669659</v>
      </c>
      <c r="L1533" s="10" t="s">
        <v>13</v>
      </c>
      <c r="M1533" s="10" t="s">
        <v>14</v>
      </c>
    </row>
    <row r="1534" spans="1:13" x14ac:dyDescent="0.25">
      <c r="A1534" s="4" t="s">
        <v>4552</v>
      </c>
      <c r="B1534" s="9">
        <v>4342</v>
      </c>
      <c r="C1534" s="9" t="s">
        <v>4553</v>
      </c>
      <c r="D1534" s="9" t="s">
        <v>4554</v>
      </c>
      <c r="E1534" s="10">
        <v>32843.96</v>
      </c>
      <c r="F1534" s="10">
        <v>22938797.9913853</v>
      </c>
      <c r="G1534" s="10">
        <v>20810536.824870899</v>
      </c>
      <c r="H1534" s="16">
        <v>0.102268441435442</v>
      </c>
      <c r="I1534" s="10">
        <v>2128261.16651442</v>
      </c>
      <c r="J1534" s="10">
        <v>698.41754743902197</v>
      </c>
      <c r="K1534" s="10">
        <v>633.61838294989195</v>
      </c>
      <c r="L1534" s="10" t="s">
        <v>13</v>
      </c>
      <c r="M1534" s="10" t="s">
        <v>14</v>
      </c>
    </row>
    <row r="1535" spans="1:13" x14ac:dyDescent="0.25">
      <c r="A1535" s="4" t="s">
        <v>4555</v>
      </c>
      <c r="B1535" s="9">
        <v>4343</v>
      </c>
      <c r="C1535" s="9" t="s">
        <v>4556</v>
      </c>
      <c r="D1535" s="9" t="s">
        <v>4557</v>
      </c>
      <c r="E1535" s="10">
        <v>13775.27</v>
      </c>
      <c r="F1535" s="10">
        <v>9421477.8138500005</v>
      </c>
      <c r="G1535" s="10">
        <v>7570392.2511249296</v>
      </c>
      <c r="H1535" s="16">
        <v>0.24451646642880401</v>
      </c>
      <c r="I1535" s="10">
        <v>1851085.5627250699</v>
      </c>
      <c r="J1535" s="10">
        <v>683.94142647294802</v>
      </c>
      <c r="K1535" s="10">
        <v>549.56398321956203</v>
      </c>
      <c r="L1535" s="10" t="s">
        <v>13</v>
      </c>
      <c r="M1535" s="10" t="s">
        <v>14</v>
      </c>
    </row>
    <row r="1536" spans="1:13" x14ac:dyDescent="0.25">
      <c r="A1536" s="4" t="s">
        <v>4558</v>
      </c>
      <c r="B1536" s="9">
        <v>4344</v>
      </c>
      <c r="C1536" s="9" t="s">
        <v>4559</v>
      </c>
      <c r="D1536" s="9" t="s">
        <v>4560</v>
      </c>
      <c r="E1536" s="10">
        <v>12704.32</v>
      </c>
      <c r="F1536" s="10">
        <v>5823126.22696032</v>
      </c>
      <c r="G1536" s="10">
        <v>6627318.1934639905</v>
      </c>
      <c r="H1536" s="16">
        <v>-0.121345006083575</v>
      </c>
      <c r="I1536" s="10">
        <v>-804191.966503673</v>
      </c>
      <c r="J1536" s="10">
        <v>458.357962249087</v>
      </c>
      <c r="K1536" s="10">
        <v>521.65863213961802</v>
      </c>
      <c r="L1536" s="10" t="s">
        <v>27</v>
      </c>
      <c r="M1536" s="10" t="s">
        <v>14</v>
      </c>
    </row>
    <row r="1537" spans="1:13" x14ac:dyDescent="0.25">
      <c r="A1537" s="4" t="s">
        <v>4561</v>
      </c>
      <c r="B1537" s="9">
        <v>4345</v>
      </c>
      <c r="C1537" s="9" t="s">
        <v>4562</v>
      </c>
      <c r="D1537" s="9" t="s">
        <v>4563</v>
      </c>
      <c r="E1537" s="10">
        <v>302.33</v>
      </c>
      <c r="F1537" s="10">
        <v>584440.47727298003</v>
      </c>
      <c r="G1537" s="10">
        <v>742977.24366179202</v>
      </c>
      <c r="H1537" s="16">
        <v>-0.213380379737417</v>
      </c>
      <c r="I1537" s="10">
        <v>-158536.76638881199</v>
      </c>
      <c r="J1537" s="10">
        <v>1933.12101767268</v>
      </c>
      <c r="K1537" s="10">
        <v>2457.5041962815199</v>
      </c>
      <c r="L1537" s="10" t="s">
        <v>27</v>
      </c>
      <c r="M1537" s="10" t="s">
        <v>14</v>
      </c>
    </row>
    <row r="1538" spans="1:13" x14ac:dyDescent="0.25">
      <c r="A1538" s="4" t="s">
        <v>4564</v>
      </c>
      <c r="B1538" s="9">
        <v>4513</v>
      </c>
      <c r="C1538" s="9" t="s">
        <v>4565</v>
      </c>
      <c r="D1538" s="9" t="s">
        <v>4566</v>
      </c>
      <c r="E1538" s="10">
        <v>2849.96</v>
      </c>
      <c r="F1538" s="10">
        <v>6511126.3214250598</v>
      </c>
      <c r="G1538" s="10">
        <v>8536879.8520978503</v>
      </c>
      <c r="H1538" s="16">
        <v>-0.237294370515825</v>
      </c>
      <c r="I1538" s="10">
        <v>-2025753.53067279</v>
      </c>
      <c r="J1538" s="10">
        <v>2284.6377919076299</v>
      </c>
      <c r="K1538" s="10">
        <v>2995.4384805744098</v>
      </c>
      <c r="L1538" s="10" t="s">
        <v>27</v>
      </c>
      <c r="M1538" s="10" t="s">
        <v>14</v>
      </c>
    </row>
    <row r="1539" spans="1:13" x14ac:dyDescent="0.25">
      <c r="A1539" s="4" t="s">
        <v>4567</v>
      </c>
      <c r="B1539" s="9">
        <v>4514</v>
      </c>
      <c r="C1539" s="9" t="s">
        <v>4568</v>
      </c>
      <c r="D1539" s="9" t="s">
        <v>4569</v>
      </c>
      <c r="E1539" s="10">
        <v>438.68</v>
      </c>
      <c r="F1539" s="10">
        <v>1986188.6633139499</v>
      </c>
      <c r="G1539" s="10">
        <v>2173010.4285514001</v>
      </c>
      <c r="H1539" s="16">
        <v>-8.5973708539443694E-2</v>
      </c>
      <c r="I1539" s="10">
        <v>-186821.76523744999</v>
      </c>
      <c r="J1539" s="10">
        <v>4527.64808815982</v>
      </c>
      <c r="K1539" s="10">
        <v>4953.5206267698504</v>
      </c>
      <c r="L1539" s="10" t="s">
        <v>13</v>
      </c>
      <c r="M1539" s="10" t="s">
        <v>43</v>
      </c>
    </row>
    <row r="1540" spans="1:13" x14ac:dyDescent="0.25">
      <c r="A1540" s="4" t="s">
        <v>4570</v>
      </c>
      <c r="B1540" s="9">
        <v>4515</v>
      </c>
      <c r="C1540" s="9" t="s">
        <v>4571</v>
      </c>
      <c r="D1540" s="9" t="s">
        <v>4572</v>
      </c>
      <c r="E1540" s="10">
        <v>112.98</v>
      </c>
      <c r="F1540" s="10">
        <v>788205.98839744006</v>
      </c>
      <c r="G1540" s="10">
        <v>929964.06143856805</v>
      </c>
      <c r="H1540" s="16">
        <v>-0.15243392612596399</v>
      </c>
      <c r="I1540" s="10">
        <v>-141758.07304112799</v>
      </c>
      <c r="J1540" s="10">
        <v>6976.5090139621198</v>
      </c>
      <c r="K1540" s="10">
        <v>8231.2273095996497</v>
      </c>
      <c r="L1540" s="10" t="s">
        <v>27</v>
      </c>
      <c r="M1540" s="10" t="s">
        <v>89</v>
      </c>
    </row>
    <row r="1541" spans="1:13" x14ac:dyDescent="0.25">
      <c r="A1541" s="4" t="s">
        <v>4573</v>
      </c>
      <c r="B1541" s="9">
        <v>4517</v>
      </c>
      <c r="C1541" s="9" t="s">
        <v>4574</v>
      </c>
      <c r="D1541" s="9" t="s">
        <v>4575</v>
      </c>
      <c r="E1541" s="10">
        <v>1637.64</v>
      </c>
      <c r="F1541" s="10">
        <v>3696134.7485711998</v>
      </c>
      <c r="G1541" s="10">
        <v>2587901.8776281299</v>
      </c>
      <c r="H1541" s="16">
        <v>0.42823604732602499</v>
      </c>
      <c r="I1541" s="10">
        <v>1108232.8709430699</v>
      </c>
      <c r="J1541" s="10">
        <v>2256.9885619374199</v>
      </c>
      <c r="K1541" s="10">
        <v>1580.26298675419</v>
      </c>
      <c r="L1541" s="10" t="s">
        <v>27</v>
      </c>
      <c r="M1541" s="10" t="s">
        <v>71</v>
      </c>
    </row>
    <row r="1542" spans="1:13" x14ac:dyDescent="0.25">
      <c r="A1542" s="4" t="s">
        <v>4576</v>
      </c>
      <c r="B1542" s="9">
        <v>4518</v>
      </c>
      <c r="C1542" s="9" t="s">
        <v>4577</v>
      </c>
      <c r="D1542" s="9" t="s">
        <v>4578</v>
      </c>
      <c r="E1542" s="10">
        <v>14582.3</v>
      </c>
      <c r="F1542" s="10">
        <v>32852653.866177</v>
      </c>
      <c r="G1542" s="10">
        <v>32434432.685621399</v>
      </c>
      <c r="H1542" s="16">
        <v>1.2894357814405399E-2</v>
      </c>
      <c r="I1542" s="10">
        <v>418221.18055564899</v>
      </c>
      <c r="J1542" s="10">
        <v>2252.91304294776</v>
      </c>
      <c r="K1542" s="10">
        <v>2224.2329869514001</v>
      </c>
      <c r="L1542" s="10" t="s">
        <v>27</v>
      </c>
      <c r="M1542" s="10" t="s">
        <v>14</v>
      </c>
    </row>
    <row r="1543" spans="1:13" x14ac:dyDescent="0.25">
      <c r="A1543" s="4" t="s">
        <v>4579</v>
      </c>
      <c r="B1543" s="9">
        <v>4519</v>
      </c>
      <c r="C1543" s="9" t="s">
        <v>4580</v>
      </c>
      <c r="D1543" s="9" t="s">
        <v>4581</v>
      </c>
      <c r="E1543" s="10">
        <v>7579.74</v>
      </c>
      <c r="F1543" s="10">
        <v>23837449.865550999</v>
      </c>
      <c r="G1543" s="10">
        <v>23183562.6247099</v>
      </c>
      <c r="H1543" s="16">
        <v>2.8204778162272098E-2</v>
      </c>
      <c r="I1543" s="10">
        <v>653887.240841083</v>
      </c>
      <c r="J1543" s="10">
        <v>3144.8901763848098</v>
      </c>
      <c r="K1543" s="10">
        <v>3058.6224098333</v>
      </c>
      <c r="L1543" s="10" t="s">
        <v>13</v>
      </c>
      <c r="M1543" s="10" t="s">
        <v>14</v>
      </c>
    </row>
    <row r="1544" spans="1:13" x14ac:dyDescent="0.25">
      <c r="A1544" s="4" t="s">
        <v>4582</v>
      </c>
      <c r="B1544" s="9">
        <v>4520</v>
      </c>
      <c r="C1544" s="9" t="s">
        <v>4583</v>
      </c>
      <c r="D1544" s="9" t="s">
        <v>4584</v>
      </c>
      <c r="E1544" s="10">
        <v>2550.42</v>
      </c>
      <c r="F1544" s="10">
        <v>11139856.038708599</v>
      </c>
      <c r="G1544" s="10">
        <v>11012121.158864999</v>
      </c>
      <c r="H1544" s="16">
        <v>1.1599480063900099E-2</v>
      </c>
      <c r="I1544" s="10">
        <v>127734.879843509</v>
      </c>
      <c r="J1544" s="10">
        <v>4367.85158472274</v>
      </c>
      <c r="K1544" s="10">
        <v>4317.7677240866396</v>
      </c>
      <c r="L1544" s="10" t="s">
        <v>13</v>
      </c>
      <c r="M1544" s="10" t="s">
        <v>14</v>
      </c>
    </row>
    <row r="1545" spans="1:13" x14ac:dyDescent="0.25">
      <c r="A1545" s="4" t="s">
        <v>4585</v>
      </c>
      <c r="B1545" s="9">
        <v>4521</v>
      </c>
      <c r="C1545" s="9" t="s">
        <v>4586</v>
      </c>
      <c r="D1545" s="9" t="s">
        <v>4587</v>
      </c>
      <c r="E1545" s="10">
        <v>797.04</v>
      </c>
      <c r="F1545" s="10">
        <v>5498526.8707517404</v>
      </c>
      <c r="G1545" s="10">
        <v>5302608.5772521095</v>
      </c>
      <c r="H1545" s="16">
        <v>3.6947530756863897E-2</v>
      </c>
      <c r="I1545" s="10">
        <v>195918.29349963201</v>
      </c>
      <c r="J1545" s="10">
        <v>6898.6837181970004</v>
      </c>
      <c r="K1545" s="10">
        <v>6652.8763641123496</v>
      </c>
      <c r="L1545" s="10" t="s">
        <v>13</v>
      </c>
      <c r="M1545" s="10" t="s">
        <v>297</v>
      </c>
    </row>
    <row r="1546" spans="1:13" x14ac:dyDescent="0.25">
      <c r="A1546" s="4" t="s">
        <v>4588</v>
      </c>
      <c r="B1546" s="9">
        <v>4522</v>
      </c>
      <c r="C1546" s="9" t="s">
        <v>4589</v>
      </c>
      <c r="D1546" s="9" t="s">
        <v>4590</v>
      </c>
      <c r="E1546" s="10">
        <v>1192.57</v>
      </c>
      <c r="F1546" s="10">
        <v>2154064.7862453102</v>
      </c>
      <c r="G1546" s="10">
        <v>2074107.63354373</v>
      </c>
      <c r="H1546" s="16">
        <v>3.8550146293499801E-2</v>
      </c>
      <c r="I1546" s="10">
        <v>79957.152701575804</v>
      </c>
      <c r="J1546" s="10">
        <v>1806.23760973805</v>
      </c>
      <c r="K1546" s="10">
        <v>1739.1915221276199</v>
      </c>
      <c r="L1546" s="10" t="s">
        <v>27</v>
      </c>
      <c r="M1546" s="10" t="s">
        <v>14</v>
      </c>
    </row>
    <row r="1547" spans="1:13" x14ac:dyDescent="0.25">
      <c r="A1547" s="4" t="s">
        <v>4591</v>
      </c>
      <c r="B1547" s="9">
        <v>4526</v>
      </c>
      <c r="C1547" s="9" t="s">
        <v>4592</v>
      </c>
      <c r="D1547" s="9" t="s">
        <v>4593</v>
      </c>
      <c r="E1547" s="10">
        <v>4237.01</v>
      </c>
      <c r="F1547" s="10">
        <v>5568344.7583630299</v>
      </c>
      <c r="G1547" s="10">
        <v>6545392.6387520898</v>
      </c>
      <c r="H1547" s="16">
        <v>-0.14927261576401499</v>
      </c>
      <c r="I1547" s="10">
        <v>-977047.880389055</v>
      </c>
      <c r="J1547" s="10">
        <v>1314.2156280874999</v>
      </c>
      <c r="K1547" s="10">
        <v>1544.81406434068</v>
      </c>
      <c r="L1547" s="10" t="s">
        <v>27</v>
      </c>
      <c r="M1547" s="10" t="s">
        <v>14</v>
      </c>
    </row>
    <row r="1548" spans="1:13" x14ac:dyDescent="0.25">
      <c r="A1548" s="4" t="s">
        <v>4594</v>
      </c>
      <c r="B1548" s="9">
        <v>4530</v>
      </c>
      <c r="C1548" s="9" t="s">
        <v>4595</v>
      </c>
      <c r="D1548" s="9" t="s">
        <v>4596</v>
      </c>
      <c r="E1548" s="10">
        <v>11634.82</v>
      </c>
      <c r="F1548" s="10">
        <v>15248300.1794938</v>
      </c>
      <c r="G1548" s="10">
        <v>17066829.8711273</v>
      </c>
      <c r="H1548" s="16">
        <v>-0.10655345517388599</v>
      </c>
      <c r="I1548" s="10">
        <v>-1818529.6916334999</v>
      </c>
      <c r="J1548" s="10">
        <v>1310.5746525940101</v>
      </c>
      <c r="K1548" s="10">
        <v>1466.8752822241599</v>
      </c>
      <c r="L1548" s="10" t="s">
        <v>13</v>
      </c>
      <c r="M1548" s="10" t="s">
        <v>14</v>
      </c>
    </row>
    <row r="1549" spans="1:13" x14ac:dyDescent="0.25">
      <c r="A1549" s="4" t="s">
        <v>4597</v>
      </c>
      <c r="B1549" s="9">
        <v>4531</v>
      </c>
      <c r="C1549" s="9" t="s">
        <v>4598</v>
      </c>
      <c r="D1549" s="9" t="s">
        <v>4599</v>
      </c>
      <c r="E1549" s="10">
        <v>3833.46</v>
      </c>
      <c r="F1549" s="10">
        <v>4715967.6390207596</v>
      </c>
      <c r="G1549" s="10">
        <v>5375222.2719721496</v>
      </c>
      <c r="H1549" s="16">
        <v>-0.122646952924891</v>
      </c>
      <c r="I1549" s="10">
        <v>-659254.632951395</v>
      </c>
      <c r="J1549" s="10">
        <v>1230.2117770945199</v>
      </c>
      <c r="K1549" s="10">
        <v>1402.18556394801</v>
      </c>
      <c r="L1549" s="10" t="s">
        <v>27</v>
      </c>
      <c r="M1549" s="10" t="s">
        <v>14</v>
      </c>
    </row>
    <row r="1550" spans="1:13" x14ac:dyDescent="0.25">
      <c r="A1550" s="4" t="s">
        <v>4600</v>
      </c>
      <c r="B1550" s="9">
        <v>4532</v>
      </c>
      <c r="C1550" s="9" t="s">
        <v>4601</v>
      </c>
      <c r="D1550" s="9" t="s">
        <v>4602</v>
      </c>
      <c r="E1550" s="10">
        <v>487.74</v>
      </c>
      <c r="F1550" s="10">
        <v>1424582.75800347</v>
      </c>
      <c r="G1550" s="10">
        <v>1419982.8947566701</v>
      </c>
      <c r="H1550" s="16">
        <v>3.2393793360327998E-3</v>
      </c>
      <c r="I1550" s="10">
        <v>4599.86324679479</v>
      </c>
      <c r="J1550" s="10">
        <v>2920.78311806181</v>
      </c>
      <c r="K1550" s="10">
        <v>2911.3521440863501</v>
      </c>
      <c r="L1550" s="10" t="s">
        <v>27</v>
      </c>
      <c r="M1550" s="10" t="s">
        <v>43</v>
      </c>
    </row>
    <row r="1551" spans="1:13" x14ac:dyDescent="0.25">
      <c r="A1551" s="4" t="s">
        <v>4603</v>
      </c>
      <c r="B1551" s="9">
        <v>4533</v>
      </c>
      <c r="C1551" s="9" t="s">
        <v>4604</v>
      </c>
      <c r="D1551" s="9" t="s">
        <v>4605</v>
      </c>
      <c r="E1551" s="10">
        <v>254.34</v>
      </c>
      <c r="F1551" s="10">
        <v>1146795.9151854001</v>
      </c>
      <c r="G1551" s="10">
        <v>1447368.8377727601</v>
      </c>
      <c r="H1551" s="16">
        <v>-0.207668504905692</v>
      </c>
      <c r="I1551" s="10">
        <v>-300572.922587357</v>
      </c>
      <c r="J1551" s="10">
        <v>4508.9090004930404</v>
      </c>
      <c r="K1551" s="10">
        <v>5690.6850584758904</v>
      </c>
      <c r="L1551" s="10" t="s">
        <v>27</v>
      </c>
      <c r="M1551" s="10" t="s">
        <v>71</v>
      </c>
    </row>
    <row r="1552" spans="1:13" x14ac:dyDescent="0.25">
      <c r="A1552" s="4" t="s">
        <v>4606</v>
      </c>
      <c r="B1552" s="9">
        <v>4535</v>
      </c>
      <c r="C1552" s="9" t="s">
        <v>4607</v>
      </c>
      <c r="D1552" s="9" t="s">
        <v>4608</v>
      </c>
      <c r="E1552" s="10">
        <v>5449.28</v>
      </c>
      <c r="F1552" s="10">
        <v>6605917.7062348798</v>
      </c>
      <c r="G1552" s="10">
        <v>6234111.2285092501</v>
      </c>
      <c r="H1552" s="16">
        <v>5.9640655114608303E-2</v>
      </c>
      <c r="I1552" s="10">
        <v>371806.47772562702</v>
      </c>
      <c r="J1552" s="10">
        <v>1212.25514310787</v>
      </c>
      <c r="K1552" s="10">
        <v>1144.02475712557</v>
      </c>
      <c r="L1552" s="10" t="s">
        <v>27</v>
      </c>
      <c r="M1552" s="10" t="s">
        <v>14</v>
      </c>
    </row>
    <row r="1553" spans="1:13" x14ac:dyDescent="0.25">
      <c r="A1553" s="4" t="s">
        <v>4609</v>
      </c>
      <c r="B1553" s="9">
        <v>4536</v>
      </c>
      <c r="C1553" s="9" t="s">
        <v>4610</v>
      </c>
      <c r="D1553" s="9" t="s">
        <v>4611</v>
      </c>
      <c r="E1553" s="10">
        <v>1338.15</v>
      </c>
      <c r="F1553" s="10">
        <v>1096033.7442447899</v>
      </c>
      <c r="G1553" s="10">
        <v>1628903.2762853899</v>
      </c>
      <c r="H1553" s="16">
        <v>-0.32713393103105198</v>
      </c>
      <c r="I1553" s="10">
        <v>-532869.53204059997</v>
      </c>
      <c r="J1553" s="10">
        <v>819.06643070267899</v>
      </c>
      <c r="K1553" s="10">
        <v>1217.2800330944899</v>
      </c>
      <c r="L1553" s="10" t="s">
        <v>13</v>
      </c>
      <c r="M1553" s="10" t="s">
        <v>71</v>
      </c>
    </row>
    <row r="1554" spans="1:13" x14ac:dyDescent="0.25">
      <c r="A1554" s="4" t="s">
        <v>4612</v>
      </c>
      <c r="B1554" s="9">
        <v>4540</v>
      </c>
      <c r="C1554" s="9" t="s">
        <v>4613</v>
      </c>
      <c r="D1554" s="9" t="s">
        <v>4614</v>
      </c>
      <c r="E1554" s="10">
        <v>24922.45</v>
      </c>
      <c r="F1554" s="10">
        <v>20349168.789570998</v>
      </c>
      <c r="G1554" s="10">
        <v>21269935.1258386</v>
      </c>
      <c r="H1554" s="16">
        <v>-4.3289569564741198E-2</v>
      </c>
      <c r="I1554" s="10">
        <v>-920766.33626751998</v>
      </c>
      <c r="J1554" s="10">
        <v>816.49953313462504</v>
      </c>
      <c r="K1554" s="10">
        <v>853.44479077452502</v>
      </c>
      <c r="L1554" s="10" t="s">
        <v>13</v>
      </c>
      <c r="M1554" s="10" t="s">
        <v>14</v>
      </c>
    </row>
    <row r="1555" spans="1:13" x14ac:dyDescent="0.25">
      <c r="A1555" s="4" t="s">
        <v>4615</v>
      </c>
      <c r="B1555" s="9">
        <v>4545</v>
      </c>
      <c r="C1555" s="9" t="s">
        <v>4616</v>
      </c>
      <c r="D1555" s="9" t="s">
        <v>4617</v>
      </c>
      <c r="E1555" s="10">
        <v>657.99</v>
      </c>
      <c r="F1555" s="10">
        <v>1015343.06200561</v>
      </c>
      <c r="G1555" s="10">
        <v>1201311.8965010301</v>
      </c>
      <c r="H1555" s="16">
        <v>-0.15480478886214399</v>
      </c>
      <c r="I1555" s="10">
        <v>-185968.83449542499</v>
      </c>
      <c r="J1555" s="10">
        <v>1543.09801365615</v>
      </c>
      <c r="K1555" s="10">
        <v>1825.72971701855</v>
      </c>
      <c r="L1555" s="10" t="s">
        <v>13</v>
      </c>
      <c r="M1555" s="10" t="s">
        <v>14</v>
      </c>
    </row>
    <row r="1556" spans="1:13" x14ac:dyDescent="0.25">
      <c r="A1556" s="4" t="s">
        <v>4618</v>
      </c>
      <c r="B1556" s="9">
        <v>4549</v>
      </c>
      <c r="C1556" s="9" t="s">
        <v>4619</v>
      </c>
      <c r="D1556" s="9" t="s">
        <v>4620</v>
      </c>
      <c r="E1556" s="10">
        <v>5615.91</v>
      </c>
      <c r="F1556" s="10">
        <v>32590722.906412002</v>
      </c>
      <c r="G1556" s="10">
        <v>40188805.3710033</v>
      </c>
      <c r="H1556" s="16">
        <v>-0.189059674564833</v>
      </c>
      <c r="I1556" s="10">
        <v>-7598082.4645913104</v>
      </c>
      <c r="J1556" s="10">
        <v>5803.28440206698</v>
      </c>
      <c r="K1556" s="10">
        <v>7156.2409958498702</v>
      </c>
      <c r="L1556" s="10" t="s">
        <v>13</v>
      </c>
      <c r="M1556" s="10" t="s">
        <v>14</v>
      </c>
    </row>
    <row r="1557" spans="1:13" x14ac:dyDescent="0.25">
      <c r="A1557" s="4" t="s">
        <v>4621</v>
      </c>
      <c r="B1557" s="9">
        <v>4550</v>
      </c>
      <c r="C1557" s="9" t="s">
        <v>4622</v>
      </c>
      <c r="D1557" s="9" t="s">
        <v>4623</v>
      </c>
      <c r="E1557" s="10">
        <v>2059.39</v>
      </c>
      <c r="F1557" s="10">
        <v>14591916.2304439</v>
      </c>
      <c r="G1557" s="10">
        <v>16133002.281305499</v>
      </c>
      <c r="H1557" s="16">
        <v>-9.5523822782035001E-2</v>
      </c>
      <c r="I1557" s="10">
        <v>-1541086.0508615901</v>
      </c>
      <c r="J1557" s="10">
        <v>7085.5526298777204</v>
      </c>
      <c r="K1557" s="10">
        <v>7833.87424494897</v>
      </c>
      <c r="L1557" s="10" t="s">
        <v>13</v>
      </c>
      <c r="M1557" s="10" t="s">
        <v>14</v>
      </c>
    </row>
    <row r="1558" spans="1:13" x14ac:dyDescent="0.25">
      <c r="A1558" s="4" t="s">
        <v>4624</v>
      </c>
      <c r="B1558" s="9">
        <v>4551</v>
      </c>
      <c r="C1558" s="9" t="s">
        <v>4625</v>
      </c>
      <c r="D1558" s="9" t="s">
        <v>4626</v>
      </c>
      <c r="E1558" s="10">
        <v>648.17999999999995</v>
      </c>
      <c r="F1558" s="10">
        <v>5973375.69206277</v>
      </c>
      <c r="G1558" s="10">
        <v>6418730.0283239698</v>
      </c>
      <c r="H1558" s="16">
        <v>-6.9383559410660101E-2</v>
      </c>
      <c r="I1558" s="10">
        <v>-445354.33626120398</v>
      </c>
      <c r="J1558" s="10">
        <v>9215.61247194108</v>
      </c>
      <c r="K1558" s="10">
        <v>9902.6968254558506</v>
      </c>
      <c r="L1558" s="10" t="s">
        <v>13</v>
      </c>
      <c r="M1558" s="10" t="s">
        <v>43</v>
      </c>
    </row>
    <row r="1559" spans="1:13" x14ac:dyDescent="0.25">
      <c r="A1559" s="4" t="s">
        <v>4627</v>
      </c>
      <c r="B1559" s="9">
        <v>4552</v>
      </c>
      <c r="C1559" s="9" t="s">
        <v>4628</v>
      </c>
      <c r="D1559" s="9" t="s">
        <v>4629</v>
      </c>
      <c r="E1559" s="10">
        <v>208.04</v>
      </c>
      <c r="F1559" s="10">
        <v>3401900.5929554701</v>
      </c>
      <c r="G1559" s="10">
        <v>3119628.0259613399</v>
      </c>
      <c r="H1559" s="16">
        <v>9.0482764177357594E-2</v>
      </c>
      <c r="I1559" s="10">
        <v>282272.56699413498</v>
      </c>
      <c r="J1559" s="10">
        <v>16352.146668695799</v>
      </c>
      <c r="K1559" s="10">
        <v>14995.327946362901</v>
      </c>
      <c r="L1559" s="10" t="s">
        <v>27</v>
      </c>
      <c r="M1559" s="10" t="s">
        <v>89</v>
      </c>
    </row>
    <row r="1560" spans="1:13" x14ac:dyDescent="0.25">
      <c r="A1560" s="4" t="s">
        <v>4630</v>
      </c>
      <c r="B1560" s="9">
        <v>4553</v>
      </c>
      <c r="C1560" s="9" t="s">
        <v>4631</v>
      </c>
      <c r="D1560" s="9" t="s">
        <v>4632</v>
      </c>
      <c r="E1560" s="10">
        <v>720.8</v>
      </c>
      <c r="F1560" s="10">
        <v>2805206.0461620698</v>
      </c>
      <c r="G1560" s="10">
        <v>2971672.10605668</v>
      </c>
      <c r="H1560" s="16">
        <v>-5.6017640558433897E-2</v>
      </c>
      <c r="I1560" s="10">
        <v>-166466.05989460699</v>
      </c>
      <c r="J1560" s="10">
        <v>3891.7952915678002</v>
      </c>
      <c r="K1560" s="10">
        <v>4122.7415455836299</v>
      </c>
      <c r="L1560" s="10" t="s">
        <v>13</v>
      </c>
      <c r="M1560" s="10" t="s">
        <v>14</v>
      </c>
    </row>
    <row r="1561" spans="1:13" x14ac:dyDescent="0.25">
      <c r="A1561" s="4" t="s">
        <v>4633</v>
      </c>
      <c r="B1561" s="9">
        <v>4554</v>
      </c>
      <c r="C1561" s="9" t="s">
        <v>4634</v>
      </c>
      <c r="D1561" s="9" t="s">
        <v>4635</v>
      </c>
      <c r="E1561" s="10">
        <v>882.72</v>
      </c>
      <c r="F1561" s="10">
        <v>4235555.25477577</v>
      </c>
      <c r="G1561" s="10">
        <v>4310366.2449250296</v>
      </c>
      <c r="H1561" s="16">
        <v>-1.73560634754285E-2</v>
      </c>
      <c r="I1561" s="10">
        <v>-74810.990149263307</v>
      </c>
      <c r="J1561" s="10">
        <v>4798.2998626696699</v>
      </c>
      <c r="K1561" s="10">
        <v>4883.0503952839299</v>
      </c>
      <c r="L1561" s="10" t="s">
        <v>13</v>
      </c>
      <c r="M1561" s="10" t="s">
        <v>43</v>
      </c>
    </row>
    <row r="1562" spans="1:13" x14ac:dyDescent="0.25">
      <c r="A1562" s="4" t="s">
        <v>4636</v>
      </c>
      <c r="B1562" s="9">
        <v>4555</v>
      </c>
      <c r="C1562" s="9" t="s">
        <v>4637</v>
      </c>
      <c r="D1562" s="9" t="s">
        <v>4638</v>
      </c>
      <c r="E1562" s="10">
        <v>385.1</v>
      </c>
      <c r="F1562" s="10">
        <v>2444017.09703471</v>
      </c>
      <c r="G1562" s="10">
        <v>2311574.9702705899</v>
      </c>
      <c r="H1562" s="16">
        <v>5.7295189845654203E-2</v>
      </c>
      <c r="I1562" s="10">
        <v>132442.12676411599</v>
      </c>
      <c r="J1562" s="10">
        <v>6346.4479279010902</v>
      </c>
      <c r="K1562" s="10">
        <v>6002.5317327203202</v>
      </c>
      <c r="L1562" s="10" t="s">
        <v>27</v>
      </c>
      <c r="M1562" s="10" t="s">
        <v>43</v>
      </c>
    </row>
    <row r="1563" spans="1:13" x14ac:dyDescent="0.25">
      <c r="A1563" s="4" t="s">
        <v>4639</v>
      </c>
      <c r="B1563" s="9">
        <v>4562</v>
      </c>
      <c r="C1563" s="9" t="s">
        <v>4640</v>
      </c>
      <c r="D1563" s="9" t="s">
        <v>4641</v>
      </c>
      <c r="E1563" s="10">
        <v>1786.64</v>
      </c>
      <c r="F1563" s="10">
        <v>4012365.0880044899</v>
      </c>
      <c r="G1563" s="10">
        <v>2384072.8435947802</v>
      </c>
      <c r="H1563" s="16">
        <v>0.68298762295975601</v>
      </c>
      <c r="I1563" s="10">
        <v>1628292.2444097099</v>
      </c>
      <c r="J1563" s="10">
        <v>2245.7602471703799</v>
      </c>
      <c r="K1563" s="10">
        <v>1334.3890451320799</v>
      </c>
      <c r="L1563" s="10" t="s">
        <v>88</v>
      </c>
      <c r="M1563" s="10" t="s">
        <v>43</v>
      </c>
    </row>
    <row r="1564" spans="1:13" x14ac:dyDescent="0.25">
      <c r="A1564" s="4" t="s">
        <v>4642</v>
      </c>
      <c r="B1564" s="9">
        <v>4563</v>
      </c>
      <c r="C1564" s="9" t="s">
        <v>4643</v>
      </c>
      <c r="D1564" s="9" t="s">
        <v>4644</v>
      </c>
      <c r="E1564" s="10">
        <v>2423.19</v>
      </c>
      <c r="F1564" s="10">
        <v>1226714.64592635</v>
      </c>
      <c r="G1564" s="10">
        <v>1362474.51863632</v>
      </c>
      <c r="H1564" s="16">
        <v>-9.9642137047708995E-2</v>
      </c>
      <c r="I1564" s="10">
        <v>-135759.872709972</v>
      </c>
      <c r="J1564" s="10">
        <v>506.23956269477401</v>
      </c>
      <c r="K1564" s="10">
        <v>562.26483215774294</v>
      </c>
      <c r="L1564" s="10" t="s">
        <v>13</v>
      </c>
      <c r="M1564" s="10" t="s">
        <v>14</v>
      </c>
    </row>
    <row r="1565" spans="1:13" x14ac:dyDescent="0.25">
      <c r="A1565" s="4" t="s">
        <v>4645</v>
      </c>
      <c r="B1565" s="9">
        <v>4757</v>
      </c>
      <c r="C1565" s="9" t="s">
        <v>4646</v>
      </c>
      <c r="D1565" s="9" t="s">
        <v>4647</v>
      </c>
      <c r="E1565" s="10">
        <v>345.19</v>
      </c>
      <c r="F1565" s="10">
        <v>252168.74360469999</v>
      </c>
      <c r="G1565" s="10">
        <v>324365.841612224</v>
      </c>
      <c r="H1565" s="16">
        <v>-0.22257922612528</v>
      </c>
      <c r="I1565" s="10">
        <v>-72197.098007524095</v>
      </c>
      <c r="J1565" s="10">
        <v>730.52157827486303</v>
      </c>
      <c r="K1565" s="10">
        <v>939.67334399091499</v>
      </c>
      <c r="L1565" s="10" t="s">
        <v>27</v>
      </c>
      <c r="M1565" s="10" t="s">
        <v>297</v>
      </c>
    </row>
    <row r="1566" spans="1:13" x14ac:dyDescent="0.25">
      <c r="A1566" s="4" t="s">
        <v>4648</v>
      </c>
      <c r="B1566" s="9">
        <v>4758</v>
      </c>
      <c r="C1566" s="9" t="s">
        <v>4649</v>
      </c>
      <c r="D1566" s="9" t="s">
        <v>4650</v>
      </c>
      <c r="E1566" s="10">
        <v>136.22</v>
      </c>
      <c r="F1566" s="10">
        <v>68829.815503999998</v>
      </c>
      <c r="G1566" s="10">
        <v>73552.248460532006</v>
      </c>
      <c r="H1566" s="16">
        <v>-6.4205147434290497E-2</v>
      </c>
      <c r="I1566" s="10">
        <v>-4722.4329565320204</v>
      </c>
      <c r="J1566" s="10">
        <v>505.28421306709703</v>
      </c>
      <c r="K1566" s="10">
        <v>539.95190471686999</v>
      </c>
      <c r="L1566" s="10" t="s">
        <v>88</v>
      </c>
      <c r="M1566" s="10" t="s">
        <v>14</v>
      </c>
    </row>
    <row r="1567" spans="1:13" x14ac:dyDescent="0.25">
      <c r="A1567" s="4" t="s">
        <v>4651</v>
      </c>
      <c r="B1567" s="9">
        <v>4759</v>
      </c>
      <c r="C1567" s="9" t="s">
        <v>4652</v>
      </c>
      <c r="D1567" s="9" t="s">
        <v>4653</v>
      </c>
      <c r="E1567" s="10">
        <v>5154.01</v>
      </c>
      <c r="F1567" s="10">
        <v>3541952.2856654902</v>
      </c>
      <c r="G1567" s="10">
        <v>4692376.2302507404</v>
      </c>
      <c r="H1567" s="16">
        <v>-0.24516873501504799</v>
      </c>
      <c r="I1567" s="10">
        <v>-1150423.94458525</v>
      </c>
      <c r="J1567" s="10">
        <v>687.222625812812</v>
      </c>
      <c r="K1567" s="10">
        <v>910.43211601272401</v>
      </c>
      <c r="L1567" s="10" t="s">
        <v>13</v>
      </c>
      <c r="M1567" s="10" t="s">
        <v>14</v>
      </c>
    </row>
    <row r="1568" spans="1:13" x14ac:dyDescent="0.25">
      <c r="A1568" s="4" t="s">
        <v>4654</v>
      </c>
      <c r="B1568" s="9">
        <v>4760</v>
      </c>
      <c r="C1568" s="9" t="s">
        <v>4655</v>
      </c>
      <c r="D1568" s="9" t="s">
        <v>4656</v>
      </c>
      <c r="E1568" s="10">
        <v>641.71</v>
      </c>
      <c r="F1568" s="10">
        <v>694695.46319768997</v>
      </c>
      <c r="G1568" s="10">
        <v>1339397.97856343</v>
      </c>
      <c r="H1568" s="16">
        <v>-0.48133753050546901</v>
      </c>
      <c r="I1568" s="10">
        <v>-644702.51536573796</v>
      </c>
      <c r="J1568" s="10">
        <v>1082.5691717406501</v>
      </c>
      <c r="K1568" s="10">
        <v>2087.2325171236698</v>
      </c>
      <c r="L1568" s="10" t="s">
        <v>13</v>
      </c>
      <c r="M1568" s="10" t="s">
        <v>14</v>
      </c>
    </row>
    <row r="1569" spans="1:13" x14ac:dyDescent="0.25">
      <c r="A1569" s="4" t="s">
        <v>4657</v>
      </c>
      <c r="B1569" s="9">
        <v>4761</v>
      </c>
      <c r="C1569" s="9" t="s">
        <v>4658</v>
      </c>
      <c r="D1569" s="9" t="s">
        <v>4659</v>
      </c>
      <c r="E1569" s="10">
        <v>614.02</v>
      </c>
      <c r="F1569" s="10">
        <v>2440473.8581566</v>
      </c>
      <c r="G1569" s="10">
        <v>2249954.8241461902</v>
      </c>
      <c r="H1569" s="16">
        <v>8.4676826381482606E-2</v>
      </c>
      <c r="I1569" s="10">
        <v>190519.034010406</v>
      </c>
      <c r="J1569" s="10">
        <v>3974.58365876779</v>
      </c>
      <c r="K1569" s="10">
        <v>3664.3021793202101</v>
      </c>
      <c r="L1569" s="10" t="s">
        <v>27</v>
      </c>
      <c r="M1569" s="10" t="s">
        <v>71</v>
      </c>
    </row>
    <row r="1570" spans="1:13" x14ac:dyDescent="0.25">
      <c r="A1570" s="4" t="s">
        <v>4660</v>
      </c>
      <c r="B1570" s="9">
        <v>4762</v>
      </c>
      <c r="C1570" s="9" t="s">
        <v>4661</v>
      </c>
      <c r="D1570" s="9" t="s">
        <v>4662</v>
      </c>
      <c r="E1570" s="10">
        <v>1115.4000000000001</v>
      </c>
      <c r="F1570" s="10">
        <v>6293014.5218256898</v>
      </c>
      <c r="G1570" s="10">
        <v>6597707.8301165802</v>
      </c>
      <c r="H1570" s="16">
        <v>-4.61816916020521E-2</v>
      </c>
      <c r="I1570" s="10">
        <v>-304693.30829088902</v>
      </c>
      <c r="J1570" s="10">
        <v>5641.9351997719996</v>
      </c>
      <c r="K1570" s="10">
        <v>5915.1047427977201</v>
      </c>
      <c r="L1570" s="10" t="s">
        <v>13</v>
      </c>
      <c r="M1570" s="10" t="s">
        <v>14</v>
      </c>
    </row>
    <row r="1571" spans="1:13" x14ac:dyDescent="0.25">
      <c r="A1571" s="4" t="s">
        <v>4663</v>
      </c>
      <c r="B1571" s="9">
        <v>4763</v>
      </c>
      <c r="C1571" s="9" t="s">
        <v>4664</v>
      </c>
      <c r="D1571" s="9" t="s">
        <v>4665</v>
      </c>
      <c r="E1571" s="10">
        <v>311.97000000000003</v>
      </c>
      <c r="F1571" s="10">
        <v>2206347.8955994798</v>
      </c>
      <c r="G1571" s="10">
        <v>2726502.0741425501</v>
      </c>
      <c r="H1571" s="16">
        <v>-0.19077710722323599</v>
      </c>
      <c r="I1571" s="10">
        <v>-520154.17854306701</v>
      </c>
      <c r="J1571" s="10">
        <v>7072.3079001169299</v>
      </c>
      <c r="K1571" s="10">
        <v>8739.6290481217602</v>
      </c>
      <c r="L1571" s="10" t="s">
        <v>27</v>
      </c>
      <c r="M1571" s="10" t="s">
        <v>297</v>
      </c>
    </row>
    <row r="1572" spans="1:13" x14ac:dyDescent="0.25">
      <c r="A1572" s="4" t="s">
        <v>4666</v>
      </c>
      <c r="B1572" s="9">
        <v>4764</v>
      </c>
      <c r="C1572" s="9" t="s">
        <v>4667</v>
      </c>
      <c r="D1572" s="9" t="s">
        <v>4668</v>
      </c>
      <c r="E1572" s="10">
        <v>1086.93</v>
      </c>
      <c r="F1572" s="10">
        <v>1145516.2288929599</v>
      </c>
      <c r="G1572" s="10">
        <v>788356.73523774999</v>
      </c>
      <c r="H1572" s="16">
        <v>0.45304299144155702</v>
      </c>
      <c r="I1572" s="10">
        <v>357159.49365521001</v>
      </c>
      <c r="J1572" s="10">
        <v>1053.90064575728</v>
      </c>
      <c r="K1572" s="10">
        <v>725.305893882541</v>
      </c>
      <c r="L1572" s="10" t="s">
        <v>13</v>
      </c>
      <c r="M1572" s="10" t="s">
        <v>71</v>
      </c>
    </row>
    <row r="1573" spans="1:13" x14ac:dyDescent="0.25">
      <c r="A1573" s="4" t="s">
        <v>4669</v>
      </c>
      <c r="B1573" s="9">
        <v>4765</v>
      </c>
      <c r="C1573" s="9" t="s">
        <v>4670</v>
      </c>
      <c r="D1573" s="9" t="s">
        <v>4671</v>
      </c>
      <c r="E1573" s="10">
        <v>477.53</v>
      </c>
      <c r="F1573" s="10">
        <v>335439.10888378002</v>
      </c>
      <c r="G1573" s="10">
        <v>684098.985225023</v>
      </c>
      <c r="H1573" s="16">
        <v>-0.50966290532729996</v>
      </c>
      <c r="I1573" s="10">
        <v>-348659.87634124298</v>
      </c>
      <c r="J1573" s="10">
        <v>702.44614764261905</v>
      </c>
      <c r="K1573" s="10">
        <v>1432.57802698265</v>
      </c>
      <c r="L1573" s="10" t="s">
        <v>27</v>
      </c>
      <c r="M1573" s="10" t="s">
        <v>14</v>
      </c>
    </row>
    <row r="1574" spans="1:13" x14ac:dyDescent="0.25">
      <c r="A1574" s="4" t="s">
        <v>4672</v>
      </c>
      <c r="B1574" s="9">
        <v>4766</v>
      </c>
      <c r="C1574" s="9" t="s">
        <v>4673</v>
      </c>
      <c r="D1574" s="9" t="s">
        <v>4674</v>
      </c>
      <c r="E1574" s="10">
        <v>517.11</v>
      </c>
      <c r="F1574" s="10">
        <v>1117503.9132165001</v>
      </c>
      <c r="G1574" s="10">
        <v>1127581.8218064299</v>
      </c>
      <c r="H1574" s="16">
        <v>-8.9376295316494492E-3</v>
      </c>
      <c r="I1574" s="10">
        <v>-10077.9085899282</v>
      </c>
      <c r="J1574" s="10">
        <v>2161.0564738962698</v>
      </c>
      <c r="K1574" s="10">
        <v>2180.54538068579</v>
      </c>
      <c r="L1574" s="10" t="s">
        <v>27</v>
      </c>
      <c r="M1574" s="10" t="s">
        <v>14</v>
      </c>
    </row>
    <row r="1575" spans="1:13" x14ac:dyDescent="0.25">
      <c r="A1575" s="4" t="s">
        <v>4675</v>
      </c>
      <c r="B1575" s="9">
        <v>4767</v>
      </c>
      <c r="C1575" s="9" t="s">
        <v>4676</v>
      </c>
      <c r="D1575" s="9" t="s">
        <v>4677</v>
      </c>
      <c r="E1575" s="10">
        <v>382.85</v>
      </c>
      <c r="F1575" s="10">
        <v>1345786.4394147999</v>
      </c>
      <c r="G1575" s="10">
        <v>1324272.7478505401</v>
      </c>
      <c r="H1575" s="16">
        <v>1.6245665101225298E-2</v>
      </c>
      <c r="I1575" s="10">
        <v>21513.691564259101</v>
      </c>
      <c r="J1575" s="10">
        <v>3515.1794159979099</v>
      </c>
      <c r="K1575" s="10">
        <v>3458.98588964488</v>
      </c>
      <c r="L1575" s="10" t="s">
        <v>27</v>
      </c>
      <c r="M1575" s="10" t="s">
        <v>14</v>
      </c>
    </row>
    <row r="1576" spans="1:13" x14ac:dyDescent="0.25">
      <c r="A1576" s="4" t="s">
        <v>4678</v>
      </c>
      <c r="B1576" s="9">
        <v>4769</v>
      </c>
      <c r="C1576" s="9" t="s">
        <v>4679</v>
      </c>
      <c r="D1576" s="9" t="s">
        <v>4680</v>
      </c>
      <c r="E1576" s="10">
        <v>1787.93</v>
      </c>
      <c r="F1576" s="10">
        <v>1983209.6751532501</v>
      </c>
      <c r="G1576" s="10">
        <v>3771511.5819787001</v>
      </c>
      <c r="H1576" s="16">
        <v>-0.474160523693057</v>
      </c>
      <c r="I1576" s="10">
        <v>-1788301.90682545</v>
      </c>
      <c r="J1576" s="10">
        <v>1109.22109654922</v>
      </c>
      <c r="K1576" s="10">
        <v>2109.4291062730099</v>
      </c>
      <c r="L1576" s="10" t="s">
        <v>88</v>
      </c>
      <c r="M1576" s="10" t="s">
        <v>14</v>
      </c>
    </row>
    <row r="1577" spans="1:13" x14ac:dyDescent="0.25">
      <c r="A1577" s="4" t="s">
        <v>4681</v>
      </c>
      <c r="B1577" s="9">
        <v>4770</v>
      </c>
      <c r="C1577" s="9" t="s">
        <v>4682</v>
      </c>
      <c r="D1577" s="9" t="s">
        <v>4683</v>
      </c>
      <c r="E1577" s="10">
        <v>328.52</v>
      </c>
      <c r="F1577" s="10">
        <v>819181.03379781998</v>
      </c>
      <c r="G1577" s="10">
        <v>750295.19950130105</v>
      </c>
      <c r="H1577" s="16">
        <v>9.1811642060758605E-2</v>
      </c>
      <c r="I1577" s="10">
        <v>68885.834296518893</v>
      </c>
      <c r="J1577" s="10">
        <v>2493.5499628571201</v>
      </c>
      <c r="K1577" s="10">
        <v>2283.8646033766599</v>
      </c>
      <c r="L1577" s="10" t="s">
        <v>27</v>
      </c>
      <c r="M1577" s="10" t="s">
        <v>14</v>
      </c>
    </row>
    <row r="1578" spans="1:13" x14ac:dyDescent="0.25">
      <c r="A1578" s="4" t="s">
        <v>4684</v>
      </c>
      <c r="B1578" s="9">
        <v>4771</v>
      </c>
      <c r="C1578" s="9" t="s">
        <v>4685</v>
      </c>
      <c r="D1578" s="9" t="s">
        <v>4686</v>
      </c>
      <c r="E1578" s="10">
        <v>164.27</v>
      </c>
      <c r="F1578" s="10">
        <v>766963.32953178999</v>
      </c>
      <c r="G1578" s="10">
        <v>675326.44564431999</v>
      </c>
      <c r="H1578" s="16">
        <v>0.135692722354506</v>
      </c>
      <c r="I1578" s="10">
        <v>91636.883887470103</v>
      </c>
      <c r="J1578" s="10">
        <v>4668.9190328836103</v>
      </c>
      <c r="K1578" s="10">
        <v>4111.0759459689498</v>
      </c>
      <c r="L1578" s="10" t="s">
        <v>27</v>
      </c>
      <c r="M1578" s="10" t="s">
        <v>43</v>
      </c>
    </row>
    <row r="1579" spans="1:13" x14ac:dyDescent="0.25">
      <c r="A1579" s="4" t="s">
        <v>4687</v>
      </c>
      <c r="B1579" s="9">
        <v>4773</v>
      </c>
      <c r="C1579" s="9" t="s">
        <v>4688</v>
      </c>
      <c r="D1579" s="9" t="s">
        <v>4689</v>
      </c>
      <c r="E1579" s="10">
        <v>4850.96</v>
      </c>
      <c r="F1579" s="10">
        <v>6389129.9330728697</v>
      </c>
      <c r="G1579" s="10">
        <v>7183147.4816975202</v>
      </c>
      <c r="H1579" s="16">
        <v>-0.110538945587263</v>
      </c>
      <c r="I1579" s="10">
        <v>-794017.54862464999</v>
      </c>
      <c r="J1579" s="10">
        <v>1317.0856764584501</v>
      </c>
      <c r="K1579" s="10">
        <v>1480.76823591568</v>
      </c>
      <c r="L1579" s="10" t="s">
        <v>13</v>
      </c>
      <c r="M1579" s="10" t="s">
        <v>14</v>
      </c>
    </row>
    <row r="1580" spans="1:13" x14ac:dyDescent="0.25">
      <c r="A1580" s="4" t="s">
        <v>4690</v>
      </c>
      <c r="B1580" s="9">
        <v>4774</v>
      </c>
      <c r="C1580" s="9" t="s">
        <v>4691</v>
      </c>
      <c r="D1580" s="9" t="s">
        <v>4692</v>
      </c>
      <c r="E1580" s="10">
        <v>6831.92</v>
      </c>
      <c r="F1580" s="10">
        <v>16516817.2648458</v>
      </c>
      <c r="G1580" s="10">
        <v>16025833.767310699</v>
      </c>
      <c r="H1580" s="16">
        <v>3.0637001772514199E-2</v>
      </c>
      <c r="I1580" s="10">
        <v>490983.49753511499</v>
      </c>
      <c r="J1580" s="10">
        <v>2417.5952389439299</v>
      </c>
      <c r="K1580" s="10">
        <v>2345.7291313877599</v>
      </c>
      <c r="L1580" s="10" t="s">
        <v>13</v>
      </c>
      <c r="M1580" s="10" t="s">
        <v>14</v>
      </c>
    </row>
    <row r="1581" spans="1:13" x14ac:dyDescent="0.25">
      <c r="A1581" s="4" t="s">
        <v>4693</v>
      </c>
      <c r="B1581" s="9">
        <v>4775</v>
      </c>
      <c r="C1581" s="9" t="s">
        <v>4694</v>
      </c>
      <c r="D1581" s="9" t="s">
        <v>4695</v>
      </c>
      <c r="E1581" s="10">
        <v>6797.16</v>
      </c>
      <c r="F1581" s="10">
        <v>25130256.433995198</v>
      </c>
      <c r="G1581" s="10">
        <v>23797496.608908299</v>
      </c>
      <c r="H1581" s="16">
        <v>5.6004202752485001E-2</v>
      </c>
      <c r="I1581" s="10">
        <v>1332759.82508688</v>
      </c>
      <c r="J1581" s="10">
        <v>3697.1700583766201</v>
      </c>
      <c r="K1581" s="10">
        <v>3501.0940758946899</v>
      </c>
      <c r="L1581" s="10" t="s">
        <v>13</v>
      </c>
      <c r="M1581" s="10" t="s">
        <v>14</v>
      </c>
    </row>
    <row r="1582" spans="1:13" x14ac:dyDescent="0.25">
      <c r="A1582" s="4" t="s">
        <v>4696</v>
      </c>
      <c r="B1582" s="9">
        <v>4776</v>
      </c>
      <c r="C1582" s="9" t="s">
        <v>4697</v>
      </c>
      <c r="D1582" s="9" t="s">
        <v>4698</v>
      </c>
      <c r="E1582" s="10">
        <v>7486.53</v>
      </c>
      <c r="F1582" s="10">
        <v>37981054.137681603</v>
      </c>
      <c r="G1582" s="10">
        <v>38579397.351996303</v>
      </c>
      <c r="H1582" s="16">
        <v>-1.55093976418418E-2</v>
      </c>
      <c r="I1582" s="10">
        <v>-598343.21431472898</v>
      </c>
      <c r="J1582" s="10">
        <v>5073.2521124849</v>
      </c>
      <c r="K1582" s="10">
        <v>5153.1747487816501</v>
      </c>
      <c r="L1582" s="10" t="s">
        <v>13</v>
      </c>
      <c r="M1582" s="10" t="s">
        <v>14</v>
      </c>
    </row>
    <row r="1583" spans="1:13" x14ac:dyDescent="0.25">
      <c r="A1583" s="4" t="s">
        <v>4699</v>
      </c>
      <c r="B1583" s="9">
        <v>4777</v>
      </c>
      <c r="C1583" s="9" t="s">
        <v>4700</v>
      </c>
      <c r="D1583" s="9" t="s">
        <v>4701</v>
      </c>
      <c r="E1583" s="10">
        <v>5103.6899999999996</v>
      </c>
      <c r="F1583" s="10">
        <v>2920013.2515653102</v>
      </c>
      <c r="G1583" s="10">
        <v>3239727.6982560698</v>
      </c>
      <c r="H1583" s="16">
        <v>-9.8685592268407202E-2</v>
      </c>
      <c r="I1583" s="10">
        <v>-319714.44669076399</v>
      </c>
      <c r="J1583" s="10">
        <v>572.13765952973404</v>
      </c>
      <c r="K1583" s="10">
        <v>634.78144210484504</v>
      </c>
      <c r="L1583" s="10" t="s">
        <v>13</v>
      </c>
      <c r="M1583" s="10" t="s">
        <v>71</v>
      </c>
    </row>
    <row r="1584" spans="1:13" x14ac:dyDescent="0.25">
      <c r="A1584" s="4" t="s">
        <v>4702</v>
      </c>
      <c r="B1584" s="9">
        <v>4778</v>
      </c>
      <c r="C1584" s="9" t="s">
        <v>4703</v>
      </c>
      <c r="D1584" s="9" t="s">
        <v>4704</v>
      </c>
      <c r="E1584" s="10">
        <v>709.31</v>
      </c>
      <c r="F1584" s="10">
        <v>606297.55309561</v>
      </c>
      <c r="G1584" s="10">
        <v>642243.91591527103</v>
      </c>
      <c r="H1584" s="16">
        <v>-5.5969954605849297E-2</v>
      </c>
      <c r="I1584" s="10">
        <v>-35946.362819660601</v>
      </c>
      <c r="J1584" s="10">
        <v>854.77090848234195</v>
      </c>
      <c r="K1584" s="10">
        <v>905.44883889310802</v>
      </c>
      <c r="L1584" s="10" t="s">
        <v>13</v>
      </c>
      <c r="M1584" s="10" t="s">
        <v>14</v>
      </c>
    </row>
    <row r="1585" spans="1:13" x14ac:dyDescent="0.25">
      <c r="A1585" s="4" t="s">
        <v>4705</v>
      </c>
      <c r="B1585" s="9">
        <v>4779</v>
      </c>
      <c r="C1585" s="9" t="s">
        <v>4706</v>
      </c>
      <c r="D1585" s="9" t="s">
        <v>4707</v>
      </c>
      <c r="E1585" s="10">
        <v>169.64</v>
      </c>
      <c r="F1585" s="10">
        <v>407994.37673675001</v>
      </c>
      <c r="G1585" s="10">
        <v>503915.446748588</v>
      </c>
      <c r="H1585" s="16">
        <v>-0.19035151756261801</v>
      </c>
      <c r="I1585" s="10">
        <v>-95921.070011838194</v>
      </c>
      <c r="J1585" s="10">
        <v>2405.0599901954101</v>
      </c>
      <c r="K1585" s="10">
        <v>2970.49897871132</v>
      </c>
      <c r="L1585" s="10" t="s">
        <v>27</v>
      </c>
      <c r="M1585" s="10" t="s">
        <v>84</v>
      </c>
    </row>
    <row r="1586" spans="1:13" x14ac:dyDescent="0.25">
      <c r="A1586" s="4" t="s">
        <v>4708</v>
      </c>
      <c r="B1586" s="9">
        <v>4780</v>
      </c>
      <c r="C1586" s="9" t="s">
        <v>4709</v>
      </c>
      <c r="D1586" s="9" t="s">
        <v>4710</v>
      </c>
      <c r="E1586" s="10">
        <v>261.92</v>
      </c>
      <c r="F1586" s="10">
        <v>868884.76723895001</v>
      </c>
      <c r="G1586" s="10">
        <v>1005431.53791434</v>
      </c>
      <c r="H1586" s="16">
        <v>-0.13580911830022499</v>
      </c>
      <c r="I1586" s="10">
        <v>-136546.77067538499</v>
      </c>
      <c r="J1586" s="10">
        <v>3317.3670099226902</v>
      </c>
      <c r="K1586" s="10">
        <v>3838.6970751158201</v>
      </c>
      <c r="L1586" s="10" t="s">
        <v>27</v>
      </c>
      <c r="M1586" s="10" t="s">
        <v>43</v>
      </c>
    </row>
    <row r="1587" spans="1:13" x14ac:dyDescent="0.25">
      <c r="A1587" s="4" t="s">
        <v>4711</v>
      </c>
      <c r="B1587" s="9">
        <v>4782</v>
      </c>
      <c r="C1587" s="9" t="s">
        <v>4712</v>
      </c>
      <c r="D1587" s="9" t="s">
        <v>4713</v>
      </c>
      <c r="E1587" s="10">
        <v>512.30999999999995</v>
      </c>
      <c r="F1587" s="10">
        <v>267114.50904978003</v>
      </c>
      <c r="G1587" s="10">
        <v>281562.35045013099</v>
      </c>
      <c r="H1587" s="16">
        <v>-5.1313115468929998E-2</v>
      </c>
      <c r="I1587" s="10">
        <v>-14447.841400350901</v>
      </c>
      <c r="J1587" s="10">
        <v>521.39233872026705</v>
      </c>
      <c r="K1587" s="10">
        <v>549.593703909998</v>
      </c>
      <c r="L1587" s="10" t="s">
        <v>27</v>
      </c>
      <c r="M1587" s="10" t="s">
        <v>14</v>
      </c>
    </row>
    <row r="1588" spans="1:13" x14ac:dyDescent="0.25">
      <c r="A1588" s="4" t="s">
        <v>4714</v>
      </c>
      <c r="B1588" s="9">
        <v>4783</v>
      </c>
      <c r="C1588" s="9" t="s">
        <v>4715</v>
      </c>
      <c r="D1588" s="9" t="s">
        <v>4716</v>
      </c>
      <c r="E1588" s="10">
        <v>928.65</v>
      </c>
      <c r="F1588" s="10">
        <v>606885.26894207997</v>
      </c>
      <c r="G1588" s="10">
        <v>591701.20391362195</v>
      </c>
      <c r="H1588" s="16">
        <v>2.56617105526027E-2</v>
      </c>
      <c r="I1588" s="10">
        <v>15184.065028457901</v>
      </c>
      <c r="J1588" s="10">
        <v>653.51345387614299</v>
      </c>
      <c r="K1588" s="10">
        <v>637.16276736512395</v>
      </c>
      <c r="L1588" s="10" t="s">
        <v>13</v>
      </c>
      <c r="M1588" s="10" t="s">
        <v>89</v>
      </c>
    </row>
    <row r="1589" spans="1:13" x14ac:dyDescent="0.25">
      <c r="A1589" s="4" t="s">
        <v>4717</v>
      </c>
      <c r="B1589" s="9">
        <v>4784</v>
      </c>
      <c r="C1589" s="9" t="s">
        <v>4718</v>
      </c>
      <c r="D1589" s="9" t="s">
        <v>4719</v>
      </c>
      <c r="E1589" s="10">
        <v>380.87</v>
      </c>
      <c r="F1589" s="10">
        <v>269456.39363472001</v>
      </c>
      <c r="G1589" s="10">
        <v>201411.65839065501</v>
      </c>
      <c r="H1589" s="16">
        <v>0.33783910915467902</v>
      </c>
      <c r="I1589" s="10">
        <v>68044.735244065305</v>
      </c>
      <c r="J1589" s="10">
        <v>707.47602498154197</v>
      </c>
      <c r="K1589" s="10">
        <v>528.81996059194705</v>
      </c>
      <c r="L1589" s="10" t="s">
        <v>88</v>
      </c>
      <c r="M1589" s="10" t="s">
        <v>14</v>
      </c>
    </row>
    <row r="1590" spans="1:13" x14ac:dyDescent="0.25">
      <c r="A1590" s="4" t="s">
        <v>4720</v>
      </c>
      <c r="B1590" s="9">
        <v>4785</v>
      </c>
      <c r="C1590" s="9" t="s">
        <v>4721</v>
      </c>
      <c r="D1590" s="9" t="s">
        <v>4722</v>
      </c>
      <c r="E1590" s="10">
        <v>844.37</v>
      </c>
      <c r="F1590" s="10">
        <v>586544.28422250994</v>
      </c>
      <c r="G1590" s="10">
        <v>488254.44431133597</v>
      </c>
      <c r="H1590" s="16">
        <v>0.201308643590144</v>
      </c>
      <c r="I1590" s="10">
        <v>98289.839911174393</v>
      </c>
      <c r="J1590" s="10">
        <v>694.65315468634606</v>
      </c>
      <c r="K1590" s="10">
        <v>578.24702951470999</v>
      </c>
      <c r="L1590" s="10" t="s">
        <v>27</v>
      </c>
      <c r="M1590" s="10" t="s">
        <v>71</v>
      </c>
    </row>
    <row r="1591" spans="1:13" x14ac:dyDescent="0.25">
      <c r="A1591" s="4" t="s">
        <v>4723</v>
      </c>
      <c r="B1591" s="9">
        <v>4786</v>
      </c>
      <c r="C1591" s="9" t="s">
        <v>4724</v>
      </c>
      <c r="D1591" s="9" t="s">
        <v>4725</v>
      </c>
      <c r="E1591" s="10">
        <v>3626.37</v>
      </c>
      <c r="F1591" s="10">
        <v>3143659.815093</v>
      </c>
      <c r="G1591" s="10">
        <v>4749604.3908494301</v>
      </c>
      <c r="H1591" s="16">
        <v>-0.33812175575094999</v>
      </c>
      <c r="I1591" s="10">
        <v>-1605944.5757564299</v>
      </c>
      <c r="J1591" s="10">
        <v>866.88887650543097</v>
      </c>
      <c r="K1591" s="10">
        <v>1309.74070236888</v>
      </c>
      <c r="L1591" s="10" t="s">
        <v>27</v>
      </c>
      <c r="M1591" s="10" t="s">
        <v>89</v>
      </c>
    </row>
    <row r="1592" spans="1:13" x14ac:dyDescent="0.25">
      <c r="A1592" s="4" t="s">
        <v>4726</v>
      </c>
      <c r="B1592" s="9">
        <v>4800</v>
      </c>
      <c r="C1592" s="9" t="s">
        <v>4727</v>
      </c>
      <c r="D1592" s="9" t="s">
        <v>4728</v>
      </c>
      <c r="E1592" s="10">
        <v>6001.42</v>
      </c>
      <c r="F1592" s="10">
        <v>11919402.286191801</v>
      </c>
      <c r="G1592" s="10">
        <v>11588825.5375892</v>
      </c>
      <c r="H1592" s="16">
        <v>2.8525474607444801E-2</v>
      </c>
      <c r="I1592" s="10">
        <v>330576.74860261002</v>
      </c>
      <c r="J1592" s="10">
        <v>1986.09700474085</v>
      </c>
      <c r="K1592" s="10">
        <v>1931.0139163046799</v>
      </c>
      <c r="L1592" s="10" t="s">
        <v>27</v>
      </c>
      <c r="M1592" s="10" t="s">
        <v>14</v>
      </c>
    </row>
    <row r="1593" spans="1:13" x14ac:dyDescent="0.25">
      <c r="A1593" s="4" t="s">
        <v>4729</v>
      </c>
      <c r="B1593" s="9">
        <v>4922</v>
      </c>
      <c r="C1593" s="9" t="s">
        <v>4730</v>
      </c>
      <c r="D1593" s="9" t="s">
        <v>4731</v>
      </c>
      <c r="E1593" s="10">
        <v>19490</v>
      </c>
      <c r="F1593" s="10">
        <v>55424679.129822299</v>
      </c>
      <c r="G1593" s="10">
        <v>74326607.606332198</v>
      </c>
      <c r="H1593" s="16">
        <v>-0.25430904335931998</v>
      </c>
      <c r="I1593" s="10">
        <v>-18901928.476509899</v>
      </c>
      <c r="J1593" s="10">
        <v>2843.7495705398801</v>
      </c>
      <c r="K1593" s="10">
        <v>3813.5765831878998</v>
      </c>
      <c r="L1593" s="10" t="s">
        <v>27</v>
      </c>
      <c r="M1593" s="10" t="s">
        <v>14</v>
      </c>
    </row>
    <row r="1594" spans="1:13" x14ac:dyDescent="0.25">
      <c r="A1594" s="4" t="s">
        <v>4732</v>
      </c>
      <c r="B1594" s="9">
        <v>4923</v>
      </c>
      <c r="C1594" s="9" t="s">
        <v>4733</v>
      </c>
      <c r="D1594" s="9" t="s">
        <v>4734</v>
      </c>
      <c r="E1594" s="10">
        <v>3002.45</v>
      </c>
      <c r="F1594" s="10">
        <v>12234823.7478582</v>
      </c>
      <c r="G1594" s="10">
        <v>14471906.9098331</v>
      </c>
      <c r="H1594" s="16">
        <v>-0.15458109120747099</v>
      </c>
      <c r="I1594" s="10">
        <v>-2237083.1619749502</v>
      </c>
      <c r="J1594" s="10">
        <v>4074.94670947332</v>
      </c>
      <c r="K1594" s="10">
        <v>4820.0326099795502</v>
      </c>
      <c r="L1594" s="10" t="s">
        <v>27</v>
      </c>
      <c r="M1594" s="10" t="s">
        <v>14</v>
      </c>
    </row>
    <row r="1595" spans="1:13" x14ac:dyDescent="0.25">
      <c r="A1595" s="4" t="s">
        <v>4735</v>
      </c>
      <c r="B1595" s="9">
        <v>4924</v>
      </c>
      <c r="C1595" s="9" t="s">
        <v>4736</v>
      </c>
      <c r="D1595" s="9" t="s">
        <v>4737</v>
      </c>
      <c r="E1595" s="10">
        <v>600.21</v>
      </c>
      <c r="F1595" s="10">
        <v>3410974.31200524</v>
      </c>
      <c r="G1595" s="10">
        <v>4024990.3244240498</v>
      </c>
      <c r="H1595" s="16">
        <v>-0.15255092880420101</v>
      </c>
      <c r="I1595" s="10">
        <v>-614016.012418814</v>
      </c>
      <c r="J1595" s="10">
        <v>5682.9681478236598</v>
      </c>
      <c r="K1595" s="10">
        <v>6705.9701178321802</v>
      </c>
      <c r="L1595" s="10" t="s">
        <v>27</v>
      </c>
      <c r="M1595" s="10" t="s">
        <v>43</v>
      </c>
    </row>
    <row r="1596" spans="1:13" x14ac:dyDescent="0.25">
      <c r="A1596" s="4" t="s">
        <v>4738</v>
      </c>
      <c r="B1596" s="9">
        <v>4926</v>
      </c>
      <c r="C1596" s="9" t="s">
        <v>4739</v>
      </c>
      <c r="D1596" s="9" t="s">
        <v>4740</v>
      </c>
      <c r="E1596" s="10">
        <v>8825.7000000000007</v>
      </c>
      <c r="F1596" s="10">
        <v>25260548.266736701</v>
      </c>
      <c r="G1596" s="10">
        <v>34150957.311617397</v>
      </c>
      <c r="H1596" s="16">
        <v>-0.26032678860970998</v>
      </c>
      <c r="I1596" s="10">
        <v>-8890409.0448806491</v>
      </c>
      <c r="J1596" s="10">
        <v>2862.1580460175101</v>
      </c>
      <c r="K1596" s="10">
        <v>3869.4899341261798</v>
      </c>
      <c r="L1596" s="10" t="s">
        <v>27</v>
      </c>
      <c r="M1596" s="10" t="s">
        <v>14</v>
      </c>
    </row>
    <row r="1597" spans="1:13" x14ac:dyDescent="0.25">
      <c r="A1597" s="4" t="s">
        <v>4741</v>
      </c>
      <c r="B1597" s="9">
        <v>4927</v>
      </c>
      <c r="C1597" s="9" t="s">
        <v>4742</v>
      </c>
      <c r="D1597" s="9" t="s">
        <v>4743</v>
      </c>
      <c r="E1597" s="10">
        <v>1221.6099999999999</v>
      </c>
      <c r="F1597" s="10">
        <v>4155702.9519345402</v>
      </c>
      <c r="G1597" s="10">
        <v>5851089.83777445</v>
      </c>
      <c r="H1597" s="16">
        <v>-0.289755743433394</v>
      </c>
      <c r="I1597" s="10">
        <v>-1695386.88583991</v>
      </c>
      <c r="J1597" s="10">
        <v>3401.8246019061198</v>
      </c>
      <c r="K1597" s="10">
        <v>4789.6545032984804</v>
      </c>
      <c r="L1597" s="10" t="s">
        <v>27</v>
      </c>
      <c r="M1597" s="10" t="s">
        <v>14</v>
      </c>
    </row>
    <row r="1598" spans="1:13" x14ac:dyDescent="0.25">
      <c r="A1598" s="4" t="s">
        <v>4744</v>
      </c>
      <c r="B1598" s="9">
        <v>4928</v>
      </c>
      <c r="C1598" s="9" t="s">
        <v>4745</v>
      </c>
      <c r="D1598" s="9" t="s">
        <v>4746</v>
      </c>
      <c r="E1598" s="10">
        <v>155.1</v>
      </c>
      <c r="F1598" s="10">
        <v>783403.04988736997</v>
      </c>
      <c r="G1598" s="10">
        <v>1074424.6830545701</v>
      </c>
      <c r="H1598" s="16">
        <v>-0.27086275823432598</v>
      </c>
      <c r="I1598" s="10">
        <v>-291021.63316720299</v>
      </c>
      <c r="J1598" s="10">
        <v>5050.9545447283699</v>
      </c>
      <c r="K1598" s="10">
        <v>6927.30292104818</v>
      </c>
      <c r="L1598" s="10" t="s">
        <v>88</v>
      </c>
      <c r="M1598" s="10" t="s">
        <v>14</v>
      </c>
    </row>
    <row r="1599" spans="1:13" x14ac:dyDescent="0.25">
      <c r="A1599" s="4" t="s">
        <v>4747</v>
      </c>
      <c r="B1599" s="9">
        <v>4930</v>
      </c>
      <c r="C1599" s="9" t="s">
        <v>4748</v>
      </c>
      <c r="D1599" s="9" t="s">
        <v>4749</v>
      </c>
      <c r="E1599" s="10">
        <v>3141</v>
      </c>
      <c r="F1599" s="10">
        <v>9759208.0727564599</v>
      </c>
      <c r="G1599" s="10">
        <v>9129234.4259945191</v>
      </c>
      <c r="H1599" s="16">
        <v>6.9006185772615594E-2</v>
      </c>
      <c r="I1599" s="10">
        <v>629973.64676193695</v>
      </c>
      <c r="J1599" s="10">
        <v>3107.0385459269201</v>
      </c>
      <c r="K1599" s="10">
        <v>2906.4738701033202</v>
      </c>
      <c r="L1599" s="10" t="s">
        <v>27</v>
      </c>
      <c r="M1599" s="10" t="s">
        <v>14</v>
      </c>
    </row>
    <row r="1600" spans="1:13" x14ac:dyDescent="0.25">
      <c r="A1600" s="4" t="s">
        <v>4750</v>
      </c>
      <c r="B1600" s="9">
        <v>4931</v>
      </c>
      <c r="C1600" s="9" t="s">
        <v>4751</v>
      </c>
      <c r="D1600" s="9" t="s">
        <v>4752</v>
      </c>
      <c r="E1600" s="10">
        <v>508.13</v>
      </c>
      <c r="F1600" s="10">
        <v>2602414.2106771199</v>
      </c>
      <c r="G1600" s="10">
        <v>2642334.5804752</v>
      </c>
      <c r="H1600" s="16">
        <v>-1.51079920359301E-2</v>
      </c>
      <c r="I1600" s="10">
        <v>-39920.369798081898</v>
      </c>
      <c r="J1600" s="10">
        <v>5121.5519860608902</v>
      </c>
      <c r="K1600" s="10">
        <v>5200.1152863936404</v>
      </c>
      <c r="L1600" s="10" t="s">
        <v>88</v>
      </c>
      <c r="M1600" s="10" t="s">
        <v>43</v>
      </c>
    </row>
    <row r="1601" spans="1:13" x14ac:dyDescent="0.25">
      <c r="A1601" s="4" t="s">
        <v>4753</v>
      </c>
      <c r="B1601" s="9">
        <v>4932</v>
      </c>
      <c r="C1601" s="9" t="s">
        <v>4754</v>
      </c>
      <c r="D1601" s="9" t="s">
        <v>4755</v>
      </c>
      <c r="E1601" s="10">
        <v>230.82</v>
      </c>
      <c r="F1601" s="10">
        <v>2118968.9523050399</v>
      </c>
      <c r="G1601" s="10">
        <v>2028755.50042439</v>
      </c>
      <c r="H1601" s="16">
        <v>4.44673849864037E-2</v>
      </c>
      <c r="I1601" s="10">
        <v>90213.451880655004</v>
      </c>
      <c r="J1601" s="10">
        <v>9180.1791539079804</v>
      </c>
      <c r="K1601" s="10">
        <v>8789.3401803326597</v>
      </c>
      <c r="L1601" s="10" t="s">
        <v>27</v>
      </c>
      <c r="M1601" s="10" t="s">
        <v>71</v>
      </c>
    </row>
    <row r="1602" spans="1:13" x14ac:dyDescent="0.25">
      <c r="A1602" s="4" t="s">
        <v>4756</v>
      </c>
      <c r="B1602" s="9">
        <v>4934</v>
      </c>
      <c r="C1602" s="9" t="s">
        <v>4757</v>
      </c>
      <c r="D1602" s="9" t="s">
        <v>4758</v>
      </c>
      <c r="E1602" s="10">
        <v>2187.4</v>
      </c>
      <c r="F1602" s="10">
        <v>4039353.0874846801</v>
      </c>
      <c r="G1602" s="10">
        <v>6073012.37888873</v>
      </c>
      <c r="H1602" s="16">
        <v>-0.33486829344750701</v>
      </c>
      <c r="I1602" s="10">
        <v>-2033659.2914040501</v>
      </c>
      <c r="J1602" s="10">
        <v>1846.6458295166301</v>
      </c>
      <c r="K1602" s="10">
        <v>2776.36114971598</v>
      </c>
      <c r="L1602" s="10" t="s">
        <v>27</v>
      </c>
      <c r="M1602" s="10" t="s">
        <v>206</v>
      </c>
    </row>
    <row r="1603" spans="1:13" x14ac:dyDescent="0.25">
      <c r="A1603" s="4" t="s">
        <v>4759</v>
      </c>
      <c r="B1603" s="9">
        <v>4935</v>
      </c>
      <c r="C1603" s="9" t="s">
        <v>4760</v>
      </c>
      <c r="D1603" s="9" t="s">
        <v>4761</v>
      </c>
      <c r="E1603" s="10">
        <v>182.19</v>
      </c>
      <c r="F1603" s="10">
        <v>718262.049428</v>
      </c>
      <c r="G1603" s="10">
        <v>963730.60102564399</v>
      </c>
      <c r="H1603" s="16">
        <v>-0.25470660715391402</v>
      </c>
      <c r="I1603" s="10">
        <v>-245468.55159764399</v>
      </c>
      <c r="J1603" s="10">
        <v>3942.3791065810401</v>
      </c>
      <c r="K1603" s="10">
        <v>5289.7008673672799</v>
      </c>
      <c r="L1603" s="10" t="s">
        <v>88</v>
      </c>
      <c r="M1603" s="10" t="s">
        <v>71</v>
      </c>
    </row>
    <row r="1604" spans="1:13" x14ac:dyDescent="0.25">
      <c r="A1604" s="4" t="s">
        <v>4762</v>
      </c>
      <c r="B1604" s="9">
        <v>4938</v>
      </c>
      <c r="C1604" s="9" t="s">
        <v>4763</v>
      </c>
      <c r="D1604" s="9" t="s">
        <v>4764</v>
      </c>
      <c r="E1604" s="10">
        <v>5155.46</v>
      </c>
      <c r="F1604" s="10">
        <v>9352433.3921126593</v>
      </c>
      <c r="G1604" s="10">
        <v>11517836.9911956</v>
      </c>
      <c r="H1604" s="16">
        <v>-0.18800436234148801</v>
      </c>
      <c r="I1604" s="10">
        <v>-2165403.5990829198</v>
      </c>
      <c r="J1604" s="10">
        <v>1814.0832034605401</v>
      </c>
      <c r="K1604" s="10">
        <v>2234.1046174726598</v>
      </c>
      <c r="L1604" s="10" t="s">
        <v>27</v>
      </c>
      <c r="M1604" s="10" t="s">
        <v>14</v>
      </c>
    </row>
    <row r="1605" spans="1:13" x14ac:dyDescent="0.25">
      <c r="A1605" s="4" t="s">
        <v>4765</v>
      </c>
      <c r="B1605" s="9">
        <v>4939</v>
      </c>
      <c r="C1605" s="9" t="s">
        <v>4766</v>
      </c>
      <c r="D1605" s="9" t="s">
        <v>4767</v>
      </c>
      <c r="E1605" s="10">
        <v>13302.33</v>
      </c>
      <c r="F1605" s="10">
        <v>29546080.494003899</v>
      </c>
      <c r="G1605" s="10">
        <v>36392905.703616098</v>
      </c>
      <c r="H1605" s="16">
        <v>-0.18813626109914899</v>
      </c>
      <c r="I1605" s="10">
        <v>-6846825.2096122298</v>
      </c>
      <c r="J1605" s="10">
        <v>2221.1206979532099</v>
      </c>
      <c r="K1605" s="10">
        <v>2735.8294151187101</v>
      </c>
      <c r="L1605" s="10" t="s">
        <v>27</v>
      </c>
      <c r="M1605" s="10" t="s">
        <v>14</v>
      </c>
    </row>
    <row r="1606" spans="1:13" x14ac:dyDescent="0.25">
      <c r="A1606" s="4" t="s">
        <v>4768</v>
      </c>
      <c r="B1606" s="9">
        <v>4940</v>
      </c>
      <c r="C1606" s="9" t="s">
        <v>4769</v>
      </c>
      <c r="D1606" s="9" t="s">
        <v>4770</v>
      </c>
      <c r="E1606" s="10">
        <v>1507.41</v>
      </c>
      <c r="F1606" s="10">
        <v>5347502.8949139901</v>
      </c>
      <c r="G1606" s="10">
        <v>6853872.4374858104</v>
      </c>
      <c r="H1606" s="16">
        <v>-0.21978371443463901</v>
      </c>
      <c r="I1606" s="10">
        <v>-1506369.5425718201</v>
      </c>
      <c r="J1606" s="10">
        <v>3547.4773916280201</v>
      </c>
      <c r="K1606" s="10">
        <v>4546.7871630716299</v>
      </c>
      <c r="L1606" s="10" t="s">
        <v>13</v>
      </c>
      <c r="M1606" s="10" t="s">
        <v>14</v>
      </c>
    </row>
    <row r="1607" spans="1:13" x14ac:dyDescent="0.25">
      <c r="A1607" s="4" t="s">
        <v>4771</v>
      </c>
      <c r="B1607" s="9">
        <v>4941</v>
      </c>
      <c r="C1607" s="9" t="s">
        <v>4772</v>
      </c>
      <c r="D1607" s="9" t="s">
        <v>4773</v>
      </c>
      <c r="E1607" s="10">
        <v>440.06</v>
      </c>
      <c r="F1607" s="10">
        <v>2721082.5576176802</v>
      </c>
      <c r="G1607" s="10">
        <v>2719504.3539322801</v>
      </c>
      <c r="H1607" s="16">
        <v>5.8032769211058299E-4</v>
      </c>
      <c r="I1607" s="10">
        <v>1578.20368540194</v>
      </c>
      <c r="J1607" s="10">
        <v>6183.4353443114096</v>
      </c>
      <c r="K1607" s="10">
        <v>6179.8490067997</v>
      </c>
      <c r="L1607" s="10" t="s">
        <v>27</v>
      </c>
      <c r="M1607" s="10" t="s">
        <v>14</v>
      </c>
    </row>
    <row r="1608" spans="1:13" x14ac:dyDescent="0.25">
      <c r="A1608" s="4" t="s">
        <v>4774</v>
      </c>
      <c r="B1608" s="9">
        <v>4943</v>
      </c>
      <c r="C1608" s="9" t="s">
        <v>4775</v>
      </c>
      <c r="D1608" s="9" t="s">
        <v>4776</v>
      </c>
      <c r="E1608" s="10">
        <v>6932.45</v>
      </c>
      <c r="F1608" s="10">
        <v>15226962.948214</v>
      </c>
      <c r="G1608" s="10">
        <v>15925190.809757</v>
      </c>
      <c r="H1608" s="16">
        <v>-4.3844238344398302E-2</v>
      </c>
      <c r="I1608" s="10">
        <v>-698227.86154300696</v>
      </c>
      <c r="J1608" s="10">
        <v>2196.4764186130401</v>
      </c>
      <c r="K1608" s="10">
        <v>2297.1951921408699</v>
      </c>
      <c r="L1608" s="10" t="s">
        <v>27</v>
      </c>
      <c r="M1608" s="10" t="s">
        <v>14</v>
      </c>
    </row>
    <row r="1609" spans="1:13" x14ac:dyDescent="0.25">
      <c r="A1609" s="4" t="s">
        <v>4777</v>
      </c>
      <c r="B1609" s="9">
        <v>4944</v>
      </c>
      <c r="C1609" s="9" t="s">
        <v>4778</v>
      </c>
      <c r="D1609" s="9" t="s">
        <v>4779</v>
      </c>
      <c r="E1609" s="10">
        <v>6288.98</v>
      </c>
      <c r="F1609" s="10">
        <v>5599484.2570928903</v>
      </c>
      <c r="G1609" s="10">
        <v>8009748.3384133503</v>
      </c>
      <c r="H1609" s="16">
        <v>-0.30091633088660902</v>
      </c>
      <c r="I1609" s="10">
        <v>-2410264.08132046</v>
      </c>
      <c r="J1609" s="10">
        <v>890.36445609508803</v>
      </c>
      <c r="K1609" s="10">
        <v>1273.6164431137199</v>
      </c>
      <c r="L1609" s="10" t="s">
        <v>13</v>
      </c>
      <c r="M1609" s="10" t="s">
        <v>71</v>
      </c>
    </row>
    <row r="1610" spans="1:13" x14ac:dyDescent="0.25">
      <c r="A1610" s="4" t="s">
        <v>4780</v>
      </c>
      <c r="B1610" s="9">
        <v>4945</v>
      </c>
      <c r="C1610" s="9" t="s">
        <v>4781</v>
      </c>
      <c r="D1610" s="9" t="s">
        <v>4782</v>
      </c>
      <c r="E1610" s="10">
        <v>359.55</v>
      </c>
      <c r="F1610" s="10">
        <v>1277192.8989490201</v>
      </c>
      <c r="G1610" s="10">
        <v>1323490.20375944</v>
      </c>
      <c r="H1610" s="16">
        <v>-3.4981222134405097E-2</v>
      </c>
      <c r="I1610" s="10">
        <v>-46297.304810417998</v>
      </c>
      <c r="J1610" s="10">
        <v>3552.19830051181</v>
      </c>
      <c r="K1610" s="10">
        <v>3680.96288071044</v>
      </c>
      <c r="L1610" s="10" t="s">
        <v>13</v>
      </c>
      <c r="M1610" s="10" t="s">
        <v>14</v>
      </c>
    </row>
    <row r="1611" spans="1:13" x14ac:dyDescent="0.25">
      <c r="A1611" s="4" t="s">
        <v>4783</v>
      </c>
      <c r="B1611" s="9">
        <v>4946</v>
      </c>
      <c r="C1611" s="9" t="s">
        <v>4784</v>
      </c>
      <c r="D1611" s="9" t="s">
        <v>4785</v>
      </c>
      <c r="E1611" s="10">
        <v>192.16</v>
      </c>
      <c r="F1611" s="10">
        <v>1329304.4031743</v>
      </c>
      <c r="G1611" s="10">
        <v>1217940.7217486899</v>
      </c>
      <c r="H1611" s="16">
        <v>9.1436044001973901E-2</v>
      </c>
      <c r="I1611" s="10">
        <v>111363.681425609</v>
      </c>
      <c r="J1611" s="10">
        <v>6917.6956867938197</v>
      </c>
      <c r="K1611" s="10">
        <v>6338.15945955813</v>
      </c>
      <c r="L1611" s="10" t="s">
        <v>27</v>
      </c>
      <c r="M1611" s="10" t="s">
        <v>297</v>
      </c>
    </row>
    <row r="1612" spans="1:13" x14ac:dyDescent="0.25">
      <c r="A1612" s="4" t="s">
        <v>4786</v>
      </c>
      <c r="B1612" s="9">
        <v>4948</v>
      </c>
      <c r="C1612" s="9" t="s">
        <v>4787</v>
      </c>
      <c r="D1612" s="9" t="s">
        <v>4788</v>
      </c>
      <c r="E1612" s="10">
        <v>10420</v>
      </c>
      <c r="F1612" s="10">
        <v>9150578.1520840004</v>
      </c>
      <c r="G1612" s="10">
        <v>11077776.844489601</v>
      </c>
      <c r="H1612" s="16">
        <v>-0.173969806348305</v>
      </c>
      <c r="I1612" s="10">
        <v>-1927198.6924055901</v>
      </c>
      <c r="J1612" s="10">
        <v>878.17448676429899</v>
      </c>
      <c r="K1612" s="10">
        <v>1063.1263766304801</v>
      </c>
      <c r="L1612" s="10" t="s">
        <v>13</v>
      </c>
      <c r="M1612" s="10" t="s">
        <v>14</v>
      </c>
    </row>
    <row r="1613" spans="1:13" x14ac:dyDescent="0.25">
      <c r="A1613" s="4" t="s">
        <v>4789</v>
      </c>
      <c r="B1613" s="9">
        <v>4949</v>
      </c>
      <c r="C1613" s="9" t="s">
        <v>4790</v>
      </c>
      <c r="D1613" s="9" t="s">
        <v>4791</v>
      </c>
      <c r="E1613" s="10">
        <v>2607.91</v>
      </c>
      <c r="F1613" s="10">
        <v>3832183.2632075502</v>
      </c>
      <c r="G1613" s="10">
        <v>5073092.9728123304</v>
      </c>
      <c r="H1613" s="16">
        <v>-0.24460614387614199</v>
      </c>
      <c r="I1613" s="10">
        <v>-1240909.70960478</v>
      </c>
      <c r="J1613" s="10">
        <v>1469.4461324231099</v>
      </c>
      <c r="K1613" s="10">
        <v>1945.27149050862</v>
      </c>
      <c r="L1613" s="10" t="s">
        <v>27</v>
      </c>
      <c r="M1613" s="10" t="s">
        <v>14</v>
      </c>
    </row>
    <row r="1614" spans="1:13" x14ac:dyDescent="0.25">
      <c r="A1614" s="4" t="s">
        <v>4792</v>
      </c>
      <c r="B1614" s="9">
        <v>4950</v>
      </c>
      <c r="C1614" s="9" t="s">
        <v>4793</v>
      </c>
      <c r="D1614" s="9" t="s">
        <v>4794</v>
      </c>
      <c r="E1614" s="10">
        <v>426.4</v>
      </c>
      <c r="F1614" s="10">
        <v>1360273.6918265</v>
      </c>
      <c r="G1614" s="10">
        <v>1629854.14968809</v>
      </c>
      <c r="H1614" s="16">
        <v>-0.16540158388600701</v>
      </c>
      <c r="I1614" s="10">
        <v>-269580.45786159101</v>
      </c>
      <c r="J1614" s="10">
        <v>3190.1352997807198</v>
      </c>
      <c r="K1614" s="10">
        <v>3822.3596381052798</v>
      </c>
      <c r="L1614" s="10" t="s">
        <v>27</v>
      </c>
      <c r="M1614" s="10" t="s">
        <v>14</v>
      </c>
    </row>
    <row r="1615" spans="1:13" x14ac:dyDescent="0.25">
      <c r="A1615" s="4" t="s">
        <v>4795</v>
      </c>
      <c r="B1615" s="9">
        <v>4951</v>
      </c>
      <c r="C1615" s="9" t="s">
        <v>4796</v>
      </c>
      <c r="D1615" s="9" t="s">
        <v>4797</v>
      </c>
      <c r="E1615" s="10">
        <v>225.94</v>
      </c>
      <c r="F1615" s="10">
        <v>1566191.68209631</v>
      </c>
      <c r="G1615" s="10">
        <v>1638063.4946717899</v>
      </c>
      <c r="H1615" s="16">
        <v>-4.3876084662933801E-2</v>
      </c>
      <c r="I1615" s="10">
        <v>-71871.812575480697</v>
      </c>
      <c r="J1615" s="10">
        <v>6931.8920160056196</v>
      </c>
      <c r="K1615" s="10">
        <v>7249.9933374868997</v>
      </c>
      <c r="L1615" s="10" t="s">
        <v>27</v>
      </c>
      <c r="M1615" s="10" t="s">
        <v>71</v>
      </c>
    </row>
    <row r="1616" spans="1:13" x14ac:dyDescent="0.25">
      <c r="A1616" s="4" t="s">
        <v>4798</v>
      </c>
      <c r="B1616" s="9">
        <v>4954</v>
      </c>
      <c r="C1616" s="9" t="s">
        <v>4799</v>
      </c>
      <c r="D1616" s="9" t="s">
        <v>4800</v>
      </c>
      <c r="E1616" s="10">
        <v>1253.1500000000001</v>
      </c>
      <c r="F1616" s="10">
        <v>1382233.4050988799</v>
      </c>
      <c r="G1616" s="10">
        <v>1810803.07638421</v>
      </c>
      <c r="H1616" s="16">
        <v>-0.23667381443878099</v>
      </c>
      <c r="I1616" s="10">
        <v>-428569.67128533003</v>
      </c>
      <c r="J1616" s="10">
        <v>1103.0071460710101</v>
      </c>
      <c r="K1616" s="10">
        <v>1445.0010584401</v>
      </c>
      <c r="L1616" s="10" t="s">
        <v>13</v>
      </c>
      <c r="M1616" s="10" t="s">
        <v>14</v>
      </c>
    </row>
    <row r="1617" spans="1:13" x14ac:dyDescent="0.25">
      <c r="A1617" s="4" t="s">
        <v>4801</v>
      </c>
      <c r="B1617" s="9">
        <v>4959</v>
      </c>
      <c r="C1617" s="9" t="s">
        <v>4802</v>
      </c>
      <c r="D1617" s="9" t="s">
        <v>4803</v>
      </c>
      <c r="E1617" s="10">
        <v>401.72</v>
      </c>
      <c r="F1617" s="10">
        <v>362362.03021036001</v>
      </c>
      <c r="G1617" s="10">
        <v>497245.92830350198</v>
      </c>
      <c r="H1617" s="16">
        <v>-0.27126194588126101</v>
      </c>
      <c r="I1617" s="10">
        <v>-134883.89809314199</v>
      </c>
      <c r="J1617" s="10">
        <v>902.02636216857502</v>
      </c>
      <c r="K1617" s="10">
        <v>1237.7923138093699</v>
      </c>
      <c r="L1617" s="10" t="s">
        <v>27</v>
      </c>
      <c r="M1617" s="10" t="s">
        <v>14</v>
      </c>
    </row>
    <row r="1618" spans="1:13" x14ac:dyDescent="0.25">
      <c r="A1618" s="4" t="s">
        <v>4804</v>
      </c>
      <c r="B1618" s="9">
        <v>4963</v>
      </c>
      <c r="C1618" s="9" t="s">
        <v>4805</v>
      </c>
      <c r="D1618" s="9" t="s">
        <v>4806</v>
      </c>
      <c r="E1618" s="10">
        <v>4739.68</v>
      </c>
      <c r="F1618" s="10">
        <v>4214339.7954465197</v>
      </c>
      <c r="G1618" s="10">
        <v>4831902.2409582296</v>
      </c>
      <c r="H1618" s="16">
        <v>-0.12780938328529701</v>
      </c>
      <c r="I1618" s="10">
        <v>-617562.44551171502</v>
      </c>
      <c r="J1618" s="10">
        <v>889.16125043178499</v>
      </c>
      <c r="K1618" s="10">
        <v>1019.45748256385</v>
      </c>
      <c r="L1618" s="10" t="s">
        <v>13</v>
      </c>
      <c r="M1618" s="10" t="s">
        <v>14</v>
      </c>
    </row>
    <row r="1619" spans="1:13" x14ac:dyDescent="0.25">
      <c r="A1619" s="4" t="s">
        <v>4807</v>
      </c>
      <c r="B1619" s="9">
        <v>4964</v>
      </c>
      <c r="C1619" s="9" t="s">
        <v>4808</v>
      </c>
      <c r="D1619" s="9" t="s">
        <v>4809</v>
      </c>
      <c r="E1619" s="10">
        <v>1615.86</v>
      </c>
      <c r="F1619" s="10">
        <v>1545615.5151762201</v>
      </c>
      <c r="G1619" s="10">
        <v>2187563.2403751002</v>
      </c>
      <c r="H1619" s="16">
        <v>-0.293453333531424</v>
      </c>
      <c r="I1619" s="10">
        <v>-641947.72519887495</v>
      </c>
      <c r="J1619" s="10">
        <v>956.528112074202</v>
      </c>
      <c r="K1619" s="10">
        <v>1353.8074092898501</v>
      </c>
      <c r="L1619" s="10" t="s">
        <v>13</v>
      </c>
      <c r="M1619" s="10" t="s">
        <v>14</v>
      </c>
    </row>
    <row r="1620" spans="1:13" x14ac:dyDescent="0.25">
      <c r="A1620" s="4" t="s">
        <v>4810</v>
      </c>
      <c r="B1620" s="9">
        <v>4968</v>
      </c>
      <c r="C1620" s="9" t="s">
        <v>4811</v>
      </c>
      <c r="D1620" s="9" t="s">
        <v>4812</v>
      </c>
      <c r="E1620" s="10">
        <v>14215.52</v>
      </c>
      <c r="F1620" s="10">
        <v>13538019.2923915</v>
      </c>
      <c r="G1620" s="10">
        <v>14566371.118021499</v>
      </c>
      <c r="H1620" s="16">
        <v>-7.0597667552063606E-2</v>
      </c>
      <c r="I1620" s="10">
        <v>-1028351.8256300699</v>
      </c>
      <c r="J1620" s="10">
        <v>952.34077208511906</v>
      </c>
      <c r="K1620" s="10">
        <v>1024.68085008649</v>
      </c>
      <c r="L1620" s="10" t="s">
        <v>13</v>
      </c>
      <c r="M1620" s="10" t="s">
        <v>14</v>
      </c>
    </row>
    <row r="1621" spans="1:13" x14ac:dyDescent="0.25">
      <c r="A1621" s="4" t="s">
        <v>4813</v>
      </c>
      <c r="B1621" s="9">
        <v>4969</v>
      </c>
      <c r="C1621" s="9" t="s">
        <v>4814</v>
      </c>
      <c r="D1621" s="9" t="s">
        <v>4815</v>
      </c>
      <c r="E1621" s="10">
        <v>767.74</v>
      </c>
      <c r="F1621" s="10">
        <v>2527484.4308781801</v>
      </c>
      <c r="G1621" s="10">
        <v>2613902.6772084702</v>
      </c>
      <c r="H1621" s="16">
        <v>-3.3061003794746399E-2</v>
      </c>
      <c r="I1621" s="10">
        <v>-86418.246330286798</v>
      </c>
      <c r="J1621" s="10">
        <v>3292.10986906789</v>
      </c>
      <c r="K1621" s="10">
        <v>3404.6717341918702</v>
      </c>
      <c r="L1621" s="10" t="s">
        <v>27</v>
      </c>
      <c r="M1621" s="10" t="s">
        <v>14</v>
      </c>
    </row>
    <row r="1622" spans="1:13" x14ac:dyDescent="0.25">
      <c r="A1622" s="4" t="s">
        <v>4816</v>
      </c>
      <c r="B1622" s="9">
        <v>4970</v>
      </c>
      <c r="C1622" s="9" t="s">
        <v>4817</v>
      </c>
      <c r="D1622" s="9" t="s">
        <v>4818</v>
      </c>
      <c r="E1622" s="10">
        <v>360.48</v>
      </c>
      <c r="F1622" s="10">
        <v>1927649.77823412</v>
      </c>
      <c r="G1622" s="10">
        <v>1905137.7577197601</v>
      </c>
      <c r="H1622" s="16">
        <v>1.18164791092634E-2</v>
      </c>
      <c r="I1622" s="10">
        <v>22512.020514364602</v>
      </c>
      <c r="J1622" s="10">
        <v>5347.4527802766297</v>
      </c>
      <c r="K1622" s="10">
        <v>5285.0026567902696</v>
      </c>
      <c r="L1622" s="10" t="s">
        <v>88</v>
      </c>
      <c r="M1622" s="10" t="s">
        <v>14</v>
      </c>
    </row>
    <row r="1623" spans="1:13" x14ac:dyDescent="0.25">
      <c r="A1623" s="4" t="s">
        <v>4819</v>
      </c>
      <c r="B1623" s="9">
        <v>4971</v>
      </c>
      <c r="C1623" s="9" t="s">
        <v>4820</v>
      </c>
      <c r="D1623" s="9" t="s">
        <v>4821</v>
      </c>
      <c r="E1623" s="10">
        <v>280.66000000000003</v>
      </c>
      <c r="F1623" s="10">
        <v>2281267.4586368999</v>
      </c>
      <c r="G1623" s="10">
        <v>2161720.89516248</v>
      </c>
      <c r="H1623" s="16">
        <v>5.5301571882818298E-2</v>
      </c>
      <c r="I1623" s="10">
        <v>119546.563474418</v>
      </c>
      <c r="J1623" s="10">
        <v>8128.2243947726802</v>
      </c>
      <c r="K1623" s="10">
        <v>7702.2764026312298</v>
      </c>
      <c r="L1623" s="10" t="s">
        <v>27</v>
      </c>
      <c r="M1623" s="10" t="s">
        <v>14</v>
      </c>
    </row>
    <row r="1624" spans="1:13" x14ac:dyDescent="0.25">
      <c r="A1624" s="4" t="s">
        <v>4822</v>
      </c>
      <c r="B1624" s="9">
        <v>4972</v>
      </c>
      <c r="C1624" s="9" t="s">
        <v>4823</v>
      </c>
      <c r="D1624" s="9" t="s">
        <v>4824</v>
      </c>
      <c r="E1624" s="10">
        <v>142.46</v>
      </c>
      <c r="F1624" s="10">
        <v>2086257.9800706401</v>
      </c>
      <c r="G1624" s="10">
        <v>1992191.5308820801</v>
      </c>
      <c r="H1624" s="16">
        <v>4.7217573074869401E-2</v>
      </c>
      <c r="I1624" s="10">
        <v>94066.449188560495</v>
      </c>
      <c r="J1624" s="10">
        <v>14644.517619476601</v>
      </c>
      <c r="K1624" s="10">
        <v>13984.2168389869</v>
      </c>
      <c r="L1624" s="10" t="s">
        <v>27</v>
      </c>
      <c r="M1624" s="10" t="s">
        <v>206</v>
      </c>
    </row>
    <row r="1625" spans="1:13" x14ac:dyDescent="0.25">
      <c r="A1625" s="4" t="s">
        <v>4825</v>
      </c>
      <c r="B1625" s="9">
        <v>4973</v>
      </c>
      <c r="C1625" s="9" t="s">
        <v>4826</v>
      </c>
      <c r="D1625" s="9" t="s">
        <v>4827</v>
      </c>
      <c r="E1625" s="10">
        <v>1042.8699999999999</v>
      </c>
      <c r="F1625" s="10">
        <v>1097083.0783693399</v>
      </c>
      <c r="G1625" s="10">
        <v>1557105.2874158099</v>
      </c>
      <c r="H1625" s="16">
        <v>-0.29543423477157998</v>
      </c>
      <c r="I1625" s="10">
        <v>-460022.20904647198</v>
      </c>
      <c r="J1625" s="10">
        <v>1051.984502737</v>
      </c>
      <c r="K1625" s="10">
        <v>1493.0962511298701</v>
      </c>
      <c r="L1625" s="10" t="s">
        <v>27</v>
      </c>
      <c r="M1625" s="10" t="s">
        <v>71</v>
      </c>
    </row>
    <row r="1626" spans="1:13" x14ac:dyDescent="0.25">
      <c r="A1626" s="4" t="s">
        <v>4828</v>
      </c>
      <c r="B1626" s="9">
        <v>4974</v>
      </c>
      <c r="C1626" s="9" t="s">
        <v>4829</v>
      </c>
      <c r="D1626" s="9" t="s">
        <v>4830</v>
      </c>
      <c r="E1626" s="10">
        <v>4221.8100000000004</v>
      </c>
      <c r="F1626" s="10">
        <v>28121406.679123901</v>
      </c>
      <c r="G1626" s="10">
        <v>24537487.946161602</v>
      </c>
      <c r="H1626" s="16">
        <v>0.14605890956832701</v>
      </c>
      <c r="I1626" s="10">
        <v>3583918.7329623201</v>
      </c>
      <c r="J1626" s="10">
        <v>6660.9834831799399</v>
      </c>
      <c r="K1626" s="10">
        <v>5812.0777453655101</v>
      </c>
      <c r="L1626" s="10" t="s">
        <v>88</v>
      </c>
      <c r="M1626" s="10" t="s">
        <v>14</v>
      </c>
    </row>
    <row r="1627" spans="1:13" x14ac:dyDescent="0.25">
      <c r="A1627" s="4" t="s">
        <v>4831</v>
      </c>
      <c r="B1627" s="9">
        <v>4975</v>
      </c>
      <c r="C1627" s="9" t="s">
        <v>4832</v>
      </c>
      <c r="D1627" s="9" t="s">
        <v>4833</v>
      </c>
      <c r="E1627" s="10">
        <v>2625.52</v>
      </c>
      <c r="F1627" s="10">
        <v>23178989.779522501</v>
      </c>
      <c r="G1627" s="10">
        <v>22079224.011254001</v>
      </c>
      <c r="H1627" s="16">
        <v>4.9809982801385398E-2</v>
      </c>
      <c r="I1627" s="10">
        <v>1099765.7682685</v>
      </c>
      <c r="J1627" s="10">
        <v>8828.3424919720601</v>
      </c>
      <c r="K1627" s="10">
        <v>8409.4670812844597</v>
      </c>
      <c r="L1627" s="10" t="s">
        <v>88</v>
      </c>
      <c r="M1627" s="10" t="s">
        <v>14</v>
      </c>
    </row>
    <row r="1628" spans="1:13" x14ac:dyDescent="0.25">
      <c r="A1628" s="4" t="s">
        <v>4834</v>
      </c>
      <c r="B1628" s="9">
        <v>4976</v>
      </c>
      <c r="C1628" s="9" t="s">
        <v>4835</v>
      </c>
      <c r="D1628" s="9" t="s">
        <v>4836</v>
      </c>
      <c r="E1628" s="10">
        <v>1140.69</v>
      </c>
      <c r="F1628" s="10">
        <v>15351695.300469199</v>
      </c>
      <c r="G1628" s="10">
        <v>14641309.616375901</v>
      </c>
      <c r="H1628" s="16">
        <v>4.8519272025964601E-2</v>
      </c>
      <c r="I1628" s="10">
        <v>710385.68409331294</v>
      </c>
      <c r="J1628" s="10">
        <v>13458.253601302</v>
      </c>
      <c r="K1628" s="10">
        <v>12835.485203145399</v>
      </c>
      <c r="L1628" s="10" t="s">
        <v>88</v>
      </c>
      <c r="M1628" s="10" t="s">
        <v>14</v>
      </c>
    </row>
    <row r="1629" spans="1:13" x14ac:dyDescent="0.25">
      <c r="A1629" s="4" t="s">
        <v>4837</v>
      </c>
      <c r="B1629" s="9">
        <v>4977</v>
      </c>
      <c r="C1629" s="9" t="s">
        <v>4838</v>
      </c>
      <c r="D1629" s="9" t="s">
        <v>4839</v>
      </c>
      <c r="E1629" s="10">
        <v>410.43</v>
      </c>
      <c r="F1629" s="10">
        <v>8141997.4624599796</v>
      </c>
      <c r="G1629" s="10">
        <v>9339713.8126619402</v>
      </c>
      <c r="H1629" s="16">
        <v>-0.12823908464713399</v>
      </c>
      <c r="I1629" s="10">
        <v>-1197716.35020196</v>
      </c>
      <c r="J1629" s="10">
        <v>19837.7249773652</v>
      </c>
      <c r="K1629" s="10">
        <v>22755.923818097901</v>
      </c>
      <c r="L1629" s="10" t="s">
        <v>88</v>
      </c>
      <c r="M1629" s="10" t="s">
        <v>297</v>
      </c>
    </row>
    <row r="1630" spans="1:13" x14ac:dyDescent="0.25">
      <c r="A1630" s="4" t="s">
        <v>4840</v>
      </c>
      <c r="B1630" s="9">
        <v>4978</v>
      </c>
      <c r="C1630" s="9" t="s">
        <v>4841</v>
      </c>
      <c r="D1630" s="9" t="s">
        <v>4842</v>
      </c>
      <c r="E1630" s="10">
        <v>3773.22</v>
      </c>
      <c r="F1630" s="10">
        <v>12688172.1215315</v>
      </c>
      <c r="G1630" s="10">
        <v>15193055.7169192</v>
      </c>
      <c r="H1630" s="16">
        <v>-0.164870296144456</v>
      </c>
      <c r="I1630" s="10">
        <v>-2504883.5953876898</v>
      </c>
      <c r="J1630" s="10">
        <v>3362.6907844047</v>
      </c>
      <c r="K1630" s="10">
        <v>4026.5491322846801</v>
      </c>
      <c r="L1630" s="10" t="s">
        <v>27</v>
      </c>
      <c r="M1630" s="10" t="s">
        <v>14</v>
      </c>
    </row>
    <row r="1631" spans="1:13" x14ac:dyDescent="0.25">
      <c r="A1631" s="4" t="s">
        <v>4843</v>
      </c>
      <c r="B1631" s="9">
        <v>4979</v>
      </c>
      <c r="C1631" s="9" t="s">
        <v>4844</v>
      </c>
      <c r="D1631" s="9" t="s">
        <v>4845</v>
      </c>
      <c r="E1631" s="10">
        <v>842.78</v>
      </c>
      <c r="F1631" s="10">
        <v>3518943.8339459999</v>
      </c>
      <c r="G1631" s="10">
        <v>4457715.4446276501</v>
      </c>
      <c r="H1631" s="16">
        <v>-0.21059478164157799</v>
      </c>
      <c r="I1631" s="10">
        <v>-938771.61068164802</v>
      </c>
      <c r="J1631" s="10">
        <v>4175.4002633498703</v>
      </c>
      <c r="K1631" s="10">
        <v>5289.29903963982</v>
      </c>
      <c r="L1631" s="10" t="s">
        <v>13</v>
      </c>
      <c r="M1631" s="10" t="s">
        <v>14</v>
      </c>
    </row>
    <row r="1632" spans="1:13" x14ac:dyDescent="0.25">
      <c r="A1632" s="4" t="s">
        <v>4846</v>
      </c>
      <c r="B1632" s="9">
        <v>4980</v>
      </c>
      <c r="C1632" s="9" t="s">
        <v>4847</v>
      </c>
      <c r="D1632" s="9" t="s">
        <v>4848</v>
      </c>
      <c r="E1632" s="10">
        <v>192.34</v>
      </c>
      <c r="F1632" s="10">
        <v>1379258.3540163999</v>
      </c>
      <c r="G1632" s="10">
        <v>1517556.9232594699</v>
      </c>
      <c r="H1632" s="16">
        <v>-9.1132376732220105E-2</v>
      </c>
      <c r="I1632" s="10">
        <v>-138298.56924307099</v>
      </c>
      <c r="J1632" s="10">
        <v>7170.93872317979</v>
      </c>
      <c r="K1632" s="10">
        <v>7889.9704859076201</v>
      </c>
      <c r="L1632" s="10" t="s">
        <v>27</v>
      </c>
      <c r="M1632" s="10" t="s">
        <v>14</v>
      </c>
    </row>
    <row r="1633" spans="1:13" x14ac:dyDescent="0.25">
      <c r="A1633" s="4" t="s">
        <v>4849</v>
      </c>
      <c r="B1633" s="9">
        <v>4982</v>
      </c>
      <c r="C1633" s="9" t="s">
        <v>4850</v>
      </c>
      <c r="D1633" s="9" t="s">
        <v>4851</v>
      </c>
      <c r="E1633" s="10">
        <v>37325.86</v>
      </c>
      <c r="F1633" s="10">
        <v>43635140.296741299</v>
      </c>
      <c r="G1633" s="10">
        <v>33566158.164128102</v>
      </c>
      <c r="H1633" s="16">
        <v>0.299974220564029</v>
      </c>
      <c r="I1633" s="10">
        <v>10068982.132613201</v>
      </c>
      <c r="J1633" s="10">
        <v>1169.03241604457</v>
      </c>
      <c r="K1633" s="10">
        <v>899.27353754550097</v>
      </c>
      <c r="L1633" s="10" t="s">
        <v>88</v>
      </c>
      <c r="M1633" s="10" t="s">
        <v>71</v>
      </c>
    </row>
    <row r="1634" spans="1:13" x14ac:dyDescent="0.25">
      <c r="A1634" s="4" t="s">
        <v>4852</v>
      </c>
      <c r="B1634" s="9">
        <v>4983</v>
      </c>
      <c r="C1634" s="9" t="s">
        <v>4853</v>
      </c>
      <c r="D1634" s="9" t="s">
        <v>4854</v>
      </c>
      <c r="E1634" s="10">
        <v>3506.17</v>
      </c>
      <c r="F1634" s="10">
        <v>6993676.1873261603</v>
      </c>
      <c r="G1634" s="10">
        <v>7301620.0381833799</v>
      </c>
      <c r="H1634" s="16">
        <v>-4.2174729614366198E-2</v>
      </c>
      <c r="I1634" s="10">
        <v>-307943.85085722199</v>
      </c>
      <c r="J1634" s="10">
        <v>1994.67686601795</v>
      </c>
      <c r="K1634" s="10">
        <v>2082.5059932015201</v>
      </c>
      <c r="L1634" s="10" t="s">
        <v>27</v>
      </c>
      <c r="M1634" s="10" t="s">
        <v>14</v>
      </c>
    </row>
    <row r="1635" spans="1:13" x14ac:dyDescent="0.25">
      <c r="A1635" s="4" t="s">
        <v>4855</v>
      </c>
      <c r="B1635" s="9">
        <v>4984</v>
      </c>
      <c r="C1635" s="9" t="s">
        <v>4856</v>
      </c>
      <c r="D1635" s="9" t="s">
        <v>4857</v>
      </c>
      <c r="E1635" s="10">
        <v>288.04000000000002</v>
      </c>
      <c r="F1635" s="10">
        <v>869662.06402476004</v>
      </c>
      <c r="G1635" s="10">
        <v>940011.905309689</v>
      </c>
      <c r="H1635" s="16">
        <v>-7.4839308829553697E-2</v>
      </c>
      <c r="I1635" s="10">
        <v>-70349.841284929003</v>
      </c>
      <c r="J1635" s="10">
        <v>3019.2406055574202</v>
      </c>
      <c r="K1635" s="10">
        <v>3263.4769660800198</v>
      </c>
      <c r="L1635" s="10" t="s">
        <v>88</v>
      </c>
      <c r="M1635" s="10" t="s">
        <v>14</v>
      </c>
    </row>
    <row r="1636" spans="1:13" x14ac:dyDescent="0.25">
      <c r="A1636" s="4" t="s">
        <v>4858</v>
      </c>
      <c r="B1636" s="9">
        <v>4987</v>
      </c>
      <c r="C1636" s="9" t="s">
        <v>4811</v>
      </c>
      <c r="D1636" s="9" t="s">
        <v>4812</v>
      </c>
      <c r="E1636" s="10">
        <v>2185.56</v>
      </c>
      <c r="F1636" s="10">
        <v>2490317.1651292201</v>
      </c>
      <c r="G1636" s="10">
        <v>3728219.4843188198</v>
      </c>
      <c r="H1636" s="16">
        <v>-0.33203579467258099</v>
      </c>
      <c r="I1636" s="10">
        <v>-1237902.3191895999</v>
      </c>
      <c r="J1636" s="10">
        <v>1139.4412256488999</v>
      </c>
      <c r="K1636" s="10">
        <v>1705.84174505336</v>
      </c>
      <c r="L1636" s="10" t="s">
        <v>27</v>
      </c>
      <c r="M1636" s="10" t="s">
        <v>43</v>
      </c>
    </row>
    <row r="1637" spans="1:13" x14ac:dyDescent="0.25">
      <c r="A1637" s="4" t="s">
        <v>4859</v>
      </c>
      <c r="B1637" s="9">
        <v>4988</v>
      </c>
      <c r="C1637" s="9" t="s">
        <v>4860</v>
      </c>
      <c r="D1637" s="9" t="s">
        <v>4861</v>
      </c>
      <c r="E1637" s="10">
        <v>1189.02</v>
      </c>
      <c r="F1637" s="10">
        <v>3392364.78612315</v>
      </c>
      <c r="G1637" s="10">
        <v>3460736.76140643</v>
      </c>
      <c r="H1637" s="16">
        <v>-1.9756479616062399E-2</v>
      </c>
      <c r="I1637" s="10">
        <v>-68371.975283284206</v>
      </c>
      <c r="J1637" s="10">
        <v>2853.0763032776099</v>
      </c>
      <c r="K1637" s="10">
        <v>2910.5790999364499</v>
      </c>
      <c r="L1637" s="10" t="s">
        <v>27</v>
      </c>
      <c r="M1637" s="10" t="s">
        <v>14</v>
      </c>
    </row>
    <row r="1638" spans="1:13" x14ac:dyDescent="0.25">
      <c r="A1638" s="4" t="s">
        <v>4862</v>
      </c>
      <c r="B1638" s="9">
        <v>4989</v>
      </c>
      <c r="C1638" s="9" t="s">
        <v>4850</v>
      </c>
      <c r="D1638" s="9" t="s">
        <v>4851</v>
      </c>
      <c r="E1638" s="10">
        <v>673.97</v>
      </c>
      <c r="F1638" s="10">
        <v>975505.23284214002</v>
      </c>
      <c r="G1638" s="10">
        <v>447254.45745999803</v>
      </c>
      <c r="H1638" s="16">
        <v>1.18109672597145</v>
      </c>
      <c r="I1638" s="10">
        <v>528250.77538214205</v>
      </c>
      <c r="J1638" s="10">
        <v>1447.4015651173499</v>
      </c>
      <c r="K1638" s="10">
        <v>663.61181871596398</v>
      </c>
      <c r="L1638" s="10" t="s">
        <v>88</v>
      </c>
      <c r="M1638" s="10" t="s">
        <v>206</v>
      </c>
    </row>
    <row r="1639" spans="1:13" x14ac:dyDescent="0.25">
      <c r="A1639" s="4" t="s">
        <v>4863</v>
      </c>
      <c r="B1639" s="9">
        <v>4990</v>
      </c>
      <c r="C1639" s="9" t="s">
        <v>4864</v>
      </c>
      <c r="D1639" s="9" t="s">
        <v>4865</v>
      </c>
      <c r="E1639" s="10">
        <v>2953.49</v>
      </c>
      <c r="F1639" s="10">
        <v>7709506.5926137697</v>
      </c>
      <c r="G1639" s="10">
        <v>10490881.5258149</v>
      </c>
      <c r="H1639" s="16">
        <v>-0.26512309059605799</v>
      </c>
      <c r="I1639" s="10">
        <v>-2781374.9332011398</v>
      </c>
      <c r="J1639" s="10">
        <v>2610.3039430009098</v>
      </c>
      <c r="K1639" s="10">
        <v>3552.0287950238198</v>
      </c>
      <c r="L1639" s="10" t="s">
        <v>27</v>
      </c>
      <c r="M1639" s="10" t="s">
        <v>14</v>
      </c>
    </row>
    <row r="1640" spans="1:13" x14ac:dyDescent="0.25">
      <c r="A1640" s="4" t="s">
        <v>4866</v>
      </c>
      <c r="B1640" s="9">
        <v>4991</v>
      </c>
      <c r="C1640" s="9" t="s">
        <v>4867</v>
      </c>
      <c r="D1640" s="9" t="s">
        <v>4868</v>
      </c>
      <c r="E1640" s="10">
        <v>564.44000000000005</v>
      </c>
      <c r="F1640" s="10">
        <v>2232276.8690353199</v>
      </c>
      <c r="G1640" s="10">
        <v>2519740.0607715501</v>
      </c>
      <c r="H1640" s="16">
        <v>-0.114084463001399</v>
      </c>
      <c r="I1640" s="10">
        <v>-287463.191736234</v>
      </c>
      <c r="J1640" s="10">
        <v>3954.8523652386798</v>
      </c>
      <c r="K1640" s="10">
        <v>4464.1415575996598</v>
      </c>
      <c r="L1640" s="10" t="s">
        <v>88</v>
      </c>
      <c r="M1640" s="10" t="s">
        <v>14</v>
      </c>
    </row>
    <row r="1641" spans="1:13" x14ac:dyDescent="0.25">
      <c r="A1641" s="4" t="s">
        <v>4869</v>
      </c>
      <c r="B1641" s="9">
        <v>4994</v>
      </c>
      <c r="C1641" s="9" t="s">
        <v>4870</v>
      </c>
      <c r="D1641" s="9" t="s">
        <v>4871</v>
      </c>
      <c r="E1641" s="10">
        <v>787.51</v>
      </c>
      <c r="F1641" s="10">
        <v>1662036.87635634</v>
      </c>
      <c r="G1641" s="10">
        <v>1975295.32728434</v>
      </c>
      <c r="H1641" s="16">
        <v>-0.158588159755671</v>
      </c>
      <c r="I1641" s="10">
        <v>-313258.45092799899</v>
      </c>
      <c r="J1641" s="10">
        <v>2110.4962176433801</v>
      </c>
      <c r="K1641" s="10">
        <v>2508.2796755397899</v>
      </c>
      <c r="L1641" s="10" t="s">
        <v>27</v>
      </c>
      <c r="M1641" s="10" t="s">
        <v>14</v>
      </c>
    </row>
    <row r="1642" spans="1:13" x14ac:dyDescent="0.25">
      <c r="A1642" s="4" t="s">
        <v>4872</v>
      </c>
      <c r="B1642" s="9">
        <v>4998</v>
      </c>
      <c r="C1642" s="9" t="s">
        <v>4873</v>
      </c>
      <c r="D1642" s="9" t="s">
        <v>4874</v>
      </c>
      <c r="E1642" s="10">
        <v>1392.26</v>
      </c>
      <c r="F1642" s="10">
        <v>2881857.5428456999</v>
      </c>
      <c r="G1642" s="10">
        <v>3348285.8128398298</v>
      </c>
      <c r="H1642" s="16">
        <v>-0.13930360072772</v>
      </c>
      <c r="I1642" s="10">
        <v>-466428.26999412902</v>
      </c>
      <c r="J1642" s="10">
        <v>2069.9133371968601</v>
      </c>
      <c r="K1642" s="10">
        <v>2404.9285426858701</v>
      </c>
      <c r="L1642" s="10" t="s">
        <v>27</v>
      </c>
      <c r="M1642" s="10" t="s">
        <v>89</v>
      </c>
    </row>
    <row r="1643" spans="1:13" x14ac:dyDescent="0.25">
      <c r="A1643" s="4" t="s">
        <v>4875</v>
      </c>
      <c r="B1643" s="9">
        <v>4999</v>
      </c>
      <c r="C1643" s="9" t="s">
        <v>4876</v>
      </c>
      <c r="D1643" s="9" t="s">
        <v>4877</v>
      </c>
      <c r="E1643" s="10">
        <v>193.78</v>
      </c>
      <c r="F1643" s="10">
        <v>152959.73746671999</v>
      </c>
      <c r="G1643" s="10">
        <v>211208.450412679</v>
      </c>
      <c r="H1643" s="16">
        <v>-0.27578779557421601</v>
      </c>
      <c r="I1643" s="10">
        <v>-58248.712945958701</v>
      </c>
      <c r="J1643" s="10">
        <v>789.34739119991696</v>
      </c>
      <c r="K1643" s="10">
        <v>1089.9393663571</v>
      </c>
      <c r="L1643" s="10" t="s">
        <v>27</v>
      </c>
      <c r="M1643" s="10" t="s">
        <v>71</v>
      </c>
    </row>
    <row r="1644" spans="1:13" x14ac:dyDescent="0.25">
      <c r="A1644" s="4" t="s">
        <v>4878</v>
      </c>
      <c r="B1644" s="9">
        <v>5003</v>
      </c>
      <c r="C1644" s="9" t="s">
        <v>4879</v>
      </c>
      <c r="D1644" s="9" t="s">
        <v>4880</v>
      </c>
      <c r="E1644" s="10">
        <v>2271.1799999999998</v>
      </c>
      <c r="F1644" s="10">
        <v>1775857.2084460801</v>
      </c>
      <c r="G1644" s="10">
        <v>1960167.40657168</v>
      </c>
      <c r="H1644" s="16">
        <v>-9.4027784314584098E-2</v>
      </c>
      <c r="I1644" s="10">
        <v>-184310.1981256</v>
      </c>
      <c r="J1644" s="10">
        <v>781.90949570094801</v>
      </c>
      <c r="K1644" s="10">
        <v>863.06123097758905</v>
      </c>
      <c r="L1644" s="10" t="s">
        <v>13</v>
      </c>
      <c r="M1644" s="10" t="s">
        <v>14</v>
      </c>
    </row>
    <row r="1645" spans="1:13" x14ac:dyDescent="0.25">
      <c r="A1645" s="4" t="s">
        <v>4881</v>
      </c>
      <c r="B1645" s="9">
        <v>5004</v>
      </c>
      <c r="C1645" s="9" t="s">
        <v>4882</v>
      </c>
      <c r="D1645" s="9" t="s">
        <v>4883</v>
      </c>
      <c r="E1645" s="10">
        <v>11182.28</v>
      </c>
      <c r="F1645" s="10">
        <v>12258186.4759847</v>
      </c>
      <c r="G1645" s="10">
        <v>15662335.0567574</v>
      </c>
      <c r="H1645" s="16">
        <v>-0.21734617274095</v>
      </c>
      <c r="I1645" s="10">
        <v>-3404148.5807726099</v>
      </c>
      <c r="J1645" s="10">
        <v>1096.2153045698001</v>
      </c>
      <c r="K1645" s="10">
        <v>1400.63878357163</v>
      </c>
      <c r="L1645" s="10" t="s">
        <v>13</v>
      </c>
      <c r="M1645" s="10" t="s">
        <v>14</v>
      </c>
    </row>
    <row r="1646" spans="1:13" x14ac:dyDescent="0.25">
      <c r="A1646" s="4" t="s">
        <v>4884</v>
      </c>
      <c r="B1646" s="9">
        <v>5005</v>
      </c>
      <c r="C1646" s="9" t="s">
        <v>4885</v>
      </c>
      <c r="D1646" s="9" t="s">
        <v>4886</v>
      </c>
      <c r="E1646" s="10">
        <v>2661.96</v>
      </c>
      <c r="F1646" s="10">
        <v>3870862.2501061498</v>
      </c>
      <c r="G1646" s="10">
        <v>4360603.6201842204</v>
      </c>
      <c r="H1646" s="16">
        <v>-0.11231045349115799</v>
      </c>
      <c r="I1646" s="10">
        <v>-489741.37007807399</v>
      </c>
      <c r="J1646" s="10">
        <v>1454.1399007145701</v>
      </c>
      <c r="K1646" s="10">
        <v>1638.1176351951999</v>
      </c>
      <c r="L1646" s="10" t="s">
        <v>27</v>
      </c>
      <c r="M1646" s="10" t="s">
        <v>14</v>
      </c>
    </row>
    <row r="1647" spans="1:13" x14ac:dyDescent="0.25">
      <c r="A1647" s="4" t="s">
        <v>4887</v>
      </c>
      <c r="B1647" s="9">
        <v>5205</v>
      </c>
      <c r="C1647" s="9" t="s">
        <v>4888</v>
      </c>
      <c r="D1647" s="9" t="s">
        <v>4889</v>
      </c>
      <c r="E1647" s="10">
        <v>30819.119999999999</v>
      </c>
      <c r="F1647" s="10">
        <v>36723189.650835</v>
      </c>
      <c r="G1647" s="10">
        <v>45321247.923987903</v>
      </c>
      <c r="H1647" s="16">
        <v>-0.18971362588191401</v>
      </c>
      <c r="I1647" s="10">
        <v>-8598058.27315294</v>
      </c>
      <c r="J1647" s="10">
        <v>1191.57164937983</v>
      </c>
      <c r="K1647" s="10">
        <v>1470.5561977106399</v>
      </c>
      <c r="L1647" s="10" t="s">
        <v>27</v>
      </c>
      <c r="M1647" s="10" t="s">
        <v>14</v>
      </c>
    </row>
    <row r="1648" spans="1:13" x14ac:dyDescent="0.25">
      <c r="A1648" s="4" t="s">
        <v>4890</v>
      </c>
      <c r="B1648" s="9">
        <v>5206</v>
      </c>
      <c r="C1648" s="9" t="s">
        <v>4891</v>
      </c>
      <c r="D1648" s="9" t="s">
        <v>4892</v>
      </c>
      <c r="E1648" s="10">
        <v>289.67</v>
      </c>
      <c r="F1648" s="10">
        <v>229504.40467416</v>
      </c>
      <c r="G1648" s="10">
        <v>284999.81758498802</v>
      </c>
      <c r="H1648" s="16">
        <v>-0.19472087168715199</v>
      </c>
      <c r="I1648" s="10">
        <v>-55495.4129108282</v>
      </c>
      <c r="J1648" s="10">
        <v>792.29607717112594</v>
      </c>
      <c r="K1648" s="10">
        <v>983.87757650080505</v>
      </c>
      <c r="L1648" s="10" t="s">
        <v>13</v>
      </c>
      <c r="M1648" s="10" t="s">
        <v>14</v>
      </c>
    </row>
    <row r="1649" spans="1:13" x14ac:dyDescent="0.25">
      <c r="A1649" s="4" t="s">
        <v>4893</v>
      </c>
      <c r="B1649" s="9">
        <v>5207</v>
      </c>
      <c r="C1649" s="9" t="s">
        <v>4894</v>
      </c>
      <c r="D1649" s="9" t="s">
        <v>4895</v>
      </c>
      <c r="E1649" s="10">
        <v>13250</v>
      </c>
      <c r="F1649" s="10">
        <v>10874062.7003517</v>
      </c>
      <c r="G1649" s="10">
        <v>13811195.2823698</v>
      </c>
      <c r="H1649" s="16">
        <v>-0.21266317085295</v>
      </c>
      <c r="I1649" s="10">
        <v>-2937132.5820180601</v>
      </c>
      <c r="J1649" s="10">
        <v>820.68397738503404</v>
      </c>
      <c r="K1649" s="10">
        <v>1042.35436093357</v>
      </c>
      <c r="L1649" s="10" t="s">
        <v>13</v>
      </c>
      <c r="M1649" s="10" t="s">
        <v>43</v>
      </c>
    </row>
    <row r="1650" spans="1:13" x14ac:dyDescent="0.25">
      <c r="A1650" s="4" t="s">
        <v>4896</v>
      </c>
      <c r="B1650" s="9">
        <v>5208</v>
      </c>
      <c r="C1650" s="9" t="s">
        <v>4897</v>
      </c>
      <c r="D1650" s="9" t="s">
        <v>4898</v>
      </c>
      <c r="E1650" s="10">
        <v>1048.75</v>
      </c>
      <c r="F1650" s="10">
        <v>609403.63550247997</v>
      </c>
      <c r="G1650" s="10">
        <v>805574.73300502496</v>
      </c>
      <c r="H1650" s="16">
        <v>-0.24351694444383901</v>
      </c>
      <c r="I1650" s="10">
        <v>-196171.09750254499</v>
      </c>
      <c r="J1650" s="10">
        <v>581.07617211201898</v>
      </c>
      <c r="K1650" s="10">
        <v>768.12847008822405</v>
      </c>
      <c r="L1650" s="10" t="s">
        <v>13</v>
      </c>
      <c r="M1650" s="10" t="s">
        <v>71</v>
      </c>
    </row>
    <row r="1651" spans="1:13" x14ac:dyDescent="0.25">
      <c r="A1651" s="4" t="s">
        <v>4899</v>
      </c>
      <c r="B1651" s="9">
        <v>5209</v>
      </c>
      <c r="C1651" s="9" t="s">
        <v>4900</v>
      </c>
      <c r="D1651" s="9" t="s">
        <v>4901</v>
      </c>
      <c r="E1651" s="10">
        <v>3459.41</v>
      </c>
      <c r="F1651" s="10">
        <v>1977584.3109844199</v>
      </c>
      <c r="G1651" s="10">
        <v>2402222.7225484699</v>
      </c>
      <c r="H1651" s="16">
        <v>-0.176768959671467</v>
      </c>
      <c r="I1651" s="10">
        <v>-424638.41156405199</v>
      </c>
      <c r="J1651" s="10">
        <v>571.65363775453602</v>
      </c>
      <c r="K1651" s="10">
        <v>694.40243352145899</v>
      </c>
      <c r="L1651" s="10" t="s">
        <v>27</v>
      </c>
      <c r="M1651" s="10" t="s">
        <v>71</v>
      </c>
    </row>
    <row r="1652" spans="1:13" x14ac:dyDescent="0.25">
      <c r="A1652" s="4" t="s">
        <v>4902</v>
      </c>
      <c r="B1652" s="9">
        <v>5210</v>
      </c>
      <c r="C1652" s="9" t="s">
        <v>4903</v>
      </c>
      <c r="D1652" s="9" t="s">
        <v>4904</v>
      </c>
      <c r="E1652" s="10">
        <v>732.72</v>
      </c>
      <c r="F1652" s="10">
        <v>837617.15645128</v>
      </c>
      <c r="G1652" s="10">
        <v>1311466.9738807201</v>
      </c>
      <c r="H1652" s="16">
        <v>-0.36131280990423098</v>
      </c>
      <c r="I1652" s="10">
        <v>-473849.81742944301</v>
      </c>
      <c r="J1652" s="10">
        <v>1143.1613118944199</v>
      </c>
      <c r="K1652" s="10">
        <v>1789.8610299715101</v>
      </c>
      <c r="L1652" s="10" t="s">
        <v>13</v>
      </c>
      <c r="M1652" s="10" t="s">
        <v>14</v>
      </c>
    </row>
    <row r="1653" spans="1:13" x14ac:dyDescent="0.25">
      <c r="A1653" s="4" t="s">
        <v>4905</v>
      </c>
      <c r="B1653" s="9">
        <v>5211</v>
      </c>
      <c r="C1653" s="9" t="s">
        <v>4906</v>
      </c>
      <c r="D1653" s="9" t="s">
        <v>4907</v>
      </c>
      <c r="E1653" s="10">
        <v>810.51</v>
      </c>
      <c r="F1653" s="10">
        <v>3518541.9754791399</v>
      </c>
      <c r="G1653" s="10">
        <v>3092533.3239059802</v>
      </c>
      <c r="H1653" s="16">
        <v>0.137753940525075</v>
      </c>
      <c r="I1653" s="10">
        <v>426008.65157315601</v>
      </c>
      <c r="J1653" s="10">
        <v>4341.1456681338204</v>
      </c>
      <c r="K1653" s="10">
        <v>3815.5399981567002</v>
      </c>
      <c r="L1653" s="10" t="s">
        <v>27</v>
      </c>
      <c r="M1653" s="10" t="s">
        <v>14</v>
      </c>
    </row>
    <row r="1654" spans="1:13" x14ac:dyDescent="0.25">
      <c r="A1654" s="4" t="s">
        <v>4908</v>
      </c>
      <c r="B1654" s="9">
        <v>5212</v>
      </c>
      <c r="C1654" s="9" t="s">
        <v>4909</v>
      </c>
      <c r="D1654" s="9" t="s">
        <v>4910</v>
      </c>
      <c r="E1654" s="10">
        <v>1508.2</v>
      </c>
      <c r="F1654" s="10">
        <v>9959013.6960021798</v>
      </c>
      <c r="G1654" s="10">
        <v>9550589.2771325391</v>
      </c>
      <c r="H1654" s="16">
        <v>4.27643161084885E-2</v>
      </c>
      <c r="I1654" s="10">
        <v>408424.41886963701</v>
      </c>
      <c r="J1654" s="10">
        <v>6603.2447261650896</v>
      </c>
      <c r="K1654" s="10">
        <v>6332.4421675722997</v>
      </c>
      <c r="L1654" s="10" t="s">
        <v>13</v>
      </c>
      <c r="M1654" s="10" t="s">
        <v>14</v>
      </c>
    </row>
    <row r="1655" spans="1:13" x14ac:dyDescent="0.25">
      <c r="A1655" s="4" t="s">
        <v>4911</v>
      </c>
      <c r="B1655" s="9">
        <v>5213</v>
      </c>
      <c r="C1655" s="9" t="s">
        <v>4912</v>
      </c>
      <c r="D1655" s="9" t="s">
        <v>4913</v>
      </c>
      <c r="E1655" s="10">
        <v>536.73</v>
      </c>
      <c r="F1655" s="10">
        <v>5365157.6266451003</v>
      </c>
      <c r="G1655" s="10">
        <v>5589057.9400573801</v>
      </c>
      <c r="H1655" s="16">
        <v>-4.0060474558255503E-2</v>
      </c>
      <c r="I1655" s="10">
        <v>-223900.31341228401</v>
      </c>
      <c r="J1655" s="10">
        <v>9996.0084710098199</v>
      </c>
      <c r="K1655" s="10">
        <v>10413.1647943237</v>
      </c>
      <c r="L1655" s="10" t="s">
        <v>27</v>
      </c>
      <c r="M1655" s="10" t="s">
        <v>43</v>
      </c>
    </row>
    <row r="1656" spans="1:13" x14ac:dyDescent="0.25">
      <c r="A1656" s="4" t="s">
        <v>4914</v>
      </c>
      <c r="B1656" s="9">
        <v>5214</v>
      </c>
      <c r="C1656" s="9" t="s">
        <v>4915</v>
      </c>
      <c r="D1656" s="9" t="s">
        <v>4916</v>
      </c>
      <c r="E1656" s="10">
        <v>1074.17</v>
      </c>
      <c r="F1656" s="10">
        <v>1192511.26174736</v>
      </c>
      <c r="G1656" s="10">
        <v>732657.45232164499</v>
      </c>
      <c r="H1656" s="16">
        <v>0.62765185554112701</v>
      </c>
      <c r="I1656" s="10">
        <v>459853.80942571501</v>
      </c>
      <c r="J1656" s="10">
        <v>1110.1699561031901</v>
      </c>
      <c r="K1656" s="10">
        <v>682.06843639428098</v>
      </c>
      <c r="L1656" s="10" t="s">
        <v>13</v>
      </c>
      <c r="M1656" s="10" t="s">
        <v>14</v>
      </c>
    </row>
    <row r="1657" spans="1:13" x14ac:dyDescent="0.25">
      <c r="A1657" s="4" t="s">
        <v>4917</v>
      </c>
      <c r="B1657" s="9">
        <v>5215</v>
      </c>
      <c r="C1657" s="9" t="s">
        <v>4918</v>
      </c>
      <c r="D1657" s="9" t="s">
        <v>4919</v>
      </c>
      <c r="E1657" s="10">
        <v>4501.66</v>
      </c>
      <c r="F1657" s="10">
        <v>5906254.7854911601</v>
      </c>
      <c r="G1657" s="10">
        <v>7010576.3226358397</v>
      </c>
      <c r="H1657" s="16">
        <v>-0.15752221876239</v>
      </c>
      <c r="I1657" s="10">
        <v>-1104321.53714468</v>
      </c>
      <c r="J1657" s="10">
        <v>1312.0170749215099</v>
      </c>
      <c r="K1657" s="10">
        <v>1557.33136723694</v>
      </c>
      <c r="L1657" s="10" t="s">
        <v>13</v>
      </c>
      <c r="M1657" s="10" t="s">
        <v>71</v>
      </c>
    </row>
    <row r="1658" spans="1:13" x14ac:dyDescent="0.25">
      <c r="A1658" s="4" t="s">
        <v>4920</v>
      </c>
      <c r="B1658" s="9">
        <v>5216</v>
      </c>
      <c r="C1658" s="9" t="s">
        <v>4921</v>
      </c>
      <c r="D1658" s="9" t="s">
        <v>4922</v>
      </c>
      <c r="E1658" s="10">
        <v>1317.15</v>
      </c>
      <c r="F1658" s="10">
        <v>3285470.8102907999</v>
      </c>
      <c r="G1658" s="10">
        <v>3733469.3096831199</v>
      </c>
      <c r="H1658" s="16">
        <v>-0.11999522755695199</v>
      </c>
      <c r="I1658" s="10">
        <v>-447998.49939232401</v>
      </c>
      <c r="J1658" s="10">
        <v>2494.3786283193299</v>
      </c>
      <c r="K1658" s="10">
        <v>2834.50579636573</v>
      </c>
      <c r="L1658" s="10" t="s">
        <v>13</v>
      </c>
      <c r="M1658" s="10" t="s">
        <v>297</v>
      </c>
    </row>
    <row r="1659" spans="1:13" x14ac:dyDescent="0.25">
      <c r="A1659" s="4" t="s">
        <v>4923</v>
      </c>
      <c r="B1659" s="9">
        <v>5217</v>
      </c>
      <c r="C1659" s="9" t="s">
        <v>4924</v>
      </c>
      <c r="D1659" s="9" t="s">
        <v>4925</v>
      </c>
      <c r="E1659" s="10">
        <v>358.46</v>
      </c>
      <c r="F1659" s="10">
        <v>1631399.0073780699</v>
      </c>
      <c r="G1659" s="10">
        <v>1668847.13658105</v>
      </c>
      <c r="H1659" s="16">
        <v>-2.2439520302440001E-2</v>
      </c>
      <c r="I1659" s="10">
        <v>-37448.129202979399</v>
      </c>
      <c r="J1659" s="10">
        <v>4551.1326434694802</v>
      </c>
      <c r="K1659" s="10">
        <v>4655.6021218017304</v>
      </c>
      <c r="L1659" s="10" t="s">
        <v>27</v>
      </c>
      <c r="M1659" s="10" t="s">
        <v>14</v>
      </c>
    </row>
    <row r="1660" spans="1:13" x14ac:dyDescent="0.25">
      <c r="A1660" s="4" t="s">
        <v>4926</v>
      </c>
      <c r="B1660" s="9">
        <v>5219</v>
      </c>
      <c r="C1660" s="9" t="s">
        <v>4927</v>
      </c>
      <c r="D1660" s="9" t="s">
        <v>4928</v>
      </c>
      <c r="E1660" s="10">
        <v>10212.27</v>
      </c>
      <c r="F1660" s="10">
        <v>6037321.7945878198</v>
      </c>
      <c r="G1660" s="10">
        <v>7965685.3066250002</v>
      </c>
      <c r="H1660" s="16">
        <v>-0.24208381800287501</v>
      </c>
      <c r="I1660" s="10">
        <v>-1928363.5120371799</v>
      </c>
      <c r="J1660" s="10">
        <v>591.183135051053</v>
      </c>
      <c r="K1660" s="10">
        <v>780.01123223582999</v>
      </c>
      <c r="L1660" s="10" t="s">
        <v>27</v>
      </c>
      <c r="M1660" s="10" t="s">
        <v>71</v>
      </c>
    </row>
    <row r="1661" spans="1:13" x14ac:dyDescent="0.25">
      <c r="A1661" s="4" t="s">
        <v>4929</v>
      </c>
      <c r="B1661" s="9">
        <v>5220</v>
      </c>
      <c r="C1661" s="9" t="s">
        <v>4930</v>
      </c>
      <c r="D1661" s="9" t="s">
        <v>4931</v>
      </c>
      <c r="E1661" s="10">
        <v>3092.82</v>
      </c>
      <c r="F1661" s="10">
        <v>3798036.0305983699</v>
      </c>
      <c r="G1661" s="10">
        <v>4580839.4591341596</v>
      </c>
      <c r="H1661" s="16">
        <v>-0.17088645771571201</v>
      </c>
      <c r="I1661" s="10">
        <v>-782803.42853579298</v>
      </c>
      <c r="J1661" s="10">
        <v>1228.0171592909901</v>
      </c>
      <c r="K1661" s="10">
        <v>1481.1206145634601</v>
      </c>
      <c r="L1661" s="10" t="s">
        <v>13</v>
      </c>
      <c r="M1661" s="10" t="s">
        <v>14</v>
      </c>
    </row>
    <row r="1662" spans="1:13" x14ac:dyDescent="0.25">
      <c r="A1662" s="4" t="s">
        <v>4932</v>
      </c>
      <c r="B1662" s="9">
        <v>5221</v>
      </c>
      <c r="C1662" s="9" t="s">
        <v>4933</v>
      </c>
      <c r="D1662" s="9" t="s">
        <v>4934</v>
      </c>
      <c r="E1662" s="10">
        <v>680.23</v>
      </c>
      <c r="F1662" s="10">
        <v>1767898.22515709</v>
      </c>
      <c r="G1662" s="10">
        <v>1644847.5261562699</v>
      </c>
      <c r="H1662" s="16">
        <v>7.4809790600085302E-2</v>
      </c>
      <c r="I1662" s="10">
        <v>123050.699000819</v>
      </c>
      <c r="J1662" s="10">
        <v>2598.9712673023701</v>
      </c>
      <c r="K1662" s="10">
        <v>2418.0755423257901</v>
      </c>
      <c r="L1662" s="10" t="s">
        <v>27</v>
      </c>
      <c r="M1662" s="10" t="s">
        <v>14</v>
      </c>
    </row>
    <row r="1663" spans="1:13" x14ac:dyDescent="0.25">
      <c r="A1663" s="4" t="s">
        <v>4935</v>
      </c>
      <c r="B1663" s="9">
        <v>5222</v>
      </c>
      <c r="C1663" s="9" t="s">
        <v>4936</v>
      </c>
      <c r="D1663" s="9" t="s">
        <v>4937</v>
      </c>
      <c r="E1663" s="10">
        <v>363.5</v>
      </c>
      <c r="F1663" s="10">
        <v>1586699.1275835701</v>
      </c>
      <c r="G1663" s="10">
        <v>1373935.0969056401</v>
      </c>
      <c r="H1663" s="16">
        <v>0.154857410045869</v>
      </c>
      <c r="I1663" s="10">
        <v>212764.03067792801</v>
      </c>
      <c r="J1663" s="10">
        <v>4365.05949816663</v>
      </c>
      <c r="K1663" s="10">
        <v>3779.7389185849802</v>
      </c>
      <c r="L1663" s="10" t="s">
        <v>27</v>
      </c>
      <c r="M1663" s="10" t="s">
        <v>71</v>
      </c>
    </row>
    <row r="1664" spans="1:13" x14ac:dyDescent="0.25">
      <c r="A1664" s="4" t="s">
        <v>4938</v>
      </c>
      <c r="B1664" s="9">
        <v>5224</v>
      </c>
      <c r="C1664" s="9" t="s">
        <v>4939</v>
      </c>
      <c r="D1664" s="9" t="s">
        <v>4940</v>
      </c>
      <c r="E1664" s="10">
        <v>726.39</v>
      </c>
      <c r="F1664" s="10">
        <v>591837.81287591998</v>
      </c>
      <c r="G1664" s="10">
        <v>1144465.20051784</v>
      </c>
      <c r="H1664" s="16">
        <v>-0.482869542378283</v>
      </c>
      <c r="I1664" s="10">
        <v>-552627.38764191896</v>
      </c>
      <c r="J1664" s="10">
        <v>814.76591483351899</v>
      </c>
      <c r="K1664" s="10">
        <v>1575.55197692402</v>
      </c>
      <c r="L1664" s="10" t="s">
        <v>27</v>
      </c>
      <c r="M1664" s="10" t="s">
        <v>71</v>
      </c>
    </row>
    <row r="1665" spans="1:13" x14ac:dyDescent="0.25">
      <c r="A1665" s="4" t="s">
        <v>4941</v>
      </c>
      <c r="B1665" s="9">
        <v>5225</v>
      </c>
      <c r="C1665" s="9" t="s">
        <v>4942</v>
      </c>
      <c r="D1665" s="9" t="s">
        <v>4943</v>
      </c>
      <c r="E1665" s="10">
        <v>247.72</v>
      </c>
      <c r="F1665" s="10">
        <v>569092.16731646005</v>
      </c>
      <c r="G1665" s="10">
        <v>596846.62805610802</v>
      </c>
      <c r="H1665" s="16">
        <v>-4.65018305122087E-2</v>
      </c>
      <c r="I1665" s="10">
        <v>-27754.460739648399</v>
      </c>
      <c r="J1665" s="10">
        <v>2297.3202297612602</v>
      </c>
      <c r="K1665" s="10">
        <v>2409.3598742778499</v>
      </c>
      <c r="L1665" s="10" t="s">
        <v>27</v>
      </c>
      <c r="M1665" s="10" t="s">
        <v>84</v>
      </c>
    </row>
    <row r="1666" spans="1:13" x14ac:dyDescent="0.25">
      <c r="A1666" s="4" t="s">
        <v>4944</v>
      </c>
      <c r="B1666" s="9">
        <v>5228</v>
      </c>
      <c r="C1666" s="9" t="s">
        <v>4945</v>
      </c>
      <c r="D1666" s="9" t="s">
        <v>4946</v>
      </c>
      <c r="E1666" s="10">
        <v>2191.33</v>
      </c>
      <c r="F1666" s="10">
        <v>2811104.4626331101</v>
      </c>
      <c r="G1666" s="10">
        <v>3722973.6635513701</v>
      </c>
      <c r="H1666" s="16">
        <v>-0.244930338843283</v>
      </c>
      <c r="I1666" s="10">
        <v>-911869.20091825596</v>
      </c>
      <c r="J1666" s="10">
        <v>1282.83027322818</v>
      </c>
      <c r="K1666" s="10">
        <v>1698.95618804624</v>
      </c>
      <c r="L1666" s="10" t="s">
        <v>27</v>
      </c>
      <c r="M1666" s="10" t="s">
        <v>297</v>
      </c>
    </row>
    <row r="1667" spans="1:13" x14ac:dyDescent="0.25">
      <c r="A1667" s="4" t="s">
        <v>4947</v>
      </c>
      <c r="B1667" s="9">
        <v>5229</v>
      </c>
      <c r="C1667" s="9" t="s">
        <v>4948</v>
      </c>
      <c r="D1667" s="9" t="s">
        <v>4949</v>
      </c>
      <c r="E1667" s="10">
        <v>197.8</v>
      </c>
      <c r="F1667" s="10">
        <v>582518.65462577995</v>
      </c>
      <c r="G1667" s="10">
        <v>530683.07580492005</v>
      </c>
      <c r="H1667" s="16">
        <v>9.7677090497444705E-2</v>
      </c>
      <c r="I1667" s="10">
        <v>51835.578820859497</v>
      </c>
      <c r="J1667" s="10">
        <v>2944.9881426985798</v>
      </c>
      <c r="K1667" s="10">
        <v>2682.9275824313499</v>
      </c>
      <c r="L1667" s="10" t="s">
        <v>27</v>
      </c>
      <c r="M1667" s="10" t="s">
        <v>89</v>
      </c>
    </row>
    <row r="1668" spans="1:13" x14ac:dyDescent="0.25">
      <c r="A1668" s="4" t="s">
        <v>4950</v>
      </c>
      <c r="B1668" s="9">
        <v>5232</v>
      </c>
      <c r="C1668" s="9" t="s">
        <v>4951</v>
      </c>
      <c r="D1668" s="9" t="s">
        <v>4952</v>
      </c>
      <c r="E1668" s="10">
        <v>389.38</v>
      </c>
      <c r="F1668" s="10">
        <v>152859.74535700001</v>
      </c>
      <c r="G1668" s="10">
        <v>457526.086618417</v>
      </c>
      <c r="H1668" s="16">
        <v>-0.66589938841129503</v>
      </c>
      <c r="I1668" s="10">
        <v>-304666.34126141702</v>
      </c>
      <c r="J1668" s="10">
        <v>392.572154083415</v>
      </c>
      <c r="K1668" s="10">
        <v>1175.0117792860899</v>
      </c>
      <c r="L1668" s="10" t="s">
        <v>88</v>
      </c>
      <c r="M1668" s="10" t="s">
        <v>71</v>
      </c>
    </row>
    <row r="1669" spans="1:13" x14ac:dyDescent="0.25">
      <c r="A1669" s="4" t="s">
        <v>4953</v>
      </c>
      <c r="B1669" s="9">
        <v>5236</v>
      </c>
      <c r="C1669" s="9" t="s">
        <v>4954</v>
      </c>
      <c r="D1669" s="9" t="s">
        <v>4955</v>
      </c>
      <c r="E1669" s="10">
        <v>1982.89</v>
      </c>
      <c r="F1669" s="10">
        <v>1327257.5417615599</v>
      </c>
      <c r="G1669" s="10">
        <v>1467363.76794882</v>
      </c>
      <c r="H1669" s="16">
        <v>-9.5481590351049903E-2</v>
      </c>
      <c r="I1669" s="10">
        <v>-140106.22618726199</v>
      </c>
      <c r="J1669" s="10">
        <v>669.355103793735</v>
      </c>
      <c r="K1669" s="10">
        <v>740.01269255925502</v>
      </c>
      <c r="L1669" s="10" t="s">
        <v>13</v>
      </c>
      <c r="M1669" s="10" t="s">
        <v>14</v>
      </c>
    </row>
    <row r="1670" spans="1:13" x14ac:dyDescent="0.25">
      <c r="A1670" s="4" t="s">
        <v>4956</v>
      </c>
      <c r="B1670" s="9">
        <v>5237</v>
      </c>
      <c r="C1670" s="9" t="s">
        <v>4957</v>
      </c>
      <c r="D1670" s="9" t="s">
        <v>4958</v>
      </c>
      <c r="E1670" s="10">
        <v>825.8</v>
      </c>
      <c r="F1670" s="10">
        <v>685029.1891664</v>
      </c>
      <c r="G1670" s="10">
        <v>552965.30098803702</v>
      </c>
      <c r="H1670" s="16">
        <v>0.23882852674913099</v>
      </c>
      <c r="I1670" s="10">
        <v>132063.88817836301</v>
      </c>
      <c r="J1670" s="10">
        <v>829.53401449067599</v>
      </c>
      <c r="K1670" s="10">
        <v>669.61165050622105</v>
      </c>
      <c r="L1670" s="10" t="s">
        <v>27</v>
      </c>
      <c r="M1670" s="10" t="s">
        <v>43</v>
      </c>
    </row>
    <row r="1671" spans="1:13" x14ac:dyDescent="0.25">
      <c r="A1671" s="4" t="s">
        <v>4959</v>
      </c>
      <c r="B1671" s="9">
        <v>5238</v>
      </c>
      <c r="C1671" s="9" t="s">
        <v>4960</v>
      </c>
      <c r="D1671" s="9" t="s">
        <v>4961</v>
      </c>
      <c r="E1671" s="10">
        <v>1002.61</v>
      </c>
      <c r="F1671" s="10">
        <v>804585.21173167997</v>
      </c>
      <c r="G1671" s="10">
        <v>630485.64483120397</v>
      </c>
      <c r="H1671" s="16">
        <v>0.27613565562953701</v>
      </c>
      <c r="I1671" s="10">
        <v>174099.566900476</v>
      </c>
      <c r="J1671" s="10">
        <v>802.49071097603201</v>
      </c>
      <c r="K1671" s="10">
        <v>628.84436104886595</v>
      </c>
      <c r="L1671" s="10" t="s">
        <v>13</v>
      </c>
      <c r="M1671" s="10" t="s">
        <v>14</v>
      </c>
    </row>
    <row r="1672" spans="1:13" x14ac:dyDescent="0.25">
      <c r="A1672" s="4" t="s">
        <v>4962</v>
      </c>
      <c r="B1672" s="9">
        <v>5310</v>
      </c>
      <c r="C1672" s="9" t="s">
        <v>4963</v>
      </c>
      <c r="D1672" s="9" t="s">
        <v>4964</v>
      </c>
      <c r="E1672" s="10">
        <v>1338.9</v>
      </c>
      <c r="F1672" s="10">
        <v>1141850.5971335999</v>
      </c>
      <c r="G1672" s="10">
        <v>1308372.3387641101</v>
      </c>
      <c r="H1672" s="16">
        <v>-0.12727396987604001</v>
      </c>
      <c r="I1672" s="10">
        <v>-166521.741630506</v>
      </c>
      <c r="J1672" s="10">
        <v>852.82739348241</v>
      </c>
      <c r="K1672" s="10">
        <v>977.19944638442405</v>
      </c>
      <c r="L1672" s="10" t="s">
        <v>13</v>
      </c>
      <c r="M1672" s="10" t="s">
        <v>14</v>
      </c>
    </row>
    <row r="1673" spans="1:13" x14ac:dyDescent="0.25">
      <c r="A1673" s="4" t="s">
        <v>4965</v>
      </c>
      <c r="B1673" s="9">
        <v>5311</v>
      </c>
      <c r="C1673" s="9" t="s">
        <v>4966</v>
      </c>
      <c r="D1673" s="9" t="s">
        <v>4967</v>
      </c>
      <c r="E1673" s="10">
        <v>698.99</v>
      </c>
      <c r="F1673" s="10">
        <v>1784989.5054001501</v>
      </c>
      <c r="G1673" s="10">
        <v>2262610.58953183</v>
      </c>
      <c r="H1673" s="16">
        <v>-0.211092923520041</v>
      </c>
      <c r="I1673" s="10">
        <v>-477621.08413167798</v>
      </c>
      <c r="J1673" s="10">
        <v>2553.6695881202199</v>
      </c>
      <c r="K1673" s="10">
        <v>3236.97132939216</v>
      </c>
      <c r="L1673" s="10" t="s">
        <v>27</v>
      </c>
      <c r="M1673" s="10" t="s">
        <v>297</v>
      </c>
    </row>
    <row r="1674" spans="1:13" x14ac:dyDescent="0.25">
      <c r="A1674" s="4" t="s">
        <v>4968</v>
      </c>
      <c r="B1674" s="9">
        <v>5312</v>
      </c>
      <c r="C1674" s="9" t="s">
        <v>4969</v>
      </c>
      <c r="D1674" s="9" t="s">
        <v>4970</v>
      </c>
      <c r="E1674" s="10">
        <v>23769.61</v>
      </c>
      <c r="F1674" s="10">
        <v>16680561.1107878</v>
      </c>
      <c r="G1674" s="10">
        <v>17722116.6190244</v>
      </c>
      <c r="H1674" s="16">
        <v>-5.8771507412293998E-2</v>
      </c>
      <c r="I1674" s="10">
        <v>-1041555.50823653</v>
      </c>
      <c r="J1674" s="10">
        <v>701.75998305348105</v>
      </c>
      <c r="K1674" s="10">
        <v>745.57877133972204</v>
      </c>
      <c r="L1674" s="10" t="s">
        <v>13</v>
      </c>
      <c r="M1674" s="10" t="s">
        <v>14</v>
      </c>
    </row>
    <row r="1675" spans="1:13" x14ac:dyDescent="0.25">
      <c r="A1675" s="4" t="s">
        <v>4971</v>
      </c>
      <c r="B1675" s="9">
        <v>5313</v>
      </c>
      <c r="C1675" s="9" t="s">
        <v>4972</v>
      </c>
      <c r="D1675" s="9" t="s">
        <v>4973</v>
      </c>
      <c r="E1675" s="10">
        <v>13276.53</v>
      </c>
      <c r="F1675" s="10">
        <v>10224530.011912299</v>
      </c>
      <c r="G1675" s="10">
        <v>17195115.229489502</v>
      </c>
      <c r="H1675" s="16">
        <v>-0.40538171012792601</v>
      </c>
      <c r="I1675" s="10">
        <v>-6970585.2175771799</v>
      </c>
      <c r="J1675" s="10">
        <v>770.12065742421305</v>
      </c>
      <c r="K1675" s="10">
        <v>1295.15131058262</v>
      </c>
      <c r="L1675" s="10" t="s">
        <v>13</v>
      </c>
      <c r="M1675" s="10" t="s">
        <v>43</v>
      </c>
    </row>
    <row r="1676" spans="1:13" x14ac:dyDescent="0.25">
      <c r="A1676" s="4" t="s">
        <v>4974</v>
      </c>
      <c r="B1676" s="9">
        <v>5322</v>
      </c>
      <c r="C1676" s="9" t="s">
        <v>4975</v>
      </c>
      <c r="D1676" s="9" t="s">
        <v>4976</v>
      </c>
      <c r="E1676" s="10">
        <v>2462.5300000000002</v>
      </c>
      <c r="F1676" s="10">
        <v>8999082.8548134603</v>
      </c>
      <c r="G1676" s="10">
        <v>9426713.8845471907</v>
      </c>
      <c r="H1676" s="16">
        <v>-4.5363743396808202E-2</v>
      </c>
      <c r="I1676" s="10">
        <v>-427631.02973372699</v>
      </c>
      <c r="J1676" s="10">
        <v>3654.40536960502</v>
      </c>
      <c r="K1676" s="10">
        <v>3828.0605249670798</v>
      </c>
      <c r="L1676" s="10" t="s">
        <v>13</v>
      </c>
      <c r="M1676" s="10" t="s">
        <v>14</v>
      </c>
    </row>
    <row r="1677" spans="1:13" x14ac:dyDescent="0.25">
      <c r="A1677" s="4" t="s">
        <v>4977</v>
      </c>
      <c r="B1677" s="9">
        <v>5323</v>
      </c>
      <c r="C1677" s="9" t="s">
        <v>4978</v>
      </c>
      <c r="D1677" s="9" t="s">
        <v>4979</v>
      </c>
      <c r="E1677" s="10">
        <v>1565.38</v>
      </c>
      <c r="F1677" s="10">
        <v>6284625.8864317499</v>
      </c>
      <c r="G1677" s="10">
        <v>6735819.3924126299</v>
      </c>
      <c r="H1677" s="16">
        <v>-6.6984204845087297E-2</v>
      </c>
      <c r="I1677" s="10">
        <v>-451193.50598087901</v>
      </c>
      <c r="J1677" s="10">
        <v>4014.7605606509301</v>
      </c>
      <c r="K1677" s="10">
        <v>4302.9931341991296</v>
      </c>
      <c r="L1677" s="10" t="s">
        <v>13</v>
      </c>
      <c r="M1677" s="10" t="s">
        <v>14</v>
      </c>
    </row>
    <row r="1678" spans="1:13" x14ac:dyDescent="0.25">
      <c r="A1678" s="4" t="s">
        <v>4980</v>
      </c>
      <c r="B1678" s="9">
        <v>5324</v>
      </c>
      <c r="C1678" s="9" t="s">
        <v>4981</v>
      </c>
      <c r="D1678" s="9" t="s">
        <v>4982</v>
      </c>
      <c r="E1678" s="10">
        <v>1789.23</v>
      </c>
      <c r="F1678" s="10">
        <v>7840862.8125180202</v>
      </c>
      <c r="G1678" s="10">
        <v>8410527.3979360107</v>
      </c>
      <c r="H1678" s="16">
        <v>-6.7732326222228106E-2</v>
      </c>
      <c r="I1678" s="10">
        <v>-569664.58541798999</v>
      </c>
      <c r="J1678" s="10">
        <v>4382.2553905970799</v>
      </c>
      <c r="K1678" s="10">
        <v>4700.6407213918901</v>
      </c>
      <c r="L1678" s="10" t="s">
        <v>13</v>
      </c>
      <c r="M1678" s="10" t="s">
        <v>14</v>
      </c>
    </row>
    <row r="1679" spans="1:13" x14ac:dyDescent="0.25">
      <c r="A1679" s="4" t="s">
        <v>4983</v>
      </c>
      <c r="B1679" s="9">
        <v>5325</v>
      </c>
      <c r="C1679" s="9" t="s">
        <v>4984</v>
      </c>
      <c r="D1679" s="9" t="s">
        <v>4985</v>
      </c>
      <c r="E1679" s="10">
        <v>230.76</v>
      </c>
      <c r="F1679" s="10">
        <v>1674741.0818690001</v>
      </c>
      <c r="G1679" s="10">
        <v>1755677.67215354</v>
      </c>
      <c r="H1679" s="16">
        <v>-4.6099914334082399E-2</v>
      </c>
      <c r="I1679" s="10">
        <v>-80936.590284539401</v>
      </c>
      <c r="J1679" s="10">
        <v>7257.5016548318599</v>
      </c>
      <c r="K1679" s="10">
        <v>7608.2409089683597</v>
      </c>
      <c r="L1679" s="10" t="s">
        <v>27</v>
      </c>
      <c r="M1679" s="10" t="s">
        <v>71</v>
      </c>
    </row>
    <row r="1680" spans="1:13" x14ac:dyDescent="0.25">
      <c r="A1680" s="4" t="s">
        <v>4986</v>
      </c>
      <c r="B1680" s="9">
        <v>5326</v>
      </c>
      <c r="C1680" s="9" t="s">
        <v>4987</v>
      </c>
      <c r="D1680" s="9" t="s">
        <v>4988</v>
      </c>
      <c r="E1680" s="10">
        <v>86637.53</v>
      </c>
      <c r="F1680" s="10">
        <v>239058186.25959599</v>
      </c>
      <c r="G1680" s="10">
        <v>322668185.36907703</v>
      </c>
      <c r="H1680" s="16">
        <v>-0.25912067845748699</v>
      </c>
      <c r="I1680" s="10">
        <v>-83609999.109481499</v>
      </c>
      <c r="J1680" s="10">
        <v>2759.2913401339601</v>
      </c>
      <c r="K1680" s="10">
        <v>3724.3465432252901</v>
      </c>
      <c r="L1680" s="10" t="s">
        <v>13</v>
      </c>
      <c r="M1680" s="10" t="s">
        <v>14</v>
      </c>
    </row>
    <row r="1681" spans="1:13" x14ac:dyDescent="0.25">
      <c r="A1681" s="4" t="s">
        <v>4989</v>
      </c>
      <c r="B1681" s="9">
        <v>5327</v>
      </c>
      <c r="C1681" s="9" t="s">
        <v>4990</v>
      </c>
      <c r="D1681" s="9" t="s">
        <v>4991</v>
      </c>
      <c r="E1681" s="10">
        <v>9584.2900000000009</v>
      </c>
      <c r="F1681" s="10">
        <v>38776820.200949699</v>
      </c>
      <c r="G1681" s="10">
        <v>39904018.858474001</v>
      </c>
      <c r="H1681" s="16">
        <v>-2.8247747714888999E-2</v>
      </c>
      <c r="I1681" s="10">
        <v>-1127198.6575243501</v>
      </c>
      <c r="J1681" s="10">
        <v>4045.8730068632799</v>
      </c>
      <c r="K1681" s="10">
        <v>4163.4819958989101</v>
      </c>
      <c r="L1681" s="10" t="s">
        <v>13</v>
      </c>
      <c r="M1681" s="10" t="s">
        <v>14</v>
      </c>
    </row>
    <row r="1682" spans="1:13" x14ac:dyDescent="0.25">
      <c r="A1682" s="4" t="s">
        <v>4992</v>
      </c>
      <c r="B1682" s="9">
        <v>5328</v>
      </c>
      <c r="C1682" s="9" t="s">
        <v>4993</v>
      </c>
      <c r="D1682" s="9" t="s">
        <v>4994</v>
      </c>
      <c r="E1682" s="10">
        <v>9675.89</v>
      </c>
      <c r="F1682" s="10">
        <v>41553069.254850201</v>
      </c>
      <c r="G1682" s="10">
        <v>45073078.928186104</v>
      </c>
      <c r="H1682" s="16">
        <v>-7.8095611771812803E-2</v>
      </c>
      <c r="I1682" s="10">
        <v>-3520009.6733358898</v>
      </c>
      <c r="J1682" s="10">
        <v>4294.4958298254896</v>
      </c>
      <c r="K1682" s="10">
        <v>4658.2876539714798</v>
      </c>
      <c r="L1682" s="10" t="s">
        <v>13</v>
      </c>
      <c r="M1682" s="10" t="s">
        <v>14</v>
      </c>
    </row>
    <row r="1683" spans="1:13" x14ac:dyDescent="0.25">
      <c r="A1683" s="4" t="s">
        <v>4995</v>
      </c>
      <c r="B1683" s="9">
        <v>5329</v>
      </c>
      <c r="C1683" s="9" t="s">
        <v>4996</v>
      </c>
      <c r="D1683" s="9" t="s">
        <v>4997</v>
      </c>
      <c r="E1683" s="10">
        <v>1317.19</v>
      </c>
      <c r="F1683" s="10">
        <v>9058543.1519646496</v>
      </c>
      <c r="G1683" s="10">
        <v>9577198.0541834105</v>
      </c>
      <c r="H1683" s="16">
        <v>-5.4155181848015502E-2</v>
      </c>
      <c r="I1683" s="10">
        <v>-518654.90221876302</v>
      </c>
      <c r="J1683" s="10">
        <v>6877.1727328363004</v>
      </c>
      <c r="K1683" s="10">
        <v>7270.93134185912</v>
      </c>
      <c r="L1683" s="10" t="s">
        <v>13</v>
      </c>
      <c r="M1683" s="10" t="s">
        <v>71</v>
      </c>
    </row>
    <row r="1684" spans="1:13" x14ac:dyDescent="0.25">
      <c r="A1684" s="4" t="s">
        <v>4998</v>
      </c>
      <c r="B1684" s="9">
        <v>5330</v>
      </c>
      <c r="C1684" s="9" t="s">
        <v>4999</v>
      </c>
      <c r="D1684" s="9" t="s">
        <v>5000</v>
      </c>
      <c r="E1684" s="10">
        <v>7510.51</v>
      </c>
      <c r="F1684" s="10">
        <v>16826297.963129401</v>
      </c>
      <c r="G1684" s="10">
        <v>16854552.196856201</v>
      </c>
      <c r="H1684" s="16">
        <v>-1.6763562387692699E-3</v>
      </c>
      <c r="I1684" s="10">
        <v>-28254.2337268628</v>
      </c>
      <c r="J1684" s="10">
        <v>2240.3668942760701</v>
      </c>
      <c r="K1684" s="10">
        <v>2244.12885368054</v>
      </c>
      <c r="L1684" s="10" t="s">
        <v>27</v>
      </c>
      <c r="M1684" s="10" t="s">
        <v>14</v>
      </c>
    </row>
    <row r="1685" spans="1:13" x14ac:dyDescent="0.25">
      <c r="A1685" s="4" t="s">
        <v>5001</v>
      </c>
      <c r="B1685" s="9">
        <v>5331</v>
      </c>
      <c r="C1685" s="9" t="s">
        <v>5002</v>
      </c>
      <c r="D1685" s="9" t="s">
        <v>5003</v>
      </c>
      <c r="E1685" s="10">
        <v>558</v>
      </c>
      <c r="F1685" s="10">
        <v>1924786.4710620299</v>
      </c>
      <c r="G1685" s="10">
        <v>2012282.2362472401</v>
      </c>
      <c r="H1685" s="16">
        <v>-4.3480861486101502E-2</v>
      </c>
      <c r="I1685" s="10">
        <v>-87495.765185208802</v>
      </c>
      <c r="J1685" s="10">
        <v>3449.4381201828501</v>
      </c>
      <c r="K1685" s="10">
        <v>3606.2405667513199</v>
      </c>
      <c r="L1685" s="10" t="s">
        <v>27</v>
      </c>
      <c r="M1685" s="10" t="s">
        <v>14</v>
      </c>
    </row>
    <row r="1686" spans="1:13" x14ac:dyDescent="0.25">
      <c r="A1686" s="4" t="s">
        <v>5004</v>
      </c>
      <c r="B1686" s="9">
        <v>5332</v>
      </c>
      <c r="C1686" s="9" t="s">
        <v>5005</v>
      </c>
      <c r="D1686" s="9" t="s">
        <v>5006</v>
      </c>
      <c r="E1686" s="10">
        <v>245.7</v>
      </c>
      <c r="F1686" s="10">
        <v>179738.24780700001</v>
      </c>
      <c r="G1686" s="10">
        <v>239505.09025089201</v>
      </c>
      <c r="H1686" s="16">
        <v>-0.24954309898500901</v>
      </c>
      <c r="I1686" s="10">
        <v>-59766.842443891997</v>
      </c>
      <c r="J1686" s="10">
        <v>731.53540010989002</v>
      </c>
      <c r="K1686" s="10">
        <v>974.786692107823</v>
      </c>
      <c r="L1686" s="10" t="s">
        <v>27</v>
      </c>
      <c r="M1686" s="10" t="s">
        <v>297</v>
      </c>
    </row>
    <row r="1687" spans="1:13" x14ac:dyDescent="0.25">
      <c r="A1687" s="4" t="s">
        <v>5007</v>
      </c>
      <c r="B1687" s="9">
        <v>5333</v>
      </c>
      <c r="C1687" s="9" t="s">
        <v>5008</v>
      </c>
      <c r="D1687" s="9" t="s">
        <v>5009</v>
      </c>
      <c r="E1687" s="10">
        <v>547.94000000000005</v>
      </c>
      <c r="F1687" s="10">
        <v>1304769.00106248</v>
      </c>
      <c r="G1687" s="10">
        <v>1432128.9895134801</v>
      </c>
      <c r="H1687" s="16">
        <v>-8.89305288724518E-2</v>
      </c>
      <c r="I1687" s="10">
        <v>-127359.988451004</v>
      </c>
      <c r="J1687" s="10">
        <v>2381.2260485864899</v>
      </c>
      <c r="K1687" s="10">
        <v>2613.6602356343501</v>
      </c>
      <c r="L1687" s="10" t="s">
        <v>27</v>
      </c>
      <c r="M1687" s="10" t="s">
        <v>297</v>
      </c>
    </row>
    <row r="1688" spans="1:13" x14ac:dyDescent="0.25">
      <c r="A1688" s="4" t="s">
        <v>5010</v>
      </c>
      <c r="B1688" s="9">
        <v>5460</v>
      </c>
      <c r="C1688" s="9" t="s">
        <v>5011</v>
      </c>
      <c r="D1688" s="9" t="s">
        <v>5012</v>
      </c>
      <c r="E1688" s="10">
        <v>2842.48</v>
      </c>
      <c r="F1688" s="10">
        <v>1862636.95031162</v>
      </c>
      <c r="G1688" s="10">
        <v>2017680.3463705</v>
      </c>
      <c r="H1688" s="16">
        <v>-7.6842397923824399E-2</v>
      </c>
      <c r="I1688" s="10">
        <v>-155043.396058882</v>
      </c>
      <c r="J1688" s="10">
        <v>655.28585964074296</v>
      </c>
      <c r="K1688" s="10">
        <v>709.83097378715104</v>
      </c>
      <c r="L1688" s="10" t="s">
        <v>13</v>
      </c>
      <c r="M1688" s="10" t="s">
        <v>14</v>
      </c>
    </row>
    <row r="1689" spans="1:13" x14ac:dyDescent="0.25">
      <c r="A1689" s="4" t="s">
        <v>5013</v>
      </c>
      <c r="B1689" s="9">
        <v>5469</v>
      </c>
      <c r="C1689" s="9" t="s">
        <v>5014</v>
      </c>
      <c r="D1689" s="9" t="s">
        <v>5015</v>
      </c>
      <c r="E1689" s="10">
        <v>10050.959999999999</v>
      </c>
      <c r="F1689" s="10">
        <v>4773024.2271322804</v>
      </c>
      <c r="G1689" s="10">
        <v>6710206.15659397</v>
      </c>
      <c r="H1689" s="16">
        <v>-0.28869186493742299</v>
      </c>
      <c r="I1689" s="10">
        <v>-1937181.9294616899</v>
      </c>
      <c r="J1689" s="10">
        <v>474.88242189126998</v>
      </c>
      <c r="K1689" s="10">
        <v>667.61843212926703</v>
      </c>
      <c r="L1689" s="10" t="s">
        <v>13</v>
      </c>
      <c r="M1689" s="10" t="s">
        <v>14</v>
      </c>
    </row>
    <row r="1690" spans="1:13" x14ac:dyDescent="0.25">
      <c r="A1690" s="4" t="s">
        <v>5016</v>
      </c>
      <c r="B1690" s="9">
        <v>5470</v>
      </c>
      <c r="C1690" s="9" t="s">
        <v>5017</v>
      </c>
      <c r="D1690" s="9" t="s">
        <v>5018</v>
      </c>
      <c r="E1690" s="10">
        <v>1435.07</v>
      </c>
      <c r="F1690" s="10">
        <v>2054857.88442796</v>
      </c>
      <c r="G1690" s="10">
        <v>2568831.4881432899</v>
      </c>
      <c r="H1690" s="16">
        <v>-0.20008070053938101</v>
      </c>
      <c r="I1690" s="10">
        <v>-513973.60371532902</v>
      </c>
      <c r="J1690" s="10">
        <v>1431.8868657472899</v>
      </c>
      <c r="K1690" s="10">
        <v>1790.0391535906199</v>
      </c>
      <c r="L1690" s="10" t="s">
        <v>13</v>
      </c>
      <c r="M1690" s="10" t="s">
        <v>14</v>
      </c>
    </row>
    <row r="1691" spans="1:13" x14ac:dyDescent="0.25">
      <c r="A1691" s="4" t="s">
        <v>5019</v>
      </c>
      <c r="B1691" s="9">
        <v>5472</v>
      </c>
      <c r="C1691" s="9" t="s">
        <v>5020</v>
      </c>
      <c r="D1691" s="9" t="s">
        <v>5021</v>
      </c>
      <c r="E1691" s="10">
        <v>1646.63</v>
      </c>
      <c r="F1691" s="10">
        <v>672275.53190615994</v>
      </c>
      <c r="G1691" s="10">
        <v>925069.57337180595</v>
      </c>
      <c r="H1691" s="16">
        <v>-0.27327030176144701</v>
      </c>
      <c r="I1691" s="10">
        <v>-252794.04146564601</v>
      </c>
      <c r="J1691" s="10">
        <v>408.273584172619</v>
      </c>
      <c r="K1691" s="10">
        <v>561.79565134353595</v>
      </c>
      <c r="L1691" s="10" t="s">
        <v>13</v>
      </c>
      <c r="M1691" s="10" t="s">
        <v>14</v>
      </c>
    </row>
    <row r="1692" spans="1:13" x14ac:dyDescent="0.25">
      <c r="A1692" s="4" t="s">
        <v>5022</v>
      </c>
      <c r="B1692" s="9">
        <v>5473</v>
      </c>
      <c r="C1692" s="9" t="s">
        <v>5023</v>
      </c>
      <c r="D1692" s="9" t="s">
        <v>5024</v>
      </c>
      <c r="E1692" s="10">
        <v>1700.8</v>
      </c>
      <c r="F1692" s="10">
        <v>2429712.60418614</v>
      </c>
      <c r="G1692" s="10">
        <v>2835618.9205370201</v>
      </c>
      <c r="H1692" s="16">
        <v>-0.14314558046255799</v>
      </c>
      <c r="I1692" s="10">
        <v>-405906.31635088503</v>
      </c>
      <c r="J1692" s="10">
        <v>1428.5704399024801</v>
      </c>
      <c r="K1692" s="10">
        <v>1667.22655252647</v>
      </c>
      <c r="L1692" s="10" t="s">
        <v>13</v>
      </c>
      <c r="M1692" s="10" t="s">
        <v>14</v>
      </c>
    </row>
    <row r="1693" spans="1:13" x14ac:dyDescent="0.25">
      <c r="A1693" s="4" t="s">
        <v>5025</v>
      </c>
      <c r="B1693" s="9">
        <v>5475</v>
      </c>
      <c r="C1693" s="9" t="s">
        <v>5026</v>
      </c>
      <c r="D1693" s="9" t="s">
        <v>5027</v>
      </c>
      <c r="E1693" s="10">
        <v>7581.52</v>
      </c>
      <c r="F1693" s="10">
        <v>10245040.6629542</v>
      </c>
      <c r="G1693" s="10">
        <v>10968287.6717328</v>
      </c>
      <c r="H1693" s="16">
        <v>-6.5939828569820502E-2</v>
      </c>
      <c r="I1693" s="10">
        <v>-723247.00877853495</v>
      </c>
      <c r="J1693" s="10">
        <v>1351.3175013657201</v>
      </c>
      <c r="K1693" s="10">
        <v>1446.71354447825</v>
      </c>
      <c r="L1693" s="10" t="s">
        <v>13</v>
      </c>
      <c r="M1693" s="10" t="s">
        <v>14</v>
      </c>
    </row>
    <row r="1694" spans="1:13" x14ac:dyDescent="0.25">
      <c r="A1694" s="4" t="s">
        <v>5028</v>
      </c>
      <c r="B1694" s="9">
        <v>5476</v>
      </c>
      <c r="C1694" s="9" t="s">
        <v>5029</v>
      </c>
      <c r="D1694" s="9" t="s">
        <v>5030</v>
      </c>
      <c r="E1694" s="10">
        <v>1013.45</v>
      </c>
      <c r="F1694" s="10">
        <v>2200656.64360373</v>
      </c>
      <c r="G1694" s="10">
        <v>2321537.78779318</v>
      </c>
      <c r="H1694" s="16">
        <v>-5.2069427784055003E-2</v>
      </c>
      <c r="I1694" s="10">
        <v>-120881.144189452</v>
      </c>
      <c r="J1694" s="10">
        <v>2171.4506325953198</v>
      </c>
      <c r="K1694" s="10">
        <v>2290.7275028794502</v>
      </c>
      <c r="L1694" s="10" t="s">
        <v>13</v>
      </c>
      <c r="M1694" s="10" t="s">
        <v>14</v>
      </c>
    </row>
    <row r="1695" spans="1:13" x14ac:dyDescent="0.25">
      <c r="A1695" s="4" t="s">
        <v>5031</v>
      </c>
      <c r="B1695" s="9">
        <v>5477</v>
      </c>
      <c r="C1695" s="9" t="s">
        <v>5032</v>
      </c>
      <c r="D1695" s="9" t="s">
        <v>5033</v>
      </c>
      <c r="E1695" s="10">
        <v>46481.96</v>
      </c>
      <c r="F1695" s="10">
        <v>43500520.368489496</v>
      </c>
      <c r="G1695" s="10">
        <v>46285247.015072502</v>
      </c>
      <c r="H1695" s="16">
        <v>-6.0164454684149903E-2</v>
      </c>
      <c r="I1695" s="10">
        <v>-2784726.64658301</v>
      </c>
      <c r="J1695" s="10">
        <v>935.858134392127</v>
      </c>
      <c r="K1695" s="10">
        <v>995.76797138228403</v>
      </c>
      <c r="L1695" s="10" t="s">
        <v>13</v>
      </c>
      <c r="M1695" s="10" t="s">
        <v>14</v>
      </c>
    </row>
    <row r="1696" spans="1:13" x14ac:dyDescent="0.25">
      <c r="A1696" s="4" t="s">
        <v>5034</v>
      </c>
      <c r="B1696" s="9">
        <v>5478</v>
      </c>
      <c r="C1696" s="9" t="s">
        <v>5035</v>
      </c>
      <c r="D1696" s="9" t="s">
        <v>5036</v>
      </c>
      <c r="E1696" s="10">
        <v>9712.34</v>
      </c>
      <c r="F1696" s="10">
        <v>19909705.1271265</v>
      </c>
      <c r="G1696" s="10">
        <v>20998639.355132699</v>
      </c>
      <c r="H1696" s="16">
        <v>-5.18573708319814E-2</v>
      </c>
      <c r="I1696" s="10">
        <v>-1088934.2280061501</v>
      </c>
      <c r="J1696" s="10">
        <v>2049.9390597041001</v>
      </c>
      <c r="K1696" s="10">
        <v>2162.0576869356601</v>
      </c>
      <c r="L1696" s="10" t="s">
        <v>13</v>
      </c>
      <c r="M1696" s="10" t="s">
        <v>14</v>
      </c>
    </row>
    <row r="1697" spans="1:13" x14ac:dyDescent="0.25">
      <c r="A1697" s="4" t="s">
        <v>5037</v>
      </c>
      <c r="B1697" s="9">
        <v>5479</v>
      </c>
      <c r="C1697" s="9" t="s">
        <v>5038</v>
      </c>
      <c r="D1697" s="9" t="s">
        <v>5039</v>
      </c>
      <c r="E1697" s="10">
        <v>1152.01</v>
      </c>
      <c r="F1697" s="10">
        <v>3163036.0711288499</v>
      </c>
      <c r="G1697" s="10">
        <v>3482464.0004334301</v>
      </c>
      <c r="H1697" s="16">
        <v>-9.1724689548785002E-2</v>
      </c>
      <c r="I1697" s="10">
        <v>-319427.92930457601</v>
      </c>
      <c r="J1697" s="10">
        <v>2745.66720004935</v>
      </c>
      <c r="K1697" s="10">
        <v>3022.9459817479201</v>
      </c>
      <c r="L1697" s="10" t="s">
        <v>13</v>
      </c>
      <c r="M1697" s="10" t="s">
        <v>14</v>
      </c>
    </row>
    <row r="1698" spans="1:13" x14ac:dyDescent="0.25">
      <c r="A1698" s="4" t="s">
        <v>5040</v>
      </c>
      <c r="B1698" s="9">
        <v>5480</v>
      </c>
      <c r="C1698" s="9" t="s">
        <v>5041</v>
      </c>
      <c r="D1698" s="9" t="s">
        <v>5042</v>
      </c>
      <c r="E1698" s="10">
        <v>760.36</v>
      </c>
      <c r="F1698" s="10">
        <v>3081848.2801307002</v>
      </c>
      <c r="G1698" s="10">
        <v>3299482.5950304102</v>
      </c>
      <c r="H1698" s="16">
        <v>-6.5960134242716198E-2</v>
      </c>
      <c r="I1698" s="10">
        <v>-217634.314899711</v>
      </c>
      <c r="J1698" s="10">
        <v>4053.1436163537001</v>
      </c>
      <c r="K1698" s="10">
        <v>4339.3689765774297</v>
      </c>
      <c r="L1698" s="10" t="s">
        <v>27</v>
      </c>
      <c r="M1698" s="10" t="s">
        <v>71</v>
      </c>
    </row>
    <row r="1699" spans="1:13" x14ac:dyDescent="0.25">
      <c r="A1699" s="4" t="s">
        <v>5043</v>
      </c>
      <c r="B1699" s="9">
        <v>5481</v>
      </c>
      <c r="C1699" s="9" t="s">
        <v>5044</v>
      </c>
      <c r="D1699" s="9" t="s">
        <v>5045</v>
      </c>
      <c r="E1699" s="10">
        <v>37487.129999999997</v>
      </c>
      <c r="F1699" s="10">
        <v>16432037.1037548</v>
      </c>
      <c r="G1699" s="10">
        <v>18021434.347594898</v>
      </c>
      <c r="H1699" s="16">
        <v>-8.8194824739476901E-2</v>
      </c>
      <c r="I1699" s="10">
        <v>-1589397.24384012</v>
      </c>
      <c r="J1699" s="10">
        <v>438.33809373389698</v>
      </c>
      <c r="K1699" s="10">
        <v>480.73657139383403</v>
      </c>
      <c r="L1699" s="10" t="s">
        <v>13</v>
      </c>
      <c r="M1699" s="10" t="s">
        <v>14</v>
      </c>
    </row>
    <row r="1700" spans="1:13" x14ac:dyDescent="0.25">
      <c r="A1700" s="4" t="s">
        <v>5046</v>
      </c>
      <c r="B1700" s="9">
        <v>5482</v>
      </c>
      <c r="C1700" s="9" t="s">
        <v>5047</v>
      </c>
      <c r="D1700" s="9" t="s">
        <v>5048</v>
      </c>
      <c r="E1700" s="10">
        <v>3179.08</v>
      </c>
      <c r="F1700" s="10">
        <v>4598888.51754524</v>
      </c>
      <c r="G1700" s="10">
        <v>4035311.2851790702</v>
      </c>
      <c r="H1700" s="16">
        <v>0.139661402191223</v>
      </c>
      <c r="I1700" s="10">
        <v>563577.23236617399</v>
      </c>
      <c r="J1700" s="10">
        <v>1446.6098737827399</v>
      </c>
      <c r="K1700" s="10">
        <v>1269.33304137646</v>
      </c>
      <c r="L1700" s="10" t="s">
        <v>13</v>
      </c>
      <c r="M1700" s="10" t="s">
        <v>14</v>
      </c>
    </row>
    <row r="1701" spans="1:13" x14ac:dyDescent="0.25">
      <c r="A1701" s="4" t="s">
        <v>5049</v>
      </c>
      <c r="B1701" s="9">
        <v>5483</v>
      </c>
      <c r="C1701" s="9" t="s">
        <v>5050</v>
      </c>
      <c r="D1701" s="9" t="s">
        <v>5051</v>
      </c>
      <c r="E1701" s="10">
        <v>3492.18</v>
      </c>
      <c r="F1701" s="10">
        <v>6799478.9001746103</v>
      </c>
      <c r="G1701" s="10">
        <v>8027020.5826533204</v>
      </c>
      <c r="H1701" s="16">
        <v>-0.152926190961995</v>
      </c>
      <c r="I1701" s="10">
        <v>-1227541.6824787101</v>
      </c>
      <c r="J1701" s="10">
        <v>1947.0585422786401</v>
      </c>
      <c r="K1701" s="10">
        <v>2298.5701145569001</v>
      </c>
      <c r="L1701" s="10" t="s">
        <v>13</v>
      </c>
      <c r="M1701" s="10" t="s">
        <v>14</v>
      </c>
    </row>
    <row r="1702" spans="1:13" x14ac:dyDescent="0.25">
      <c r="A1702" s="4" t="s">
        <v>5052</v>
      </c>
      <c r="B1702" s="9">
        <v>5484</v>
      </c>
      <c r="C1702" s="9" t="s">
        <v>5053</v>
      </c>
      <c r="D1702" s="9" t="s">
        <v>5054</v>
      </c>
      <c r="E1702" s="10">
        <v>549.51</v>
      </c>
      <c r="F1702" s="10">
        <v>1643803.5167048599</v>
      </c>
      <c r="G1702" s="10">
        <v>1864335.69723373</v>
      </c>
      <c r="H1702" s="16">
        <v>-0.118289952209836</v>
      </c>
      <c r="I1702" s="10">
        <v>-220532.18052886799</v>
      </c>
      <c r="J1702" s="10">
        <v>2991.3987310601401</v>
      </c>
      <c r="K1702" s="10">
        <v>3392.7238762419802</v>
      </c>
      <c r="L1702" s="10" t="s">
        <v>13</v>
      </c>
      <c r="M1702" s="10" t="s">
        <v>14</v>
      </c>
    </row>
    <row r="1703" spans="1:13" x14ac:dyDescent="0.25">
      <c r="A1703" s="4" t="s">
        <v>5055</v>
      </c>
      <c r="B1703" s="9">
        <v>5485</v>
      </c>
      <c r="C1703" s="9" t="s">
        <v>5056</v>
      </c>
      <c r="D1703" s="9" t="s">
        <v>5057</v>
      </c>
      <c r="E1703" s="10">
        <v>1132.77</v>
      </c>
      <c r="F1703" s="10">
        <v>1296113.0425611299</v>
      </c>
      <c r="G1703" s="10">
        <v>1802916.2510160301</v>
      </c>
      <c r="H1703" s="16">
        <v>-0.28110191372965498</v>
      </c>
      <c r="I1703" s="10">
        <v>-506803.20845490199</v>
      </c>
      <c r="J1703" s="10">
        <v>1144.19788885752</v>
      </c>
      <c r="K1703" s="10">
        <v>1591.5995753913301</v>
      </c>
      <c r="L1703" s="10" t="s">
        <v>13</v>
      </c>
      <c r="M1703" s="10" t="s">
        <v>14</v>
      </c>
    </row>
    <row r="1704" spans="1:13" x14ac:dyDescent="0.25">
      <c r="A1704" s="4" t="s">
        <v>5058</v>
      </c>
      <c r="B1704" s="9">
        <v>5486</v>
      </c>
      <c r="C1704" s="9" t="s">
        <v>5059</v>
      </c>
      <c r="D1704" s="9" t="s">
        <v>5060</v>
      </c>
      <c r="E1704" s="10">
        <v>1540.38</v>
      </c>
      <c r="F1704" s="10">
        <v>4834988.6323959799</v>
      </c>
      <c r="G1704" s="10">
        <v>5442208.3514345102</v>
      </c>
      <c r="H1704" s="16">
        <v>-0.111575977953596</v>
      </c>
      <c r="I1704" s="10">
        <v>-607219.71903853398</v>
      </c>
      <c r="J1704" s="10">
        <v>3138.8284919279499</v>
      </c>
      <c r="K1704" s="10">
        <v>3533.02974034622</v>
      </c>
      <c r="L1704" s="10" t="s">
        <v>13</v>
      </c>
      <c r="M1704" s="10" t="s">
        <v>14</v>
      </c>
    </row>
    <row r="1705" spans="1:13" x14ac:dyDescent="0.25">
      <c r="A1705" s="4" t="s">
        <v>5061</v>
      </c>
      <c r="B1705" s="9">
        <v>5487</v>
      </c>
      <c r="C1705" s="9" t="s">
        <v>5062</v>
      </c>
      <c r="D1705" s="9" t="s">
        <v>5063</v>
      </c>
      <c r="E1705" s="10">
        <v>537.13</v>
      </c>
      <c r="F1705" s="10">
        <v>2088305.73553344</v>
      </c>
      <c r="G1705" s="10">
        <v>2244845.5209362698</v>
      </c>
      <c r="H1705" s="16">
        <v>-6.9732987834969395E-2</v>
      </c>
      <c r="I1705" s="10">
        <v>-156539.785402835</v>
      </c>
      <c r="J1705" s="10">
        <v>3887.8962923937202</v>
      </c>
      <c r="K1705" s="10">
        <v>4179.3337198374202</v>
      </c>
      <c r="L1705" s="10" t="s">
        <v>13</v>
      </c>
      <c r="M1705" s="10" t="s">
        <v>71</v>
      </c>
    </row>
    <row r="1706" spans="1:13" x14ac:dyDescent="0.25">
      <c r="A1706" s="4" t="s">
        <v>5064</v>
      </c>
      <c r="B1706" s="9">
        <v>5488</v>
      </c>
      <c r="C1706" s="9" t="s">
        <v>5065</v>
      </c>
      <c r="D1706" s="9" t="s">
        <v>5066</v>
      </c>
      <c r="E1706" s="10">
        <v>2591.48</v>
      </c>
      <c r="F1706" s="10">
        <v>7136606.5831859997</v>
      </c>
      <c r="G1706" s="10">
        <v>7899359.8835897101</v>
      </c>
      <c r="H1706" s="16">
        <v>-9.6558874597962502E-2</v>
      </c>
      <c r="I1706" s="10">
        <v>-762753.30040371499</v>
      </c>
      <c r="J1706" s="10">
        <v>2753.8729155486399</v>
      </c>
      <c r="K1706" s="10">
        <v>3048.2040701026899</v>
      </c>
      <c r="L1706" s="10" t="s">
        <v>13</v>
      </c>
      <c r="M1706" s="10" t="s">
        <v>14</v>
      </c>
    </row>
    <row r="1707" spans="1:13" x14ac:dyDescent="0.25">
      <c r="A1707" s="4" t="s">
        <v>5067</v>
      </c>
      <c r="B1707" s="9">
        <v>5489</v>
      </c>
      <c r="C1707" s="9" t="s">
        <v>5068</v>
      </c>
      <c r="D1707" s="9" t="s">
        <v>5069</v>
      </c>
      <c r="E1707" s="10">
        <v>665.99</v>
      </c>
      <c r="F1707" s="10">
        <v>2369616.9254519399</v>
      </c>
      <c r="G1707" s="10">
        <v>2487642.4157913201</v>
      </c>
      <c r="H1707" s="16">
        <v>-4.74447169698375E-2</v>
      </c>
      <c r="I1707" s="10">
        <v>-118025.490339382</v>
      </c>
      <c r="J1707" s="10">
        <v>3558.0367955253701</v>
      </c>
      <c r="K1707" s="10">
        <v>3735.2549074180101</v>
      </c>
      <c r="L1707" s="10" t="s">
        <v>13</v>
      </c>
      <c r="M1707" s="10" t="s">
        <v>14</v>
      </c>
    </row>
    <row r="1708" spans="1:13" x14ac:dyDescent="0.25">
      <c r="A1708" s="4" t="s">
        <v>5070</v>
      </c>
      <c r="B1708" s="9">
        <v>5490</v>
      </c>
      <c r="C1708" s="9" t="s">
        <v>5071</v>
      </c>
      <c r="D1708" s="9" t="s">
        <v>5072</v>
      </c>
      <c r="E1708" s="10">
        <v>158484.28</v>
      </c>
      <c r="F1708" s="10">
        <v>386711595.388758</v>
      </c>
      <c r="G1708" s="10">
        <v>402380662.88140899</v>
      </c>
      <c r="H1708" s="16">
        <v>-3.8940905809057E-2</v>
      </c>
      <c r="I1708" s="10">
        <v>-15669067.4926509</v>
      </c>
      <c r="J1708" s="10">
        <v>2440.0627960625402</v>
      </c>
      <c r="K1708" s="10">
        <v>2538.9310717845901</v>
      </c>
      <c r="L1708" s="10" t="s">
        <v>13</v>
      </c>
      <c r="M1708" s="10" t="s">
        <v>14</v>
      </c>
    </row>
    <row r="1709" spans="1:13" x14ac:dyDescent="0.25">
      <c r="A1709" s="4" t="s">
        <v>5073</v>
      </c>
      <c r="B1709" s="9">
        <v>5491</v>
      </c>
      <c r="C1709" s="9" t="s">
        <v>5074</v>
      </c>
      <c r="D1709" s="9" t="s">
        <v>5075</v>
      </c>
      <c r="E1709" s="10">
        <v>22132.89</v>
      </c>
      <c r="F1709" s="10">
        <v>63934097.880383298</v>
      </c>
      <c r="G1709" s="10">
        <v>62637118.918678097</v>
      </c>
      <c r="H1709" s="16">
        <v>2.07062359204149E-2</v>
      </c>
      <c r="I1709" s="10">
        <v>1296978.9617052299</v>
      </c>
      <c r="J1709" s="10">
        <v>2888.64661959569</v>
      </c>
      <c r="K1709" s="10">
        <v>2830.0469987732299</v>
      </c>
      <c r="L1709" s="10" t="s">
        <v>13</v>
      </c>
      <c r="M1709" s="10" t="s">
        <v>14</v>
      </c>
    </row>
    <row r="1710" spans="1:13" x14ac:dyDescent="0.25">
      <c r="A1710" s="4" t="s">
        <v>5076</v>
      </c>
      <c r="B1710" s="9">
        <v>5492</v>
      </c>
      <c r="C1710" s="9" t="s">
        <v>5077</v>
      </c>
      <c r="D1710" s="9" t="s">
        <v>5078</v>
      </c>
      <c r="E1710" s="10">
        <v>4854.05</v>
      </c>
      <c r="F1710" s="10">
        <v>14631538.0276126</v>
      </c>
      <c r="G1710" s="10">
        <v>16215595.002113</v>
      </c>
      <c r="H1710" s="16">
        <v>-9.7687255650748095E-2</v>
      </c>
      <c r="I1710" s="10">
        <v>-1584056.9745004</v>
      </c>
      <c r="J1710" s="10">
        <v>3014.2948728613301</v>
      </c>
      <c r="K1710" s="10">
        <v>3340.6320499609501</v>
      </c>
      <c r="L1710" s="10" t="s">
        <v>13</v>
      </c>
      <c r="M1710" s="10" t="s">
        <v>14</v>
      </c>
    </row>
    <row r="1711" spans="1:13" x14ac:dyDescent="0.25">
      <c r="A1711" s="4" t="s">
        <v>5079</v>
      </c>
      <c r="B1711" s="9">
        <v>5493</v>
      </c>
      <c r="C1711" s="9" t="s">
        <v>5080</v>
      </c>
      <c r="D1711" s="9" t="s">
        <v>5081</v>
      </c>
      <c r="E1711" s="10">
        <v>1247.26</v>
      </c>
      <c r="F1711" s="10">
        <v>4819083.9272694001</v>
      </c>
      <c r="G1711" s="10">
        <v>4803642.8949797004</v>
      </c>
      <c r="H1711" s="16">
        <v>3.2144421696778101E-3</v>
      </c>
      <c r="I1711" s="10">
        <v>15441.032289695901</v>
      </c>
      <c r="J1711" s="10">
        <v>3863.73645211856</v>
      </c>
      <c r="K1711" s="10">
        <v>3851.3564894085498</v>
      </c>
      <c r="L1711" s="10" t="s">
        <v>13</v>
      </c>
      <c r="M1711" s="10" t="s">
        <v>71</v>
      </c>
    </row>
    <row r="1712" spans="1:13" x14ac:dyDescent="0.25">
      <c r="A1712" s="4" t="s">
        <v>5082</v>
      </c>
      <c r="B1712" s="9">
        <v>5494</v>
      </c>
      <c r="C1712" s="9" t="s">
        <v>5083</v>
      </c>
      <c r="D1712" s="9" t="s">
        <v>5084</v>
      </c>
      <c r="E1712" s="10">
        <v>1285.5899999999999</v>
      </c>
      <c r="F1712" s="10">
        <v>1859313.9955529701</v>
      </c>
      <c r="G1712" s="10">
        <v>1919811.9671219499</v>
      </c>
      <c r="H1712" s="16">
        <v>-3.1512446325500001E-2</v>
      </c>
      <c r="I1712" s="10">
        <v>-60497.971568982997</v>
      </c>
      <c r="J1712" s="10">
        <v>1446.272914034</v>
      </c>
      <c r="K1712" s="10">
        <v>1493.33144091192</v>
      </c>
      <c r="L1712" s="10" t="s">
        <v>13</v>
      </c>
      <c r="M1712" s="10" t="s">
        <v>14</v>
      </c>
    </row>
    <row r="1713" spans="1:13" x14ac:dyDescent="0.25">
      <c r="A1713" s="4" t="s">
        <v>5085</v>
      </c>
      <c r="B1713" s="9">
        <v>5495</v>
      </c>
      <c r="C1713" s="9" t="s">
        <v>5086</v>
      </c>
      <c r="D1713" s="9" t="s">
        <v>5087</v>
      </c>
      <c r="E1713" s="10">
        <v>244177.91</v>
      </c>
      <c r="F1713" s="10">
        <v>489681425.447496</v>
      </c>
      <c r="G1713" s="10">
        <v>490785087.14704698</v>
      </c>
      <c r="H1713" s="16">
        <v>-2.24876779766658E-3</v>
      </c>
      <c r="I1713" s="10">
        <v>-1103661.6995512799</v>
      </c>
      <c r="J1713" s="10">
        <v>2005.4288508223201</v>
      </c>
      <c r="K1713" s="10">
        <v>2009.94875886622</v>
      </c>
      <c r="L1713" s="10" t="s">
        <v>13</v>
      </c>
      <c r="M1713" s="10" t="s">
        <v>71</v>
      </c>
    </row>
    <row r="1714" spans="1:13" x14ac:dyDescent="0.25">
      <c r="A1714" s="4" t="s">
        <v>5088</v>
      </c>
      <c r="B1714" s="9">
        <v>5496</v>
      </c>
      <c r="C1714" s="9" t="s">
        <v>5089</v>
      </c>
      <c r="D1714" s="9" t="s">
        <v>5090</v>
      </c>
      <c r="E1714" s="10">
        <v>21199.74</v>
      </c>
      <c r="F1714" s="10">
        <v>48464151.198849298</v>
      </c>
      <c r="G1714" s="10">
        <v>50324922.4433432</v>
      </c>
      <c r="H1714" s="16">
        <v>-3.6975143808493802E-2</v>
      </c>
      <c r="I1714" s="10">
        <v>-1860771.2444939101</v>
      </c>
      <c r="J1714" s="10">
        <v>2286.0729046134202</v>
      </c>
      <c r="K1714" s="10">
        <v>2373.8462095923401</v>
      </c>
      <c r="L1714" s="10" t="s">
        <v>13</v>
      </c>
      <c r="M1714" s="10" t="s">
        <v>14</v>
      </c>
    </row>
    <row r="1715" spans="1:13" x14ac:dyDescent="0.25">
      <c r="A1715" s="4" t="s">
        <v>5091</v>
      </c>
      <c r="B1715" s="9">
        <v>5497</v>
      </c>
      <c r="C1715" s="9" t="s">
        <v>5092</v>
      </c>
      <c r="D1715" s="9" t="s">
        <v>5093</v>
      </c>
      <c r="E1715" s="10">
        <v>4859.17</v>
      </c>
      <c r="F1715" s="10">
        <v>12420290.7947475</v>
      </c>
      <c r="G1715" s="10">
        <v>14104641.8589056</v>
      </c>
      <c r="H1715" s="16">
        <v>-0.119418208629991</v>
      </c>
      <c r="I1715" s="10">
        <v>-1684351.0641580899</v>
      </c>
      <c r="J1715" s="10">
        <v>2556.0519172507902</v>
      </c>
      <c r="K1715" s="10">
        <v>2902.6854090113302</v>
      </c>
      <c r="L1715" s="10" t="s">
        <v>13</v>
      </c>
      <c r="M1715" s="10" t="s">
        <v>14</v>
      </c>
    </row>
    <row r="1716" spans="1:13" x14ac:dyDescent="0.25">
      <c r="A1716" s="4" t="s">
        <v>5094</v>
      </c>
      <c r="B1716" s="9">
        <v>5498</v>
      </c>
      <c r="C1716" s="9" t="s">
        <v>5095</v>
      </c>
      <c r="D1716" s="9" t="s">
        <v>5096</v>
      </c>
      <c r="E1716" s="10">
        <v>1242.58</v>
      </c>
      <c r="F1716" s="10">
        <v>3667515.9686420001</v>
      </c>
      <c r="G1716" s="10">
        <v>4082564.4570607501</v>
      </c>
      <c r="H1716" s="16">
        <v>-0.101663670661936</v>
      </c>
      <c r="I1716" s="10">
        <v>-415048.48841875198</v>
      </c>
      <c r="J1716" s="10">
        <v>2951.5330752482701</v>
      </c>
      <c r="K1716" s="10">
        <v>3285.5546178602199</v>
      </c>
      <c r="L1716" s="10" t="s">
        <v>13</v>
      </c>
      <c r="M1716" s="10" t="s">
        <v>14</v>
      </c>
    </row>
    <row r="1717" spans="1:13" x14ac:dyDescent="0.25">
      <c r="A1717" s="4" t="s">
        <v>5097</v>
      </c>
      <c r="B1717" s="9">
        <v>5499</v>
      </c>
      <c r="C1717" s="9" t="s">
        <v>5098</v>
      </c>
      <c r="D1717" s="9" t="s">
        <v>5099</v>
      </c>
      <c r="E1717" s="10">
        <v>2547.6</v>
      </c>
      <c r="F1717" s="10">
        <v>2694472.9506827099</v>
      </c>
      <c r="G1717" s="10">
        <v>3377865.9896402499</v>
      </c>
      <c r="H1717" s="16">
        <v>-0.20231502405763599</v>
      </c>
      <c r="I1717" s="10">
        <v>-683393.03895753797</v>
      </c>
      <c r="J1717" s="10">
        <v>1057.6514957931799</v>
      </c>
      <c r="K1717" s="10">
        <v>1325.90123631663</v>
      </c>
      <c r="L1717" s="10" t="s">
        <v>13</v>
      </c>
      <c r="M1717" s="10" t="s">
        <v>14</v>
      </c>
    </row>
    <row r="1718" spans="1:13" x14ac:dyDescent="0.25">
      <c r="A1718" s="4" t="s">
        <v>5100</v>
      </c>
      <c r="B1718" s="9">
        <v>5500</v>
      </c>
      <c r="C1718" s="9" t="s">
        <v>5101</v>
      </c>
      <c r="D1718" s="9" t="s">
        <v>5102</v>
      </c>
      <c r="E1718" s="10">
        <v>4652.59</v>
      </c>
      <c r="F1718" s="10">
        <v>3833851.8545758799</v>
      </c>
      <c r="G1718" s="10">
        <v>3253106.3710851902</v>
      </c>
      <c r="H1718" s="16">
        <v>0.178520287148483</v>
      </c>
      <c r="I1718" s="10">
        <v>580745.48349068803</v>
      </c>
      <c r="J1718" s="10">
        <v>824.02529657156094</v>
      </c>
      <c r="K1718" s="10">
        <v>699.20331924480604</v>
      </c>
      <c r="L1718" s="10" t="s">
        <v>13</v>
      </c>
      <c r="M1718" s="10" t="s">
        <v>71</v>
      </c>
    </row>
    <row r="1719" spans="1:13" x14ac:dyDescent="0.25">
      <c r="A1719" s="4" t="s">
        <v>5103</v>
      </c>
      <c r="B1719" s="9">
        <v>5501</v>
      </c>
      <c r="C1719" s="9" t="s">
        <v>5104</v>
      </c>
      <c r="D1719" s="9" t="s">
        <v>5105</v>
      </c>
      <c r="E1719" s="10">
        <v>19533.73</v>
      </c>
      <c r="F1719" s="10">
        <v>7323960.6993666403</v>
      </c>
      <c r="G1719" s="10">
        <v>10831987.310751701</v>
      </c>
      <c r="H1719" s="16">
        <v>-0.32385807984681297</v>
      </c>
      <c r="I1719" s="10">
        <v>-3508026.6113851098</v>
      </c>
      <c r="J1719" s="10">
        <v>374.939179530312</v>
      </c>
      <c r="K1719" s="10">
        <v>554.52733864713696</v>
      </c>
      <c r="L1719" s="10" t="s">
        <v>13</v>
      </c>
      <c r="M1719" s="10" t="s">
        <v>43</v>
      </c>
    </row>
    <row r="1720" spans="1:13" x14ac:dyDescent="0.25">
      <c r="A1720" s="4" t="s">
        <v>5106</v>
      </c>
      <c r="B1720" s="9">
        <v>5502</v>
      </c>
      <c r="C1720" s="9" t="s">
        <v>5107</v>
      </c>
      <c r="D1720" s="9" t="s">
        <v>5108</v>
      </c>
      <c r="E1720" s="10">
        <v>30271.31</v>
      </c>
      <c r="F1720" s="10">
        <v>50797162.830051199</v>
      </c>
      <c r="G1720" s="10">
        <v>57622963.652391702</v>
      </c>
      <c r="H1720" s="16">
        <v>-0.11845626100588801</v>
      </c>
      <c r="I1720" s="10">
        <v>-6825800.8223404903</v>
      </c>
      <c r="J1720" s="10">
        <v>1678.0629193137399</v>
      </c>
      <c r="K1720" s="10">
        <v>1903.5503799601599</v>
      </c>
      <c r="L1720" s="10" t="s">
        <v>13</v>
      </c>
      <c r="M1720" s="10" t="s">
        <v>14</v>
      </c>
    </row>
    <row r="1721" spans="1:13" x14ac:dyDescent="0.25">
      <c r="A1721" s="4" t="s">
        <v>5109</v>
      </c>
      <c r="B1721" s="9">
        <v>5837</v>
      </c>
      <c r="C1721" s="9" t="s">
        <v>5110</v>
      </c>
      <c r="D1721" s="9" t="s">
        <v>5111</v>
      </c>
      <c r="E1721" s="10">
        <v>87.83</v>
      </c>
      <c r="F1721" s="10">
        <v>945451.83479600004</v>
      </c>
      <c r="G1721" s="10">
        <v>808296.97489670897</v>
      </c>
      <c r="H1721" s="16">
        <v>0.16968374763102101</v>
      </c>
      <c r="I1721" s="10">
        <v>137154.85989929101</v>
      </c>
      <c r="J1721" s="10">
        <v>10764.566034339099</v>
      </c>
      <c r="K1721" s="10">
        <v>9202.9713639611691</v>
      </c>
      <c r="L1721" s="10" t="s">
        <v>27</v>
      </c>
      <c r="M1721" s="10" t="s">
        <v>14</v>
      </c>
    </row>
    <row r="1722" spans="1:13" x14ac:dyDescent="0.25">
      <c r="A1722" s="4" t="s">
        <v>5112</v>
      </c>
      <c r="B1722" s="9">
        <v>5838</v>
      </c>
      <c r="C1722" s="9" t="s">
        <v>5113</v>
      </c>
      <c r="D1722" s="9" t="s">
        <v>5114</v>
      </c>
      <c r="E1722" s="10">
        <v>37.119999999999997</v>
      </c>
      <c r="F1722" s="10">
        <v>807002.15012849995</v>
      </c>
      <c r="G1722" s="10">
        <v>648723.44458207395</v>
      </c>
      <c r="H1722" s="16">
        <v>0.24398487039171801</v>
      </c>
      <c r="I1722" s="10">
        <v>158278.705546426</v>
      </c>
      <c r="J1722" s="10">
        <v>21740.359647858299</v>
      </c>
      <c r="K1722" s="10">
        <v>17476.3858993016</v>
      </c>
      <c r="L1722" s="10" t="s">
        <v>27</v>
      </c>
      <c r="M1722" s="10" t="s">
        <v>71</v>
      </c>
    </row>
    <row r="1723" spans="1:13" x14ac:dyDescent="0.25">
      <c r="A1723" s="4" t="s">
        <v>5115</v>
      </c>
      <c r="B1723" s="9">
        <v>5839</v>
      </c>
      <c r="C1723" s="9" t="s">
        <v>5116</v>
      </c>
      <c r="D1723" s="9" t="s">
        <v>5117</v>
      </c>
      <c r="E1723" s="10">
        <v>652.01</v>
      </c>
      <c r="F1723" s="10">
        <v>4343742.0793021601</v>
      </c>
      <c r="G1723" s="10">
        <v>3547573.0255118702</v>
      </c>
      <c r="H1723" s="16">
        <v>0.22442640308310899</v>
      </c>
      <c r="I1723" s="10">
        <v>796169.05379029096</v>
      </c>
      <c r="J1723" s="10">
        <v>6662.07892409957</v>
      </c>
      <c r="K1723" s="10">
        <v>5440.9794719588199</v>
      </c>
      <c r="L1723" s="10" t="s">
        <v>27</v>
      </c>
      <c r="M1723" s="10" t="s">
        <v>71</v>
      </c>
    </row>
    <row r="1724" spans="1:13" x14ac:dyDescent="0.25">
      <c r="A1724" s="4" t="s">
        <v>5118</v>
      </c>
      <c r="B1724" s="9">
        <v>5840</v>
      </c>
      <c r="C1724" s="9" t="s">
        <v>5119</v>
      </c>
      <c r="D1724" s="9" t="s">
        <v>5120</v>
      </c>
      <c r="E1724" s="10">
        <v>58.15</v>
      </c>
      <c r="F1724" s="10">
        <v>370320.41936917999</v>
      </c>
      <c r="G1724" s="10">
        <v>385478.594289598</v>
      </c>
      <c r="H1724" s="16">
        <v>-3.9323000407722103E-2</v>
      </c>
      <c r="I1724" s="10">
        <v>-15158.174920418</v>
      </c>
      <c r="J1724" s="10">
        <v>6368.36490746655</v>
      </c>
      <c r="K1724" s="10">
        <v>6629.0385948340199</v>
      </c>
      <c r="L1724" s="10" t="s">
        <v>27</v>
      </c>
      <c r="M1724" s="10" t="s">
        <v>71</v>
      </c>
    </row>
    <row r="1725" spans="1:13" x14ac:dyDescent="0.25">
      <c r="A1725" s="4" t="s">
        <v>5121</v>
      </c>
      <c r="B1725" s="9">
        <v>5841</v>
      </c>
      <c r="C1725" s="9" t="s">
        <v>5122</v>
      </c>
      <c r="D1725" s="9" t="s">
        <v>5123</v>
      </c>
      <c r="E1725" s="10">
        <v>39.909999999999997</v>
      </c>
      <c r="F1725" s="10">
        <v>284897.53499999997</v>
      </c>
      <c r="G1725" s="10">
        <v>252497.227689786</v>
      </c>
      <c r="H1725" s="16">
        <v>0.12831945762992999</v>
      </c>
      <c r="I1725" s="10">
        <v>32400.307310214401</v>
      </c>
      <c r="J1725" s="10">
        <v>7138.5</v>
      </c>
      <c r="K1725" s="10">
        <v>6326.6656900472499</v>
      </c>
      <c r="L1725" s="10" t="s">
        <v>27</v>
      </c>
      <c r="M1725" s="10" t="s">
        <v>89</v>
      </c>
    </row>
    <row r="1726" spans="1:13" x14ac:dyDescent="0.25">
      <c r="A1726" s="4" t="s">
        <v>5124</v>
      </c>
      <c r="B1726" s="9">
        <v>5900</v>
      </c>
      <c r="C1726" s="9" t="s">
        <v>5125</v>
      </c>
      <c r="D1726" s="9" t="s">
        <v>5126</v>
      </c>
      <c r="E1726" s="10">
        <v>9227.2199999999993</v>
      </c>
      <c r="F1726" s="10">
        <v>4613716.5038504703</v>
      </c>
      <c r="G1726" s="10">
        <v>5139308.3919519596</v>
      </c>
      <c r="H1726" s="16">
        <v>-0.10226899185979101</v>
      </c>
      <c r="I1726" s="10">
        <v>-525591.88810148905</v>
      </c>
      <c r="J1726" s="10">
        <v>500.01154235516998</v>
      </c>
      <c r="K1726" s="10">
        <v>556.97256507940199</v>
      </c>
      <c r="L1726" s="10" t="s">
        <v>13</v>
      </c>
      <c r="M1726" s="10" t="s">
        <v>14</v>
      </c>
    </row>
    <row r="1727" spans="1:13" x14ac:dyDescent="0.25">
      <c r="A1727" s="4" t="s">
        <v>5127</v>
      </c>
      <c r="B1727" s="9">
        <v>5901</v>
      </c>
      <c r="C1727" s="9" t="s">
        <v>5128</v>
      </c>
      <c r="D1727" s="9" t="s">
        <v>5129</v>
      </c>
      <c r="E1727" s="10">
        <v>1052.3800000000001</v>
      </c>
      <c r="F1727" s="10">
        <v>1366899.4534918801</v>
      </c>
      <c r="G1727" s="10">
        <v>963278.04218455602</v>
      </c>
      <c r="H1727" s="16">
        <v>0.41900821323818099</v>
      </c>
      <c r="I1727" s="10">
        <v>403621.41130732402</v>
      </c>
      <c r="J1727" s="10">
        <v>1298.86490953066</v>
      </c>
      <c r="K1727" s="10">
        <v>915.33290463953699</v>
      </c>
      <c r="L1727" s="10" t="s">
        <v>13</v>
      </c>
      <c r="M1727" s="10" t="s">
        <v>14</v>
      </c>
    </row>
    <row r="1728" spans="1:13" x14ac:dyDescent="0.25">
      <c r="A1728" s="4" t="s">
        <v>5130</v>
      </c>
      <c r="B1728" s="9">
        <v>5902</v>
      </c>
      <c r="C1728" s="9" t="s">
        <v>5131</v>
      </c>
      <c r="D1728" s="9" t="s">
        <v>5132</v>
      </c>
      <c r="E1728" s="10">
        <v>882.34</v>
      </c>
      <c r="F1728" s="10">
        <v>2932051.1175560001</v>
      </c>
      <c r="G1728" s="10">
        <v>3264717.89060057</v>
      </c>
      <c r="H1728" s="16">
        <v>-0.101897555682331</v>
      </c>
      <c r="I1728" s="10">
        <v>-332666.77304457303</v>
      </c>
      <c r="J1728" s="10">
        <v>3323.0400044835301</v>
      </c>
      <c r="K1728" s="10">
        <v>3700.0678770095101</v>
      </c>
      <c r="L1728" s="10" t="s">
        <v>13</v>
      </c>
      <c r="M1728" s="10" t="s">
        <v>43</v>
      </c>
    </row>
    <row r="1729" spans="1:13" x14ac:dyDescent="0.25">
      <c r="A1729" s="4" t="s">
        <v>5133</v>
      </c>
      <c r="B1729" s="9">
        <v>5903</v>
      </c>
      <c r="C1729" s="9" t="s">
        <v>5134</v>
      </c>
      <c r="D1729" s="9" t="s">
        <v>5135</v>
      </c>
      <c r="E1729" s="10">
        <v>396836.78</v>
      </c>
      <c r="F1729" s="10">
        <v>354494418.71495402</v>
      </c>
      <c r="G1729" s="10">
        <v>425656748.00707</v>
      </c>
      <c r="H1729" s="16">
        <v>-0.16718242956396001</v>
      </c>
      <c r="I1729" s="10">
        <v>-71162329.292116106</v>
      </c>
      <c r="J1729" s="10">
        <v>893.300310306303</v>
      </c>
      <c r="K1729" s="10">
        <v>1072.6242361080299</v>
      </c>
      <c r="L1729" s="10" t="s">
        <v>13</v>
      </c>
      <c r="M1729" s="10" t="s">
        <v>43</v>
      </c>
    </row>
    <row r="1730" spans="1:13" x14ac:dyDescent="0.25">
      <c r="A1730" s="4" t="s">
        <v>5136</v>
      </c>
      <c r="B1730" s="9">
        <v>5904</v>
      </c>
      <c r="C1730" s="9" t="s">
        <v>5137</v>
      </c>
      <c r="D1730" s="9" t="s">
        <v>5138</v>
      </c>
      <c r="E1730" s="10">
        <v>110536.31</v>
      </c>
      <c r="F1730" s="10">
        <v>164439886.82752499</v>
      </c>
      <c r="G1730" s="10">
        <v>153312016.85549399</v>
      </c>
      <c r="H1730" s="16">
        <v>7.2583155582124595E-2</v>
      </c>
      <c r="I1730" s="10">
        <v>11127869.972031601</v>
      </c>
      <c r="J1730" s="10">
        <v>1487.65493282276</v>
      </c>
      <c r="K1730" s="10">
        <v>1386.9833076162399</v>
      </c>
      <c r="L1730" s="10" t="s">
        <v>13</v>
      </c>
      <c r="M1730" s="10" t="s">
        <v>14</v>
      </c>
    </row>
    <row r="1731" spans="1:13" x14ac:dyDescent="0.25">
      <c r="A1731" s="4" t="s">
        <v>5139</v>
      </c>
      <c r="B1731" s="9">
        <v>5905</v>
      </c>
      <c r="C1731" s="9" t="s">
        <v>5140</v>
      </c>
      <c r="D1731" s="9" t="s">
        <v>5141</v>
      </c>
      <c r="E1731" s="10">
        <v>9477.74</v>
      </c>
      <c r="F1731" s="10">
        <v>25697161.544049099</v>
      </c>
      <c r="G1731" s="10">
        <v>24783712.105356999</v>
      </c>
      <c r="H1731" s="16">
        <v>3.6856845125092998E-2</v>
      </c>
      <c r="I1731" s="10">
        <v>913449.43869203702</v>
      </c>
      <c r="J1731" s="10">
        <v>2711.3174178706199</v>
      </c>
      <c r="K1731" s="10">
        <v>2614.9390155624701</v>
      </c>
      <c r="L1731" s="10" t="s">
        <v>13</v>
      </c>
      <c r="M1731" s="10" t="s">
        <v>14</v>
      </c>
    </row>
    <row r="1732" spans="1:13" x14ac:dyDescent="0.25">
      <c r="A1732" s="4" t="s">
        <v>5142</v>
      </c>
      <c r="B1732" s="9">
        <v>5906</v>
      </c>
      <c r="C1732" s="9" t="s">
        <v>5143</v>
      </c>
      <c r="D1732" s="9" t="s">
        <v>5144</v>
      </c>
      <c r="E1732" s="10">
        <v>1881.27</v>
      </c>
      <c r="F1732" s="10">
        <v>9220274.5251705404</v>
      </c>
      <c r="G1732" s="10">
        <v>9594273.4188358393</v>
      </c>
      <c r="H1732" s="16">
        <v>-3.8981471273379302E-2</v>
      </c>
      <c r="I1732" s="10">
        <v>-373998.89366529498</v>
      </c>
      <c r="J1732" s="10">
        <v>4901.0905001252004</v>
      </c>
      <c r="K1732" s="10">
        <v>5099.8917852492395</v>
      </c>
      <c r="L1732" s="10" t="s">
        <v>13</v>
      </c>
      <c r="M1732" s="10" t="s">
        <v>14</v>
      </c>
    </row>
    <row r="1733" spans="1:13" x14ac:dyDescent="0.25">
      <c r="A1733" s="4" t="s">
        <v>5145</v>
      </c>
      <c r="B1733" s="9">
        <v>5907</v>
      </c>
      <c r="C1733" s="9" t="s">
        <v>5146</v>
      </c>
      <c r="D1733" s="9" t="s">
        <v>5147</v>
      </c>
      <c r="E1733" s="10">
        <v>21850.78</v>
      </c>
      <c r="F1733" s="10">
        <v>25970500.864107601</v>
      </c>
      <c r="G1733" s="10">
        <v>26667651.156381801</v>
      </c>
      <c r="H1733" s="16">
        <v>-2.6142170834096801E-2</v>
      </c>
      <c r="I1733" s="10">
        <v>-697150.29227423295</v>
      </c>
      <c r="J1733" s="10">
        <v>1188.53884685616</v>
      </c>
      <c r="K1733" s="10">
        <v>1220.4438997775701</v>
      </c>
      <c r="L1733" s="10" t="s">
        <v>13</v>
      </c>
      <c r="M1733" s="10" t="s">
        <v>43</v>
      </c>
    </row>
    <row r="1734" spans="1:13" x14ac:dyDescent="0.25">
      <c r="A1734" s="4" t="s">
        <v>5148</v>
      </c>
      <c r="B1734" s="9">
        <v>5908</v>
      </c>
      <c r="C1734" s="9" t="s">
        <v>5149</v>
      </c>
      <c r="D1734" s="9" t="s">
        <v>5150</v>
      </c>
      <c r="E1734" s="10">
        <v>15636.25</v>
      </c>
      <c r="F1734" s="10">
        <v>26262197.765458498</v>
      </c>
      <c r="G1734" s="10">
        <v>25118891.0379529</v>
      </c>
      <c r="H1734" s="16">
        <v>4.55158122139281E-2</v>
      </c>
      <c r="I1734" s="10">
        <v>1143306.7275055901</v>
      </c>
      <c r="J1734" s="10">
        <v>1679.57136560611</v>
      </c>
      <c r="K1734" s="10">
        <v>1606.4523807148701</v>
      </c>
      <c r="L1734" s="10" t="s">
        <v>13</v>
      </c>
      <c r="M1734" s="10" t="s">
        <v>297</v>
      </c>
    </row>
    <row r="1735" spans="1:13" x14ac:dyDescent="0.25">
      <c r="A1735" s="4" t="s">
        <v>5151</v>
      </c>
      <c r="B1735" s="9">
        <v>5909</v>
      </c>
      <c r="C1735" s="9" t="s">
        <v>5152</v>
      </c>
      <c r="D1735" s="9" t="s">
        <v>5153</v>
      </c>
      <c r="E1735" s="10">
        <v>1787.31</v>
      </c>
      <c r="F1735" s="10">
        <v>5664041.8047847003</v>
      </c>
      <c r="G1735" s="10">
        <v>5389281.7467847401</v>
      </c>
      <c r="H1735" s="16">
        <v>5.0982685802962099E-2</v>
      </c>
      <c r="I1735" s="10">
        <v>274760.05799996498</v>
      </c>
      <c r="J1735" s="10">
        <v>3169.0315640737799</v>
      </c>
      <c r="K1735" s="10">
        <v>3015.3033031677401</v>
      </c>
      <c r="L1735" s="10" t="s">
        <v>13</v>
      </c>
      <c r="M1735" s="10" t="s">
        <v>14</v>
      </c>
    </row>
    <row r="1736" spans="1:13" x14ac:dyDescent="0.25">
      <c r="A1736" s="4" t="s">
        <v>5154</v>
      </c>
      <c r="B1736" s="9">
        <v>5910</v>
      </c>
      <c r="C1736" s="9" t="s">
        <v>5155</v>
      </c>
      <c r="D1736" s="9" t="s">
        <v>5156</v>
      </c>
      <c r="E1736" s="10">
        <v>432.08</v>
      </c>
      <c r="F1736" s="10">
        <v>2083821.5325942801</v>
      </c>
      <c r="G1736" s="10">
        <v>2149172.6950876201</v>
      </c>
      <c r="H1736" s="16">
        <v>-3.0407590159094101E-2</v>
      </c>
      <c r="I1736" s="10">
        <v>-65351.162493340198</v>
      </c>
      <c r="J1736" s="10">
        <v>4822.7678499219601</v>
      </c>
      <c r="K1736" s="10">
        <v>4974.0156801694602</v>
      </c>
      <c r="L1736" s="10" t="s">
        <v>27</v>
      </c>
      <c r="M1736" s="10" t="s">
        <v>14</v>
      </c>
    </row>
    <row r="1737" spans="1:13" x14ac:dyDescent="0.25">
      <c r="A1737" s="4" t="s">
        <v>5157</v>
      </c>
      <c r="B1737" s="9">
        <v>5911</v>
      </c>
      <c r="C1737" s="9" t="s">
        <v>5158</v>
      </c>
      <c r="D1737" s="9" t="s">
        <v>5159</v>
      </c>
      <c r="E1737" s="10">
        <v>10133.620000000001</v>
      </c>
      <c r="F1737" s="10">
        <v>17408013.2814922</v>
      </c>
      <c r="G1737" s="10">
        <v>16579534.8722487</v>
      </c>
      <c r="H1737" s="16">
        <v>4.9969942801605403E-2</v>
      </c>
      <c r="I1737" s="10">
        <v>828478.40924348903</v>
      </c>
      <c r="J1737" s="10">
        <v>1717.84745051543</v>
      </c>
      <c r="K1737" s="10">
        <v>1636.09202557908</v>
      </c>
      <c r="L1737" s="10" t="s">
        <v>13</v>
      </c>
      <c r="M1737" s="10" t="s">
        <v>14</v>
      </c>
    </row>
    <row r="1738" spans="1:13" x14ac:dyDescent="0.25">
      <c r="A1738" s="4" t="s">
        <v>5160</v>
      </c>
      <c r="B1738" s="9">
        <v>5912</v>
      </c>
      <c r="C1738" s="9" t="s">
        <v>5161</v>
      </c>
      <c r="D1738" s="9" t="s">
        <v>5162</v>
      </c>
      <c r="E1738" s="10">
        <v>1717.56</v>
      </c>
      <c r="F1738" s="10">
        <v>5307880.7104158001</v>
      </c>
      <c r="G1738" s="10">
        <v>5281251.5086644003</v>
      </c>
      <c r="H1738" s="16">
        <v>5.04221427586016E-3</v>
      </c>
      <c r="I1738" s="10">
        <v>26629.2017513951</v>
      </c>
      <c r="J1738" s="10">
        <v>3090.3611579308999</v>
      </c>
      <c r="K1738" s="10">
        <v>3074.8570697177402</v>
      </c>
      <c r="L1738" s="10" t="s">
        <v>13</v>
      </c>
      <c r="M1738" s="10" t="s">
        <v>14</v>
      </c>
    </row>
    <row r="1739" spans="1:13" x14ac:dyDescent="0.25">
      <c r="A1739" s="4" t="s">
        <v>5163</v>
      </c>
      <c r="B1739" s="9">
        <v>5913</v>
      </c>
      <c r="C1739" s="9" t="s">
        <v>5164</v>
      </c>
      <c r="D1739" s="9" t="s">
        <v>5165</v>
      </c>
      <c r="E1739" s="10">
        <v>223.19</v>
      </c>
      <c r="F1739" s="10">
        <v>999161.39485770999</v>
      </c>
      <c r="G1739" s="10">
        <v>1176661.69637042</v>
      </c>
      <c r="H1739" s="16">
        <v>-0.15085075180082699</v>
      </c>
      <c r="I1739" s="10">
        <v>-177500.30151271401</v>
      </c>
      <c r="J1739" s="10">
        <v>4476.7301171992904</v>
      </c>
      <c r="K1739" s="10">
        <v>5272.0179952973904</v>
      </c>
      <c r="L1739" s="10" t="s">
        <v>27</v>
      </c>
      <c r="M1739" s="10" t="s">
        <v>14</v>
      </c>
    </row>
    <row r="1740" spans="1:13" x14ac:dyDescent="0.25">
      <c r="A1740" s="4" t="s">
        <v>5166</v>
      </c>
      <c r="B1740" s="9">
        <v>5914</v>
      </c>
      <c r="C1740" s="9" t="s">
        <v>5167</v>
      </c>
      <c r="D1740" s="9" t="s">
        <v>5168</v>
      </c>
      <c r="E1740" s="10">
        <v>7211.25</v>
      </c>
      <c r="F1740" s="10">
        <v>15336337.8080357</v>
      </c>
      <c r="G1740" s="10">
        <v>15344850.443303499</v>
      </c>
      <c r="H1740" s="16">
        <v>-5.5475517987557698E-4</v>
      </c>
      <c r="I1740" s="10">
        <v>-8512.6352678388394</v>
      </c>
      <c r="J1740" s="10">
        <v>2126.7239116707501</v>
      </c>
      <c r="K1740" s="10">
        <v>2127.9043776465301</v>
      </c>
      <c r="L1740" s="10" t="s">
        <v>13</v>
      </c>
      <c r="M1740" s="10" t="s">
        <v>14</v>
      </c>
    </row>
    <row r="1741" spans="1:13" x14ac:dyDescent="0.25">
      <c r="A1741" s="4" t="s">
        <v>5169</v>
      </c>
      <c r="B1741" s="9">
        <v>5915</v>
      </c>
      <c r="C1741" s="9" t="s">
        <v>5170</v>
      </c>
      <c r="D1741" s="9" t="s">
        <v>5171</v>
      </c>
      <c r="E1741" s="10">
        <v>2080.4</v>
      </c>
      <c r="F1741" s="10">
        <v>6649835.2552242298</v>
      </c>
      <c r="G1741" s="10">
        <v>6853844.8488835497</v>
      </c>
      <c r="H1741" s="16">
        <v>-2.9765715179933899E-2</v>
      </c>
      <c r="I1741" s="10">
        <v>-204009.59365932501</v>
      </c>
      <c r="J1741" s="10">
        <v>3196.42148395704</v>
      </c>
      <c r="K1741" s="10">
        <v>3294.48416116302</v>
      </c>
      <c r="L1741" s="10" t="s">
        <v>13</v>
      </c>
      <c r="M1741" s="10" t="s">
        <v>14</v>
      </c>
    </row>
    <row r="1742" spans="1:13" x14ac:dyDescent="0.25">
      <c r="A1742" s="4" t="s">
        <v>5172</v>
      </c>
      <c r="B1742" s="9">
        <v>5916</v>
      </c>
      <c r="C1742" s="9" t="s">
        <v>5173</v>
      </c>
      <c r="D1742" s="9" t="s">
        <v>5174</v>
      </c>
      <c r="E1742" s="10">
        <v>220.96</v>
      </c>
      <c r="F1742" s="10">
        <v>1113779.5470440399</v>
      </c>
      <c r="G1742" s="10">
        <v>1192438.2561041799</v>
      </c>
      <c r="H1742" s="16">
        <v>-6.5964597040964398E-2</v>
      </c>
      <c r="I1742" s="10">
        <v>-78658.709060142704</v>
      </c>
      <c r="J1742" s="10">
        <v>5040.6387900255204</v>
      </c>
      <c r="K1742" s="10">
        <v>5396.6249823686803</v>
      </c>
      <c r="L1742" s="10" t="s">
        <v>27</v>
      </c>
      <c r="M1742" s="10" t="s">
        <v>297</v>
      </c>
    </row>
    <row r="1743" spans="1:13" x14ac:dyDescent="0.25">
      <c r="A1743" s="4" t="s">
        <v>5175</v>
      </c>
      <c r="B1743" s="9">
        <v>5917</v>
      </c>
      <c r="C1743" s="9" t="s">
        <v>5176</v>
      </c>
      <c r="D1743" s="9" t="s">
        <v>5177</v>
      </c>
      <c r="E1743" s="10">
        <v>4430.34</v>
      </c>
      <c r="F1743" s="10">
        <v>12270723.307762099</v>
      </c>
      <c r="G1743" s="10">
        <v>12926222.9259087</v>
      </c>
      <c r="H1743" s="16">
        <v>-5.0710839655466702E-2</v>
      </c>
      <c r="I1743" s="10">
        <v>-655499.61814657203</v>
      </c>
      <c r="J1743" s="10">
        <v>2769.7023947963598</v>
      </c>
      <c r="K1743" s="10">
        <v>2917.65935027756</v>
      </c>
      <c r="L1743" s="10" t="s">
        <v>13</v>
      </c>
      <c r="M1743" s="10" t="s">
        <v>14</v>
      </c>
    </row>
    <row r="1744" spans="1:13" x14ac:dyDescent="0.25">
      <c r="A1744" s="4" t="s">
        <v>5178</v>
      </c>
      <c r="B1744" s="9">
        <v>5918</v>
      </c>
      <c r="C1744" s="9" t="s">
        <v>5179</v>
      </c>
      <c r="D1744" s="9" t="s">
        <v>5180</v>
      </c>
      <c r="E1744" s="10">
        <v>2477.91</v>
      </c>
      <c r="F1744" s="10">
        <v>9614492.1842630599</v>
      </c>
      <c r="G1744" s="10">
        <v>10165973.6429109</v>
      </c>
      <c r="H1744" s="16">
        <v>-5.4247775768376597E-2</v>
      </c>
      <c r="I1744" s="10">
        <v>-551481.458647858</v>
      </c>
      <c r="J1744" s="10">
        <v>3880.08127182305</v>
      </c>
      <c r="K1744" s="10">
        <v>4102.6403876294598</v>
      </c>
      <c r="L1744" s="10" t="s">
        <v>13</v>
      </c>
      <c r="M1744" s="10" t="s">
        <v>14</v>
      </c>
    </row>
    <row r="1745" spans="1:13" x14ac:dyDescent="0.25">
      <c r="A1745" s="4" t="s">
        <v>5181</v>
      </c>
      <c r="B1745" s="9">
        <v>5919</v>
      </c>
      <c r="C1745" s="9" t="s">
        <v>5182</v>
      </c>
      <c r="D1745" s="9" t="s">
        <v>5183</v>
      </c>
      <c r="E1745" s="10">
        <v>269.47000000000003</v>
      </c>
      <c r="F1745" s="10">
        <v>1537432.3041801001</v>
      </c>
      <c r="G1745" s="10">
        <v>1658614.7238042301</v>
      </c>
      <c r="H1745" s="16">
        <v>-7.3062428474157295E-2</v>
      </c>
      <c r="I1745" s="10">
        <v>-121182.419624131</v>
      </c>
      <c r="J1745" s="10">
        <v>5705.3931947159199</v>
      </c>
      <c r="K1745" s="10">
        <v>6155.0997283713596</v>
      </c>
      <c r="L1745" s="10" t="s">
        <v>27</v>
      </c>
      <c r="M1745" s="10" t="s">
        <v>14</v>
      </c>
    </row>
    <row r="1746" spans="1:13" x14ac:dyDescent="0.25">
      <c r="A1746" s="4" t="s">
        <v>5184</v>
      </c>
      <c r="B1746" s="9">
        <v>5920</v>
      </c>
      <c r="C1746" s="9" t="s">
        <v>5185</v>
      </c>
      <c r="D1746" s="9" t="s">
        <v>5186</v>
      </c>
      <c r="E1746" s="10">
        <v>2601.94</v>
      </c>
      <c r="F1746" s="10">
        <v>9808401.6700503994</v>
      </c>
      <c r="G1746" s="10">
        <v>10565567.7004836</v>
      </c>
      <c r="H1746" s="16">
        <v>-7.16635444396021E-2</v>
      </c>
      <c r="I1746" s="10">
        <v>-757166.03043323394</v>
      </c>
      <c r="J1746" s="10">
        <v>3769.64944235855</v>
      </c>
      <c r="K1746" s="10">
        <v>4060.65001517469</v>
      </c>
      <c r="L1746" s="10" t="s">
        <v>13</v>
      </c>
      <c r="M1746" s="10" t="s">
        <v>43</v>
      </c>
    </row>
    <row r="1747" spans="1:13" x14ac:dyDescent="0.25">
      <c r="A1747" s="4" t="s">
        <v>5187</v>
      </c>
      <c r="B1747" s="9">
        <v>5921</v>
      </c>
      <c r="C1747" s="9" t="s">
        <v>5188</v>
      </c>
      <c r="D1747" s="9" t="s">
        <v>5189</v>
      </c>
      <c r="E1747" s="10">
        <v>2270.98</v>
      </c>
      <c r="F1747" s="10">
        <v>9570787.3284551296</v>
      </c>
      <c r="G1747" s="10">
        <v>10749450.8336036</v>
      </c>
      <c r="H1747" s="16">
        <v>-0.10964871818976001</v>
      </c>
      <c r="I1747" s="10">
        <v>-1178663.50514849</v>
      </c>
      <c r="J1747" s="10">
        <v>4214.3864448190297</v>
      </c>
      <c r="K1747" s="10">
        <v>4733.3974027087897</v>
      </c>
      <c r="L1747" s="10" t="s">
        <v>13</v>
      </c>
      <c r="M1747" s="10" t="s">
        <v>43</v>
      </c>
    </row>
    <row r="1748" spans="1:13" x14ac:dyDescent="0.25">
      <c r="A1748" s="4" t="s">
        <v>5190</v>
      </c>
      <c r="B1748" s="9">
        <v>5922</v>
      </c>
      <c r="C1748" s="9" t="s">
        <v>5191</v>
      </c>
      <c r="D1748" s="9" t="s">
        <v>5192</v>
      </c>
      <c r="E1748" s="10">
        <v>251.99</v>
      </c>
      <c r="F1748" s="10">
        <v>1248094.32203446</v>
      </c>
      <c r="G1748" s="10">
        <v>1376716.55801234</v>
      </c>
      <c r="H1748" s="16">
        <v>-9.3426809773812902E-2</v>
      </c>
      <c r="I1748" s="10">
        <v>-128622.235977877</v>
      </c>
      <c r="J1748" s="10">
        <v>4952.9517918745196</v>
      </c>
      <c r="K1748" s="10">
        <v>5463.3777451975802</v>
      </c>
      <c r="L1748" s="10" t="s">
        <v>27</v>
      </c>
      <c r="M1748" s="10" t="s">
        <v>14</v>
      </c>
    </row>
    <row r="1749" spans="1:13" x14ac:dyDescent="0.25">
      <c r="A1749" s="4" t="s">
        <v>5193</v>
      </c>
      <c r="B1749" s="9">
        <v>5923</v>
      </c>
      <c r="C1749" s="9" t="s">
        <v>5194</v>
      </c>
      <c r="D1749" s="9" t="s">
        <v>5195</v>
      </c>
      <c r="E1749" s="10">
        <v>1632.67</v>
      </c>
      <c r="F1749" s="10">
        <v>6022845.0423062099</v>
      </c>
      <c r="G1749" s="10">
        <v>6477555.4416806297</v>
      </c>
      <c r="H1749" s="16">
        <v>-7.0197839828359906E-2</v>
      </c>
      <c r="I1749" s="10">
        <v>-454710.39937441802</v>
      </c>
      <c r="J1749" s="10">
        <v>3688.9543155115298</v>
      </c>
      <c r="K1749" s="10">
        <v>3967.4615456158499</v>
      </c>
      <c r="L1749" s="10" t="s">
        <v>13</v>
      </c>
      <c r="M1749" s="10" t="s">
        <v>14</v>
      </c>
    </row>
    <row r="1750" spans="1:13" x14ac:dyDescent="0.25">
      <c r="A1750" s="4" t="s">
        <v>5196</v>
      </c>
      <c r="B1750" s="9">
        <v>5924</v>
      </c>
      <c r="C1750" s="9" t="s">
        <v>5197</v>
      </c>
      <c r="D1750" s="9" t="s">
        <v>5198</v>
      </c>
      <c r="E1750" s="10">
        <v>2375.21</v>
      </c>
      <c r="F1750" s="10">
        <v>11731822.2446889</v>
      </c>
      <c r="G1750" s="10">
        <v>12665675.564898901</v>
      </c>
      <c r="H1750" s="16">
        <v>-7.3731031197264499E-2</v>
      </c>
      <c r="I1750" s="10">
        <v>-933853.32020998897</v>
      </c>
      <c r="J1750" s="10">
        <v>4939.2778931921303</v>
      </c>
      <c r="K1750" s="10">
        <v>5332.4445269676698</v>
      </c>
      <c r="L1750" s="10" t="s">
        <v>13</v>
      </c>
      <c r="M1750" s="10" t="s">
        <v>14</v>
      </c>
    </row>
    <row r="1751" spans="1:13" x14ac:dyDescent="0.25">
      <c r="A1751" s="4" t="s">
        <v>5199</v>
      </c>
      <c r="B1751" s="9">
        <v>5925</v>
      </c>
      <c r="C1751" s="9" t="s">
        <v>5200</v>
      </c>
      <c r="D1751" s="9" t="s">
        <v>5201</v>
      </c>
      <c r="E1751" s="10">
        <v>333.35</v>
      </c>
      <c r="F1751" s="10">
        <v>1746325.48399274</v>
      </c>
      <c r="G1751" s="10">
        <v>1887660.32000131</v>
      </c>
      <c r="H1751" s="16">
        <v>-7.4873023769697802E-2</v>
      </c>
      <c r="I1751" s="10">
        <v>-141334.836008574</v>
      </c>
      <c r="J1751" s="10">
        <v>5238.7145162524102</v>
      </c>
      <c r="K1751" s="10">
        <v>5662.6978251126802</v>
      </c>
      <c r="L1751" s="10" t="s">
        <v>27</v>
      </c>
      <c r="M1751" s="10" t="s">
        <v>14</v>
      </c>
    </row>
    <row r="1752" spans="1:13" x14ac:dyDescent="0.25">
      <c r="A1752" s="4" t="s">
        <v>5202</v>
      </c>
      <c r="B1752" s="9">
        <v>5926</v>
      </c>
      <c r="C1752" s="9" t="s">
        <v>5203</v>
      </c>
      <c r="D1752" s="9" t="s">
        <v>5204</v>
      </c>
      <c r="E1752" s="10">
        <v>3083.11</v>
      </c>
      <c r="F1752" s="10">
        <v>12600006.2518811</v>
      </c>
      <c r="G1752" s="10">
        <v>13658506.3449947</v>
      </c>
      <c r="H1752" s="16">
        <v>-7.7497499827384506E-2</v>
      </c>
      <c r="I1752" s="10">
        <v>-1058500.09311355</v>
      </c>
      <c r="J1752" s="10">
        <v>4086.7845298679299</v>
      </c>
      <c r="K1752" s="10">
        <v>4430.1067250259202</v>
      </c>
      <c r="L1752" s="10" t="s">
        <v>13</v>
      </c>
      <c r="M1752" s="10" t="s">
        <v>14</v>
      </c>
    </row>
    <row r="1753" spans="1:13" x14ac:dyDescent="0.25">
      <c r="A1753" s="4" t="s">
        <v>5205</v>
      </c>
      <c r="B1753" s="9">
        <v>5927</v>
      </c>
      <c r="C1753" s="9" t="s">
        <v>5206</v>
      </c>
      <c r="D1753" s="9" t="s">
        <v>5207</v>
      </c>
      <c r="E1753" s="10">
        <v>1793.12</v>
      </c>
      <c r="F1753" s="10">
        <v>9032973.1271792203</v>
      </c>
      <c r="G1753" s="10">
        <v>9876927.9637834392</v>
      </c>
      <c r="H1753" s="16">
        <v>-8.54470985005477E-2</v>
      </c>
      <c r="I1753" s="10">
        <v>-843954.83660421695</v>
      </c>
      <c r="J1753" s="10">
        <v>5037.5731279441497</v>
      </c>
      <c r="K1753" s="10">
        <v>5508.23590377857</v>
      </c>
      <c r="L1753" s="10" t="s">
        <v>13</v>
      </c>
      <c r="M1753" s="10" t="s">
        <v>14</v>
      </c>
    </row>
    <row r="1754" spans="1:13" x14ac:dyDescent="0.25">
      <c r="A1754" s="4" t="s">
        <v>5208</v>
      </c>
      <c r="B1754" s="9">
        <v>5928</v>
      </c>
      <c r="C1754" s="9" t="s">
        <v>5209</v>
      </c>
      <c r="D1754" s="9" t="s">
        <v>5210</v>
      </c>
      <c r="E1754" s="10">
        <v>1145.8599999999999</v>
      </c>
      <c r="F1754" s="10">
        <v>4517598.79992864</v>
      </c>
      <c r="G1754" s="10">
        <v>4624159.0664785197</v>
      </c>
      <c r="H1754" s="16">
        <v>-2.30442476173363E-2</v>
      </c>
      <c r="I1754" s="10">
        <v>-106560.266549882</v>
      </c>
      <c r="J1754" s="10">
        <v>3942.5399262812598</v>
      </c>
      <c r="K1754" s="10">
        <v>4035.5358128205198</v>
      </c>
      <c r="L1754" s="10" t="s">
        <v>13</v>
      </c>
      <c r="M1754" s="10" t="s">
        <v>14</v>
      </c>
    </row>
    <row r="1755" spans="1:13" x14ac:dyDescent="0.25">
      <c r="A1755" s="4" t="s">
        <v>5211</v>
      </c>
      <c r="B1755" s="9">
        <v>5929</v>
      </c>
      <c r="C1755" s="9" t="s">
        <v>5212</v>
      </c>
      <c r="D1755" s="9" t="s">
        <v>5213</v>
      </c>
      <c r="E1755" s="10">
        <v>1459.1</v>
      </c>
      <c r="F1755" s="10">
        <v>6985262.2837788202</v>
      </c>
      <c r="G1755" s="10">
        <v>7460353.8750941204</v>
      </c>
      <c r="H1755" s="16">
        <v>-6.3682179058738603E-2</v>
      </c>
      <c r="I1755" s="10">
        <v>-475091.59131529799</v>
      </c>
      <c r="J1755" s="10">
        <v>4787.3773447870799</v>
      </c>
      <c r="K1755" s="10">
        <v>5112.9832602934102</v>
      </c>
      <c r="L1755" s="10" t="s">
        <v>13</v>
      </c>
      <c r="M1755" s="10" t="s">
        <v>14</v>
      </c>
    </row>
    <row r="1756" spans="1:13" x14ac:dyDescent="0.25">
      <c r="A1756" s="4" t="s">
        <v>5214</v>
      </c>
      <c r="B1756" s="9">
        <v>5930</v>
      </c>
      <c r="C1756" s="9" t="s">
        <v>5215</v>
      </c>
      <c r="D1756" s="9" t="s">
        <v>5216</v>
      </c>
      <c r="E1756" s="10">
        <v>465.8</v>
      </c>
      <c r="F1756" s="10">
        <v>2163627.2321848599</v>
      </c>
      <c r="G1756" s="10">
        <v>2097937.08546224</v>
      </c>
      <c r="H1756" s="16">
        <v>3.13117810719028E-2</v>
      </c>
      <c r="I1756" s="10">
        <v>65690.146722619407</v>
      </c>
      <c r="J1756" s="10">
        <v>4644.9704426467597</v>
      </c>
      <c r="K1756" s="10">
        <v>4503.9439361576697</v>
      </c>
      <c r="L1756" s="10" t="s">
        <v>27</v>
      </c>
      <c r="M1756" s="10" t="s">
        <v>14</v>
      </c>
    </row>
    <row r="1757" spans="1:13" x14ac:dyDescent="0.25">
      <c r="A1757" s="4" t="s">
        <v>5217</v>
      </c>
      <c r="B1757" s="9">
        <v>5931</v>
      </c>
      <c r="C1757" s="9" t="s">
        <v>5218</v>
      </c>
      <c r="D1757" s="9" t="s">
        <v>5219</v>
      </c>
      <c r="E1757" s="10">
        <v>1787.89</v>
      </c>
      <c r="F1757" s="10">
        <v>12377473.808707399</v>
      </c>
      <c r="G1757" s="10">
        <v>12695591.264157301</v>
      </c>
      <c r="H1757" s="16">
        <v>-2.50573170505227E-2</v>
      </c>
      <c r="I1757" s="10">
        <v>-318117.455449834</v>
      </c>
      <c r="J1757" s="10">
        <v>6922.9504100964996</v>
      </c>
      <c r="K1757" s="10">
        <v>7100.8793964714096</v>
      </c>
      <c r="L1757" s="10" t="s">
        <v>13</v>
      </c>
      <c r="M1757" s="10" t="s">
        <v>14</v>
      </c>
    </row>
    <row r="1758" spans="1:13" x14ac:dyDescent="0.25">
      <c r="A1758" s="4" t="s">
        <v>5220</v>
      </c>
      <c r="B1758" s="9">
        <v>5932</v>
      </c>
      <c r="C1758" s="9" t="s">
        <v>5221</v>
      </c>
      <c r="D1758" s="9" t="s">
        <v>5222</v>
      </c>
      <c r="E1758" s="10">
        <v>435.52</v>
      </c>
      <c r="F1758" s="10">
        <v>9543652.4429839998</v>
      </c>
      <c r="G1758" s="10">
        <v>9448527.1352632698</v>
      </c>
      <c r="H1758" s="16">
        <v>1.0067739273955399E-2</v>
      </c>
      <c r="I1758" s="10">
        <v>95125.307720724493</v>
      </c>
      <c r="J1758" s="10">
        <v>21913.235770995601</v>
      </c>
      <c r="K1758" s="10">
        <v>21694.817999777901</v>
      </c>
      <c r="L1758" s="10" t="s">
        <v>13</v>
      </c>
      <c r="M1758" s="10" t="s">
        <v>297</v>
      </c>
    </row>
    <row r="1759" spans="1:13" x14ac:dyDescent="0.25">
      <c r="A1759" s="4" t="s">
        <v>5223</v>
      </c>
      <c r="B1759" s="9">
        <v>5933</v>
      </c>
      <c r="C1759" s="9" t="s">
        <v>5224</v>
      </c>
      <c r="D1759" s="9" t="s">
        <v>5225</v>
      </c>
      <c r="E1759" s="10">
        <v>210.86</v>
      </c>
      <c r="F1759" s="10">
        <v>9000417.0627556406</v>
      </c>
      <c r="G1759" s="10">
        <v>6137766.2651519701</v>
      </c>
      <c r="H1759" s="16">
        <v>0.46639944793218502</v>
      </c>
      <c r="I1759" s="10">
        <v>2862650.79760367</v>
      </c>
      <c r="J1759" s="10">
        <v>42684.326390759903</v>
      </c>
      <c r="K1759" s="10">
        <v>29108.253178184401</v>
      </c>
      <c r="L1759" s="10" t="s">
        <v>27</v>
      </c>
      <c r="M1759" s="10" t="s">
        <v>71</v>
      </c>
    </row>
    <row r="1760" spans="1:13" x14ac:dyDescent="0.25">
      <c r="A1760" s="4" t="s">
        <v>5226</v>
      </c>
      <c r="B1760" s="9">
        <v>5934</v>
      </c>
      <c r="C1760" s="9" t="s">
        <v>5227</v>
      </c>
      <c r="D1760" s="9" t="s">
        <v>5228</v>
      </c>
      <c r="E1760" s="10">
        <v>811.53</v>
      </c>
      <c r="F1760" s="10">
        <v>12841745.095196201</v>
      </c>
      <c r="G1760" s="10">
        <v>11048673.8162714</v>
      </c>
      <c r="H1760" s="16">
        <v>0.162288371323275</v>
      </c>
      <c r="I1760" s="10">
        <v>1793071.2789248</v>
      </c>
      <c r="J1760" s="10">
        <v>15824.1162929236</v>
      </c>
      <c r="K1760" s="10">
        <v>13614.6215374311</v>
      </c>
      <c r="L1760" s="10" t="s">
        <v>27</v>
      </c>
      <c r="M1760" s="10" t="s">
        <v>14</v>
      </c>
    </row>
    <row r="1761" spans="1:13" x14ac:dyDescent="0.25">
      <c r="A1761" s="4" t="s">
        <v>5229</v>
      </c>
      <c r="B1761" s="9">
        <v>5935</v>
      </c>
      <c r="C1761" s="9" t="s">
        <v>5230</v>
      </c>
      <c r="D1761" s="9" t="s">
        <v>5231</v>
      </c>
      <c r="E1761" s="10">
        <v>218.19</v>
      </c>
      <c r="F1761" s="10">
        <v>2505892.4134439998</v>
      </c>
      <c r="G1761" s="10">
        <v>2744303.9496132499</v>
      </c>
      <c r="H1761" s="16">
        <v>-8.6875047570021E-2</v>
      </c>
      <c r="I1761" s="10">
        <v>-238411.536169247</v>
      </c>
      <c r="J1761" s="10">
        <v>11484.909544177101</v>
      </c>
      <c r="K1761" s="10">
        <v>12577.5881095066</v>
      </c>
      <c r="L1761" s="10" t="s">
        <v>27</v>
      </c>
      <c r="M1761" s="10" t="s">
        <v>14</v>
      </c>
    </row>
    <row r="1762" spans="1:13" x14ac:dyDescent="0.25">
      <c r="A1762" s="4" t="s">
        <v>5232</v>
      </c>
      <c r="B1762" s="9">
        <v>5936</v>
      </c>
      <c r="C1762" s="9" t="s">
        <v>5233</v>
      </c>
      <c r="D1762" s="9" t="s">
        <v>5234</v>
      </c>
      <c r="E1762" s="10">
        <v>373.93</v>
      </c>
      <c r="F1762" s="10">
        <v>3845477.7705999999</v>
      </c>
      <c r="G1762" s="10">
        <v>4305771.03354578</v>
      </c>
      <c r="H1762" s="16">
        <v>-0.10690147231696499</v>
      </c>
      <c r="I1762" s="10">
        <v>-460293.26294578199</v>
      </c>
      <c r="J1762" s="10">
        <v>10283.9509282486</v>
      </c>
      <c r="K1762" s="10">
        <v>11514.9119716144</v>
      </c>
      <c r="L1762" s="10" t="s">
        <v>13</v>
      </c>
      <c r="M1762" s="10" t="s">
        <v>14</v>
      </c>
    </row>
    <row r="1763" spans="1:13" x14ac:dyDescent="0.25">
      <c r="A1763" s="4" t="s">
        <v>5235</v>
      </c>
      <c r="B1763" s="9">
        <v>6104</v>
      </c>
      <c r="C1763" s="9" t="s">
        <v>5236</v>
      </c>
      <c r="D1763" s="9" t="s">
        <v>5237</v>
      </c>
      <c r="E1763" s="10">
        <v>249.14</v>
      </c>
      <c r="F1763" s="10">
        <v>1203741.5863757201</v>
      </c>
      <c r="G1763" s="10">
        <v>1156426.2060290801</v>
      </c>
      <c r="H1763" s="16">
        <v>4.0915174785872699E-2</v>
      </c>
      <c r="I1763" s="10">
        <v>47315.380346643302</v>
      </c>
      <c r="J1763" s="10">
        <v>4831.5870047993903</v>
      </c>
      <c r="K1763" s="10">
        <v>4641.6721764031299</v>
      </c>
      <c r="L1763" s="10" t="s">
        <v>88</v>
      </c>
      <c r="M1763" s="10" t="s">
        <v>14</v>
      </c>
    </row>
    <row r="1764" spans="1:13" x14ac:dyDescent="0.25">
      <c r="A1764" s="4" t="s">
        <v>5238</v>
      </c>
      <c r="B1764" s="9">
        <v>6105</v>
      </c>
      <c r="C1764" s="9" t="s">
        <v>5239</v>
      </c>
      <c r="D1764" s="9" t="s">
        <v>5240</v>
      </c>
      <c r="E1764" s="10">
        <v>255.69</v>
      </c>
      <c r="F1764" s="10">
        <v>1653693.7534111401</v>
      </c>
      <c r="G1764" s="10">
        <v>1625951.7829217201</v>
      </c>
      <c r="H1764" s="16">
        <v>1.7061988418605799E-2</v>
      </c>
      <c r="I1764" s="10">
        <v>27741.970489421899</v>
      </c>
      <c r="J1764" s="10">
        <v>6467.5730510037201</v>
      </c>
      <c r="K1764" s="10">
        <v>6359.07459392905</v>
      </c>
      <c r="L1764" s="10" t="s">
        <v>27</v>
      </c>
      <c r="M1764" s="10" t="s">
        <v>14</v>
      </c>
    </row>
    <row r="1765" spans="1:13" x14ac:dyDescent="0.25">
      <c r="A1765" s="4" t="s">
        <v>5241</v>
      </c>
      <c r="B1765" s="9">
        <v>6106</v>
      </c>
      <c r="C1765" s="9" t="s">
        <v>5242</v>
      </c>
      <c r="D1765" s="9" t="s">
        <v>5243</v>
      </c>
      <c r="E1765" s="10">
        <v>170.72</v>
      </c>
      <c r="F1765" s="10">
        <v>1776740.3471289999</v>
      </c>
      <c r="G1765" s="10">
        <v>1593874.3662116199</v>
      </c>
      <c r="H1765" s="16">
        <v>0.114730486162486</v>
      </c>
      <c r="I1765" s="10">
        <v>182865.98091738301</v>
      </c>
      <c r="J1765" s="10">
        <v>10407.335679059301</v>
      </c>
      <c r="K1765" s="10">
        <v>9336.1900551289691</v>
      </c>
      <c r="L1765" s="10" t="s">
        <v>27</v>
      </c>
      <c r="M1765" s="10" t="s">
        <v>14</v>
      </c>
    </row>
    <row r="1766" spans="1:13" x14ac:dyDescent="0.25">
      <c r="A1766" s="4" t="s">
        <v>5244</v>
      </c>
      <c r="B1766" s="9">
        <v>6108</v>
      </c>
      <c r="C1766" s="9" t="s">
        <v>5245</v>
      </c>
      <c r="D1766" s="9" t="s">
        <v>5246</v>
      </c>
      <c r="E1766" s="10">
        <v>1719.01</v>
      </c>
      <c r="F1766" s="10">
        <v>2764004.97478197</v>
      </c>
      <c r="G1766" s="10">
        <v>3606474.32439005</v>
      </c>
      <c r="H1766" s="16">
        <v>-0.23359915358625599</v>
      </c>
      <c r="I1766" s="10">
        <v>-842469.34960807895</v>
      </c>
      <c r="J1766" s="10">
        <v>1607.9051167718401</v>
      </c>
      <c r="K1766" s="10">
        <v>2097.9949647704502</v>
      </c>
      <c r="L1766" s="10" t="s">
        <v>27</v>
      </c>
      <c r="M1766" s="10" t="s">
        <v>14</v>
      </c>
    </row>
    <row r="1767" spans="1:13" x14ac:dyDescent="0.25">
      <c r="A1767" s="4" t="s">
        <v>5247</v>
      </c>
      <c r="B1767" s="9">
        <v>6109</v>
      </c>
      <c r="C1767" s="9" t="s">
        <v>5248</v>
      </c>
      <c r="D1767" s="9" t="s">
        <v>5249</v>
      </c>
      <c r="E1767" s="10">
        <v>421.92</v>
      </c>
      <c r="F1767" s="10">
        <v>2043943.9866609401</v>
      </c>
      <c r="G1767" s="10">
        <v>1992573.0902359399</v>
      </c>
      <c r="H1767" s="16">
        <v>2.5781185481592601E-2</v>
      </c>
      <c r="I1767" s="10">
        <v>51370.896425002698</v>
      </c>
      <c r="J1767" s="10">
        <v>4844.3875300079198</v>
      </c>
      <c r="K1767" s="10">
        <v>4722.6324664295098</v>
      </c>
      <c r="L1767" s="10" t="s">
        <v>27</v>
      </c>
      <c r="M1767" s="10" t="s">
        <v>14</v>
      </c>
    </row>
    <row r="1768" spans="1:13" x14ac:dyDescent="0.25">
      <c r="A1768" s="4" t="s">
        <v>5250</v>
      </c>
      <c r="B1768" s="9">
        <v>6110</v>
      </c>
      <c r="C1768" s="9" t="s">
        <v>5251</v>
      </c>
      <c r="D1768" s="9" t="s">
        <v>5252</v>
      </c>
      <c r="E1768" s="10">
        <v>157.03</v>
      </c>
      <c r="F1768" s="10">
        <v>1417990.6586454001</v>
      </c>
      <c r="G1768" s="10">
        <v>1574399.3342922099</v>
      </c>
      <c r="H1768" s="16">
        <v>-9.9344983347011806E-2</v>
      </c>
      <c r="I1768" s="10">
        <v>-156408.67564680599</v>
      </c>
      <c r="J1768" s="10">
        <v>9030.0621451022107</v>
      </c>
      <c r="K1768" s="10">
        <v>10026.1054212074</v>
      </c>
      <c r="L1768" s="10" t="s">
        <v>27</v>
      </c>
      <c r="M1768" s="10" t="s">
        <v>297</v>
      </c>
    </row>
    <row r="1769" spans="1:13" x14ac:dyDescent="0.25">
      <c r="A1769" s="4" t="s">
        <v>5253</v>
      </c>
      <c r="B1769" s="9">
        <v>6112</v>
      </c>
      <c r="C1769" s="9" t="s">
        <v>5254</v>
      </c>
      <c r="D1769" s="9" t="s">
        <v>5255</v>
      </c>
      <c r="E1769" s="10">
        <v>1615.31</v>
      </c>
      <c r="F1769" s="10">
        <v>2559418.1572567499</v>
      </c>
      <c r="G1769" s="10">
        <v>1856643.0659682699</v>
      </c>
      <c r="H1769" s="16">
        <v>0.37851922330691401</v>
      </c>
      <c r="I1769" s="10">
        <v>702775.091288478</v>
      </c>
      <c r="J1769" s="10">
        <v>1584.47490404737</v>
      </c>
      <c r="K1769" s="10">
        <v>1149.40356090674</v>
      </c>
      <c r="L1769" s="10" t="s">
        <v>27</v>
      </c>
      <c r="M1769" s="10" t="s">
        <v>14</v>
      </c>
    </row>
    <row r="1770" spans="1:13" x14ac:dyDescent="0.25">
      <c r="A1770" s="4" t="s">
        <v>5256</v>
      </c>
      <c r="B1770" s="9">
        <v>6159</v>
      </c>
      <c r="C1770" s="9" t="s">
        <v>5257</v>
      </c>
      <c r="D1770" s="9" t="s">
        <v>5258</v>
      </c>
      <c r="E1770" s="10">
        <v>612.07000000000005</v>
      </c>
      <c r="F1770" s="10">
        <v>1992381.38302112</v>
      </c>
      <c r="G1770" s="10">
        <v>1860804.3768176101</v>
      </c>
      <c r="H1770" s="16">
        <v>7.0709746732503104E-2</v>
      </c>
      <c r="I1770" s="10">
        <v>131577.00620350699</v>
      </c>
      <c r="J1770" s="10">
        <v>3255.1528142551001</v>
      </c>
      <c r="K1770" s="10">
        <v>3040.1822942108101</v>
      </c>
      <c r="L1770" s="10" t="s">
        <v>27</v>
      </c>
      <c r="M1770" s="10" t="s">
        <v>14</v>
      </c>
    </row>
    <row r="1771" spans="1:13" x14ac:dyDescent="0.25">
      <c r="A1771" s="4" t="s">
        <v>5259</v>
      </c>
      <c r="B1771" s="9">
        <v>6160</v>
      </c>
      <c r="C1771" s="9" t="s">
        <v>5260</v>
      </c>
      <c r="D1771" s="9" t="s">
        <v>5261</v>
      </c>
      <c r="E1771" s="10">
        <v>674.24</v>
      </c>
      <c r="F1771" s="10">
        <v>3415800.4843901498</v>
      </c>
      <c r="G1771" s="10">
        <v>2818830.8438216802</v>
      </c>
      <c r="H1771" s="16">
        <v>0.21177916435706101</v>
      </c>
      <c r="I1771" s="10">
        <v>596969.64056846604</v>
      </c>
      <c r="J1771" s="10">
        <v>5066.1492708681599</v>
      </c>
      <c r="K1771" s="10">
        <v>4180.7529126448799</v>
      </c>
      <c r="L1771" s="10" t="s">
        <v>13</v>
      </c>
      <c r="M1771" s="10" t="s">
        <v>206</v>
      </c>
    </row>
    <row r="1772" spans="1:13" x14ac:dyDescent="0.25">
      <c r="A1772" s="4" t="s">
        <v>5262</v>
      </c>
      <c r="B1772" s="9">
        <v>6161</v>
      </c>
      <c r="C1772" s="9" t="s">
        <v>5263</v>
      </c>
      <c r="D1772" s="9" t="s">
        <v>5264</v>
      </c>
      <c r="E1772" s="10">
        <v>292.48</v>
      </c>
      <c r="F1772" s="10">
        <v>2167323.5369424298</v>
      </c>
      <c r="G1772" s="10">
        <v>2052270.2291290399</v>
      </c>
      <c r="H1772" s="16">
        <v>5.6061480686303101E-2</v>
      </c>
      <c r="I1772" s="10">
        <v>115053.30781339201</v>
      </c>
      <c r="J1772" s="10">
        <v>7410.1597953447399</v>
      </c>
      <c r="K1772" s="10">
        <v>7016.7882560484004</v>
      </c>
      <c r="L1772" s="10" t="s">
        <v>27</v>
      </c>
      <c r="M1772" s="10" t="s">
        <v>206</v>
      </c>
    </row>
    <row r="1773" spans="1:13" x14ac:dyDescent="0.25">
      <c r="A1773" s="4" t="s">
        <v>5265</v>
      </c>
      <c r="B1773" s="9">
        <v>6163</v>
      </c>
      <c r="C1773" s="9" t="s">
        <v>5266</v>
      </c>
      <c r="D1773" s="9" t="s">
        <v>5267</v>
      </c>
      <c r="E1773" s="10">
        <v>391.45</v>
      </c>
      <c r="F1773" s="10">
        <v>283626.74287060002</v>
      </c>
      <c r="G1773" s="10">
        <v>383681.81091392197</v>
      </c>
      <c r="H1773" s="16">
        <v>-0.26077615669346799</v>
      </c>
      <c r="I1773" s="10">
        <v>-100055.068043322</v>
      </c>
      <c r="J1773" s="10">
        <v>724.55420327142701</v>
      </c>
      <c r="K1773" s="10">
        <v>980.155347844993</v>
      </c>
      <c r="L1773" s="10" t="s">
        <v>88</v>
      </c>
      <c r="M1773" s="10" t="s">
        <v>14</v>
      </c>
    </row>
    <row r="1774" spans="1:13" x14ac:dyDescent="0.25">
      <c r="A1774" s="4" t="s">
        <v>5268</v>
      </c>
      <c r="B1774" s="9">
        <v>6164</v>
      </c>
      <c r="C1774" s="9" t="s">
        <v>5269</v>
      </c>
      <c r="D1774" s="9" t="s">
        <v>5270</v>
      </c>
      <c r="E1774" s="10">
        <v>823.82</v>
      </c>
      <c r="F1774" s="10">
        <v>959061.38717</v>
      </c>
      <c r="G1774" s="10">
        <v>1151877.01637609</v>
      </c>
      <c r="H1774" s="16">
        <v>-0.16739254839262799</v>
      </c>
      <c r="I1774" s="10">
        <v>-192815.62920609</v>
      </c>
      <c r="J1774" s="10">
        <v>1164.1637580660799</v>
      </c>
      <c r="K1774" s="10">
        <v>1398.2144356486699</v>
      </c>
      <c r="L1774" s="10" t="s">
        <v>27</v>
      </c>
      <c r="M1774" s="10" t="s">
        <v>14</v>
      </c>
    </row>
    <row r="1775" spans="1:13" x14ac:dyDescent="0.25">
      <c r="A1775" s="4" t="s">
        <v>5271</v>
      </c>
      <c r="B1775" s="9">
        <v>6168</v>
      </c>
      <c r="C1775" s="9" t="s">
        <v>5272</v>
      </c>
      <c r="D1775" s="9" t="s">
        <v>5273</v>
      </c>
      <c r="E1775" s="10">
        <v>875.8</v>
      </c>
      <c r="F1775" s="10">
        <v>583675.26725826995</v>
      </c>
      <c r="G1775" s="10">
        <v>571762.08917325898</v>
      </c>
      <c r="H1775" s="16">
        <v>2.08359006492322E-2</v>
      </c>
      <c r="I1775" s="10">
        <v>11913.178085011399</v>
      </c>
      <c r="J1775" s="10">
        <v>666.44812429580998</v>
      </c>
      <c r="K1775" s="10">
        <v>652.84550031201002</v>
      </c>
      <c r="L1775" s="10" t="s">
        <v>27</v>
      </c>
      <c r="M1775" s="10" t="s">
        <v>71</v>
      </c>
    </row>
    <row r="1776" spans="1:13" x14ac:dyDescent="0.25">
      <c r="A1776" s="4" t="s">
        <v>5274</v>
      </c>
      <c r="B1776" s="9">
        <v>6169</v>
      </c>
      <c r="C1776" s="9" t="s">
        <v>5275</v>
      </c>
      <c r="D1776" s="9" t="s">
        <v>5276</v>
      </c>
      <c r="E1776" s="10">
        <v>118.93</v>
      </c>
      <c r="F1776" s="10">
        <v>342000.75126976002</v>
      </c>
      <c r="G1776" s="10">
        <v>385613.231491082</v>
      </c>
      <c r="H1776" s="16">
        <v>-0.11309902425464501</v>
      </c>
      <c r="I1776" s="10">
        <v>-43612.480221322003</v>
      </c>
      <c r="J1776" s="10">
        <v>2875.6474503469299</v>
      </c>
      <c r="K1776" s="10">
        <v>3242.3545908608598</v>
      </c>
      <c r="L1776" s="10" t="s">
        <v>88</v>
      </c>
      <c r="M1776" s="10" t="s">
        <v>14</v>
      </c>
    </row>
    <row r="1777" spans="1:13" x14ac:dyDescent="0.25">
      <c r="A1777" s="4" t="s">
        <v>5277</v>
      </c>
      <c r="B1777" s="9">
        <v>6172</v>
      </c>
      <c r="C1777" s="9" t="s">
        <v>5278</v>
      </c>
      <c r="D1777" s="9" t="s">
        <v>5279</v>
      </c>
      <c r="E1777" s="10">
        <v>3407.99</v>
      </c>
      <c r="F1777" s="10">
        <v>4943949.6347011998</v>
      </c>
      <c r="G1777" s="10">
        <v>4411185.0470809601</v>
      </c>
      <c r="H1777" s="16">
        <v>0.120775841850658</v>
      </c>
      <c r="I1777" s="10">
        <v>532764.58762023901</v>
      </c>
      <c r="J1777" s="10">
        <v>1450.6937035323499</v>
      </c>
      <c r="K1777" s="10">
        <v>1294.3656076106299</v>
      </c>
      <c r="L1777" s="10" t="s">
        <v>13</v>
      </c>
      <c r="M1777" s="10" t="s">
        <v>14</v>
      </c>
    </row>
    <row r="1778" spans="1:13" x14ac:dyDescent="0.25">
      <c r="A1778" s="4" t="s">
        <v>5280</v>
      </c>
      <c r="B1778" s="9">
        <v>6173</v>
      </c>
      <c r="C1778" s="9" t="s">
        <v>5281</v>
      </c>
      <c r="D1778" s="9" t="s">
        <v>5282</v>
      </c>
      <c r="E1778" s="10">
        <v>2660.11</v>
      </c>
      <c r="F1778" s="10">
        <v>9477928.3914132696</v>
      </c>
      <c r="G1778" s="10">
        <v>8697671.6665307209</v>
      </c>
      <c r="H1778" s="16">
        <v>8.9708689267386399E-2</v>
      </c>
      <c r="I1778" s="10">
        <v>780256.72488255403</v>
      </c>
      <c r="J1778" s="10">
        <v>3562.9836327870898</v>
      </c>
      <c r="K1778" s="10">
        <v>3269.6661666362302</v>
      </c>
      <c r="L1778" s="10" t="s">
        <v>13</v>
      </c>
      <c r="M1778" s="10" t="s">
        <v>14</v>
      </c>
    </row>
    <row r="1779" spans="1:13" x14ac:dyDescent="0.25">
      <c r="A1779" s="4" t="s">
        <v>5283</v>
      </c>
      <c r="B1779" s="9">
        <v>6174</v>
      </c>
      <c r="C1779" s="9" t="s">
        <v>5284</v>
      </c>
      <c r="D1779" s="9" t="s">
        <v>5285</v>
      </c>
      <c r="E1779" s="10">
        <v>1665.49</v>
      </c>
      <c r="F1779" s="10">
        <v>9546160.8876715694</v>
      </c>
      <c r="G1779" s="10">
        <v>8932535.1319251694</v>
      </c>
      <c r="H1779" s="16">
        <v>6.8695588283026202E-2</v>
      </c>
      <c r="I1779" s="10">
        <v>613625.755746398</v>
      </c>
      <c r="J1779" s="10">
        <v>5731.7431432620897</v>
      </c>
      <c r="K1779" s="10">
        <v>5363.3075743025602</v>
      </c>
      <c r="L1779" s="10" t="s">
        <v>13</v>
      </c>
      <c r="M1779" s="10" t="s">
        <v>297</v>
      </c>
    </row>
    <row r="1780" spans="1:13" x14ac:dyDescent="0.25">
      <c r="A1780" s="4" t="s">
        <v>5286</v>
      </c>
      <c r="B1780" s="9">
        <v>6175</v>
      </c>
      <c r="C1780" s="9" t="s">
        <v>5287</v>
      </c>
      <c r="D1780" s="9" t="s">
        <v>5288</v>
      </c>
      <c r="E1780" s="10">
        <v>1111.3800000000001</v>
      </c>
      <c r="F1780" s="10">
        <v>10734377.5783726</v>
      </c>
      <c r="G1780" s="10">
        <v>10128230.465089001</v>
      </c>
      <c r="H1780" s="16">
        <v>5.9847286786469403E-2</v>
      </c>
      <c r="I1780" s="10">
        <v>606147.11328364001</v>
      </c>
      <c r="J1780" s="10">
        <v>9658.6024387452107</v>
      </c>
      <c r="K1780" s="10">
        <v>9113.2020236903809</v>
      </c>
      <c r="L1780" s="10" t="s">
        <v>13</v>
      </c>
      <c r="M1780" s="10" t="s">
        <v>14</v>
      </c>
    </row>
    <row r="1781" spans="1:13" x14ac:dyDescent="0.25">
      <c r="A1781" s="4" t="s">
        <v>5289</v>
      </c>
      <c r="B1781" s="9">
        <v>6176</v>
      </c>
      <c r="C1781" s="9" t="s">
        <v>5290</v>
      </c>
      <c r="D1781" s="9" t="s">
        <v>5291</v>
      </c>
      <c r="E1781" s="10">
        <v>3717.79</v>
      </c>
      <c r="F1781" s="10">
        <v>2312573.89834751</v>
      </c>
      <c r="G1781" s="10">
        <v>2636446.37249244</v>
      </c>
      <c r="H1781" s="16">
        <v>-0.122844324665231</v>
      </c>
      <c r="I1781" s="10">
        <v>-323872.474144932</v>
      </c>
      <c r="J1781" s="10">
        <v>622.02918893953404</v>
      </c>
      <c r="K1781" s="10">
        <v>709.14343534531099</v>
      </c>
      <c r="L1781" s="10" t="s">
        <v>13</v>
      </c>
      <c r="M1781" s="10" t="s">
        <v>297</v>
      </c>
    </row>
    <row r="1782" spans="1:13" x14ac:dyDescent="0.25">
      <c r="A1782" s="4" t="s">
        <v>5292</v>
      </c>
      <c r="B1782" s="9">
        <v>6177</v>
      </c>
      <c r="C1782" s="9" t="s">
        <v>5293</v>
      </c>
      <c r="D1782" s="9" t="s">
        <v>5294</v>
      </c>
      <c r="E1782" s="10">
        <v>4971.51</v>
      </c>
      <c r="F1782" s="10">
        <v>11072097.8290364</v>
      </c>
      <c r="G1782" s="10">
        <v>11600927.354459999</v>
      </c>
      <c r="H1782" s="16">
        <v>-4.5585107919862401E-2</v>
      </c>
      <c r="I1782" s="10">
        <v>-528829.52542354004</v>
      </c>
      <c r="J1782" s="10">
        <v>2227.1096365161502</v>
      </c>
      <c r="K1782" s="10">
        <v>2333.4816493298699</v>
      </c>
      <c r="L1782" s="10" t="s">
        <v>13</v>
      </c>
      <c r="M1782" s="10" t="s">
        <v>14</v>
      </c>
    </row>
    <row r="1783" spans="1:13" x14ac:dyDescent="0.25">
      <c r="A1783" s="4" t="s">
        <v>5295</v>
      </c>
      <c r="B1783" s="9">
        <v>6178</v>
      </c>
      <c r="C1783" s="9" t="s">
        <v>5296</v>
      </c>
      <c r="D1783" s="9" t="s">
        <v>5297</v>
      </c>
      <c r="E1783" s="10">
        <v>7666.18</v>
      </c>
      <c r="F1783" s="10">
        <v>32900013.697722699</v>
      </c>
      <c r="G1783" s="10">
        <v>30352496.5268007</v>
      </c>
      <c r="H1783" s="16">
        <v>8.3931058806731199E-2</v>
      </c>
      <c r="I1783" s="10">
        <v>2547517.17092202</v>
      </c>
      <c r="J1783" s="10">
        <v>4291.5785564287198</v>
      </c>
      <c r="K1783" s="10">
        <v>3959.2726138442799</v>
      </c>
      <c r="L1783" s="10" t="s">
        <v>13</v>
      </c>
      <c r="M1783" s="10" t="s">
        <v>14</v>
      </c>
    </row>
    <row r="1784" spans="1:13" x14ac:dyDescent="0.25">
      <c r="A1784" s="4" t="s">
        <v>5298</v>
      </c>
      <c r="B1784" s="9">
        <v>6179</v>
      </c>
      <c r="C1784" s="9" t="s">
        <v>5299</v>
      </c>
      <c r="D1784" s="9" t="s">
        <v>5300</v>
      </c>
      <c r="E1784" s="10">
        <v>4883.32</v>
      </c>
      <c r="F1784" s="10">
        <v>35225345.388681397</v>
      </c>
      <c r="G1784" s="10">
        <v>31676623.032873198</v>
      </c>
      <c r="H1784" s="16">
        <v>0.112029693068149</v>
      </c>
      <c r="I1784" s="10">
        <v>3548722.3558082399</v>
      </c>
      <c r="J1784" s="10">
        <v>7213.4010035552401</v>
      </c>
      <c r="K1784" s="10">
        <v>6486.6981956687596</v>
      </c>
      <c r="L1784" s="10" t="s">
        <v>13</v>
      </c>
      <c r="M1784" s="10" t="s">
        <v>14</v>
      </c>
    </row>
    <row r="1785" spans="1:13" x14ac:dyDescent="0.25">
      <c r="A1785" s="4" t="s">
        <v>5301</v>
      </c>
      <c r="B1785" s="9">
        <v>6180</v>
      </c>
      <c r="C1785" s="9" t="s">
        <v>5302</v>
      </c>
      <c r="D1785" s="9" t="s">
        <v>5303</v>
      </c>
      <c r="E1785" s="10">
        <v>3067.56</v>
      </c>
      <c r="F1785" s="10">
        <v>36643644.706851102</v>
      </c>
      <c r="G1785" s="10">
        <v>34028639.010822996</v>
      </c>
      <c r="H1785" s="16">
        <v>7.6847202005239298E-2</v>
      </c>
      <c r="I1785" s="10">
        <v>2615005.6960280798</v>
      </c>
      <c r="J1785" s="10">
        <v>11945.534792099001</v>
      </c>
      <c r="K1785" s="10">
        <v>11093.0638718796</v>
      </c>
      <c r="L1785" s="10" t="s">
        <v>13</v>
      </c>
      <c r="M1785" s="10" t="s">
        <v>14</v>
      </c>
    </row>
    <row r="1786" spans="1:13" x14ac:dyDescent="0.25">
      <c r="A1786" s="4" t="s">
        <v>5304</v>
      </c>
      <c r="B1786" s="9">
        <v>6181</v>
      </c>
      <c r="C1786" s="9" t="s">
        <v>5305</v>
      </c>
      <c r="D1786" s="9" t="s">
        <v>5306</v>
      </c>
      <c r="E1786" s="10">
        <v>6817.21</v>
      </c>
      <c r="F1786" s="10">
        <v>4721413.6619913504</v>
      </c>
      <c r="G1786" s="10">
        <v>5240857.1292118896</v>
      </c>
      <c r="H1786" s="16">
        <v>-9.9114220138768902E-2</v>
      </c>
      <c r="I1786" s="10">
        <v>-519443.467220544</v>
      </c>
      <c r="J1786" s="10">
        <v>692.57271845686898</v>
      </c>
      <c r="K1786" s="10">
        <v>768.768620771825</v>
      </c>
      <c r="L1786" s="10" t="s">
        <v>27</v>
      </c>
      <c r="M1786" s="10" t="s">
        <v>14</v>
      </c>
    </row>
    <row r="1787" spans="1:13" x14ac:dyDescent="0.25">
      <c r="A1787" s="4" t="s">
        <v>5307</v>
      </c>
      <c r="B1787" s="9">
        <v>6182</v>
      </c>
      <c r="C1787" s="9" t="s">
        <v>5308</v>
      </c>
      <c r="D1787" s="9" t="s">
        <v>5309</v>
      </c>
      <c r="E1787" s="10">
        <v>17600.490000000002</v>
      </c>
      <c r="F1787" s="10">
        <v>36523136.305153102</v>
      </c>
      <c r="G1787" s="10">
        <v>33230270.076541599</v>
      </c>
      <c r="H1787" s="16">
        <v>9.9092370330628607E-2</v>
      </c>
      <c r="I1787" s="10">
        <v>3292866.2286114702</v>
      </c>
      <c r="J1787" s="10">
        <v>2075.12042591729</v>
      </c>
      <c r="K1787" s="10">
        <v>1888.03096257784</v>
      </c>
      <c r="L1787" s="10" t="s">
        <v>13</v>
      </c>
      <c r="M1787" s="10" t="s">
        <v>14</v>
      </c>
    </row>
    <row r="1788" spans="1:13" x14ac:dyDescent="0.25">
      <c r="A1788" s="4" t="s">
        <v>5310</v>
      </c>
      <c r="B1788" s="9">
        <v>6183</v>
      </c>
      <c r="C1788" s="9" t="s">
        <v>5311</v>
      </c>
      <c r="D1788" s="9" t="s">
        <v>5312</v>
      </c>
      <c r="E1788" s="10">
        <v>23977.73</v>
      </c>
      <c r="F1788" s="10">
        <v>87636629.219567597</v>
      </c>
      <c r="G1788" s="10">
        <v>83198865.018142</v>
      </c>
      <c r="H1788" s="16">
        <v>5.3339239669410801E-2</v>
      </c>
      <c r="I1788" s="10">
        <v>4437764.2014256297</v>
      </c>
      <c r="J1788" s="10">
        <v>3654.9176765093098</v>
      </c>
      <c r="K1788" s="10">
        <v>3469.8390972849402</v>
      </c>
      <c r="L1788" s="10" t="s">
        <v>13</v>
      </c>
      <c r="M1788" s="10" t="s">
        <v>14</v>
      </c>
    </row>
    <row r="1789" spans="1:13" x14ac:dyDescent="0.25">
      <c r="A1789" s="4" t="s">
        <v>5313</v>
      </c>
      <c r="B1789" s="9">
        <v>6184</v>
      </c>
      <c r="C1789" s="9" t="s">
        <v>5314</v>
      </c>
      <c r="D1789" s="9" t="s">
        <v>5315</v>
      </c>
      <c r="E1789" s="10">
        <v>17087.080000000002</v>
      </c>
      <c r="F1789" s="10">
        <v>84974864.461476102</v>
      </c>
      <c r="G1789" s="10">
        <v>86328421.9944181</v>
      </c>
      <c r="H1789" s="16">
        <v>-1.5679164540150201E-2</v>
      </c>
      <c r="I1789" s="10">
        <v>-1353557.5329420001</v>
      </c>
      <c r="J1789" s="10">
        <v>4973.0477332274504</v>
      </c>
      <c r="K1789" s="10">
        <v>5052.2629960425102</v>
      </c>
      <c r="L1789" s="10" t="s">
        <v>13</v>
      </c>
      <c r="M1789" s="10" t="s">
        <v>14</v>
      </c>
    </row>
    <row r="1790" spans="1:13" x14ac:dyDescent="0.25">
      <c r="A1790" s="4" t="s">
        <v>5316</v>
      </c>
      <c r="B1790" s="9">
        <v>6185</v>
      </c>
      <c r="C1790" s="9" t="s">
        <v>5317</v>
      </c>
      <c r="D1790" s="9" t="s">
        <v>5318</v>
      </c>
      <c r="E1790" s="10">
        <v>3125.02</v>
      </c>
      <c r="F1790" s="10">
        <v>20732626.670886699</v>
      </c>
      <c r="G1790" s="10">
        <v>23176746.5205318</v>
      </c>
      <c r="H1790" s="16">
        <v>-0.105455692302624</v>
      </c>
      <c r="I1790" s="10">
        <v>-2444119.8496451201</v>
      </c>
      <c r="J1790" s="10">
        <v>6634.3980745360795</v>
      </c>
      <c r="K1790" s="10">
        <v>7416.5114208970999</v>
      </c>
      <c r="L1790" s="10" t="s">
        <v>13</v>
      </c>
      <c r="M1790" s="10" t="s">
        <v>14</v>
      </c>
    </row>
    <row r="1791" spans="1:13" x14ac:dyDescent="0.25">
      <c r="A1791" s="4" t="s">
        <v>5319</v>
      </c>
      <c r="B1791" s="9">
        <v>6186</v>
      </c>
      <c r="C1791" s="9" t="s">
        <v>5320</v>
      </c>
      <c r="D1791" s="9" t="s">
        <v>5321</v>
      </c>
      <c r="E1791" s="10">
        <v>36340.22</v>
      </c>
      <c r="F1791" s="10">
        <v>29673414.181128599</v>
      </c>
      <c r="G1791" s="10">
        <v>32253502.7216736</v>
      </c>
      <c r="H1791" s="16">
        <v>-7.9994057166734994E-2</v>
      </c>
      <c r="I1791" s="10">
        <v>-2580088.5405450002</v>
      </c>
      <c r="J1791" s="10">
        <v>816.54470394314103</v>
      </c>
      <c r="K1791" s="10">
        <v>887.54285806947803</v>
      </c>
      <c r="L1791" s="10" t="s">
        <v>13</v>
      </c>
      <c r="M1791" s="10" t="s">
        <v>14</v>
      </c>
    </row>
    <row r="1792" spans="1:13" x14ac:dyDescent="0.25">
      <c r="A1792" s="4" t="s">
        <v>5322</v>
      </c>
      <c r="B1792" s="9">
        <v>6187</v>
      </c>
      <c r="C1792" s="9" t="s">
        <v>5323</v>
      </c>
      <c r="D1792" s="9" t="s">
        <v>5324</v>
      </c>
      <c r="E1792" s="10">
        <v>2912.49</v>
      </c>
      <c r="F1792" s="10">
        <v>4975804.7354916604</v>
      </c>
      <c r="G1792" s="10">
        <v>5453157.4444626803</v>
      </c>
      <c r="H1792" s="16">
        <v>-8.7536938706170297E-2</v>
      </c>
      <c r="I1792" s="10">
        <v>-477352.708971026</v>
      </c>
      <c r="J1792" s="10">
        <v>1708.4366763462399</v>
      </c>
      <c r="K1792" s="10">
        <v>1872.3351649147901</v>
      </c>
      <c r="L1792" s="10" t="s">
        <v>13</v>
      </c>
      <c r="M1792" s="10" t="s">
        <v>14</v>
      </c>
    </row>
    <row r="1793" spans="1:13" x14ac:dyDescent="0.25">
      <c r="A1793" s="4" t="s">
        <v>5325</v>
      </c>
      <c r="B1793" s="9">
        <v>6188</v>
      </c>
      <c r="C1793" s="9" t="s">
        <v>5326</v>
      </c>
      <c r="D1793" s="9" t="s">
        <v>5327</v>
      </c>
      <c r="E1793" s="10">
        <v>2178.75</v>
      </c>
      <c r="F1793" s="10">
        <v>7674121.4340917403</v>
      </c>
      <c r="G1793" s="10">
        <v>7848314.5235760696</v>
      </c>
      <c r="H1793" s="16">
        <v>-2.2194967971920099E-2</v>
      </c>
      <c r="I1793" s="10">
        <v>-174193.08948432701</v>
      </c>
      <c r="J1793" s="10">
        <v>3522.2588337770499</v>
      </c>
      <c r="K1793" s="10">
        <v>3602.2097641198202</v>
      </c>
      <c r="L1793" s="10" t="s">
        <v>13</v>
      </c>
      <c r="M1793" s="10" t="s">
        <v>14</v>
      </c>
    </row>
    <row r="1794" spans="1:13" x14ac:dyDescent="0.25">
      <c r="A1794" s="4" t="s">
        <v>5328</v>
      </c>
      <c r="B1794" s="9">
        <v>6189</v>
      </c>
      <c r="C1794" s="9" t="s">
        <v>5329</v>
      </c>
      <c r="D1794" s="9" t="s">
        <v>5330</v>
      </c>
      <c r="E1794" s="10">
        <v>688.77</v>
      </c>
      <c r="F1794" s="10">
        <v>3594281.5290505402</v>
      </c>
      <c r="G1794" s="10">
        <v>3946940.5700924802</v>
      </c>
      <c r="H1794" s="16">
        <v>-8.9349974943676205E-2</v>
      </c>
      <c r="I1794" s="10">
        <v>-352659.04104194202</v>
      </c>
      <c r="J1794" s="10">
        <v>5218.4060412772596</v>
      </c>
      <c r="K1794" s="10">
        <v>5730.4188191885296</v>
      </c>
      <c r="L1794" s="10" t="s">
        <v>13</v>
      </c>
      <c r="M1794" s="10" t="s">
        <v>14</v>
      </c>
    </row>
    <row r="1795" spans="1:13" x14ac:dyDescent="0.25">
      <c r="A1795" s="4" t="s">
        <v>5331</v>
      </c>
      <c r="B1795" s="9">
        <v>6190</v>
      </c>
      <c r="C1795" s="9" t="s">
        <v>5332</v>
      </c>
      <c r="D1795" s="9" t="s">
        <v>5333</v>
      </c>
      <c r="E1795" s="10">
        <v>176.09</v>
      </c>
      <c r="F1795" s="10">
        <v>1153293.9434694401</v>
      </c>
      <c r="G1795" s="10">
        <v>1490123.7848627099</v>
      </c>
      <c r="H1795" s="16">
        <v>-0.22604151736582101</v>
      </c>
      <c r="I1795" s="10">
        <v>-336829.84139326599</v>
      </c>
      <c r="J1795" s="10">
        <v>6549.4573426625002</v>
      </c>
      <c r="K1795" s="10">
        <v>8462.2851091073098</v>
      </c>
      <c r="L1795" s="10" t="s">
        <v>27</v>
      </c>
      <c r="M1795" s="10" t="s">
        <v>84</v>
      </c>
    </row>
    <row r="1796" spans="1:13" x14ac:dyDescent="0.25">
      <c r="A1796" s="4" t="s">
        <v>5334</v>
      </c>
      <c r="B1796" s="9">
        <v>6191</v>
      </c>
      <c r="C1796" s="9" t="s">
        <v>5335</v>
      </c>
      <c r="D1796" s="9" t="s">
        <v>5336</v>
      </c>
      <c r="E1796" s="10">
        <v>2412.48</v>
      </c>
      <c r="F1796" s="10">
        <v>1416632.5246846799</v>
      </c>
      <c r="G1796" s="10">
        <v>1515921.24054719</v>
      </c>
      <c r="H1796" s="16">
        <v>-6.5497278622910798E-2</v>
      </c>
      <c r="I1796" s="10">
        <v>-99288.715862507699</v>
      </c>
      <c r="J1796" s="10">
        <v>587.21005964181302</v>
      </c>
      <c r="K1796" s="10">
        <v>628.36634523278497</v>
      </c>
      <c r="L1796" s="10" t="s">
        <v>13</v>
      </c>
      <c r="M1796" s="10" t="s">
        <v>14</v>
      </c>
    </row>
    <row r="1797" spans="1:13" x14ac:dyDescent="0.25">
      <c r="A1797" s="4" t="s">
        <v>5337</v>
      </c>
      <c r="B1797" s="9">
        <v>6192</v>
      </c>
      <c r="C1797" s="9" t="s">
        <v>5338</v>
      </c>
      <c r="D1797" s="9" t="s">
        <v>5339</v>
      </c>
      <c r="E1797" s="10">
        <v>3585.81</v>
      </c>
      <c r="F1797" s="10">
        <v>3351906.7516306401</v>
      </c>
      <c r="G1797" s="10">
        <v>3933813.2226659302</v>
      </c>
      <c r="H1797" s="16">
        <v>-0.147924275530533</v>
      </c>
      <c r="I1797" s="10">
        <v>-581906.47103528702</v>
      </c>
      <c r="J1797" s="10">
        <v>934.76975958866694</v>
      </c>
      <c r="K1797" s="10">
        <v>1097.0501009997499</v>
      </c>
      <c r="L1797" s="10" t="s">
        <v>13</v>
      </c>
      <c r="M1797" s="10" t="s">
        <v>14</v>
      </c>
    </row>
    <row r="1798" spans="1:13" x14ac:dyDescent="0.25">
      <c r="A1798" s="4" t="s">
        <v>5340</v>
      </c>
      <c r="B1798" s="9">
        <v>6193</v>
      </c>
      <c r="C1798" s="9" t="s">
        <v>5341</v>
      </c>
      <c r="D1798" s="9" t="s">
        <v>5342</v>
      </c>
      <c r="E1798" s="10">
        <v>1502.57</v>
      </c>
      <c r="F1798" s="10">
        <v>4885345.5787347602</v>
      </c>
      <c r="G1798" s="10">
        <v>5110160.3782511</v>
      </c>
      <c r="H1798" s="16">
        <v>-4.3993687648856403E-2</v>
      </c>
      <c r="I1798" s="10">
        <v>-224814.79951634101</v>
      </c>
      <c r="J1798" s="10">
        <v>3251.3264465114798</v>
      </c>
      <c r="K1798" s="10">
        <v>3400.9466302741998</v>
      </c>
      <c r="L1798" s="10" t="s">
        <v>27</v>
      </c>
      <c r="M1798" s="10" t="s">
        <v>89</v>
      </c>
    </row>
    <row r="1799" spans="1:13" x14ac:dyDescent="0.25">
      <c r="A1799" s="4" t="s">
        <v>5343</v>
      </c>
      <c r="B1799" s="9">
        <v>6194</v>
      </c>
      <c r="C1799" s="9" t="s">
        <v>5344</v>
      </c>
      <c r="D1799" s="9" t="s">
        <v>5345</v>
      </c>
      <c r="E1799" s="10">
        <v>1561.74</v>
      </c>
      <c r="F1799" s="10">
        <v>8656948.7556067202</v>
      </c>
      <c r="G1799" s="10">
        <v>8074567.6700600497</v>
      </c>
      <c r="H1799" s="16">
        <v>7.2125358204142107E-2</v>
      </c>
      <c r="I1799" s="10">
        <v>582381.08554666606</v>
      </c>
      <c r="J1799" s="10">
        <v>5543.1433885324795</v>
      </c>
      <c r="K1799" s="10">
        <v>5170.2381126564296</v>
      </c>
      <c r="L1799" s="10" t="s">
        <v>27</v>
      </c>
      <c r="M1799" s="10" t="s">
        <v>43</v>
      </c>
    </row>
    <row r="1800" spans="1:13" x14ac:dyDescent="0.25">
      <c r="A1800" s="4" t="s">
        <v>5346</v>
      </c>
      <c r="B1800" s="9">
        <v>6195</v>
      </c>
      <c r="C1800" s="9" t="s">
        <v>5347</v>
      </c>
      <c r="D1800" s="9" t="s">
        <v>5348</v>
      </c>
      <c r="E1800" s="10">
        <v>1284.1500000000001</v>
      </c>
      <c r="F1800" s="10">
        <v>10123394.2239374</v>
      </c>
      <c r="G1800" s="10">
        <v>9687564.5193581097</v>
      </c>
      <c r="H1800" s="16">
        <v>4.4988573104043798E-2</v>
      </c>
      <c r="I1800" s="10">
        <v>435829.70457928302</v>
      </c>
      <c r="J1800" s="10">
        <v>7883.3424630591298</v>
      </c>
      <c r="K1800" s="10">
        <v>7543.9508775128297</v>
      </c>
      <c r="L1800" s="10" t="s">
        <v>13</v>
      </c>
      <c r="M1800" s="10" t="s">
        <v>71</v>
      </c>
    </row>
    <row r="1801" spans="1:13" x14ac:dyDescent="0.25">
      <c r="A1801" s="4" t="s">
        <v>5349</v>
      </c>
      <c r="B1801" s="9">
        <v>6196</v>
      </c>
      <c r="C1801" s="9" t="s">
        <v>5350</v>
      </c>
      <c r="D1801" s="9" t="s">
        <v>5351</v>
      </c>
      <c r="E1801" s="10">
        <v>2439.04</v>
      </c>
      <c r="F1801" s="10">
        <v>2209430.1855357001</v>
      </c>
      <c r="G1801" s="10">
        <v>1573245.5690884499</v>
      </c>
      <c r="H1801" s="16">
        <v>0.40437718621121499</v>
      </c>
      <c r="I1801" s="10">
        <v>636184.61644724896</v>
      </c>
      <c r="J1801" s="10">
        <v>905.86057856193395</v>
      </c>
      <c r="K1801" s="10">
        <v>645.02655515631204</v>
      </c>
      <c r="L1801" s="10" t="s">
        <v>13</v>
      </c>
      <c r="M1801" s="10" t="s">
        <v>71</v>
      </c>
    </row>
    <row r="1802" spans="1:13" x14ac:dyDescent="0.25">
      <c r="A1802" s="4" t="s">
        <v>5352</v>
      </c>
      <c r="B1802" s="9">
        <v>6197</v>
      </c>
      <c r="C1802" s="9" t="s">
        <v>5353</v>
      </c>
      <c r="D1802" s="9" t="s">
        <v>5354</v>
      </c>
      <c r="E1802" s="10">
        <v>11711.53</v>
      </c>
      <c r="F1802" s="10">
        <v>8186731.7997931195</v>
      </c>
      <c r="G1802" s="10">
        <v>9479702.5903420299</v>
      </c>
      <c r="H1802" s="16">
        <v>-0.136393602882246</v>
      </c>
      <c r="I1802" s="10">
        <v>-1292970.7905489099</v>
      </c>
      <c r="J1802" s="10">
        <v>699.03179172944294</v>
      </c>
      <c r="K1802" s="10">
        <v>809.43331830615102</v>
      </c>
      <c r="L1802" s="10" t="s">
        <v>88</v>
      </c>
      <c r="M1802" s="10" t="s">
        <v>14</v>
      </c>
    </row>
    <row r="1803" spans="1:13" x14ac:dyDescent="0.25">
      <c r="A1803" s="4" t="s">
        <v>5355</v>
      </c>
      <c r="B1803" s="9">
        <v>6198</v>
      </c>
      <c r="C1803" s="9" t="s">
        <v>5356</v>
      </c>
      <c r="D1803" s="9" t="s">
        <v>5357</v>
      </c>
      <c r="E1803" s="10">
        <v>4075.74</v>
      </c>
      <c r="F1803" s="10">
        <v>9417257.49247941</v>
      </c>
      <c r="G1803" s="10">
        <v>7832936.2083034897</v>
      </c>
      <c r="H1803" s="16">
        <v>0.20226403510045499</v>
      </c>
      <c r="I1803" s="10">
        <v>1584321.2841759201</v>
      </c>
      <c r="J1803" s="10">
        <v>2310.56384668291</v>
      </c>
      <c r="K1803" s="10">
        <v>1921.8439371263801</v>
      </c>
      <c r="L1803" s="10" t="s">
        <v>13</v>
      </c>
      <c r="M1803" s="10" t="s">
        <v>14</v>
      </c>
    </row>
    <row r="1804" spans="1:13" x14ac:dyDescent="0.25">
      <c r="A1804" s="4" t="s">
        <v>5358</v>
      </c>
      <c r="B1804" s="9">
        <v>6199</v>
      </c>
      <c r="C1804" s="9" t="s">
        <v>5359</v>
      </c>
      <c r="D1804" s="9" t="s">
        <v>5360</v>
      </c>
      <c r="E1804" s="10">
        <v>3925.61</v>
      </c>
      <c r="F1804" s="10">
        <v>8430606.2861921601</v>
      </c>
      <c r="G1804" s="10">
        <v>8677768.7618938591</v>
      </c>
      <c r="H1804" s="16">
        <v>-2.84822611069157E-2</v>
      </c>
      <c r="I1804" s="10">
        <v>-247162.475701697</v>
      </c>
      <c r="J1804" s="10">
        <v>2147.5914026589899</v>
      </c>
      <c r="K1804" s="10">
        <v>2210.5529489413998</v>
      </c>
      <c r="L1804" s="10" t="s">
        <v>13</v>
      </c>
      <c r="M1804" s="10" t="s">
        <v>71</v>
      </c>
    </row>
    <row r="1805" spans="1:13" x14ac:dyDescent="0.25">
      <c r="A1805" s="4" t="s">
        <v>5361</v>
      </c>
      <c r="B1805" s="9">
        <v>6200</v>
      </c>
      <c r="C1805" s="9" t="s">
        <v>5362</v>
      </c>
      <c r="D1805" s="9" t="s">
        <v>5363</v>
      </c>
      <c r="E1805" s="10">
        <v>2818.04</v>
      </c>
      <c r="F1805" s="10">
        <v>12518415.7192987</v>
      </c>
      <c r="G1805" s="10">
        <v>10853964.5667427</v>
      </c>
      <c r="H1805" s="16">
        <v>0.15334960256420699</v>
      </c>
      <c r="I1805" s="10">
        <v>1664451.15255598</v>
      </c>
      <c r="J1805" s="10">
        <v>4442.2420261240604</v>
      </c>
      <c r="K1805" s="10">
        <v>3851.6006042294198</v>
      </c>
      <c r="L1805" s="10" t="s">
        <v>13</v>
      </c>
      <c r="M1805" s="10" t="s">
        <v>14</v>
      </c>
    </row>
    <row r="1806" spans="1:13" x14ac:dyDescent="0.25">
      <c r="A1806" s="4" t="s">
        <v>5364</v>
      </c>
      <c r="B1806" s="9">
        <v>6201</v>
      </c>
      <c r="C1806" s="9" t="s">
        <v>5365</v>
      </c>
      <c r="D1806" s="9" t="s">
        <v>5366</v>
      </c>
      <c r="E1806" s="10">
        <v>1243.99</v>
      </c>
      <c r="F1806" s="10">
        <v>9716309.1408872493</v>
      </c>
      <c r="G1806" s="10">
        <v>7972542.52917038</v>
      </c>
      <c r="H1806" s="16">
        <v>0.218721518930338</v>
      </c>
      <c r="I1806" s="10">
        <v>1743766.61171687</v>
      </c>
      <c r="J1806" s="10">
        <v>7810.6006807829999</v>
      </c>
      <c r="K1806" s="10">
        <v>6408.8477633826496</v>
      </c>
      <c r="L1806" s="10" t="s">
        <v>13</v>
      </c>
      <c r="M1806" s="10" t="s">
        <v>14</v>
      </c>
    </row>
    <row r="1807" spans="1:13" x14ac:dyDescent="0.25">
      <c r="A1807" s="4" t="s">
        <v>5367</v>
      </c>
      <c r="B1807" s="9">
        <v>6202</v>
      </c>
      <c r="C1807" s="9" t="s">
        <v>5368</v>
      </c>
      <c r="D1807" s="9" t="s">
        <v>5369</v>
      </c>
      <c r="E1807" s="10">
        <v>447.19</v>
      </c>
      <c r="F1807" s="10">
        <v>5774489.5309877498</v>
      </c>
      <c r="G1807" s="10">
        <v>5298586.6238504704</v>
      </c>
      <c r="H1807" s="16">
        <v>8.9816953259780299E-2</v>
      </c>
      <c r="I1807" s="10">
        <v>475902.90713727602</v>
      </c>
      <c r="J1807" s="10">
        <v>12912.832422432901</v>
      </c>
      <c r="K1807" s="10">
        <v>11848.625022586501</v>
      </c>
      <c r="L1807" s="10" t="s">
        <v>13</v>
      </c>
      <c r="M1807" s="10" t="s">
        <v>297</v>
      </c>
    </row>
    <row r="1808" spans="1:13" x14ac:dyDescent="0.25">
      <c r="A1808" s="4" t="s">
        <v>5370</v>
      </c>
      <c r="B1808" s="9">
        <v>6203</v>
      </c>
      <c r="C1808" s="9" t="s">
        <v>5371</v>
      </c>
      <c r="D1808" s="9" t="s">
        <v>5372</v>
      </c>
      <c r="E1808" s="10">
        <v>2840.8</v>
      </c>
      <c r="F1808" s="10">
        <v>1908435.9629374</v>
      </c>
      <c r="G1808" s="10">
        <v>2188751.8074807902</v>
      </c>
      <c r="H1808" s="16">
        <v>-0.12807109677091799</v>
      </c>
      <c r="I1808" s="10">
        <v>-280315.84454339498</v>
      </c>
      <c r="J1808" s="10">
        <v>671.79525589179104</v>
      </c>
      <c r="K1808" s="10">
        <v>770.47022228977596</v>
      </c>
      <c r="L1808" s="10" t="s">
        <v>13</v>
      </c>
      <c r="M1808" s="10" t="s">
        <v>14</v>
      </c>
    </row>
    <row r="1809" spans="1:13" x14ac:dyDescent="0.25">
      <c r="A1809" s="4" t="s">
        <v>5373</v>
      </c>
      <c r="B1809" s="9">
        <v>6204</v>
      </c>
      <c r="C1809" s="9" t="s">
        <v>5374</v>
      </c>
      <c r="D1809" s="9" t="s">
        <v>5375</v>
      </c>
      <c r="E1809" s="10">
        <v>818.82</v>
      </c>
      <c r="F1809" s="10">
        <v>1566923.8661829601</v>
      </c>
      <c r="G1809" s="10">
        <v>1688658.25236251</v>
      </c>
      <c r="H1809" s="16">
        <v>-7.20894153741507E-2</v>
      </c>
      <c r="I1809" s="10">
        <v>-121734.386179548</v>
      </c>
      <c r="J1809" s="10">
        <v>1913.6365332832099</v>
      </c>
      <c r="K1809" s="10">
        <v>2062.3070422834198</v>
      </c>
      <c r="L1809" s="10" t="s">
        <v>13</v>
      </c>
      <c r="M1809" s="10" t="s">
        <v>43</v>
      </c>
    </row>
    <row r="1810" spans="1:13" x14ac:dyDescent="0.25">
      <c r="A1810" s="4" t="s">
        <v>5376</v>
      </c>
      <c r="B1810" s="9">
        <v>6205</v>
      </c>
      <c r="C1810" s="9" t="s">
        <v>5377</v>
      </c>
      <c r="D1810" s="9" t="s">
        <v>5378</v>
      </c>
      <c r="E1810" s="10">
        <v>314.41000000000003</v>
      </c>
      <c r="F1810" s="10">
        <v>1231957.1843874</v>
      </c>
      <c r="G1810" s="10">
        <v>1260653.10713283</v>
      </c>
      <c r="H1810" s="16">
        <v>-2.2762743044117899E-2</v>
      </c>
      <c r="I1810" s="10">
        <v>-28695.9227454334</v>
      </c>
      <c r="J1810" s="10">
        <v>3918.3142533233699</v>
      </c>
      <c r="K1810" s="10">
        <v>4009.5833692720798</v>
      </c>
      <c r="L1810" s="10" t="s">
        <v>27</v>
      </c>
      <c r="M1810" s="10" t="s">
        <v>43</v>
      </c>
    </row>
    <row r="1811" spans="1:13" x14ac:dyDescent="0.25">
      <c r="A1811" s="4" t="s">
        <v>5379</v>
      </c>
      <c r="B1811" s="9">
        <v>6208</v>
      </c>
      <c r="C1811" s="9" t="s">
        <v>5380</v>
      </c>
      <c r="D1811" s="9" t="s">
        <v>5381</v>
      </c>
      <c r="E1811" s="10">
        <v>1291.4000000000001</v>
      </c>
      <c r="F1811" s="10">
        <v>956966.76032801997</v>
      </c>
      <c r="G1811" s="10">
        <v>1095734.03759606</v>
      </c>
      <c r="H1811" s="16">
        <v>-0.12664321131474399</v>
      </c>
      <c r="I1811" s="10">
        <v>-138767.27726803499</v>
      </c>
      <c r="J1811" s="10">
        <v>741.03047880441397</v>
      </c>
      <c r="K1811" s="10">
        <v>848.48539383309196</v>
      </c>
      <c r="L1811" s="10" t="s">
        <v>13</v>
      </c>
      <c r="M1811" s="10" t="s">
        <v>14</v>
      </c>
    </row>
    <row r="1812" spans="1:13" x14ac:dyDescent="0.25">
      <c r="A1812" s="4" t="s">
        <v>5382</v>
      </c>
      <c r="B1812" s="9">
        <v>6209</v>
      </c>
      <c r="C1812" s="9" t="s">
        <v>5383</v>
      </c>
      <c r="D1812" s="9" t="s">
        <v>5384</v>
      </c>
      <c r="E1812" s="10">
        <v>26485.42</v>
      </c>
      <c r="F1812" s="10">
        <v>19121084.8140921</v>
      </c>
      <c r="G1812" s="10">
        <v>17877046.024022698</v>
      </c>
      <c r="H1812" s="16">
        <v>6.9588610355295399E-2</v>
      </c>
      <c r="I1812" s="10">
        <v>1244038.7900694001</v>
      </c>
      <c r="J1812" s="10">
        <v>721.94757772737103</v>
      </c>
      <c r="K1812" s="10">
        <v>674.97687497584297</v>
      </c>
      <c r="L1812" s="10" t="s">
        <v>27</v>
      </c>
      <c r="M1812" s="10" t="s">
        <v>14</v>
      </c>
    </row>
    <row r="1813" spans="1:13" x14ac:dyDescent="0.25">
      <c r="A1813" s="4" t="s">
        <v>5385</v>
      </c>
      <c r="B1813" s="9">
        <v>6210</v>
      </c>
      <c r="C1813" s="9" t="s">
        <v>5386</v>
      </c>
      <c r="D1813" s="9" t="s">
        <v>5387</v>
      </c>
      <c r="E1813" s="10">
        <v>225.31</v>
      </c>
      <c r="F1813" s="10">
        <v>216294.47745968</v>
      </c>
      <c r="G1813" s="10">
        <v>208385.755647546</v>
      </c>
      <c r="H1813" s="16">
        <v>3.7952314867005302E-2</v>
      </c>
      <c r="I1813" s="10">
        <v>7908.7218121344904</v>
      </c>
      <c r="J1813" s="10">
        <v>959.98614113745498</v>
      </c>
      <c r="K1813" s="10">
        <v>924.88462850093401</v>
      </c>
      <c r="L1813" s="10" t="s">
        <v>27</v>
      </c>
      <c r="M1813" s="10" t="s">
        <v>71</v>
      </c>
    </row>
    <row r="1814" spans="1:13" x14ac:dyDescent="0.25">
      <c r="A1814" s="4" t="s">
        <v>5388</v>
      </c>
      <c r="B1814" s="9">
        <v>6327</v>
      </c>
      <c r="C1814" s="9" t="s">
        <v>5389</v>
      </c>
      <c r="D1814" s="9" t="s">
        <v>5390</v>
      </c>
      <c r="E1814" s="10">
        <v>794.9</v>
      </c>
      <c r="F1814" s="10">
        <v>4802533.4581605401</v>
      </c>
      <c r="G1814" s="10">
        <v>4282160.6429896299</v>
      </c>
      <c r="H1814" s="16">
        <v>0.12152108679594199</v>
      </c>
      <c r="I1814" s="10">
        <v>520372.81517090899</v>
      </c>
      <c r="J1814" s="10">
        <v>6041.6825489502298</v>
      </c>
      <c r="K1814" s="10">
        <v>5387.0432041635804</v>
      </c>
      <c r="L1814" s="10" t="s">
        <v>27</v>
      </c>
      <c r="M1814" s="10" t="s">
        <v>14</v>
      </c>
    </row>
    <row r="1815" spans="1:13" x14ac:dyDescent="0.25">
      <c r="A1815" s="4" t="s">
        <v>5391</v>
      </c>
      <c r="B1815" s="9">
        <v>6328</v>
      </c>
      <c r="C1815" s="9" t="s">
        <v>5392</v>
      </c>
      <c r="D1815" s="9" t="s">
        <v>5393</v>
      </c>
      <c r="E1815" s="10">
        <v>879.15</v>
      </c>
      <c r="F1815" s="10">
        <v>7557206.4337200997</v>
      </c>
      <c r="G1815" s="10">
        <v>6703249.51168322</v>
      </c>
      <c r="H1815" s="16">
        <v>0.127394470480102</v>
      </c>
      <c r="I1815" s="10">
        <v>853956.922036884</v>
      </c>
      <c r="J1815" s="10">
        <v>8596.0375746119607</v>
      </c>
      <c r="K1815" s="10">
        <v>7624.6937515591399</v>
      </c>
      <c r="L1815" s="10" t="s">
        <v>27</v>
      </c>
      <c r="M1815" s="10" t="s">
        <v>71</v>
      </c>
    </row>
    <row r="1816" spans="1:13" x14ac:dyDescent="0.25">
      <c r="A1816" s="4" t="s">
        <v>5394</v>
      </c>
      <c r="B1816" s="9">
        <v>6329</v>
      </c>
      <c r="C1816" s="9" t="s">
        <v>5395</v>
      </c>
      <c r="D1816" s="9" t="s">
        <v>5396</v>
      </c>
      <c r="E1816" s="10">
        <v>835.98</v>
      </c>
      <c r="F1816" s="10">
        <v>11240245.4559233</v>
      </c>
      <c r="G1816" s="10">
        <v>10195447.481678899</v>
      </c>
      <c r="H1816" s="16">
        <v>0.102476911986637</v>
      </c>
      <c r="I1816" s="10">
        <v>1044797.97424438</v>
      </c>
      <c r="J1816" s="10">
        <v>13445.5913489836</v>
      </c>
      <c r="K1816" s="10">
        <v>12195.8031073457</v>
      </c>
      <c r="L1816" s="10" t="s">
        <v>27</v>
      </c>
      <c r="M1816" s="10" t="s">
        <v>14</v>
      </c>
    </row>
    <row r="1817" spans="1:13" x14ac:dyDescent="0.25">
      <c r="A1817" s="4" t="s">
        <v>5397</v>
      </c>
      <c r="B1817" s="9">
        <v>6330</v>
      </c>
      <c r="C1817" s="9" t="s">
        <v>5398</v>
      </c>
      <c r="D1817" s="9" t="s">
        <v>5399</v>
      </c>
      <c r="E1817" s="10">
        <v>563.39</v>
      </c>
      <c r="F1817" s="10">
        <v>14719477.6421408</v>
      </c>
      <c r="G1817" s="10">
        <v>14156678.770204799</v>
      </c>
      <c r="H1817" s="16">
        <v>3.9755007588396798E-2</v>
      </c>
      <c r="I1817" s="10">
        <v>562798.87193598796</v>
      </c>
      <c r="J1817" s="10">
        <v>26126.622130568099</v>
      </c>
      <c r="K1817" s="10">
        <v>25127.6713647824</v>
      </c>
      <c r="L1817" s="10" t="s">
        <v>13</v>
      </c>
      <c r="M1817" s="10" t="s">
        <v>14</v>
      </c>
    </row>
    <row r="1818" spans="1:13" x14ac:dyDescent="0.25">
      <c r="A1818" s="4" t="s">
        <v>5400</v>
      </c>
      <c r="B1818" s="9">
        <v>6331</v>
      </c>
      <c r="C1818" s="9" t="s">
        <v>5401</v>
      </c>
      <c r="D1818" s="9" t="s">
        <v>5402</v>
      </c>
      <c r="E1818" s="10">
        <v>2551.1799999999998</v>
      </c>
      <c r="F1818" s="10">
        <v>9155778.7274705004</v>
      </c>
      <c r="G1818" s="10">
        <v>7991811.8792956797</v>
      </c>
      <c r="H1818" s="16">
        <v>0.14564492580090599</v>
      </c>
      <c r="I1818" s="10">
        <v>1163966.84817482</v>
      </c>
      <c r="J1818" s="10">
        <v>3588.8407432915401</v>
      </c>
      <c r="K1818" s="10">
        <v>3132.5942815856502</v>
      </c>
      <c r="L1818" s="10" t="s">
        <v>27</v>
      </c>
      <c r="M1818" s="10" t="s">
        <v>14</v>
      </c>
    </row>
    <row r="1819" spans="1:13" x14ac:dyDescent="0.25">
      <c r="A1819" s="4" t="s">
        <v>5403</v>
      </c>
      <c r="B1819" s="9">
        <v>6332</v>
      </c>
      <c r="C1819" s="9" t="s">
        <v>5404</v>
      </c>
      <c r="D1819" s="9" t="s">
        <v>5405</v>
      </c>
      <c r="E1819" s="10">
        <v>733.15</v>
      </c>
      <c r="F1819" s="10">
        <v>3985195.6798000801</v>
      </c>
      <c r="G1819" s="10">
        <v>3703144.7639492801</v>
      </c>
      <c r="H1819" s="16">
        <v>7.6165241660712604E-2</v>
      </c>
      <c r="I1819" s="10">
        <v>282050.9158508</v>
      </c>
      <c r="J1819" s="10">
        <v>5435.7166743505204</v>
      </c>
      <c r="K1819" s="10">
        <v>5051.0056113336695</v>
      </c>
      <c r="L1819" s="10" t="s">
        <v>27</v>
      </c>
      <c r="M1819" s="10" t="s">
        <v>14</v>
      </c>
    </row>
    <row r="1820" spans="1:13" x14ac:dyDescent="0.25">
      <c r="A1820" s="4" t="s">
        <v>5406</v>
      </c>
      <c r="B1820" s="9">
        <v>6333</v>
      </c>
      <c r="C1820" s="9" t="s">
        <v>5407</v>
      </c>
      <c r="D1820" s="9" t="s">
        <v>5408</v>
      </c>
      <c r="E1820" s="10">
        <v>450.18</v>
      </c>
      <c r="F1820" s="10">
        <v>4718612.1147884401</v>
      </c>
      <c r="G1820" s="10">
        <v>4301424.9733359599</v>
      </c>
      <c r="H1820" s="16">
        <v>9.69881246420847E-2</v>
      </c>
      <c r="I1820" s="10">
        <v>417187.14145248401</v>
      </c>
      <c r="J1820" s="10">
        <v>10481.612054708001</v>
      </c>
      <c r="K1820" s="10">
        <v>9554.9002028876293</v>
      </c>
      <c r="L1820" s="10" t="s">
        <v>13</v>
      </c>
      <c r="M1820" s="10" t="s">
        <v>71</v>
      </c>
    </row>
    <row r="1821" spans="1:13" x14ac:dyDescent="0.25">
      <c r="A1821" s="4" t="s">
        <v>5409</v>
      </c>
      <c r="B1821" s="9">
        <v>6334</v>
      </c>
      <c r="C1821" s="9" t="s">
        <v>5410</v>
      </c>
      <c r="D1821" s="9" t="s">
        <v>5411</v>
      </c>
      <c r="E1821" s="10">
        <v>224.19</v>
      </c>
      <c r="F1821" s="10">
        <v>4701708.2834326597</v>
      </c>
      <c r="G1821" s="10">
        <v>4718167.3852614798</v>
      </c>
      <c r="H1821" s="16">
        <v>-3.4884522919283998E-3</v>
      </c>
      <c r="I1821" s="10">
        <v>-16459.1018288173</v>
      </c>
      <c r="J1821" s="10">
        <v>20971.9803891015</v>
      </c>
      <c r="K1821" s="10">
        <v>21045.396249883899</v>
      </c>
      <c r="L1821" s="10" t="s">
        <v>27</v>
      </c>
      <c r="M1821" s="10" t="s">
        <v>71</v>
      </c>
    </row>
    <row r="1822" spans="1:13" x14ac:dyDescent="0.25">
      <c r="A1822" s="4" t="s">
        <v>5412</v>
      </c>
      <c r="B1822" s="9">
        <v>6335</v>
      </c>
      <c r="C1822" s="9" t="s">
        <v>5413</v>
      </c>
      <c r="D1822" s="9" t="s">
        <v>5414</v>
      </c>
      <c r="E1822" s="10">
        <v>3250.25</v>
      </c>
      <c r="F1822" s="10">
        <v>5409618.2627334502</v>
      </c>
      <c r="G1822" s="10">
        <v>7013017.3195007397</v>
      </c>
      <c r="H1822" s="16">
        <v>-0.22863184043604201</v>
      </c>
      <c r="I1822" s="10">
        <v>-1603399.05676729</v>
      </c>
      <c r="J1822" s="10">
        <v>1664.36989854117</v>
      </c>
      <c r="K1822" s="10">
        <v>2157.6855071150699</v>
      </c>
      <c r="L1822" s="10" t="s">
        <v>27</v>
      </c>
      <c r="M1822" s="10" t="s">
        <v>14</v>
      </c>
    </row>
    <row r="1823" spans="1:13" x14ac:dyDescent="0.25">
      <c r="A1823" s="4" t="s">
        <v>5415</v>
      </c>
      <c r="B1823" s="9">
        <v>6336</v>
      </c>
      <c r="C1823" s="9" t="s">
        <v>5416</v>
      </c>
      <c r="D1823" s="9" t="s">
        <v>5417</v>
      </c>
      <c r="E1823" s="10">
        <v>757.25</v>
      </c>
      <c r="F1823" s="10">
        <v>3656210.4976162501</v>
      </c>
      <c r="G1823" s="10">
        <v>3814528.4899372798</v>
      </c>
      <c r="H1823" s="16">
        <v>-4.1503948060335499E-2</v>
      </c>
      <c r="I1823" s="10">
        <v>-158317.99232102701</v>
      </c>
      <c r="J1823" s="10">
        <v>4828.2740146797596</v>
      </c>
      <c r="K1823" s="10">
        <v>5037.3436644929398</v>
      </c>
      <c r="L1823" s="10" t="s">
        <v>13</v>
      </c>
      <c r="M1823" s="10" t="s">
        <v>71</v>
      </c>
    </row>
    <row r="1824" spans="1:13" x14ac:dyDescent="0.25">
      <c r="A1824" s="4" t="s">
        <v>5418</v>
      </c>
      <c r="B1824" s="9">
        <v>6337</v>
      </c>
      <c r="C1824" s="9" t="s">
        <v>5419</v>
      </c>
      <c r="D1824" s="9" t="s">
        <v>5420</v>
      </c>
      <c r="E1824" s="10">
        <v>834.66</v>
      </c>
      <c r="F1824" s="10">
        <v>8883605.9009812009</v>
      </c>
      <c r="G1824" s="10">
        <v>8034965.89905285</v>
      </c>
      <c r="H1824" s="16">
        <v>0.105618370082738</v>
      </c>
      <c r="I1824" s="10">
        <v>848640.00192834705</v>
      </c>
      <c r="J1824" s="10">
        <v>10643.3828157348</v>
      </c>
      <c r="K1824" s="10">
        <v>9626.6334783658695</v>
      </c>
      <c r="L1824" s="10" t="s">
        <v>13</v>
      </c>
      <c r="M1824" s="10" t="s">
        <v>14</v>
      </c>
    </row>
    <row r="1825" spans="1:13" x14ac:dyDescent="0.25">
      <c r="A1825" s="4" t="s">
        <v>5421</v>
      </c>
      <c r="B1825" s="9">
        <v>6338</v>
      </c>
      <c r="C1825" s="9" t="s">
        <v>5422</v>
      </c>
      <c r="D1825" s="9" t="s">
        <v>5423</v>
      </c>
      <c r="E1825" s="10">
        <v>469.95</v>
      </c>
      <c r="F1825" s="10">
        <v>10294221.7536119</v>
      </c>
      <c r="G1825" s="10">
        <v>9826093.3318281006</v>
      </c>
      <c r="H1825" s="16">
        <v>4.7641357147243199E-2</v>
      </c>
      <c r="I1825" s="10">
        <v>468128.42178376601</v>
      </c>
      <c r="J1825" s="10">
        <v>21904.9297874494</v>
      </c>
      <c r="K1825" s="10">
        <v>20908.805898134</v>
      </c>
      <c r="L1825" s="10" t="s">
        <v>27</v>
      </c>
      <c r="M1825" s="10" t="s">
        <v>14</v>
      </c>
    </row>
    <row r="1826" spans="1:13" x14ac:dyDescent="0.25">
      <c r="A1826" s="4" t="s">
        <v>5424</v>
      </c>
      <c r="B1826" s="9">
        <v>6339</v>
      </c>
      <c r="C1826" s="9" t="s">
        <v>5425</v>
      </c>
      <c r="D1826" s="9" t="s">
        <v>5426</v>
      </c>
      <c r="E1826" s="10">
        <v>3357.03</v>
      </c>
      <c r="F1826" s="10">
        <v>5506183.6980876904</v>
      </c>
      <c r="G1826" s="10">
        <v>3966512.3328649001</v>
      </c>
      <c r="H1826" s="16">
        <v>0.38816754771331502</v>
      </c>
      <c r="I1826" s="10">
        <v>1539671.36522279</v>
      </c>
      <c r="J1826" s="10">
        <v>1640.19496343127</v>
      </c>
      <c r="K1826" s="10">
        <v>1181.55403224425</v>
      </c>
      <c r="L1826" s="10" t="s">
        <v>27</v>
      </c>
      <c r="M1826" s="10" t="s">
        <v>14</v>
      </c>
    </row>
    <row r="1827" spans="1:13" x14ac:dyDescent="0.25">
      <c r="A1827" s="4" t="s">
        <v>5427</v>
      </c>
      <c r="B1827" s="9">
        <v>6400</v>
      </c>
      <c r="C1827" s="9" t="s">
        <v>5428</v>
      </c>
      <c r="D1827" s="9" t="s">
        <v>5429</v>
      </c>
      <c r="E1827" s="10">
        <v>1799.75</v>
      </c>
      <c r="F1827" s="10">
        <v>8174519.6778786704</v>
      </c>
      <c r="G1827" s="10">
        <v>8943629.5935479198</v>
      </c>
      <c r="H1827" s="16">
        <v>-8.5995278273163195E-2</v>
      </c>
      <c r="I1827" s="10">
        <v>-769109.915669251</v>
      </c>
      <c r="J1827" s="10">
        <v>4542.0306586351799</v>
      </c>
      <c r="K1827" s="10">
        <v>4969.3732982624897</v>
      </c>
      <c r="L1827" s="10" t="s">
        <v>88</v>
      </c>
      <c r="M1827" s="10" t="s">
        <v>43</v>
      </c>
    </row>
    <row r="1828" spans="1:13" x14ac:dyDescent="0.25">
      <c r="A1828" s="4" t="s">
        <v>5430</v>
      </c>
      <c r="B1828" s="9">
        <v>6401</v>
      </c>
      <c r="C1828" s="9" t="s">
        <v>5431</v>
      </c>
      <c r="D1828" s="9" t="s">
        <v>5432</v>
      </c>
      <c r="E1828" s="10">
        <v>233.02</v>
      </c>
      <c r="F1828" s="10">
        <v>1547864.69566694</v>
      </c>
      <c r="G1828" s="10">
        <v>1307851.65844781</v>
      </c>
      <c r="H1828" s="16">
        <v>0.18351701866860501</v>
      </c>
      <c r="I1828" s="10">
        <v>240013.037219133</v>
      </c>
      <c r="J1828" s="10">
        <v>6642.6259362584296</v>
      </c>
      <c r="K1828" s="10">
        <v>5612.6154769882696</v>
      </c>
      <c r="L1828" s="10" t="s">
        <v>88</v>
      </c>
      <c r="M1828" s="10" t="s">
        <v>14</v>
      </c>
    </row>
    <row r="1829" spans="1:13" x14ac:dyDescent="0.25">
      <c r="A1829" s="4" t="s">
        <v>5433</v>
      </c>
      <c r="B1829" s="9">
        <v>6402</v>
      </c>
      <c r="C1829" s="9" t="s">
        <v>5434</v>
      </c>
      <c r="D1829" s="9" t="s">
        <v>5435</v>
      </c>
      <c r="E1829" s="10">
        <v>44.4</v>
      </c>
      <c r="F1829" s="10">
        <v>472838.61515616003</v>
      </c>
      <c r="G1829" s="10">
        <v>353173.62143403798</v>
      </c>
      <c r="H1829" s="16">
        <v>0.33882766565699202</v>
      </c>
      <c r="I1829" s="10">
        <v>119664.993722122</v>
      </c>
      <c r="J1829" s="10">
        <v>10649.518359373</v>
      </c>
      <c r="K1829" s="10">
        <v>7954.3608431089697</v>
      </c>
      <c r="L1829" s="10" t="s">
        <v>88</v>
      </c>
      <c r="M1829" s="10" t="s">
        <v>84</v>
      </c>
    </row>
    <row r="1830" spans="1:13" x14ac:dyDescent="0.25">
      <c r="A1830" s="4" t="s">
        <v>5436</v>
      </c>
      <c r="B1830" s="9">
        <v>6404</v>
      </c>
      <c r="C1830" s="9" t="s">
        <v>5437</v>
      </c>
      <c r="D1830" s="9" t="s">
        <v>5438</v>
      </c>
      <c r="E1830" s="10">
        <v>7147.19</v>
      </c>
      <c r="F1830" s="10">
        <v>15006780.0663711</v>
      </c>
      <c r="G1830" s="10">
        <v>13224439.9025979</v>
      </c>
      <c r="H1830" s="16">
        <v>0.13477623074404399</v>
      </c>
      <c r="I1830" s="10">
        <v>1782340.1637732701</v>
      </c>
      <c r="J1830" s="10">
        <v>2099.67554610569</v>
      </c>
      <c r="K1830" s="10">
        <v>1850.2991948720901</v>
      </c>
      <c r="L1830" s="10" t="s">
        <v>88</v>
      </c>
      <c r="M1830" s="10" t="s">
        <v>14</v>
      </c>
    </row>
    <row r="1831" spans="1:13" x14ac:dyDescent="0.25">
      <c r="A1831" s="4" t="s">
        <v>5439</v>
      </c>
      <c r="B1831" s="9">
        <v>6405</v>
      </c>
      <c r="C1831" s="9" t="s">
        <v>5440</v>
      </c>
      <c r="D1831" s="9" t="s">
        <v>5441</v>
      </c>
      <c r="E1831" s="10">
        <v>139.4</v>
      </c>
      <c r="F1831" s="10">
        <v>434262.85963312001</v>
      </c>
      <c r="G1831" s="10">
        <v>419590.812059346</v>
      </c>
      <c r="H1831" s="16">
        <v>3.4967513949515798E-2</v>
      </c>
      <c r="I1831" s="10">
        <v>14672.0475737739</v>
      </c>
      <c r="J1831" s="10">
        <v>3115.2285483007199</v>
      </c>
      <c r="K1831" s="10">
        <v>3009.9771309852699</v>
      </c>
      <c r="L1831" s="10" t="s">
        <v>88</v>
      </c>
      <c r="M1831" s="10" t="s">
        <v>43</v>
      </c>
    </row>
    <row r="1832" spans="1:13" x14ac:dyDescent="0.25">
      <c r="A1832" s="4" t="s">
        <v>5442</v>
      </c>
      <c r="B1832" s="9">
        <v>6470</v>
      </c>
      <c r="C1832" s="9" t="s">
        <v>5443</v>
      </c>
      <c r="D1832" s="9" t="s">
        <v>5444</v>
      </c>
      <c r="E1832" s="10">
        <v>2195.27</v>
      </c>
      <c r="F1832" s="10">
        <v>3458569.2214260199</v>
      </c>
      <c r="G1832" s="10">
        <v>3360378.6103803101</v>
      </c>
      <c r="H1832" s="16">
        <v>2.9220103574757701E-2</v>
      </c>
      <c r="I1832" s="10">
        <v>98190.611045712605</v>
      </c>
      <c r="J1832" s="10">
        <v>1575.4641667886001</v>
      </c>
      <c r="K1832" s="10">
        <v>1530.7359050960999</v>
      </c>
      <c r="L1832" s="10" t="s">
        <v>13</v>
      </c>
      <c r="M1832" s="10" t="s">
        <v>43</v>
      </c>
    </row>
    <row r="1833" spans="1:13" x14ac:dyDescent="0.25">
      <c r="A1833" s="4" t="s">
        <v>5445</v>
      </c>
      <c r="B1833" s="9">
        <v>6471</v>
      </c>
      <c r="C1833" s="9" t="s">
        <v>5446</v>
      </c>
      <c r="D1833" s="9" t="s">
        <v>5447</v>
      </c>
      <c r="E1833" s="10">
        <v>671.61</v>
      </c>
      <c r="F1833" s="10">
        <v>3097135.3276557098</v>
      </c>
      <c r="G1833" s="10">
        <v>2935332.4233679301</v>
      </c>
      <c r="H1833" s="16">
        <v>5.5122514574388999E-2</v>
      </c>
      <c r="I1833" s="10">
        <v>161802.90428777601</v>
      </c>
      <c r="J1833" s="10">
        <v>4611.5086548081599</v>
      </c>
      <c r="K1833" s="10">
        <v>4370.5907049745201</v>
      </c>
      <c r="L1833" s="10" t="s">
        <v>13</v>
      </c>
      <c r="M1833" s="10" t="s">
        <v>43</v>
      </c>
    </row>
    <row r="1834" spans="1:13" x14ac:dyDescent="0.25">
      <c r="A1834" s="4" t="s">
        <v>5448</v>
      </c>
      <c r="B1834" s="9">
        <v>6472</v>
      </c>
      <c r="C1834" s="9" t="s">
        <v>5449</v>
      </c>
      <c r="D1834" s="9" t="s">
        <v>5450</v>
      </c>
      <c r="E1834" s="10">
        <v>368.18</v>
      </c>
      <c r="F1834" s="10">
        <v>2492611.04438726</v>
      </c>
      <c r="G1834" s="10">
        <v>2395217.9556487901</v>
      </c>
      <c r="H1834" s="16">
        <v>4.0661472376149997E-2</v>
      </c>
      <c r="I1834" s="10">
        <v>97393.088738471706</v>
      </c>
      <c r="J1834" s="10">
        <v>6770.0881209931504</v>
      </c>
      <c r="K1834" s="10">
        <v>6505.5623761442403</v>
      </c>
      <c r="L1834" s="10" t="s">
        <v>27</v>
      </c>
      <c r="M1834" s="10" t="s">
        <v>43</v>
      </c>
    </row>
    <row r="1835" spans="1:13" x14ac:dyDescent="0.25">
      <c r="A1835" s="4" t="s">
        <v>5451</v>
      </c>
      <c r="B1835" s="9">
        <v>6473</v>
      </c>
      <c r="C1835" s="9" t="s">
        <v>5452</v>
      </c>
      <c r="D1835" s="9" t="s">
        <v>5453</v>
      </c>
      <c r="E1835" s="10">
        <v>161.47</v>
      </c>
      <c r="F1835" s="10">
        <v>1722587.73584398</v>
      </c>
      <c r="G1835" s="10">
        <v>2131606.3167286101</v>
      </c>
      <c r="H1835" s="16">
        <v>-0.19188279640320799</v>
      </c>
      <c r="I1835" s="10">
        <v>-409018.580884628</v>
      </c>
      <c r="J1835" s="10">
        <v>10668.159632402199</v>
      </c>
      <c r="K1835" s="10">
        <v>13201.252967911099</v>
      </c>
      <c r="L1835" s="10" t="s">
        <v>27</v>
      </c>
      <c r="M1835" s="10" t="s">
        <v>206</v>
      </c>
    </row>
    <row r="1836" spans="1:13" x14ac:dyDescent="0.25">
      <c r="A1836" s="4" t="s">
        <v>5454</v>
      </c>
      <c r="B1836" s="9">
        <v>6474</v>
      </c>
      <c r="C1836" s="9" t="s">
        <v>5455</v>
      </c>
      <c r="D1836" s="9" t="s">
        <v>5456</v>
      </c>
      <c r="E1836" s="10">
        <v>1088.58</v>
      </c>
      <c r="F1836" s="10">
        <v>5513968.4016227396</v>
      </c>
      <c r="G1836" s="10">
        <v>4750484.5011237003</v>
      </c>
      <c r="H1836" s="16">
        <v>0.16071705955854501</v>
      </c>
      <c r="I1836" s="10">
        <v>763483.90049904201</v>
      </c>
      <c r="J1836" s="10">
        <v>5065.28541919082</v>
      </c>
      <c r="K1836" s="10">
        <v>4363.9277785038303</v>
      </c>
      <c r="L1836" s="10" t="s">
        <v>88</v>
      </c>
      <c r="M1836" s="10" t="s">
        <v>43</v>
      </c>
    </row>
    <row r="1837" spans="1:13" x14ac:dyDescent="0.25">
      <c r="A1837" s="4" t="s">
        <v>5457</v>
      </c>
      <c r="B1837" s="9">
        <v>6482</v>
      </c>
      <c r="C1837" s="9" t="s">
        <v>5458</v>
      </c>
      <c r="D1837" s="9" t="s">
        <v>5459</v>
      </c>
      <c r="E1837" s="10">
        <v>3913.52</v>
      </c>
      <c r="F1837" s="10">
        <v>2608101.0387704</v>
      </c>
      <c r="G1837" s="10">
        <v>4383753.0901108999</v>
      </c>
      <c r="H1837" s="16">
        <v>-0.40505293405920001</v>
      </c>
      <c r="I1837" s="10">
        <v>-1775652.0513404999</v>
      </c>
      <c r="J1837" s="10">
        <v>666.43355311085702</v>
      </c>
      <c r="K1837" s="10">
        <v>1120.1560462476</v>
      </c>
      <c r="L1837" s="10" t="s">
        <v>27</v>
      </c>
      <c r="M1837" s="10" t="s">
        <v>14</v>
      </c>
    </row>
    <row r="1838" spans="1:13" x14ac:dyDescent="0.25">
      <c r="A1838" s="4" t="s">
        <v>5460</v>
      </c>
      <c r="B1838" s="9">
        <v>6483</v>
      </c>
      <c r="C1838" s="9" t="s">
        <v>5461</v>
      </c>
      <c r="D1838" s="9" t="s">
        <v>5462</v>
      </c>
      <c r="E1838" s="10">
        <v>6404.34</v>
      </c>
      <c r="F1838" s="10">
        <v>14801502.778994201</v>
      </c>
      <c r="G1838" s="10">
        <v>14784565.5871909</v>
      </c>
      <c r="H1838" s="16">
        <v>1.1455995580997901E-3</v>
      </c>
      <c r="I1838" s="10">
        <v>16937.191803384601</v>
      </c>
      <c r="J1838" s="10">
        <v>2311.1675487238699</v>
      </c>
      <c r="K1838" s="10">
        <v>2308.5229059030098</v>
      </c>
      <c r="L1838" s="10" t="s">
        <v>13</v>
      </c>
      <c r="M1838" s="10" t="s">
        <v>14</v>
      </c>
    </row>
    <row r="1839" spans="1:13" x14ac:dyDescent="0.25">
      <c r="A1839" s="4" t="s">
        <v>5463</v>
      </c>
      <c r="B1839" s="9">
        <v>6484</v>
      </c>
      <c r="C1839" s="9" t="s">
        <v>5464</v>
      </c>
      <c r="D1839" s="9" t="s">
        <v>5465</v>
      </c>
      <c r="E1839" s="10">
        <v>1549.41</v>
      </c>
      <c r="F1839" s="10">
        <v>9591207.0468319599</v>
      </c>
      <c r="G1839" s="10">
        <v>6058835.8421110101</v>
      </c>
      <c r="H1839" s="16">
        <v>0.58301153831726804</v>
      </c>
      <c r="I1839" s="10">
        <v>3532371.2047209502</v>
      </c>
      <c r="J1839" s="10">
        <v>6190.2317958655003</v>
      </c>
      <c r="K1839" s="10">
        <v>3910.4148302328099</v>
      </c>
      <c r="L1839" s="10" t="s">
        <v>13</v>
      </c>
      <c r="M1839" s="10" t="s">
        <v>297</v>
      </c>
    </row>
    <row r="1840" spans="1:13" x14ac:dyDescent="0.25">
      <c r="A1840" s="4" t="s">
        <v>5466</v>
      </c>
      <c r="B1840" s="9">
        <v>6485</v>
      </c>
      <c r="C1840" s="9" t="s">
        <v>5467</v>
      </c>
      <c r="D1840" s="9" t="s">
        <v>5468</v>
      </c>
      <c r="E1840" s="10">
        <v>539.16999999999996</v>
      </c>
      <c r="F1840" s="10">
        <v>4671058.8779865699</v>
      </c>
      <c r="G1840" s="10">
        <v>3206127.0605733502</v>
      </c>
      <c r="H1840" s="16">
        <v>0.456916332302577</v>
      </c>
      <c r="I1840" s="10">
        <v>1464931.8174132199</v>
      </c>
      <c r="J1840" s="10">
        <v>8663.4250384601692</v>
      </c>
      <c r="K1840" s="10">
        <v>5946.4121901688704</v>
      </c>
      <c r="L1840" s="10" t="s">
        <v>13</v>
      </c>
      <c r="M1840" s="10" t="s">
        <v>14</v>
      </c>
    </row>
    <row r="1841" spans="1:13" x14ac:dyDescent="0.25">
      <c r="A1841" s="4" t="s">
        <v>5469</v>
      </c>
      <c r="B1841" s="9">
        <v>6486</v>
      </c>
      <c r="C1841" s="9" t="s">
        <v>5470</v>
      </c>
      <c r="D1841" s="9" t="s">
        <v>5471</v>
      </c>
      <c r="E1841" s="10">
        <v>2600.06</v>
      </c>
      <c r="F1841" s="10">
        <v>51006903.992463</v>
      </c>
      <c r="G1841" s="10">
        <v>37632088.169472799</v>
      </c>
      <c r="H1841" s="16">
        <v>0.35540987687842102</v>
      </c>
      <c r="I1841" s="10">
        <v>13374815.8229902</v>
      </c>
      <c r="J1841" s="10">
        <v>19617.587283548499</v>
      </c>
      <c r="K1841" s="10">
        <v>14473.5460602728</v>
      </c>
      <c r="L1841" s="10" t="s">
        <v>13</v>
      </c>
      <c r="M1841" s="10" t="s">
        <v>14</v>
      </c>
    </row>
    <row r="1842" spans="1:13" x14ac:dyDescent="0.25">
      <c r="A1842" s="4" t="s">
        <v>5472</v>
      </c>
      <c r="B1842" s="9">
        <v>6487</v>
      </c>
      <c r="C1842" s="9" t="s">
        <v>5473</v>
      </c>
      <c r="D1842" s="9" t="s">
        <v>5474</v>
      </c>
      <c r="E1842" s="10">
        <v>28516.5</v>
      </c>
      <c r="F1842" s="10">
        <v>63392671.739998102</v>
      </c>
      <c r="G1842" s="10">
        <v>57761733.409884103</v>
      </c>
      <c r="H1842" s="16">
        <v>9.7485618898522294E-2</v>
      </c>
      <c r="I1842" s="10">
        <v>5630938.3301139995</v>
      </c>
      <c r="J1842" s="10">
        <v>2223.0172615853298</v>
      </c>
      <c r="K1842" s="10">
        <v>2025.5547984459499</v>
      </c>
      <c r="L1842" s="10" t="s">
        <v>13</v>
      </c>
      <c r="M1842" s="10" t="s">
        <v>297</v>
      </c>
    </row>
    <row r="1843" spans="1:13" x14ac:dyDescent="0.25">
      <c r="A1843" s="4" t="s">
        <v>5475</v>
      </c>
      <c r="B1843" s="9">
        <v>6488</v>
      </c>
      <c r="C1843" s="9" t="s">
        <v>5476</v>
      </c>
      <c r="D1843" s="9" t="s">
        <v>5477</v>
      </c>
      <c r="E1843" s="10">
        <v>12300.43</v>
      </c>
      <c r="F1843" s="10">
        <v>34405499.834609799</v>
      </c>
      <c r="G1843" s="10">
        <v>33357226.100735899</v>
      </c>
      <c r="H1843" s="16">
        <v>3.1425686617590799E-2</v>
      </c>
      <c r="I1843" s="10">
        <v>1048273.73387385</v>
      </c>
      <c r="J1843" s="10">
        <v>2797.09732380167</v>
      </c>
      <c r="K1843" s="10">
        <v>2711.8747963067899</v>
      </c>
      <c r="L1843" s="10" t="s">
        <v>13</v>
      </c>
      <c r="M1843" s="10" t="s">
        <v>14</v>
      </c>
    </row>
    <row r="1844" spans="1:13" x14ac:dyDescent="0.25">
      <c r="A1844" s="4" t="s">
        <v>5478</v>
      </c>
      <c r="B1844" s="9">
        <v>6489</v>
      </c>
      <c r="C1844" s="9" t="s">
        <v>5479</v>
      </c>
      <c r="D1844" s="9" t="s">
        <v>5480</v>
      </c>
      <c r="E1844" s="10">
        <v>4271.18</v>
      </c>
      <c r="F1844" s="10">
        <v>19213636.4005775</v>
      </c>
      <c r="G1844" s="10">
        <v>18850882.2408912</v>
      </c>
      <c r="H1844" s="16">
        <v>1.9243351852223301E-2</v>
      </c>
      <c r="I1844" s="10">
        <v>362754.159686297</v>
      </c>
      <c r="J1844" s="10">
        <v>4498.4375279378401</v>
      </c>
      <c r="K1844" s="10">
        <v>4413.5068624809101</v>
      </c>
      <c r="L1844" s="10" t="s">
        <v>13</v>
      </c>
      <c r="M1844" s="10" t="s">
        <v>71</v>
      </c>
    </row>
    <row r="1845" spans="1:13" x14ac:dyDescent="0.25">
      <c r="A1845" s="4" t="s">
        <v>5481</v>
      </c>
      <c r="B1845" s="9">
        <v>6490</v>
      </c>
      <c r="C1845" s="9" t="s">
        <v>5482</v>
      </c>
      <c r="D1845" s="9" t="s">
        <v>5483</v>
      </c>
      <c r="E1845" s="10">
        <v>1982.48</v>
      </c>
      <c r="F1845" s="10">
        <v>17152472.335231401</v>
      </c>
      <c r="G1845" s="10">
        <v>18306862.671568699</v>
      </c>
      <c r="H1845" s="16">
        <v>-6.3057791880974906E-2</v>
      </c>
      <c r="I1845" s="10">
        <v>-1154390.3363373701</v>
      </c>
      <c r="J1845" s="10">
        <v>8652.0279323026498</v>
      </c>
      <c r="K1845" s="10">
        <v>9234.3240141483002</v>
      </c>
      <c r="L1845" s="10" t="s">
        <v>13</v>
      </c>
      <c r="M1845" s="10" t="s">
        <v>14</v>
      </c>
    </row>
    <row r="1846" spans="1:13" x14ac:dyDescent="0.25">
      <c r="A1846" s="4" t="s">
        <v>5484</v>
      </c>
      <c r="B1846" s="9">
        <v>6491</v>
      </c>
      <c r="C1846" s="9" t="s">
        <v>5485</v>
      </c>
      <c r="D1846" s="9" t="s">
        <v>5486</v>
      </c>
      <c r="E1846" s="10">
        <v>89932.31</v>
      </c>
      <c r="F1846" s="10">
        <v>76142702.382241696</v>
      </c>
      <c r="G1846" s="10">
        <v>72824073.374184698</v>
      </c>
      <c r="H1846" s="16">
        <v>4.5570494127748398E-2</v>
      </c>
      <c r="I1846" s="10">
        <v>3318629.0080570001</v>
      </c>
      <c r="J1846" s="10">
        <v>846.666813987561</v>
      </c>
      <c r="K1846" s="10">
        <v>809.76540438230404</v>
      </c>
      <c r="L1846" s="10" t="s">
        <v>13</v>
      </c>
      <c r="M1846" s="10" t="s">
        <v>14</v>
      </c>
    </row>
    <row r="1847" spans="1:13" x14ac:dyDescent="0.25">
      <c r="A1847" s="4" t="s">
        <v>5487</v>
      </c>
      <c r="B1847" s="9">
        <v>6497</v>
      </c>
      <c r="C1847" s="9" t="s">
        <v>5488</v>
      </c>
      <c r="D1847" s="9" t="s">
        <v>5489</v>
      </c>
      <c r="E1847" s="10">
        <v>184.92</v>
      </c>
      <c r="F1847" s="10">
        <v>551713.42555344</v>
      </c>
      <c r="G1847" s="10">
        <v>310347.52922821802</v>
      </c>
      <c r="H1847" s="16">
        <v>0.77772778447909097</v>
      </c>
      <c r="I1847" s="10">
        <v>241365.89632522201</v>
      </c>
      <c r="J1847" s="10">
        <v>2983.5249056534699</v>
      </c>
      <c r="K1847" s="10">
        <v>1678.2799547275499</v>
      </c>
      <c r="L1847" s="10" t="s">
        <v>27</v>
      </c>
      <c r="M1847" s="10" t="s">
        <v>89</v>
      </c>
    </row>
    <row r="1848" spans="1:13" x14ac:dyDescent="0.25">
      <c r="A1848" s="4" t="s">
        <v>5490</v>
      </c>
      <c r="B1848" s="9">
        <v>6499</v>
      </c>
      <c r="C1848" s="9" t="s">
        <v>5491</v>
      </c>
      <c r="D1848" s="9" t="s">
        <v>5492</v>
      </c>
      <c r="E1848" s="10">
        <v>229.67</v>
      </c>
      <c r="F1848" s="10">
        <v>4057027.3553907201</v>
      </c>
      <c r="G1848" s="10">
        <v>2642801.5050649899</v>
      </c>
      <c r="H1848" s="16">
        <v>0.53512374940582197</v>
      </c>
      <c r="I1848" s="10">
        <v>1414225.8503257299</v>
      </c>
      <c r="J1848" s="10">
        <v>17664.594223846001</v>
      </c>
      <c r="K1848" s="10">
        <v>11506.9512999738</v>
      </c>
      <c r="L1848" s="10" t="s">
        <v>27</v>
      </c>
      <c r="M1848" s="10" t="s">
        <v>71</v>
      </c>
    </row>
    <row r="1849" spans="1:13" x14ac:dyDescent="0.25">
      <c r="A1849" s="4" t="s">
        <v>5493</v>
      </c>
      <c r="B1849" s="9">
        <v>6500</v>
      </c>
      <c r="C1849" s="9" t="s">
        <v>5494</v>
      </c>
      <c r="D1849" s="9" t="s">
        <v>5495</v>
      </c>
      <c r="E1849" s="10">
        <v>556.02</v>
      </c>
      <c r="F1849" s="10">
        <v>19440840.333140299</v>
      </c>
      <c r="G1849" s="10">
        <v>14639265.4240762</v>
      </c>
      <c r="H1849" s="16">
        <v>0.32799288556974598</v>
      </c>
      <c r="I1849" s="10">
        <v>4801574.9090641504</v>
      </c>
      <c r="J1849" s="10">
        <v>34964.282459516398</v>
      </c>
      <c r="K1849" s="10">
        <v>26328.666997726999</v>
      </c>
      <c r="L1849" s="10" t="s">
        <v>13</v>
      </c>
      <c r="M1849" s="10" t="s">
        <v>71</v>
      </c>
    </row>
    <row r="1850" spans="1:13" x14ac:dyDescent="0.25">
      <c r="A1850" s="4" t="s">
        <v>5496</v>
      </c>
      <c r="B1850" s="9">
        <v>6501</v>
      </c>
      <c r="C1850" s="9" t="s">
        <v>5497</v>
      </c>
      <c r="D1850" s="9" t="s">
        <v>5498</v>
      </c>
      <c r="E1850" s="10">
        <v>159.07</v>
      </c>
      <c r="F1850" s="10">
        <v>117638.6278</v>
      </c>
      <c r="G1850" s="10">
        <v>132922.53500622901</v>
      </c>
      <c r="H1850" s="16">
        <v>-0.114983566973895</v>
      </c>
      <c r="I1850" s="10">
        <v>-15283.907206228499</v>
      </c>
      <c r="J1850" s="10">
        <v>739.54</v>
      </c>
      <c r="K1850" s="10">
        <v>835.62290190625799</v>
      </c>
      <c r="L1850" s="10" t="s">
        <v>88</v>
      </c>
      <c r="M1850" s="10" t="s">
        <v>71</v>
      </c>
    </row>
    <row r="1851" spans="1:13" x14ac:dyDescent="0.25">
      <c r="A1851" s="4" t="s">
        <v>5499</v>
      </c>
      <c r="B1851" s="9">
        <v>6502</v>
      </c>
      <c r="C1851" s="9" t="s">
        <v>5500</v>
      </c>
      <c r="D1851" s="9" t="s">
        <v>5501</v>
      </c>
      <c r="E1851" s="10">
        <v>1225.1199999999999</v>
      </c>
      <c r="F1851" s="10">
        <v>2440220.5050464901</v>
      </c>
      <c r="G1851" s="10">
        <v>1997836.25798513</v>
      </c>
      <c r="H1851" s="16">
        <v>0.221431684049781</v>
      </c>
      <c r="I1851" s="10">
        <v>442384.24706136098</v>
      </c>
      <c r="J1851" s="10">
        <v>1991.8216215933901</v>
      </c>
      <c r="K1851" s="10">
        <v>1630.72699652698</v>
      </c>
      <c r="L1851" s="10" t="s">
        <v>13</v>
      </c>
      <c r="M1851" s="10" t="s">
        <v>297</v>
      </c>
    </row>
    <row r="1852" spans="1:13" x14ac:dyDescent="0.25">
      <c r="A1852" s="4" t="s">
        <v>5502</v>
      </c>
      <c r="B1852" s="9">
        <v>6503</v>
      </c>
      <c r="C1852" s="9" t="s">
        <v>5503</v>
      </c>
      <c r="D1852" s="9" t="s">
        <v>5504</v>
      </c>
      <c r="E1852" s="10">
        <v>1009.91</v>
      </c>
      <c r="F1852" s="10">
        <v>5826573.0117298299</v>
      </c>
      <c r="G1852" s="10">
        <v>4382100.4216759</v>
      </c>
      <c r="H1852" s="16">
        <v>0.32963018896346902</v>
      </c>
      <c r="I1852" s="10">
        <v>1444472.5900539299</v>
      </c>
      <c r="J1852" s="10">
        <v>5769.3982748262997</v>
      </c>
      <c r="K1852" s="10">
        <v>4339.0999412580404</v>
      </c>
      <c r="L1852" s="10" t="s">
        <v>13</v>
      </c>
      <c r="M1852" s="10" t="s">
        <v>71</v>
      </c>
    </row>
    <row r="1853" spans="1:13" x14ac:dyDescent="0.25">
      <c r="A1853" s="4" t="s">
        <v>5505</v>
      </c>
      <c r="B1853" s="9">
        <v>6504</v>
      </c>
      <c r="C1853" s="9" t="s">
        <v>5506</v>
      </c>
      <c r="D1853" s="9" t="s">
        <v>5507</v>
      </c>
      <c r="E1853" s="10">
        <v>2076.14</v>
      </c>
      <c r="F1853" s="10">
        <v>24944726.3089693</v>
      </c>
      <c r="G1853" s="10">
        <v>17955442.6994109</v>
      </c>
      <c r="H1853" s="16">
        <v>0.38925710307258099</v>
      </c>
      <c r="I1853" s="10">
        <v>6989283.6095583998</v>
      </c>
      <c r="J1853" s="10">
        <v>12014.9538609965</v>
      </c>
      <c r="K1853" s="10">
        <v>8648.4739465598996</v>
      </c>
      <c r="L1853" s="10" t="s">
        <v>13</v>
      </c>
      <c r="M1853" s="10" t="s">
        <v>14</v>
      </c>
    </row>
    <row r="1854" spans="1:13" x14ac:dyDescent="0.25">
      <c r="A1854" s="4" t="s">
        <v>5508</v>
      </c>
      <c r="B1854" s="9">
        <v>6505</v>
      </c>
      <c r="C1854" s="9" t="s">
        <v>5509</v>
      </c>
      <c r="D1854" s="9" t="s">
        <v>5510</v>
      </c>
      <c r="E1854" s="10">
        <v>3368.9</v>
      </c>
      <c r="F1854" s="10">
        <v>82407648.664136201</v>
      </c>
      <c r="G1854" s="10">
        <v>71945853.216062799</v>
      </c>
      <c r="H1854" s="16">
        <v>0.14541207005572901</v>
      </c>
      <c r="I1854" s="10">
        <v>10461795.4480733</v>
      </c>
      <c r="J1854" s="10">
        <v>24461.292607122901</v>
      </c>
      <c r="K1854" s="10">
        <v>21355.888633103601</v>
      </c>
      <c r="L1854" s="10" t="s">
        <v>13</v>
      </c>
      <c r="M1854" s="10" t="s">
        <v>14</v>
      </c>
    </row>
    <row r="1855" spans="1:13" x14ac:dyDescent="0.25">
      <c r="A1855" s="4" t="s">
        <v>5511</v>
      </c>
      <c r="B1855" s="9">
        <v>6506</v>
      </c>
      <c r="C1855" s="9" t="s">
        <v>5512</v>
      </c>
      <c r="D1855" s="9" t="s">
        <v>5513</v>
      </c>
      <c r="E1855" s="10">
        <v>752.82</v>
      </c>
      <c r="F1855" s="10">
        <v>531750.92640816001</v>
      </c>
      <c r="G1855" s="10">
        <v>558306.81654415105</v>
      </c>
      <c r="H1855" s="16">
        <v>-4.75650472984879E-2</v>
      </c>
      <c r="I1855" s="10">
        <v>-26555.890135990699</v>
      </c>
      <c r="J1855" s="10">
        <v>706.34537659488296</v>
      </c>
      <c r="K1855" s="10">
        <v>741.62059528725399</v>
      </c>
      <c r="L1855" s="10" t="s">
        <v>27</v>
      </c>
      <c r="M1855" s="10" t="s">
        <v>297</v>
      </c>
    </row>
    <row r="1856" spans="1:13" x14ac:dyDescent="0.25">
      <c r="A1856" s="4" t="s">
        <v>5514</v>
      </c>
      <c r="B1856" s="9">
        <v>6522</v>
      </c>
      <c r="C1856" s="9" t="s">
        <v>5515</v>
      </c>
      <c r="D1856" s="9" t="s">
        <v>5516</v>
      </c>
      <c r="E1856" s="10">
        <v>13120.17</v>
      </c>
      <c r="F1856" s="10">
        <v>8597901.4187598005</v>
      </c>
      <c r="G1856" s="10">
        <v>9060241.4897626694</v>
      </c>
      <c r="H1856" s="16">
        <v>-5.10295527470511E-2</v>
      </c>
      <c r="I1856" s="10">
        <v>-462340.07100286498</v>
      </c>
      <c r="J1856" s="10">
        <v>655.31936085887605</v>
      </c>
      <c r="K1856" s="10">
        <v>690.55823893765603</v>
      </c>
      <c r="L1856" s="10" t="s">
        <v>27</v>
      </c>
      <c r="M1856" s="10" t="s">
        <v>14</v>
      </c>
    </row>
    <row r="1857" spans="1:13" x14ac:dyDescent="0.25">
      <c r="A1857" s="4" t="s">
        <v>5517</v>
      </c>
      <c r="B1857" s="9">
        <v>6523</v>
      </c>
      <c r="C1857" s="9" t="s">
        <v>5443</v>
      </c>
      <c r="D1857" s="9" t="s">
        <v>5444</v>
      </c>
      <c r="E1857" s="10">
        <v>2822.83</v>
      </c>
      <c r="F1857" s="10">
        <v>15942948.6438</v>
      </c>
      <c r="G1857" s="10">
        <v>7684489.9965998102</v>
      </c>
      <c r="H1857" s="16">
        <v>1.0746918339218801</v>
      </c>
      <c r="I1857" s="10">
        <v>8258458.6472001905</v>
      </c>
      <c r="J1857" s="10">
        <v>5647.86</v>
      </c>
      <c r="K1857" s="10">
        <v>2722.2645347398902</v>
      </c>
      <c r="L1857" s="10" t="s">
        <v>27</v>
      </c>
      <c r="M1857" s="10" t="s">
        <v>71</v>
      </c>
    </row>
    <row r="1858" spans="1:13" x14ac:dyDescent="0.25">
      <c r="A1858" s="4" t="s">
        <v>5518</v>
      </c>
      <c r="B1858" s="9">
        <v>6524</v>
      </c>
      <c r="C1858" s="9" t="s">
        <v>5443</v>
      </c>
      <c r="D1858" s="9" t="s">
        <v>5444</v>
      </c>
      <c r="E1858" s="10">
        <v>1043</v>
      </c>
      <c r="F1858" s="10">
        <v>4366476.0529979803</v>
      </c>
      <c r="G1858" s="10">
        <v>947350.97847123095</v>
      </c>
      <c r="H1858" s="16">
        <v>3.6091429177012002</v>
      </c>
      <c r="I1858" s="10">
        <v>3419125.07452675</v>
      </c>
      <c r="J1858" s="10">
        <v>4186.4583441974901</v>
      </c>
      <c r="K1858" s="10">
        <v>908.29432259945497</v>
      </c>
      <c r="L1858" s="10" t="s">
        <v>27</v>
      </c>
      <c r="M1858" s="10" t="s">
        <v>43</v>
      </c>
    </row>
    <row r="1859" spans="1:13" x14ac:dyDescent="0.25">
      <c r="A1859" s="4" t="s">
        <v>5519</v>
      </c>
      <c r="B1859" s="9">
        <v>6526</v>
      </c>
      <c r="C1859" s="9" t="s">
        <v>5520</v>
      </c>
      <c r="D1859" s="9" t="s">
        <v>5521</v>
      </c>
      <c r="E1859" s="10">
        <v>5480.9</v>
      </c>
      <c r="F1859" s="10">
        <v>10080864.764210699</v>
      </c>
      <c r="G1859" s="10">
        <v>7182164.5479359701</v>
      </c>
      <c r="H1859" s="16">
        <v>0.40359702105513401</v>
      </c>
      <c r="I1859" s="10">
        <v>2898700.21627475</v>
      </c>
      <c r="J1859" s="10">
        <v>1839.2717918974499</v>
      </c>
      <c r="K1859" s="10">
        <v>1310.3987571267401</v>
      </c>
      <c r="L1859" s="10" t="s">
        <v>13</v>
      </c>
      <c r="M1859" s="10" t="s">
        <v>206</v>
      </c>
    </row>
    <row r="1860" spans="1:13" x14ac:dyDescent="0.25">
      <c r="A1860" s="4" t="s">
        <v>5522</v>
      </c>
      <c r="B1860" s="9">
        <v>6527</v>
      </c>
      <c r="C1860" s="9" t="s">
        <v>5523</v>
      </c>
      <c r="D1860" s="9" t="s">
        <v>5524</v>
      </c>
      <c r="E1860" s="10">
        <v>3236.05</v>
      </c>
      <c r="F1860" s="10">
        <v>15683744.303121099</v>
      </c>
      <c r="G1860" s="10">
        <v>12141975.047982199</v>
      </c>
      <c r="H1860" s="16">
        <v>0.29169630485507497</v>
      </c>
      <c r="I1860" s="10">
        <v>3541769.2551389202</v>
      </c>
      <c r="J1860" s="10">
        <v>4846.5704495051295</v>
      </c>
      <c r="K1860" s="10">
        <v>3752.0974793288601</v>
      </c>
      <c r="L1860" s="10" t="s">
        <v>13</v>
      </c>
      <c r="M1860" s="10" t="s">
        <v>14</v>
      </c>
    </row>
    <row r="1861" spans="1:13" x14ac:dyDescent="0.25">
      <c r="A1861" s="4" t="s">
        <v>5525</v>
      </c>
      <c r="B1861" s="9">
        <v>6528</v>
      </c>
      <c r="C1861" s="9" t="s">
        <v>5526</v>
      </c>
      <c r="D1861" s="9" t="s">
        <v>5527</v>
      </c>
      <c r="E1861" s="10">
        <v>7988.87</v>
      </c>
      <c r="F1861" s="10">
        <v>66768375.223386399</v>
      </c>
      <c r="G1861" s="10">
        <v>52878630.7104403</v>
      </c>
      <c r="H1861" s="16">
        <v>0.26267216692893203</v>
      </c>
      <c r="I1861" s="10">
        <v>13889744.512946101</v>
      </c>
      <c r="J1861" s="10">
        <v>8357.6745175959095</v>
      </c>
      <c r="K1861" s="10">
        <v>6619.0375748310198</v>
      </c>
      <c r="L1861" s="10" t="s">
        <v>13</v>
      </c>
      <c r="M1861" s="10" t="s">
        <v>14</v>
      </c>
    </row>
    <row r="1862" spans="1:13" x14ac:dyDescent="0.25">
      <c r="A1862" s="4" t="s">
        <v>5528</v>
      </c>
      <c r="B1862" s="9">
        <v>6529</v>
      </c>
      <c r="C1862" s="9" t="s">
        <v>5529</v>
      </c>
      <c r="D1862" s="9" t="s">
        <v>5530</v>
      </c>
      <c r="E1862" s="10">
        <v>3034.27</v>
      </c>
      <c r="F1862" s="10">
        <v>43510145.141026102</v>
      </c>
      <c r="G1862" s="10">
        <v>44123498.379969299</v>
      </c>
      <c r="H1862" s="16">
        <v>-1.39008297497483E-2</v>
      </c>
      <c r="I1862" s="10">
        <v>-613353.23894324899</v>
      </c>
      <c r="J1862" s="10">
        <v>14339.5759576524</v>
      </c>
      <c r="K1862" s="10">
        <v>14541.717902483701</v>
      </c>
      <c r="L1862" s="10" t="s">
        <v>13</v>
      </c>
      <c r="M1862" s="10" t="s">
        <v>71</v>
      </c>
    </row>
    <row r="1863" spans="1:13" x14ac:dyDescent="0.25">
      <c r="A1863" s="4" t="s">
        <v>5531</v>
      </c>
      <c r="B1863" s="9">
        <v>6530</v>
      </c>
      <c r="C1863" s="9" t="s">
        <v>5532</v>
      </c>
      <c r="D1863" s="9" t="s">
        <v>5533</v>
      </c>
      <c r="E1863" s="10">
        <v>5313.84</v>
      </c>
      <c r="F1863" s="10">
        <v>3355714.5875188801</v>
      </c>
      <c r="G1863" s="10">
        <v>4236959.8915064204</v>
      </c>
      <c r="H1863" s="16">
        <v>-0.20799000381243099</v>
      </c>
      <c r="I1863" s="10">
        <v>-881245.30398753798</v>
      </c>
      <c r="J1863" s="10">
        <v>631.50463459925004</v>
      </c>
      <c r="K1863" s="10">
        <v>797.344272975178</v>
      </c>
      <c r="L1863" s="10" t="s">
        <v>27</v>
      </c>
      <c r="M1863" s="10" t="s">
        <v>14</v>
      </c>
    </row>
    <row r="1864" spans="1:13" x14ac:dyDescent="0.25">
      <c r="A1864" s="4" t="s">
        <v>5534</v>
      </c>
      <c r="B1864" s="9">
        <v>6531</v>
      </c>
      <c r="C1864" s="9" t="s">
        <v>5535</v>
      </c>
      <c r="D1864" s="9" t="s">
        <v>5536</v>
      </c>
      <c r="E1864" s="10">
        <v>2107.9899999999998</v>
      </c>
      <c r="F1864" s="10">
        <v>3508063.0601153402</v>
      </c>
      <c r="G1864" s="10">
        <v>3135183.8457557401</v>
      </c>
      <c r="H1864" s="16">
        <v>0.118933763601897</v>
      </c>
      <c r="I1864" s="10">
        <v>372879.21435960103</v>
      </c>
      <c r="J1864" s="10">
        <v>1664.17443162223</v>
      </c>
      <c r="K1864" s="10">
        <v>1487.2859196465499</v>
      </c>
      <c r="L1864" s="10" t="s">
        <v>13</v>
      </c>
      <c r="M1864" s="10" t="s">
        <v>14</v>
      </c>
    </row>
    <row r="1865" spans="1:13" x14ac:dyDescent="0.25">
      <c r="A1865" s="4" t="s">
        <v>5537</v>
      </c>
      <c r="B1865" s="9">
        <v>6532</v>
      </c>
      <c r="C1865" s="9" t="s">
        <v>5538</v>
      </c>
      <c r="D1865" s="9" t="s">
        <v>5539</v>
      </c>
      <c r="E1865" s="10">
        <v>1458.19</v>
      </c>
      <c r="F1865" s="10">
        <v>5641637.7115254896</v>
      </c>
      <c r="G1865" s="10">
        <v>5484799.8605307601</v>
      </c>
      <c r="H1865" s="16">
        <v>2.8594999814551599E-2</v>
      </c>
      <c r="I1865" s="10">
        <v>156837.850994729</v>
      </c>
      <c r="J1865" s="10">
        <v>3868.9318343463401</v>
      </c>
      <c r="K1865" s="10">
        <v>3761.3753081085201</v>
      </c>
      <c r="L1865" s="10" t="s">
        <v>13</v>
      </c>
      <c r="M1865" s="10" t="s">
        <v>14</v>
      </c>
    </row>
    <row r="1866" spans="1:13" x14ac:dyDescent="0.25">
      <c r="A1866" s="4" t="s">
        <v>5540</v>
      </c>
      <c r="B1866" s="9">
        <v>6533</v>
      </c>
      <c r="C1866" s="9" t="s">
        <v>5541</v>
      </c>
      <c r="D1866" s="9" t="s">
        <v>5542</v>
      </c>
      <c r="E1866" s="10">
        <v>1387.47</v>
      </c>
      <c r="F1866" s="10">
        <v>9077321.7868986204</v>
      </c>
      <c r="G1866" s="10">
        <v>8453315.7095907591</v>
      </c>
      <c r="H1866" s="16">
        <v>7.3817907522357298E-2</v>
      </c>
      <c r="I1866" s="10">
        <v>624006.07730786095</v>
      </c>
      <c r="J1866" s="10">
        <v>6542.3553567995104</v>
      </c>
      <c r="K1866" s="10">
        <v>6092.61152283708</v>
      </c>
      <c r="L1866" s="10" t="s">
        <v>13</v>
      </c>
      <c r="M1866" s="10" t="s">
        <v>43</v>
      </c>
    </row>
    <row r="1867" spans="1:13" x14ac:dyDescent="0.25">
      <c r="A1867" s="4" t="s">
        <v>5543</v>
      </c>
      <c r="B1867" s="9">
        <v>6534</v>
      </c>
      <c r="C1867" s="9" t="s">
        <v>5544</v>
      </c>
      <c r="D1867" s="9" t="s">
        <v>5545</v>
      </c>
      <c r="E1867" s="10">
        <v>388.94</v>
      </c>
      <c r="F1867" s="10">
        <v>5206316.2853328101</v>
      </c>
      <c r="G1867" s="10">
        <v>5168821.25681582</v>
      </c>
      <c r="H1867" s="16">
        <v>7.2540772168410202E-3</v>
      </c>
      <c r="I1867" s="10">
        <v>37495.0285169911</v>
      </c>
      <c r="J1867" s="10">
        <v>13385.911156818</v>
      </c>
      <c r="K1867" s="10">
        <v>13289.5080393269</v>
      </c>
      <c r="L1867" s="10" t="s">
        <v>27</v>
      </c>
      <c r="M1867" s="10" t="s">
        <v>43</v>
      </c>
    </row>
    <row r="1868" spans="1:13" x14ac:dyDescent="0.25">
      <c r="A1868" s="4" t="s">
        <v>5546</v>
      </c>
      <c r="B1868" s="9">
        <v>6535</v>
      </c>
      <c r="C1868" s="9" t="s">
        <v>5547</v>
      </c>
      <c r="D1868" s="9" t="s">
        <v>5548</v>
      </c>
      <c r="E1868" s="10">
        <v>2477.14</v>
      </c>
      <c r="F1868" s="10">
        <v>1801063.22930495</v>
      </c>
      <c r="G1868" s="10">
        <v>1817533.49558626</v>
      </c>
      <c r="H1868" s="16">
        <v>-9.0618777157661593E-3</v>
      </c>
      <c r="I1868" s="10">
        <v>-16470.2662813116</v>
      </c>
      <c r="J1868" s="10">
        <v>727.07365320690405</v>
      </c>
      <c r="K1868" s="10">
        <v>733.72255729844198</v>
      </c>
      <c r="L1868" s="10" t="s">
        <v>27</v>
      </c>
      <c r="M1868" s="10" t="s">
        <v>297</v>
      </c>
    </row>
    <row r="1869" spans="1:13" x14ac:dyDescent="0.25">
      <c r="A1869" s="4" t="s">
        <v>5549</v>
      </c>
      <c r="B1869" s="9">
        <v>6536</v>
      </c>
      <c r="C1869" s="9" t="s">
        <v>5550</v>
      </c>
      <c r="D1869" s="9" t="s">
        <v>5551</v>
      </c>
      <c r="E1869" s="10">
        <v>1909.98</v>
      </c>
      <c r="F1869" s="10">
        <v>2822062.7419600501</v>
      </c>
      <c r="G1869" s="10">
        <v>3048763.8332830202</v>
      </c>
      <c r="H1869" s="16">
        <v>-7.4358364150117401E-2</v>
      </c>
      <c r="I1869" s="10">
        <v>-226701.09132296601</v>
      </c>
      <c r="J1869" s="10">
        <v>1477.53523176162</v>
      </c>
      <c r="K1869" s="10">
        <v>1596.2281454690699</v>
      </c>
      <c r="L1869" s="10" t="s">
        <v>27</v>
      </c>
      <c r="M1869" s="10" t="s">
        <v>43</v>
      </c>
    </row>
    <row r="1870" spans="1:13" x14ac:dyDescent="0.25">
      <c r="A1870" s="4" t="s">
        <v>5552</v>
      </c>
      <c r="B1870" s="9">
        <v>6537</v>
      </c>
      <c r="C1870" s="9" t="s">
        <v>5553</v>
      </c>
      <c r="D1870" s="9" t="s">
        <v>5554</v>
      </c>
      <c r="E1870" s="10">
        <v>992.6</v>
      </c>
      <c r="F1870" s="10">
        <v>4086100.5081155798</v>
      </c>
      <c r="G1870" s="10">
        <v>3735974.5028885598</v>
      </c>
      <c r="H1870" s="16">
        <v>9.37174504152294E-2</v>
      </c>
      <c r="I1870" s="10">
        <v>350126.00522702001</v>
      </c>
      <c r="J1870" s="10">
        <v>4116.5630748696203</v>
      </c>
      <c r="K1870" s="10">
        <v>3763.8268213666702</v>
      </c>
      <c r="L1870" s="10" t="s">
        <v>13</v>
      </c>
      <c r="M1870" s="10" t="s">
        <v>14</v>
      </c>
    </row>
    <row r="1871" spans="1:13" x14ac:dyDescent="0.25">
      <c r="A1871" s="4" t="s">
        <v>5555</v>
      </c>
      <c r="B1871" s="9">
        <v>6538</v>
      </c>
      <c r="C1871" s="9" t="s">
        <v>5556</v>
      </c>
      <c r="D1871" s="9" t="s">
        <v>5557</v>
      </c>
      <c r="E1871" s="10">
        <v>1380.72</v>
      </c>
      <c r="F1871" s="10">
        <v>9630570.7537517995</v>
      </c>
      <c r="G1871" s="10">
        <v>9358062.8692338895</v>
      </c>
      <c r="H1871" s="16">
        <v>2.9120116879511899E-2</v>
      </c>
      <c r="I1871" s="10">
        <v>272507.884517912</v>
      </c>
      <c r="J1871" s="10">
        <v>6975.0353103828402</v>
      </c>
      <c r="K1871" s="10">
        <v>6777.6688026782303</v>
      </c>
      <c r="L1871" s="10" t="s">
        <v>13</v>
      </c>
      <c r="M1871" s="10" t="s">
        <v>71</v>
      </c>
    </row>
    <row r="1872" spans="1:13" x14ac:dyDescent="0.25">
      <c r="A1872" s="4" t="s">
        <v>5558</v>
      </c>
      <c r="B1872" s="9">
        <v>6539</v>
      </c>
      <c r="C1872" s="9" t="s">
        <v>5559</v>
      </c>
      <c r="D1872" s="9" t="s">
        <v>5560</v>
      </c>
      <c r="E1872" s="10">
        <v>422.49</v>
      </c>
      <c r="F1872" s="10">
        <v>5869401.37642405</v>
      </c>
      <c r="G1872" s="10">
        <v>4693141.56033896</v>
      </c>
      <c r="H1872" s="16">
        <v>0.25063378143661602</v>
      </c>
      <c r="I1872" s="10">
        <v>1176259.8160850899</v>
      </c>
      <c r="J1872" s="10">
        <v>13892.403077999599</v>
      </c>
      <c r="K1872" s="10">
        <v>11108.2902798621</v>
      </c>
      <c r="L1872" s="10" t="s">
        <v>27</v>
      </c>
      <c r="M1872" s="10" t="s">
        <v>14</v>
      </c>
    </row>
    <row r="1873" spans="1:13" x14ac:dyDescent="0.25">
      <c r="A1873" s="4" t="s">
        <v>5561</v>
      </c>
      <c r="B1873" s="9">
        <v>6540</v>
      </c>
      <c r="C1873" s="9" t="s">
        <v>5562</v>
      </c>
      <c r="D1873" s="9" t="s">
        <v>5563</v>
      </c>
      <c r="E1873" s="10">
        <v>1084.73</v>
      </c>
      <c r="F1873" s="10">
        <v>1567824.4979085</v>
      </c>
      <c r="G1873" s="10">
        <v>993281.20912629599</v>
      </c>
      <c r="H1873" s="16">
        <v>0.57842963654530499</v>
      </c>
      <c r="I1873" s="10">
        <v>574543.28878220404</v>
      </c>
      <c r="J1873" s="10">
        <v>1445.3592118854499</v>
      </c>
      <c r="K1873" s="10">
        <v>915.69442084785703</v>
      </c>
      <c r="L1873" s="10" t="s">
        <v>27</v>
      </c>
      <c r="M1873" s="10" t="s">
        <v>43</v>
      </c>
    </row>
    <row r="1874" spans="1:13" x14ac:dyDescent="0.25">
      <c r="A1874" s="4" t="s">
        <v>5564</v>
      </c>
      <c r="B1874" s="9">
        <v>6702</v>
      </c>
      <c r="C1874" s="9" t="s">
        <v>5565</v>
      </c>
      <c r="D1874" s="9" t="s">
        <v>5566</v>
      </c>
      <c r="E1874" s="10">
        <v>506.36</v>
      </c>
      <c r="F1874" s="10">
        <v>1179330.85783623</v>
      </c>
      <c r="G1874" s="10">
        <v>1357960.02648061</v>
      </c>
      <c r="H1874" s="16">
        <v>-0.131542287814856</v>
      </c>
      <c r="I1874" s="10">
        <v>-178629.16864438201</v>
      </c>
      <c r="J1874" s="10">
        <v>2329.0363730078002</v>
      </c>
      <c r="K1874" s="10">
        <v>2681.8074620440202</v>
      </c>
      <c r="L1874" s="10" t="s">
        <v>13</v>
      </c>
      <c r="M1874" s="10" t="s">
        <v>71</v>
      </c>
    </row>
    <row r="1875" spans="1:13" x14ac:dyDescent="0.25">
      <c r="A1875" s="4" t="s">
        <v>5567</v>
      </c>
      <c r="B1875" s="9">
        <v>6703</v>
      </c>
      <c r="C1875" s="9" t="s">
        <v>5568</v>
      </c>
      <c r="D1875" s="9" t="s">
        <v>5569</v>
      </c>
      <c r="E1875" s="10">
        <v>328.37</v>
      </c>
      <c r="F1875" s="10">
        <v>2363452.74230855</v>
      </c>
      <c r="G1875" s="10">
        <v>2120221.0317404401</v>
      </c>
      <c r="H1875" s="16">
        <v>0.114719978213048</v>
      </c>
      <c r="I1875" s="10">
        <v>243231.710568109</v>
      </c>
      <c r="J1875" s="10">
        <v>7197.5294402915897</v>
      </c>
      <c r="K1875" s="10">
        <v>6456.8049204873796</v>
      </c>
      <c r="L1875" s="10" t="s">
        <v>27</v>
      </c>
      <c r="M1875" s="10" t="s">
        <v>14</v>
      </c>
    </row>
    <row r="1876" spans="1:13" x14ac:dyDescent="0.25">
      <c r="A1876" s="4" t="s">
        <v>5570</v>
      </c>
      <c r="B1876" s="9">
        <v>6704</v>
      </c>
      <c r="C1876" s="9" t="s">
        <v>5571</v>
      </c>
      <c r="D1876" s="9" t="s">
        <v>5572</v>
      </c>
      <c r="E1876" s="10">
        <v>707.85</v>
      </c>
      <c r="F1876" s="10">
        <v>9512967.9906148799</v>
      </c>
      <c r="G1876" s="10">
        <v>8197584.8077917099</v>
      </c>
      <c r="H1876" s="16">
        <v>0.16045984441330999</v>
      </c>
      <c r="I1876" s="10">
        <v>1315383.18282317</v>
      </c>
      <c r="J1876" s="10">
        <v>13439.242764166</v>
      </c>
      <c r="K1876" s="10">
        <v>11580.963209425299</v>
      </c>
      <c r="L1876" s="10" t="s">
        <v>13</v>
      </c>
      <c r="M1876" s="10" t="s">
        <v>14</v>
      </c>
    </row>
    <row r="1877" spans="1:13" x14ac:dyDescent="0.25">
      <c r="A1877" s="4" t="s">
        <v>5573</v>
      </c>
      <c r="B1877" s="9">
        <v>6705</v>
      </c>
      <c r="C1877" s="9" t="s">
        <v>5574</v>
      </c>
      <c r="D1877" s="9" t="s">
        <v>5575</v>
      </c>
      <c r="E1877" s="10">
        <v>860.94</v>
      </c>
      <c r="F1877" s="10">
        <v>19158740.525067501</v>
      </c>
      <c r="G1877" s="10">
        <v>18966170.330591001</v>
      </c>
      <c r="H1877" s="16">
        <v>1.01533515264249E-2</v>
      </c>
      <c r="I1877" s="10">
        <v>192570.19447654099</v>
      </c>
      <c r="J1877" s="10">
        <v>22253.2819070638</v>
      </c>
      <c r="K1877" s="10">
        <v>22029.607557542899</v>
      </c>
      <c r="L1877" s="10" t="s">
        <v>13</v>
      </c>
      <c r="M1877" s="10" t="s">
        <v>14</v>
      </c>
    </row>
    <row r="1878" spans="1:13" x14ac:dyDescent="0.25">
      <c r="A1878" s="4" t="s">
        <v>5576</v>
      </c>
      <c r="B1878" s="9">
        <v>6706</v>
      </c>
      <c r="C1878" s="9" t="s">
        <v>5577</v>
      </c>
      <c r="D1878" s="9" t="s">
        <v>5578</v>
      </c>
      <c r="E1878" s="10">
        <v>329.8</v>
      </c>
      <c r="F1878" s="10">
        <v>748404.41266999999</v>
      </c>
      <c r="G1878" s="10">
        <v>403867.82934754901</v>
      </c>
      <c r="H1878" s="16">
        <v>0.85309241857429496</v>
      </c>
      <c r="I1878" s="10">
        <v>344536.58332245098</v>
      </c>
      <c r="J1878" s="10">
        <v>2269.2674732261999</v>
      </c>
      <c r="K1878" s="10">
        <v>1224.58407928305</v>
      </c>
      <c r="L1878" s="10" t="s">
        <v>88</v>
      </c>
      <c r="M1878" s="10" t="s">
        <v>71</v>
      </c>
    </row>
    <row r="1879" spans="1:13" x14ac:dyDescent="0.25">
      <c r="A1879" s="4" t="s">
        <v>5579</v>
      </c>
      <c r="B1879" s="9">
        <v>6763</v>
      </c>
      <c r="C1879" s="9" t="s">
        <v>5580</v>
      </c>
      <c r="D1879" s="9" t="s">
        <v>5581</v>
      </c>
      <c r="E1879" s="10">
        <v>21281.03</v>
      </c>
      <c r="F1879" s="10">
        <v>20661014.2219011</v>
      </c>
      <c r="G1879" s="10">
        <v>22368140.023072802</v>
      </c>
      <c r="H1879" s="16">
        <v>-7.63195240825012E-2</v>
      </c>
      <c r="I1879" s="10">
        <v>-1707125.80117166</v>
      </c>
      <c r="J1879" s="10">
        <v>970.86533038584696</v>
      </c>
      <c r="K1879" s="10">
        <v>1051.08352476702</v>
      </c>
      <c r="L1879" s="10" t="s">
        <v>13</v>
      </c>
      <c r="M1879" s="10" t="s">
        <v>14</v>
      </c>
    </row>
    <row r="1880" spans="1:13" x14ac:dyDescent="0.25">
      <c r="A1880" s="4" t="s">
        <v>5582</v>
      </c>
      <c r="B1880" s="9">
        <v>6764</v>
      </c>
      <c r="C1880" s="9" t="s">
        <v>5583</v>
      </c>
      <c r="D1880" s="9" t="s">
        <v>5584</v>
      </c>
      <c r="E1880" s="10">
        <v>1954.25</v>
      </c>
      <c r="F1880" s="10">
        <v>4792809.0543755796</v>
      </c>
      <c r="G1880" s="10">
        <v>4927663.61439199</v>
      </c>
      <c r="H1880" s="16">
        <v>-2.73668355978176E-2</v>
      </c>
      <c r="I1880" s="10">
        <v>-134854.56001641299</v>
      </c>
      <c r="J1880" s="10">
        <v>2452.5055926189498</v>
      </c>
      <c r="K1880" s="10">
        <v>2521.5113800138101</v>
      </c>
      <c r="L1880" s="10" t="s">
        <v>13</v>
      </c>
      <c r="M1880" s="10" t="s">
        <v>71</v>
      </c>
    </row>
    <row r="1881" spans="1:13" x14ac:dyDescent="0.25">
      <c r="A1881" s="4" t="s">
        <v>5585</v>
      </c>
      <c r="B1881" s="9">
        <v>6765</v>
      </c>
      <c r="C1881" s="9" t="s">
        <v>5586</v>
      </c>
      <c r="D1881" s="9" t="s">
        <v>5587</v>
      </c>
      <c r="E1881" s="10">
        <v>258.82</v>
      </c>
      <c r="F1881" s="10">
        <v>1148340.9523033299</v>
      </c>
      <c r="G1881" s="10">
        <v>1047119.61028675</v>
      </c>
      <c r="H1881" s="16">
        <v>9.6666456269367498E-2</v>
      </c>
      <c r="I1881" s="10">
        <v>101221.34201658099</v>
      </c>
      <c r="J1881" s="10">
        <v>4436.8323634314602</v>
      </c>
      <c r="K1881" s="10">
        <v>4045.7445726247902</v>
      </c>
      <c r="L1881" s="10" t="s">
        <v>27</v>
      </c>
      <c r="M1881" s="10" t="s">
        <v>71</v>
      </c>
    </row>
    <row r="1882" spans="1:13" x14ac:dyDescent="0.25">
      <c r="A1882" s="4" t="s">
        <v>5588</v>
      </c>
      <c r="B1882" s="9">
        <v>6766</v>
      </c>
      <c r="C1882" s="9" t="s">
        <v>5589</v>
      </c>
      <c r="D1882" s="9" t="s">
        <v>5590</v>
      </c>
      <c r="E1882" s="10">
        <v>102.68</v>
      </c>
      <c r="F1882" s="10">
        <v>697615.51198865997</v>
      </c>
      <c r="G1882" s="10">
        <v>575463.12569272495</v>
      </c>
      <c r="H1882" s="16">
        <v>0.21226796443106799</v>
      </c>
      <c r="I1882" s="10">
        <v>122152.38629593499</v>
      </c>
      <c r="J1882" s="10">
        <v>6794.0739383391101</v>
      </c>
      <c r="K1882" s="10">
        <v>5604.43246681657</v>
      </c>
      <c r="L1882" s="10" t="s">
        <v>88</v>
      </c>
      <c r="M1882" s="10" t="s">
        <v>71</v>
      </c>
    </row>
    <row r="1883" spans="1:13" x14ac:dyDescent="0.25">
      <c r="A1883" s="4" t="s">
        <v>5591</v>
      </c>
      <c r="B1883" s="9">
        <v>6767</v>
      </c>
      <c r="C1883" s="9" t="s">
        <v>5592</v>
      </c>
      <c r="D1883" s="9" t="s">
        <v>5593</v>
      </c>
      <c r="E1883" s="10">
        <v>1115.8499999999999</v>
      </c>
      <c r="F1883" s="10">
        <v>1935955.2862573799</v>
      </c>
      <c r="G1883" s="10">
        <v>2001431.0963002399</v>
      </c>
      <c r="H1883" s="16">
        <v>-3.27144962241743E-2</v>
      </c>
      <c r="I1883" s="10">
        <v>-65475.810042859302</v>
      </c>
      <c r="J1883" s="10">
        <v>1734.96015258088</v>
      </c>
      <c r="K1883" s="10">
        <v>1793.6381200880401</v>
      </c>
      <c r="L1883" s="10" t="s">
        <v>13</v>
      </c>
      <c r="M1883" s="10" t="s">
        <v>43</v>
      </c>
    </row>
    <row r="1884" spans="1:13" x14ac:dyDescent="0.25">
      <c r="A1884" s="4" t="s">
        <v>5594</v>
      </c>
      <c r="B1884" s="9">
        <v>6768</v>
      </c>
      <c r="C1884" s="9" t="s">
        <v>5595</v>
      </c>
      <c r="D1884" s="9" t="s">
        <v>5596</v>
      </c>
      <c r="E1884" s="10">
        <v>1043.6500000000001</v>
      </c>
      <c r="F1884" s="10">
        <v>3119832.8873008802</v>
      </c>
      <c r="G1884" s="10">
        <v>3369784.77639591</v>
      </c>
      <c r="H1884" s="16">
        <v>-7.4174437146803204E-2</v>
      </c>
      <c r="I1884" s="10">
        <v>-249951.889095033</v>
      </c>
      <c r="J1884" s="10">
        <v>2989.3478534957899</v>
      </c>
      <c r="K1884" s="10">
        <v>3228.8456631973499</v>
      </c>
      <c r="L1884" s="10" t="s">
        <v>13</v>
      </c>
      <c r="M1884" s="10" t="s">
        <v>14</v>
      </c>
    </row>
    <row r="1885" spans="1:13" x14ac:dyDescent="0.25">
      <c r="A1885" s="4" t="s">
        <v>5597</v>
      </c>
      <c r="B1885" s="9">
        <v>6769</v>
      </c>
      <c r="C1885" s="9" t="s">
        <v>5598</v>
      </c>
      <c r="D1885" s="9" t="s">
        <v>5599</v>
      </c>
      <c r="E1885" s="10">
        <v>712.29</v>
      </c>
      <c r="F1885" s="10">
        <v>3903138.3419188401</v>
      </c>
      <c r="G1885" s="10">
        <v>3614110.8343378198</v>
      </c>
      <c r="H1885" s="16">
        <v>7.9971954604975706E-2</v>
      </c>
      <c r="I1885" s="10">
        <v>289027.50758101599</v>
      </c>
      <c r="J1885" s="10">
        <v>5479.7039715829796</v>
      </c>
      <c r="K1885" s="10">
        <v>5073.9317333358904</v>
      </c>
      <c r="L1885" s="10" t="s">
        <v>13</v>
      </c>
      <c r="M1885" s="10" t="s">
        <v>14</v>
      </c>
    </row>
    <row r="1886" spans="1:13" x14ac:dyDescent="0.25">
      <c r="A1886" s="4" t="s">
        <v>5600</v>
      </c>
      <c r="B1886" s="9">
        <v>6770</v>
      </c>
      <c r="C1886" s="9" t="s">
        <v>5601</v>
      </c>
      <c r="D1886" s="9" t="s">
        <v>5602</v>
      </c>
      <c r="E1886" s="10">
        <v>176.04</v>
      </c>
      <c r="F1886" s="10">
        <v>1685502.401783</v>
      </c>
      <c r="G1886" s="10">
        <v>2025495.01439129</v>
      </c>
      <c r="H1886" s="16">
        <v>-0.16785655367829599</v>
      </c>
      <c r="I1886" s="10">
        <v>-339992.61260829301</v>
      </c>
      <c r="J1886" s="10">
        <v>9574.5421596398501</v>
      </c>
      <c r="K1886" s="10">
        <v>11505.8794273534</v>
      </c>
      <c r="L1886" s="10" t="s">
        <v>27</v>
      </c>
      <c r="M1886" s="10" t="s">
        <v>71</v>
      </c>
    </row>
    <row r="1887" spans="1:13" x14ac:dyDescent="0.25">
      <c r="A1887" s="4" t="s">
        <v>5603</v>
      </c>
      <c r="B1887" s="9">
        <v>6771</v>
      </c>
      <c r="C1887" s="9" t="s">
        <v>5604</v>
      </c>
      <c r="D1887" s="9" t="s">
        <v>5605</v>
      </c>
      <c r="E1887" s="10">
        <v>781.84</v>
      </c>
      <c r="F1887" s="10">
        <v>451796.08625629998</v>
      </c>
      <c r="G1887" s="10">
        <v>502523.52436689998</v>
      </c>
      <c r="H1887" s="16">
        <v>-0.10094539986861099</v>
      </c>
      <c r="I1887" s="10">
        <v>-50727.438110600197</v>
      </c>
      <c r="J1887" s="10">
        <v>577.86258858116798</v>
      </c>
      <c r="K1887" s="10">
        <v>642.74471038435001</v>
      </c>
      <c r="L1887" s="10" t="s">
        <v>27</v>
      </c>
      <c r="M1887" s="10" t="s">
        <v>43</v>
      </c>
    </row>
    <row r="1888" spans="1:13" x14ac:dyDescent="0.25">
      <c r="A1888" s="4" t="s">
        <v>5606</v>
      </c>
      <c r="B1888" s="9">
        <v>6772</v>
      </c>
      <c r="C1888" s="9" t="s">
        <v>5607</v>
      </c>
      <c r="D1888" s="9" t="s">
        <v>5608</v>
      </c>
      <c r="E1888" s="10">
        <v>5126.88</v>
      </c>
      <c r="F1888" s="10">
        <v>8297098.2006337801</v>
      </c>
      <c r="G1888" s="10">
        <v>8394212.9843431804</v>
      </c>
      <c r="H1888" s="16">
        <v>-1.15692541862513E-2</v>
      </c>
      <c r="I1888" s="10">
        <v>-97114.783709397496</v>
      </c>
      <c r="J1888" s="10">
        <v>1618.35233136601</v>
      </c>
      <c r="K1888" s="10">
        <v>1637.2946088738499</v>
      </c>
      <c r="L1888" s="10" t="s">
        <v>13</v>
      </c>
      <c r="M1888" s="10" t="s">
        <v>14</v>
      </c>
    </row>
    <row r="1889" spans="1:13" x14ac:dyDescent="0.25">
      <c r="A1889" s="4" t="s">
        <v>5609</v>
      </c>
      <c r="B1889" s="9">
        <v>6773</v>
      </c>
      <c r="C1889" s="9" t="s">
        <v>5610</v>
      </c>
      <c r="D1889" s="9" t="s">
        <v>5611</v>
      </c>
      <c r="E1889" s="10">
        <v>4933.8999999999996</v>
      </c>
      <c r="F1889" s="10">
        <v>13801885.736462001</v>
      </c>
      <c r="G1889" s="10">
        <v>13241424.440332901</v>
      </c>
      <c r="H1889" s="16">
        <v>4.2326359875751701E-2</v>
      </c>
      <c r="I1889" s="10">
        <v>560461.29612910596</v>
      </c>
      <c r="J1889" s="10">
        <v>2797.3582230004599</v>
      </c>
      <c r="K1889" s="10">
        <v>2683.7642514710201</v>
      </c>
      <c r="L1889" s="10" t="s">
        <v>13</v>
      </c>
      <c r="M1889" s="10" t="s">
        <v>14</v>
      </c>
    </row>
    <row r="1890" spans="1:13" x14ac:dyDescent="0.25">
      <c r="A1890" s="4" t="s">
        <v>5612</v>
      </c>
      <c r="B1890" s="9">
        <v>6774</v>
      </c>
      <c r="C1890" s="9" t="s">
        <v>5613</v>
      </c>
      <c r="D1890" s="9" t="s">
        <v>5614</v>
      </c>
      <c r="E1890" s="10">
        <v>6463.09</v>
      </c>
      <c r="F1890" s="10">
        <v>28794527.7511218</v>
      </c>
      <c r="G1890" s="10">
        <v>26883542.026707701</v>
      </c>
      <c r="H1890" s="16">
        <v>7.1083852065165098E-2</v>
      </c>
      <c r="I1890" s="10">
        <v>1910985.72441414</v>
      </c>
      <c r="J1890" s="10">
        <v>4455.22617681664</v>
      </c>
      <c r="K1890" s="10">
        <v>4159.5493837634504</v>
      </c>
      <c r="L1890" s="10" t="s">
        <v>13</v>
      </c>
      <c r="M1890" s="10" t="s">
        <v>14</v>
      </c>
    </row>
    <row r="1891" spans="1:13" x14ac:dyDescent="0.25">
      <c r="A1891" s="4" t="s">
        <v>5615</v>
      </c>
      <c r="B1891" s="9">
        <v>6775</v>
      </c>
      <c r="C1891" s="9" t="s">
        <v>5616</v>
      </c>
      <c r="D1891" s="9" t="s">
        <v>5617</v>
      </c>
      <c r="E1891" s="10">
        <v>494.99</v>
      </c>
      <c r="F1891" s="10">
        <v>3505680.1166362399</v>
      </c>
      <c r="G1891" s="10">
        <v>3316105.2195471199</v>
      </c>
      <c r="H1891" s="16">
        <v>5.7167937848186398E-2</v>
      </c>
      <c r="I1891" s="10">
        <v>189574.897089117</v>
      </c>
      <c r="J1891" s="10">
        <v>7082.3251310859596</v>
      </c>
      <c r="K1891" s="10">
        <v>6699.3378038892197</v>
      </c>
      <c r="L1891" s="10" t="s">
        <v>27</v>
      </c>
      <c r="M1891" s="10" t="s">
        <v>14</v>
      </c>
    </row>
    <row r="1892" spans="1:13" x14ac:dyDescent="0.25">
      <c r="A1892" s="4" t="s">
        <v>5618</v>
      </c>
      <c r="B1892" s="9">
        <v>6776</v>
      </c>
      <c r="C1892" s="9" t="s">
        <v>5619</v>
      </c>
      <c r="D1892" s="9" t="s">
        <v>5620</v>
      </c>
      <c r="E1892" s="10">
        <v>8490.7099999999991</v>
      </c>
      <c r="F1892" s="10">
        <v>5148801.0026775002</v>
      </c>
      <c r="G1892" s="10">
        <v>5462905.6598777203</v>
      </c>
      <c r="H1892" s="16">
        <v>-5.7497726806295703E-2</v>
      </c>
      <c r="I1892" s="10">
        <v>-314104.65720021498</v>
      </c>
      <c r="J1892" s="10">
        <v>606.40405839764901</v>
      </c>
      <c r="K1892" s="10">
        <v>643.39797965985304</v>
      </c>
      <c r="L1892" s="10" t="s">
        <v>13</v>
      </c>
      <c r="M1892" s="10" t="s">
        <v>297</v>
      </c>
    </row>
    <row r="1893" spans="1:13" x14ac:dyDescent="0.25">
      <c r="A1893" s="4" t="s">
        <v>5621</v>
      </c>
      <c r="B1893" s="9">
        <v>6777</v>
      </c>
      <c r="C1893" s="9" t="s">
        <v>5622</v>
      </c>
      <c r="D1893" s="9" t="s">
        <v>5623</v>
      </c>
      <c r="E1893" s="10">
        <v>532.23</v>
      </c>
      <c r="F1893" s="10">
        <v>1228572.91004939</v>
      </c>
      <c r="G1893" s="10">
        <v>1157789.9524877099</v>
      </c>
      <c r="H1893" s="16">
        <v>6.1136268638009E-2</v>
      </c>
      <c r="I1893" s="10">
        <v>70782.957561676594</v>
      </c>
      <c r="J1893" s="10">
        <v>2308.3496045871002</v>
      </c>
      <c r="K1893" s="10">
        <v>2175.3564295280498</v>
      </c>
      <c r="L1893" s="10" t="s">
        <v>13</v>
      </c>
      <c r="M1893" s="10" t="s">
        <v>14</v>
      </c>
    </row>
    <row r="1894" spans="1:13" x14ac:dyDescent="0.25">
      <c r="A1894" s="4" t="s">
        <v>5624</v>
      </c>
      <c r="B1894" s="9">
        <v>6778</v>
      </c>
      <c r="C1894" s="9" t="s">
        <v>5625</v>
      </c>
      <c r="D1894" s="9" t="s">
        <v>5626</v>
      </c>
      <c r="E1894" s="10">
        <v>441.97</v>
      </c>
      <c r="F1894" s="10">
        <v>2358340.2676724</v>
      </c>
      <c r="G1894" s="10">
        <v>1939354.83215043</v>
      </c>
      <c r="H1894" s="16">
        <v>0.216043721641897</v>
      </c>
      <c r="I1894" s="10">
        <v>418985.435521974</v>
      </c>
      <c r="J1894" s="10">
        <v>5335.97363547843</v>
      </c>
      <c r="K1894" s="10">
        <v>4387.97844231605</v>
      </c>
      <c r="L1894" s="10" t="s">
        <v>13</v>
      </c>
      <c r="M1894" s="10" t="s">
        <v>14</v>
      </c>
    </row>
    <row r="1895" spans="1:13" x14ac:dyDescent="0.25">
      <c r="A1895" s="4" t="s">
        <v>5627</v>
      </c>
      <c r="B1895" s="9">
        <v>6779</v>
      </c>
      <c r="C1895" s="9" t="s">
        <v>5628</v>
      </c>
      <c r="D1895" s="9" t="s">
        <v>5629</v>
      </c>
      <c r="E1895" s="10">
        <v>204.99</v>
      </c>
      <c r="F1895" s="10">
        <v>1502074.0704832501</v>
      </c>
      <c r="G1895" s="10">
        <v>1462125.2997717401</v>
      </c>
      <c r="H1895" s="16">
        <v>2.7322398920085301E-2</v>
      </c>
      <c r="I1895" s="10">
        <v>39948.7707115128</v>
      </c>
      <c r="J1895" s="10">
        <v>7327.5480290904397</v>
      </c>
      <c r="K1895" s="10">
        <v>7132.6664704216601</v>
      </c>
      <c r="L1895" s="10" t="s">
        <v>27</v>
      </c>
      <c r="M1895" s="10" t="s">
        <v>14</v>
      </c>
    </row>
    <row r="1896" spans="1:13" x14ac:dyDescent="0.25">
      <c r="A1896" s="4" t="s">
        <v>5630</v>
      </c>
      <c r="B1896" s="9">
        <v>6780</v>
      </c>
      <c r="C1896" s="9" t="s">
        <v>5631</v>
      </c>
      <c r="D1896" s="9" t="s">
        <v>5632</v>
      </c>
      <c r="E1896" s="10">
        <v>267.48</v>
      </c>
      <c r="F1896" s="10">
        <v>3142769.3010312002</v>
      </c>
      <c r="G1896" s="10">
        <v>2601025.1304979902</v>
      </c>
      <c r="H1896" s="16">
        <v>0.208281021271598</v>
      </c>
      <c r="I1896" s="10">
        <v>541744.17053321295</v>
      </c>
      <c r="J1896" s="10">
        <v>11749.5487551637</v>
      </c>
      <c r="K1896" s="10">
        <v>9724.1854736727491</v>
      </c>
      <c r="L1896" s="10" t="s">
        <v>27</v>
      </c>
      <c r="M1896" s="10" t="s">
        <v>71</v>
      </c>
    </row>
    <row r="1897" spans="1:13" x14ac:dyDescent="0.25">
      <c r="A1897" s="4" t="s">
        <v>5633</v>
      </c>
      <c r="B1897" s="9">
        <v>6781</v>
      </c>
      <c r="C1897" s="9" t="s">
        <v>5634</v>
      </c>
      <c r="D1897" s="9" t="s">
        <v>5635</v>
      </c>
      <c r="E1897" s="10">
        <v>2344.89</v>
      </c>
      <c r="F1897" s="10">
        <v>5712086.2078701304</v>
      </c>
      <c r="G1897" s="10">
        <v>5084570.3697703201</v>
      </c>
      <c r="H1897" s="16">
        <v>0.12341570525419999</v>
      </c>
      <c r="I1897" s="10">
        <v>627515.83809981204</v>
      </c>
      <c r="J1897" s="10">
        <v>2435.9719252801301</v>
      </c>
      <c r="K1897" s="10">
        <v>2168.3619998252898</v>
      </c>
      <c r="L1897" s="10" t="s">
        <v>13</v>
      </c>
      <c r="M1897" s="10" t="s">
        <v>43</v>
      </c>
    </row>
    <row r="1898" spans="1:13" x14ac:dyDescent="0.25">
      <c r="A1898" s="4" t="s">
        <v>5636</v>
      </c>
      <c r="B1898" s="9">
        <v>6782</v>
      </c>
      <c r="C1898" s="9" t="s">
        <v>5637</v>
      </c>
      <c r="D1898" s="9" t="s">
        <v>5638</v>
      </c>
      <c r="E1898" s="10">
        <v>6009.64</v>
      </c>
      <c r="F1898" s="10">
        <v>27006628.407480001</v>
      </c>
      <c r="G1898" s="10">
        <v>23922209.738010298</v>
      </c>
      <c r="H1898" s="16">
        <v>0.12893535769686301</v>
      </c>
      <c r="I1898" s="10">
        <v>3084418.6694697398</v>
      </c>
      <c r="J1898" s="10">
        <v>4493.8845600535096</v>
      </c>
      <c r="K1898" s="10">
        <v>3980.6393957059399</v>
      </c>
      <c r="L1898" s="10" t="s">
        <v>13</v>
      </c>
      <c r="M1898" s="10" t="s">
        <v>14</v>
      </c>
    </row>
    <row r="1899" spans="1:13" x14ac:dyDescent="0.25">
      <c r="A1899" s="4" t="s">
        <v>5639</v>
      </c>
      <c r="B1899" s="9">
        <v>6783</v>
      </c>
      <c r="C1899" s="9" t="s">
        <v>5640</v>
      </c>
      <c r="D1899" s="9" t="s">
        <v>5641</v>
      </c>
      <c r="E1899" s="10">
        <v>9622.26</v>
      </c>
      <c r="F1899" s="10">
        <v>68345590.807861894</v>
      </c>
      <c r="G1899" s="10">
        <v>60611342.342267297</v>
      </c>
      <c r="H1899" s="16">
        <v>0.12760397916812199</v>
      </c>
      <c r="I1899" s="10">
        <v>7734248.4655945702</v>
      </c>
      <c r="J1899" s="10">
        <v>7102.8626131347401</v>
      </c>
      <c r="K1899" s="10">
        <v>6299.0755126412396</v>
      </c>
      <c r="L1899" s="10" t="s">
        <v>13</v>
      </c>
      <c r="M1899" s="10" t="s">
        <v>14</v>
      </c>
    </row>
    <row r="1900" spans="1:13" x14ac:dyDescent="0.25">
      <c r="A1900" s="4" t="s">
        <v>5642</v>
      </c>
      <c r="B1900" s="9">
        <v>6784</v>
      </c>
      <c r="C1900" s="9" t="s">
        <v>5643</v>
      </c>
      <c r="D1900" s="9" t="s">
        <v>5644</v>
      </c>
      <c r="E1900" s="10">
        <v>3959.97</v>
      </c>
      <c r="F1900" s="10">
        <v>40252949.2630601</v>
      </c>
      <c r="G1900" s="10">
        <v>39188719.871805198</v>
      </c>
      <c r="H1900" s="16">
        <v>2.7156523477577001E-2</v>
      </c>
      <c r="I1900" s="10">
        <v>1064229.39125487</v>
      </c>
      <c r="J1900" s="10">
        <v>10164.963184837299</v>
      </c>
      <c r="K1900" s="10">
        <v>9896.2163531050101</v>
      </c>
      <c r="L1900" s="10" t="s">
        <v>13</v>
      </c>
      <c r="M1900" s="10" t="s">
        <v>14</v>
      </c>
    </row>
    <row r="1901" spans="1:13" x14ac:dyDescent="0.25">
      <c r="A1901" s="4" t="s">
        <v>5645</v>
      </c>
      <c r="B1901" s="9">
        <v>6785</v>
      </c>
      <c r="C1901" s="9" t="s">
        <v>5646</v>
      </c>
      <c r="D1901" s="9" t="s">
        <v>5647</v>
      </c>
      <c r="E1901" s="10">
        <v>1989.19</v>
      </c>
      <c r="F1901" s="10">
        <v>1683699.62515436</v>
      </c>
      <c r="G1901" s="10">
        <v>1467278.6383390301</v>
      </c>
      <c r="H1901" s="16">
        <v>0.14749821960218901</v>
      </c>
      <c r="I1901" s="10">
        <v>216420.98681533101</v>
      </c>
      <c r="J1901" s="10">
        <v>846.42473828762502</v>
      </c>
      <c r="K1901" s="10">
        <v>737.62618871954396</v>
      </c>
      <c r="L1901" s="10" t="s">
        <v>27</v>
      </c>
      <c r="M1901" s="10" t="s">
        <v>71</v>
      </c>
    </row>
    <row r="1902" spans="1:13" x14ac:dyDescent="0.25">
      <c r="A1902" s="4" t="s">
        <v>5648</v>
      </c>
      <c r="B1902" s="9">
        <v>6786</v>
      </c>
      <c r="C1902" s="9" t="s">
        <v>5649</v>
      </c>
      <c r="D1902" s="9" t="s">
        <v>5650</v>
      </c>
      <c r="E1902" s="10">
        <v>1383.01</v>
      </c>
      <c r="F1902" s="10">
        <v>2144688.5058328598</v>
      </c>
      <c r="G1902" s="10">
        <v>2262087.0429329202</v>
      </c>
      <c r="H1902" s="16">
        <v>-5.1898328787490997E-2</v>
      </c>
      <c r="I1902" s="10">
        <v>-117398.537100056</v>
      </c>
      <c r="J1902" s="10">
        <v>1550.7396951814201</v>
      </c>
      <c r="K1902" s="10">
        <v>1635.6259484262</v>
      </c>
      <c r="L1902" s="10" t="s">
        <v>13</v>
      </c>
      <c r="M1902" s="10" t="s">
        <v>14</v>
      </c>
    </row>
    <row r="1903" spans="1:13" x14ac:dyDescent="0.25">
      <c r="A1903" s="4" t="s">
        <v>5651</v>
      </c>
      <c r="B1903" s="9">
        <v>6787</v>
      </c>
      <c r="C1903" s="9" t="s">
        <v>5652</v>
      </c>
      <c r="D1903" s="9" t="s">
        <v>5653</v>
      </c>
      <c r="E1903" s="10">
        <v>813.98</v>
      </c>
      <c r="F1903" s="10">
        <v>1961695.29338663</v>
      </c>
      <c r="G1903" s="10">
        <v>1858025.1493989599</v>
      </c>
      <c r="H1903" s="16">
        <v>5.5795877693691799E-2</v>
      </c>
      <c r="I1903" s="10">
        <v>103670.14398766799</v>
      </c>
      <c r="J1903" s="10">
        <v>2410.0042917352098</v>
      </c>
      <c r="K1903" s="10">
        <v>2282.6422631993</v>
      </c>
      <c r="L1903" s="10" t="s">
        <v>13</v>
      </c>
      <c r="M1903" s="10" t="s">
        <v>14</v>
      </c>
    </row>
    <row r="1904" spans="1:13" x14ac:dyDescent="0.25">
      <c r="A1904" s="4" t="s">
        <v>5654</v>
      </c>
      <c r="B1904" s="9">
        <v>6788</v>
      </c>
      <c r="C1904" s="9" t="s">
        <v>5655</v>
      </c>
      <c r="D1904" s="9" t="s">
        <v>5656</v>
      </c>
      <c r="E1904" s="10">
        <v>227.17</v>
      </c>
      <c r="F1904" s="10">
        <v>911220.15522773995</v>
      </c>
      <c r="G1904" s="10">
        <v>840850.62023620505</v>
      </c>
      <c r="H1904" s="16">
        <v>8.3688509347555506E-2</v>
      </c>
      <c r="I1904" s="10">
        <v>70369.534991535504</v>
      </c>
      <c r="J1904" s="10">
        <v>4011.1817371472498</v>
      </c>
      <c r="K1904" s="10">
        <v>3701.41576896687</v>
      </c>
      <c r="L1904" s="10" t="s">
        <v>27</v>
      </c>
      <c r="M1904" s="10" t="s">
        <v>206</v>
      </c>
    </row>
    <row r="1905" spans="1:13" x14ac:dyDescent="0.25">
      <c r="A1905" s="4" t="s">
        <v>5657</v>
      </c>
      <c r="B1905" s="9">
        <v>6790</v>
      </c>
      <c r="C1905" s="9" t="s">
        <v>5658</v>
      </c>
      <c r="D1905" s="9" t="s">
        <v>5659</v>
      </c>
      <c r="E1905" s="10">
        <v>810.02</v>
      </c>
      <c r="F1905" s="10">
        <v>1279320.8968964601</v>
      </c>
      <c r="G1905" s="10">
        <v>1372287.8262708101</v>
      </c>
      <c r="H1905" s="16">
        <v>-6.7745940461327397E-2</v>
      </c>
      <c r="I1905" s="10">
        <v>-92966.929374346495</v>
      </c>
      <c r="J1905" s="10">
        <v>1579.3695179087699</v>
      </c>
      <c r="K1905" s="10">
        <v>1694.1406709350499</v>
      </c>
      <c r="L1905" s="10" t="s">
        <v>13</v>
      </c>
      <c r="M1905" s="10" t="s">
        <v>14</v>
      </c>
    </row>
    <row r="1906" spans="1:13" x14ac:dyDescent="0.25">
      <c r="A1906" s="4" t="s">
        <v>5660</v>
      </c>
      <c r="B1906" s="9">
        <v>6791</v>
      </c>
      <c r="C1906" s="9" t="s">
        <v>5661</v>
      </c>
      <c r="D1906" s="9" t="s">
        <v>5662</v>
      </c>
      <c r="E1906" s="10">
        <v>656.83</v>
      </c>
      <c r="F1906" s="10">
        <v>2407629.3537371</v>
      </c>
      <c r="G1906" s="10">
        <v>2244701.6002381099</v>
      </c>
      <c r="H1906" s="16">
        <v>7.2583257160644399E-2</v>
      </c>
      <c r="I1906" s="10">
        <v>162927.75349899201</v>
      </c>
      <c r="J1906" s="10">
        <v>3665.5289096677998</v>
      </c>
      <c r="K1906" s="10">
        <v>3417.4772775879701</v>
      </c>
      <c r="L1906" s="10" t="s">
        <v>27</v>
      </c>
      <c r="M1906" s="10" t="s">
        <v>297</v>
      </c>
    </row>
    <row r="1907" spans="1:13" x14ac:dyDescent="0.25">
      <c r="A1907" s="4" t="s">
        <v>5663</v>
      </c>
      <c r="B1907" s="9">
        <v>6792</v>
      </c>
      <c r="C1907" s="9" t="s">
        <v>5664</v>
      </c>
      <c r="D1907" s="9" t="s">
        <v>5665</v>
      </c>
      <c r="E1907" s="10">
        <v>391.96</v>
      </c>
      <c r="F1907" s="10">
        <v>2107977.5843726802</v>
      </c>
      <c r="G1907" s="10">
        <v>2132582.2097356701</v>
      </c>
      <c r="H1907" s="16">
        <v>-1.15374803609748E-2</v>
      </c>
      <c r="I1907" s="10">
        <v>-24604.6253629895</v>
      </c>
      <c r="J1907" s="10">
        <v>5378.0426175443399</v>
      </c>
      <c r="K1907" s="10">
        <v>5440.8159244200197</v>
      </c>
      <c r="L1907" s="10" t="s">
        <v>27</v>
      </c>
      <c r="M1907" s="10" t="s">
        <v>14</v>
      </c>
    </row>
    <row r="1908" spans="1:13" x14ac:dyDescent="0.25">
      <c r="A1908" s="4" t="s">
        <v>5666</v>
      </c>
      <c r="B1908" s="9">
        <v>6793</v>
      </c>
      <c r="C1908" s="9" t="s">
        <v>5667</v>
      </c>
      <c r="D1908" s="9" t="s">
        <v>5668</v>
      </c>
      <c r="E1908" s="10">
        <v>238.59</v>
      </c>
      <c r="F1908" s="10">
        <v>2129185.87936289</v>
      </c>
      <c r="G1908" s="10">
        <v>2517573.7817233698</v>
      </c>
      <c r="H1908" s="16">
        <v>-0.15427071300949799</v>
      </c>
      <c r="I1908" s="10">
        <v>-388387.902360484</v>
      </c>
      <c r="J1908" s="10">
        <v>8924.0365453828308</v>
      </c>
      <c r="K1908" s="10">
        <v>10551.8830702183</v>
      </c>
      <c r="L1908" s="10" t="s">
        <v>27</v>
      </c>
      <c r="M1908" s="10" t="s">
        <v>71</v>
      </c>
    </row>
    <row r="1909" spans="1:13" x14ac:dyDescent="0.25">
      <c r="A1909" s="4" t="s">
        <v>5669</v>
      </c>
      <c r="B1909" s="9">
        <v>6794</v>
      </c>
      <c r="C1909" s="9" t="s">
        <v>5670</v>
      </c>
      <c r="D1909" s="9" t="s">
        <v>5671</v>
      </c>
      <c r="E1909" s="10">
        <v>300.81</v>
      </c>
      <c r="F1909" s="10">
        <v>196508.50118093999</v>
      </c>
      <c r="G1909" s="10">
        <v>219512.091990708</v>
      </c>
      <c r="H1909" s="16">
        <v>-0.104794185145581</v>
      </c>
      <c r="I1909" s="10">
        <v>-23003.590809768</v>
      </c>
      <c r="J1909" s="10">
        <v>653.26452305754503</v>
      </c>
      <c r="K1909" s="10">
        <v>729.73668425487199</v>
      </c>
      <c r="L1909" s="10" t="s">
        <v>27</v>
      </c>
      <c r="M1909" s="10" t="s">
        <v>297</v>
      </c>
    </row>
    <row r="1910" spans="1:13" x14ac:dyDescent="0.25">
      <c r="A1910" s="4" t="s">
        <v>5672</v>
      </c>
      <c r="B1910" s="9">
        <v>6795</v>
      </c>
      <c r="C1910" s="9" t="s">
        <v>5673</v>
      </c>
      <c r="D1910" s="9" t="s">
        <v>5674</v>
      </c>
      <c r="E1910" s="10">
        <v>1976.27</v>
      </c>
      <c r="F1910" s="10">
        <v>2835037.1031087199</v>
      </c>
      <c r="G1910" s="10">
        <v>3194076.3962672502</v>
      </c>
      <c r="H1910" s="16">
        <v>-0.112407860243456</v>
      </c>
      <c r="I1910" s="10">
        <v>-359039.29315853002</v>
      </c>
      <c r="J1910" s="10">
        <v>1434.5393610735</v>
      </c>
      <c r="K1910" s="10">
        <v>1616.21458417486</v>
      </c>
      <c r="L1910" s="10" t="s">
        <v>13</v>
      </c>
      <c r="M1910" s="10" t="s">
        <v>14</v>
      </c>
    </row>
    <row r="1911" spans="1:13" x14ac:dyDescent="0.25">
      <c r="A1911" s="4" t="s">
        <v>5675</v>
      </c>
      <c r="B1911" s="9">
        <v>6796</v>
      </c>
      <c r="C1911" s="9" t="s">
        <v>5676</v>
      </c>
      <c r="D1911" s="9" t="s">
        <v>5677</v>
      </c>
      <c r="E1911" s="10">
        <v>1088.83</v>
      </c>
      <c r="F1911" s="10">
        <v>3517513.25288792</v>
      </c>
      <c r="G1911" s="10">
        <v>3055363.7661447199</v>
      </c>
      <c r="H1911" s="16">
        <v>0.15125841703829199</v>
      </c>
      <c r="I1911" s="10">
        <v>462149.48674320302</v>
      </c>
      <c r="J1911" s="10">
        <v>3230.5440269720002</v>
      </c>
      <c r="K1911" s="10">
        <v>2806.0980742124302</v>
      </c>
      <c r="L1911" s="10" t="s">
        <v>13</v>
      </c>
      <c r="M1911" s="10" t="s">
        <v>14</v>
      </c>
    </row>
    <row r="1912" spans="1:13" x14ac:dyDescent="0.25">
      <c r="A1912" s="4" t="s">
        <v>5678</v>
      </c>
      <c r="B1912" s="9">
        <v>6797</v>
      </c>
      <c r="C1912" s="9" t="s">
        <v>5679</v>
      </c>
      <c r="D1912" s="9" t="s">
        <v>5680</v>
      </c>
      <c r="E1912" s="10">
        <v>506.97</v>
      </c>
      <c r="F1912" s="10">
        <v>2470344.1862909398</v>
      </c>
      <c r="G1912" s="10">
        <v>2519087.1482998398</v>
      </c>
      <c r="H1912" s="16">
        <v>-1.9349454440985899E-2</v>
      </c>
      <c r="I1912" s="10">
        <v>-48742.962008900897</v>
      </c>
      <c r="J1912" s="10">
        <v>4872.7620693353501</v>
      </c>
      <c r="K1912" s="10">
        <v>4968.9077229418699</v>
      </c>
      <c r="L1912" s="10" t="s">
        <v>27</v>
      </c>
      <c r="M1912" s="10" t="s">
        <v>14</v>
      </c>
    </row>
    <row r="1913" spans="1:13" x14ac:dyDescent="0.25">
      <c r="A1913" s="4" t="s">
        <v>5681</v>
      </c>
      <c r="B1913" s="9">
        <v>6798</v>
      </c>
      <c r="C1913" s="9" t="s">
        <v>5682</v>
      </c>
      <c r="D1913" s="9" t="s">
        <v>5683</v>
      </c>
      <c r="E1913" s="10">
        <v>376.39</v>
      </c>
      <c r="F1913" s="10">
        <v>2775854.4726013099</v>
      </c>
      <c r="G1913" s="10">
        <v>2514545.0451720399</v>
      </c>
      <c r="H1913" s="16">
        <v>0.103919167378205</v>
      </c>
      <c r="I1913" s="10">
        <v>261309.42742926901</v>
      </c>
      <c r="J1913" s="10">
        <v>7374.9421413993696</v>
      </c>
      <c r="K1913" s="10">
        <v>6680.6903615187503</v>
      </c>
      <c r="L1913" s="10" t="s">
        <v>88</v>
      </c>
      <c r="M1913" s="10" t="s">
        <v>14</v>
      </c>
    </row>
    <row r="1914" spans="1:13" x14ac:dyDescent="0.25">
      <c r="A1914" s="4" t="s">
        <v>5684</v>
      </c>
      <c r="B1914" s="9">
        <v>6799</v>
      </c>
      <c r="C1914" s="9" t="s">
        <v>5685</v>
      </c>
      <c r="D1914" s="9" t="s">
        <v>5686</v>
      </c>
      <c r="E1914" s="10">
        <v>17917.93</v>
      </c>
      <c r="F1914" s="10">
        <v>10031868.988383399</v>
      </c>
      <c r="G1914" s="10">
        <v>12065481.420102401</v>
      </c>
      <c r="H1914" s="16">
        <v>-0.16854797259318199</v>
      </c>
      <c r="I1914" s="10">
        <v>-2033612.43171897</v>
      </c>
      <c r="J1914" s="10">
        <v>559.878791154081</v>
      </c>
      <c r="K1914" s="10">
        <v>673.37473804744297</v>
      </c>
      <c r="L1914" s="10" t="s">
        <v>27</v>
      </c>
      <c r="M1914" s="10" t="s">
        <v>71</v>
      </c>
    </row>
    <row r="1915" spans="1:13" x14ac:dyDescent="0.25">
      <c r="A1915" s="4" t="s">
        <v>5687</v>
      </c>
      <c r="B1915" s="9">
        <v>6800</v>
      </c>
      <c r="C1915" s="9" t="s">
        <v>5688</v>
      </c>
      <c r="D1915" s="9" t="s">
        <v>5689</v>
      </c>
      <c r="E1915" s="10">
        <v>838.3</v>
      </c>
      <c r="F1915" s="10">
        <v>662342.74111389997</v>
      </c>
      <c r="G1915" s="10">
        <v>711101.89888009499</v>
      </c>
      <c r="H1915" s="16">
        <v>-6.8568453892452405E-2</v>
      </c>
      <c r="I1915" s="10">
        <v>-48759.157766195101</v>
      </c>
      <c r="J1915" s="10">
        <v>790.10227974937402</v>
      </c>
      <c r="K1915" s="10">
        <v>848.26660966252496</v>
      </c>
      <c r="L1915" s="10" t="s">
        <v>13</v>
      </c>
      <c r="M1915" s="10" t="s">
        <v>14</v>
      </c>
    </row>
    <row r="1916" spans="1:13" x14ac:dyDescent="0.25">
      <c r="A1916" s="4" t="s">
        <v>5690</v>
      </c>
      <c r="B1916" s="9">
        <v>6801</v>
      </c>
      <c r="C1916" s="9" t="s">
        <v>5691</v>
      </c>
      <c r="D1916" s="9" t="s">
        <v>5692</v>
      </c>
      <c r="E1916" s="10">
        <v>1613.08</v>
      </c>
      <c r="F1916" s="10">
        <v>867643.04029701999</v>
      </c>
      <c r="G1916" s="10">
        <v>1501987.0648251199</v>
      </c>
      <c r="H1916" s="16">
        <v>-0.42233654295948198</v>
      </c>
      <c r="I1916" s="10">
        <v>-634344.02452810097</v>
      </c>
      <c r="J1916" s="10">
        <v>537.87973336537596</v>
      </c>
      <c r="K1916" s="10">
        <v>931.129928351427</v>
      </c>
      <c r="L1916" s="10" t="s">
        <v>88</v>
      </c>
      <c r="M1916" s="10" t="s">
        <v>297</v>
      </c>
    </row>
    <row r="1917" spans="1:13" x14ac:dyDescent="0.25">
      <c r="A1917" s="4" t="s">
        <v>5693</v>
      </c>
      <c r="B1917" s="9">
        <v>6802</v>
      </c>
      <c r="C1917" s="9" t="s">
        <v>5694</v>
      </c>
      <c r="D1917" s="9" t="s">
        <v>5695</v>
      </c>
      <c r="E1917" s="10">
        <v>331.46</v>
      </c>
      <c r="F1917" s="10">
        <v>1229967.8472048501</v>
      </c>
      <c r="G1917" s="10">
        <v>1179372.25970831</v>
      </c>
      <c r="H1917" s="16">
        <v>4.2900438839432099E-2</v>
      </c>
      <c r="I1917" s="10">
        <v>50595.587496539098</v>
      </c>
      <c r="J1917" s="10">
        <v>3710.7580015834501</v>
      </c>
      <c r="K1917" s="10">
        <v>3558.1133762997401</v>
      </c>
      <c r="L1917" s="10" t="s">
        <v>27</v>
      </c>
      <c r="M1917" s="10" t="s">
        <v>14</v>
      </c>
    </row>
    <row r="1918" spans="1:13" x14ac:dyDescent="0.25">
      <c r="A1918" s="4" t="s">
        <v>5696</v>
      </c>
      <c r="B1918" s="9">
        <v>6803</v>
      </c>
      <c r="C1918" s="9" t="s">
        <v>5697</v>
      </c>
      <c r="D1918" s="9" t="s">
        <v>5698</v>
      </c>
      <c r="E1918" s="10">
        <v>1048.24</v>
      </c>
      <c r="F1918" s="10">
        <v>643871.15394866001</v>
      </c>
      <c r="G1918" s="10">
        <v>699981.23905689805</v>
      </c>
      <c r="H1918" s="16">
        <v>-8.0159412820601697E-2</v>
      </c>
      <c r="I1918" s="10">
        <v>-56110.0851082382</v>
      </c>
      <c r="J1918" s="10">
        <v>614.24020639229605</v>
      </c>
      <c r="K1918" s="10">
        <v>667.76810564078698</v>
      </c>
      <c r="L1918" s="10" t="s">
        <v>13</v>
      </c>
      <c r="M1918" s="10" t="s">
        <v>14</v>
      </c>
    </row>
    <row r="1919" spans="1:13" x14ac:dyDescent="0.25">
      <c r="A1919" s="4" t="s">
        <v>5699</v>
      </c>
      <c r="B1919" s="9">
        <v>6804</v>
      </c>
      <c r="C1919" s="9" t="s">
        <v>5700</v>
      </c>
      <c r="D1919" s="9" t="s">
        <v>5701</v>
      </c>
      <c r="E1919" s="10">
        <v>2878.09</v>
      </c>
      <c r="F1919" s="10">
        <v>1758418.2651525</v>
      </c>
      <c r="G1919" s="10">
        <v>1875490.73719592</v>
      </c>
      <c r="H1919" s="16">
        <v>-6.2422314182398603E-2</v>
      </c>
      <c r="I1919" s="10">
        <v>-117072.47204342201</v>
      </c>
      <c r="J1919" s="10">
        <v>610.96708760063098</v>
      </c>
      <c r="K1919" s="10">
        <v>651.64422835836297</v>
      </c>
      <c r="L1919" s="10" t="s">
        <v>13</v>
      </c>
      <c r="M1919" s="10" t="s">
        <v>14</v>
      </c>
    </row>
    <row r="1920" spans="1:13" x14ac:dyDescent="0.25">
      <c r="A1920" s="4" t="s">
        <v>5702</v>
      </c>
      <c r="B1920" s="9">
        <v>6805</v>
      </c>
      <c r="C1920" s="9" t="s">
        <v>5703</v>
      </c>
      <c r="D1920" s="9" t="s">
        <v>5704</v>
      </c>
      <c r="E1920" s="10">
        <v>442.06</v>
      </c>
      <c r="F1920" s="10">
        <v>816913.90395424003</v>
      </c>
      <c r="G1920" s="10">
        <v>941305.76473200903</v>
      </c>
      <c r="H1920" s="16">
        <v>-0.13214819821398199</v>
      </c>
      <c r="I1920" s="10">
        <v>-124391.860777769</v>
      </c>
      <c r="J1920" s="10">
        <v>1847.9706464150599</v>
      </c>
      <c r="K1920" s="10">
        <v>2129.3619977650301</v>
      </c>
      <c r="L1920" s="10" t="s">
        <v>27</v>
      </c>
      <c r="M1920" s="10" t="s">
        <v>71</v>
      </c>
    </row>
    <row r="1921" spans="1:13" x14ac:dyDescent="0.25">
      <c r="A1921" s="4" t="s">
        <v>5705</v>
      </c>
      <c r="B1921" s="9">
        <v>6806</v>
      </c>
      <c r="C1921" s="9" t="s">
        <v>5706</v>
      </c>
      <c r="D1921" s="9" t="s">
        <v>5707</v>
      </c>
      <c r="E1921" s="10">
        <v>152.09</v>
      </c>
      <c r="F1921" s="10">
        <v>403952.40355350001</v>
      </c>
      <c r="G1921" s="10">
        <v>500396.64950736001</v>
      </c>
      <c r="H1921" s="16">
        <v>-0.192735594950145</v>
      </c>
      <c r="I1921" s="10">
        <v>-96444.2459538603</v>
      </c>
      <c r="J1921" s="10">
        <v>2656.00896543823</v>
      </c>
      <c r="K1921" s="10">
        <v>3290.13511412559</v>
      </c>
      <c r="L1921" s="10" t="s">
        <v>27</v>
      </c>
      <c r="M1921" s="10" t="s">
        <v>297</v>
      </c>
    </row>
    <row r="1922" spans="1:13" x14ac:dyDescent="0.25">
      <c r="A1922" s="4" t="s">
        <v>5708</v>
      </c>
      <c r="B1922" s="9">
        <v>7001</v>
      </c>
      <c r="C1922" s="9" t="s">
        <v>5709</v>
      </c>
      <c r="D1922" s="9" t="s">
        <v>5710</v>
      </c>
      <c r="E1922" s="10">
        <v>679.44</v>
      </c>
      <c r="F1922" s="10">
        <v>1743210.9549126399</v>
      </c>
      <c r="G1922" s="10">
        <v>1954005.56983902</v>
      </c>
      <c r="H1922" s="16">
        <v>-0.10787820576363299</v>
      </c>
      <c r="I1922" s="10">
        <v>-210794.61492637801</v>
      </c>
      <c r="J1922" s="10">
        <v>2565.6584170973701</v>
      </c>
      <c r="K1922" s="10">
        <v>2875.9059958775101</v>
      </c>
      <c r="L1922" s="10" t="s">
        <v>88</v>
      </c>
      <c r="M1922" s="10" t="s">
        <v>71</v>
      </c>
    </row>
    <row r="1923" spans="1:13" x14ac:dyDescent="0.25">
      <c r="A1923" s="4" t="s">
        <v>5711</v>
      </c>
      <c r="B1923" s="9">
        <v>7002</v>
      </c>
      <c r="C1923" s="9" t="s">
        <v>5712</v>
      </c>
      <c r="D1923" s="9" t="s">
        <v>5713</v>
      </c>
      <c r="E1923" s="10">
        <v>125.68</v>
      </c>
      <c r="F1923" s="10">
        <v>1031073.4837398001</v>
      </c>
      <c r="G1923" s="10">
        <v>695140.03202350298</v>
      </c>
      <c r="H1923" s="16">
        <v>0.48326011485544801</v>
      </c>
      <c r="I1923" s="10">
        <v>335933.45171629702</v>
      </c>
      <c r="J1923" s="10">
        <v>8203.9583365674698</v>
      </c>
      <c r="K1923" s="10">
        <v>5531.0314451265303</v>
      </c>
      <c r="L1923" s="10" t="s">
        <v>88</v>
      </c>
      <c r="M1923" s="10" t="s">
        <v>89</v>
      </c>
    </row>
    <row r="1924" spans="1:13" x14ac:dyDescent="0.25">
      <c r="A1924" s="4" t="s">
        <v>5714</v>
      </c>
      <c r="B1924" s="9">
        <v>7003</v>
      </c>
      <c r="C1924" s="9" t="s">
        <v>5715</v>
      </c>
      <c r="D1924" s="9" t="s">
        <v>5716</v>
      </c>
      <c r="E1924" s="10">
        <v>193.22</v>
      </c>
      <c r="F1924" s="10">
        <v>1882350.1855975499</v>
      </c>
      <c r="G1924" s="10">
        <v>2007156.05178269</v>
      </c>
      <c r="H1924" s="16">
        <v>-6.2180449833132999E-2</v>
      </c>
      <c r="I1924" s="10">
        <v>-124805.86618514299</v>
      </c>
      <c r="J1924" s="10">
        <v>9742.0048938906402</v>
      </c>
      <c r="K1924" s="10">
        <v>10387.931124017699</v>
      </c>
      <c r="L1924" s="10" t="s">
        <v>27</v>
      </c>
      <c r="M1924" s="10" t="s">
        <v>71</v>
      </c>
    </row>
    <row r="1925" spans="1:13" x14ac:dyDescent="0.25">
      <c r="A1925" s="4" t="s">
        <v>5717</v>
      </c>
      <c r="B1925" s="9">
        <v>7005</v>
      </c>
      <c r="C1925" s="9" t="s">
        <v>5709</v>
      </c>
      <c r="D1925" s="9" t="s">
        <v>5710</v>
      </c>
      <c r="E1925" s="10">
        <v>163.82</v>
      </c>
      <c r="F1925" s="10">
        <v>3908699.7528288001</v>
      </c>
      <c r="G1925" s="10">
        <v>1015025.8461475</v>
      </c>
      <c r="H1925" s="16">
        <v>2.8508376586312201</v>
      </c>
      <c r="I1925" s="10">
        <v>2893673.9066813001</v>
      </c>
      <c r="J1925" s="10">
        <v>23859.722578615601</v>
      </c>
      <c r="K1925" s="10">
        <v>6195.9824572548996</v>
      </c>
      <c r="L1925" s="10" t="s">
        <v>88</v>
      </c>
      <c r="M1925" s="10" t="s">
        <v>89</v>
      </c>
    </row>
    <row r="1926" spans="1:13" x14ac:dyDescent="0.25">
      <c r="A1926" s="4" t="s">
        <v>5718</v>
      </c>
      <c r="B1926" s="9">
        <v>7005</v>
      </c>
      <c r="C1926" s="9" t="s">
        <v>5712</v>
      </c>
      <c r="D1926" s="9" t="s">
        <v>5713</v>
      </c>
      <c r="E1926" s="10">
        <v>34.42</v>
      </c>
      <c r="F1926" s="10">
        <v>821619.16799999995</v>
      </c>
      <c r="G1926" s="10">
        <v>213265.71617871401</v>
      </c>
      <c r="H1926" s="16">
        <v>2.8525609400410801</v>
      </c>
      <c r="I1926" s="10">
        <v>608353.451821286</v>
      </c>
      <c r="J1926" s="10">
        <v>23870.400000000001</v>
      </c>
      <c r="K1926" s="10">
        <v>6195.9824572548996</v>
      </c>
      <c r="L1926" s="10" t="s">
        <v>88</v>
      </c>
      <c r="M1926" s="10" t="s">
        <v>89</v>
      </c>
    </row>
    <row r="1927" spans="1:13" x14ac:dyDescent="0.25">
      <c r="A1927" s="4" t="s">
        <v>5719</v>
      </c>
      <c r="B1927" s="9">
        <v>7005</v>
      </c>
      <c r="C1927" s="9" t="s">
        <v>5715</v>
      </c>
      <c r="D1927" s="9" t="s">
        <v>5716</v>
      </c>
      <c r="E1927" s="10">
        <v>18.7</v>
      </c>
      <c r="F1927" s="10">
        <v>445924.39849440003</v>
      </c>
      <c r="G1927" s="10">
        <v>115864.871950667</v>
      </c>
      <c r="H1927" s="16">
        <v>2.84865914048796</v>
      </c>
      <c r="I1927" s="10">
        <v>330059.52654373302</v>
      </c>
      <c r="J1927" s="10">
        <v>23846.224518417101</v>
      </c>
      <c r="K1927" s="10">
        <v>6195.9824572548996</v>
      </c>
      <c r="L1927" s="10" t="s">
        <v>88</v>
      </c>
      <c r="M1927" s="10" t="s">
        <v>89</v>
      </c>
    </row>
    <row r="1928" spans="1:13" x14ac:dyDescent="0.25">
      <c r="A1928" s="4" t="s">
        <v>5720</v>
      </c>
      <c r="B1928" s="9">
        <v>7005</v>
      </c>
      <c r="C1928" s="9" t="s">
        <v>5721</v>
      </c>
      <c r="D1928" s="9" t="s">
        <v>5722</v>
      </c>
      <c r="E1928" s="10">
        <v>4.1399999999999997</v>
      </c>
      <c r="F1928" s="10">
        <v>98823.456000000006</v>
      </c>
      <c r="G1928" s="10">
        <v>25651.3673730353</v>
      </c>
      <c r="H1928" s="16">
        <v>2.8525609400410801</v>
      </c>
      <c r="I1928" s="10">
        <v>73172.088626964702</v>
      </c>
      <c r="J1928" s="10">
        <v>23870.400000000001</v>
      </c>
      <c r="K1928" s="10">
        <v>6195.9824572548996</v>
      </c>
      <c r="L1928" s="10" t="s">
        <v>88</v>
      </c>
      <c r="M1928" s="10" t="s">
        <v>89</v>
      </c>
    </row>
    <row r="1929" spans="1:13" x14ac:dyDescent="0.25">
      <c r="A1929" s="4" t="s">
        <v>5723</v>
      </c>
      <c r="B1929" s="9">
        <v>7064</v>
      </c>
      <c r="C1929" s="9" t="s">
        <v>5724</v>
      </c>
      <c r="D1929" s="9" t="s">
        <v>5725</v>
      </c>
      <c r="E1929" s="10">
        <v>7753.38</v>
      </c>
      <c r="F1929" s="10">
        <v>14291636.3876021</v>
      </c>
      <c r="G1929" s="10">
        <v>15885700.817101501</v>
      </c>
      <c r="H1929" s="16">
        <v>-0.10034586751019201</v>
      </c>
      <c r="I1929" s="10">
        <v>-1594064.4294994101</v>
      </c>
      <c r="J1929" s="10">
        <v>1843.2782073885301</v>
      </c>
      <c r="K1929" s="10">
        <v>2048.8742738136798</v>
      </c>
      <c r="L1929" s="10" t="s">
        <v>13</v>
      </c>
      <c r="M1929" s="10" t="s">
        <v>14</v>
      </c>
    </row>
    <row r="1930" spans="1:13" x14ac:dyDescent="0.25">
      <c r="A1930" s="4" t="s">
        <v>5726</v>
      </c>
      <c r="B1930" s="9">
        <v>7065</v>
      </c>
      <c r="C1930" s="9" t="s">
        <v>5727</v>
      </c>
      <c r="D1930" s="9" t="s">
        <v>5728</v>
      </c>
      <c r="E1930" s="10">
        <v>4425.38</v>
      </c>
      <c r="F1930" s="10">
        <v>13545260.5616745</v>
      </c>
      <c r="G1930" s="10">
        <v>13177921.707800901</v>
      </c>
      <c r="H1930" s="16">
        <v>2.7875325261352401E-2</v>
      </c>
      <c r="I1930" s="10">
        <v>367338.85387358599</v>
      </c>
      <c r="J1930" s="10">
        <v>3060.8129836702201</v>
      </c>
      <c r="K1930" s="10">
        <v>2977.8056817269699</v>
      </c>
      <c r="L1930" s="10" t="s">
        <v>13</v>
      </c>
      <c r="M1930" s="10" t="s">
        <v>71</v>
      </c>
    </row>
    <row r="1931" spans="1:13" x14ac:dyDescent="0.25">
      <c r="A1931" s="4" t="s">
        <v>5729</v>
      </c>
      <c r="B1931" s="9">
        <v>7066</v>
      </c>
      <c r="C1931" s="9" t="s">
        <v>5730</v>
      </c>
      <c r="D1931" s="9" t="s">
        <v>5731</v>
      </c>
      <c r="E1931" s="10">
        <v>4106.09</v>
      </c>
      <c r="F1931" s="10">
        <v>16616249.7749543</v>
      </c>
      <c r="G1931" s="10">
        <v>15745002.627351001</v>
      </c>
      <c r="H1931" s="16">
        <v>5.5334836596967002E-2</v>
      </c>
      <c r="I1931" s="10">
        <v>871247.14760328305</v>
      </c>
      <c r="J1931" s="10">
        <v>4046.7329685794198</v>
      </c>
      <c r="K1931" s="10">
        <v>3834.54883535212</v>
      </c>
      <c r="L1931" s="10" t="s">
        <v>13</v>
      </c>
      <c r="M1931" s="10" t="s">
        <v>14</v>
      </c>
    </row>
    <row r="1932" spans="1:13" x14ac:dyDescent="0.25">
      <c r="A1932" s="4" t="s">
        <v>5732</v>
      </c>
      <c r="B1932" s="9">
        <v>7067</v>
      </c>
      <c r="C1932" s="9" t="s">
        <v>5733</v>
      </c>
      <c r="D1932" s="9" t="s">
        <v>5734</v>
      </c>
      <c r="E1932" s="10">
        <v>3763.98</v>
      </c>
      <c r="F1932" s="10">
        <v>19544238.784778301</v>
      </c>
      <c r="G1932" s="10">
        <v>19278952.478545502</v>
      </c>
      <c r="H1932" s="16">
        <v>1.3760410817338999E-2</v>
      </c>
      <c r="I1932" s="10">
        <v>265286.30623274302</v>
      </c>
      <c r="J1932" s="10">
        <v>5192.43959446604</v>
      </c>
      <c r="K1932" s="10">
        <v>5121.9593298969503</v>
      </c>
      <c r="L1932" s="10" t="s">
        <v>13</v>
      </c>
      <c r="M1932" s="10" t="s">
        <v>14</v>
      </c>
    </row>
    <row r="1933" spans="1:13" x14ac:dyDescent="0.25">
      <c r="A1933" s="4" t="s">
        <v>5735</v>
      </c>
      <c r="B1933" s="9">
        <v>7068</v>
      </c>
      <c r="C1933" s="9" t="s">
        <v>5736</v>
      </c>
      <c r="D1933" s="9" t="s">
        <v>5737</v>
      </c>
      <c r="E1933" s="10">
        <v>21412.03</v>
      </c>
      <c r="F1933" s="10">
        <v>11066367.9917644</v>
      </c>
      <c r="G1933" s="10">
        <v>11677854.417845899</v>
      </c>
      <c r="H1933" s="16">
        <v>-5.2362908818857003E-2</v>
      </c>
      <c r="I1933" s="10">
        <v>-611486.42608155299</v>
      </c>
      <c r="J1933" s="10">
        <v>516.82946417338303</v>
      </c>
      <c r="K1933" s="10">
        <v>545.38754232298095</v>
      </c>
      <c r="L1933" s="10" t="s">
        <v>13</v>
      </c>
      <c r="M1933" s="10" t="s">
        <v>14</v>
      </c>
    </row>
    <row r="1934" spans="1:13" x14ac:dyDescent="0.25">
      <c r="A1934" s="4" t="s">
        <v>5738</v>
      </c>
      <c r="B1934" s="9">
        <v>7069</v>
      </c>
      <c r="C1934" s="9" t="s">
        <v>5739</v>
      </c>
      <c r="D1934" s="9" t="s">
        <v>5740</v>
      </c>
      <c r="E1934" s="10">
        <v>3930.46</v>
      </c>
      <c r="F1934" s="10">
        <v>9062607.9590567201</v>
      </c>
      <c r="G1934" s="10">
        <v>7887817.0157427099</v>
      </c>
      <c r="H1934" s="16">
        <v>0.14893739813808199</v>
      </c>
      <c r="I1934" s="10">
        <v>1174790.94331401</v>
      </c>
      <c r="J1934" s="10">
        <v>2305.7372315344101</v>
      </c>
      <c r="K1934" s="10">
        <v>2006.84322337404</v>
      </c>
      <c r="L1934" s="10" t="s">
        <v>13</v>
      </c>
      <c r="M1934" s="10" t="s">
        <v>14</v>
      </c>
    </row>
    <row r="1935" spans="1:13" x14ac:dyDescent="0.25">
      <c r="A1935" s="4" t="s">
        <v>5741</v>
      </c>
      <c r="B1935" s="9">
        <v>7070</v>
      </c>
      <c r="C1935" s="9" t="s">
        <v>5742</v>
      </c>
      <c r="D1935" s="9" t="s">
        <v>5743</v>
      </c>
      <c r="E1935" s="10">
        <v>9284.7000000000007</v>
      </c>
      <c r="F1935" s="10">
        <v>35845868.202376798</v>
      </c>
      <c r="G1935" s="10">
        <v>32266144.027172301</v>
      </c>
      <c r="H1935" s="16">
        <v>0.110943661944541</v>
      </c>
      <c r="I1935" s="10">
        <v>3579724.1752044801</v>
      </c>
      <c r="J1935" s="10">
        <v>3860.7459802014901</v>
      </c>
      <c r="K1935" s="10">
        <v>3475.1951088535202</v>
      </c>
      <c r="L1935" s="10" t="s">
        <v>13</v>
      </c>
      <c r="M1935" s="10" t="s">
        <v>14</v>
      </c>
    </row>
    <row r="1936" spans="1:13" x14ac:dyDescent="0.25">
      <c r="A1936" s="4" t="s">
        <v>5744</v>
      </c>
      <c r="B1936" s="9">
        <v>7071</v>
      </c>
      <c r="C1936" s="9" t="s">
        <v>5745</v>
      </c>
      <c r="D1936" s="9" t="s">
        <v>5746</v>
      </c>
      <c r="E1936" s="10">
        <v>20262.63</v>
      </c>
      <c r="F1936" s="10">
        <v>100854478.838948</v>
      </c>
      <c r="G1936" s="10">
        <v>95066127.903174102</v>
      </c>
      <c r="H1936" s="16">
        <v>6.08876269965355E-2</v>
      </c>
      <c r="I1936" s="10">
        <v>5788350.9357733997</v>
      </c>
      <c r="J1936" s="10">
        <v>4977.3636906436896</v>
      </c>
      <c r="K1936" s="10">
        <v>4691.6973711297196</v>
      </c>
      <c r="L1936" s="10" t="s">
        <v>13</v>
      </c>
      <c r="M1936" s="10" t="s">
        <v>14</v>
      </c>
    </row>
    <row r="1937" spans="1:13" x14ac:dyDescent="0.25">
      <c r="A1937" s="4" t="s">
        <v>5747</v>
      </c>
      <c r="B1937" s="9">
        <v>7072</v>
      </c>
      <c r="C1937" s="9" t="s">
        <v>5748</v>
      </c>
      <c r="D1937" s="9" t="s">
        <v>5749</v>
      </c>
      <c r="E1937" s="10">
        <v>2363.5500000000002</v>
      </c>
      <c r="F1937" s="10">
        <v>15634601.697616201</v>
      </c>
      <c r="G1937" s="10">
        <v>15657241.640745001</v>
      </c>
      <c r="H1937" s="16">
        <v>-1.44597264628687E-3</v>
      </c>
      <c r="I1937" s="10">
        <v>-22639.943128820501</v>
      </c>
      <c r="J1937" s="10">
        <v>6614.8808773312203</v>
      </c>
      <c r="K1937" s="10">
        <v>6624.4596648029501</v>
      </c>
      <c r="L1937" s="10" t="s">
        <v>13</v>
      </c>
      <c r="M1937" s="10" t="s">
        <v>14</v>
      </c>
    </row>
    <row r="1938" spans="1:13" x14ac:dyDescent="0.25">
      <c r="A1938" s="4" t="s">
        <v>5750</v>
      </c>
      <c r="B1938" s="9">
        <v>7073</v>
      </c>
      <c r="C1938" s="9" t="s">
        <v>5751</v>
      </c>
      <c r="D1938" s="9" t="s">
        <v>5752</v>
      </c>
      <c r="E1938" s="10">
        <v>28485.279999999999</v>
      </c>
      <c r="F1938" s="10">
        <v>16019591.201423701</v>
      </c>
      <c r="G1938" s="10">
        <v>18398699.242036399</v>
      </c>
      <c r="H1938" s="16">
        <v>-0.12930849128600799</v>
      </c>
      <c r="I1938" s="10">
        <v>-2379108.0406127502</v>
      </c>
      <c r="J1938" s="10">
        <v>562.38138440007197</v>
      </c>
      <c r="K1938" s="10">
        <v>645.90199717315204</v>
      </c>
      <c r="L1938" s="10" t="s">
        <v>13</v>
      </c>
      <c r="M1938" s="10" t="s">
        <v>43</v>
      </c>
    </row>
    <row r="1939" spans="1:13" x14ac:dyDescent="0.25">
      <c r="A1939" s="4" t="s">
        <v>5753</v>
      </c>
      <c r="B1939" s="9">
        <v>7074</v>
      </c>
      <c r="C1939" s="9" t="s">
        <v>5754</v>
      </c>
      <c r="D1939" s="9" t="s">
        <v>5755</v>
      </c>
      <c r="E1939" s="10">
        <v>3835.7</v>
      </c>
      <c r="F1939" s="10">
        <v>7812219.1742356</v>
      </c>
      <c r="G1939" s="10">
        <v>7537157.8278919403</v>
      </c>
      <c r="H1939" s="16">
        <v>3.64940409401764E-2</v>
      </c>
      <c r="I1939" s="10">
        <v>275061.34634365898</v>
      </c>
      <c r="J1939" s="10">
        <v>2036.7127706117799</v>
      </c>
      <c r="K1939" s="10">
        <v>1965.00191044449</v>
      </c>
      <c r="L1939" s="10" t="s">
        <v>13</v>
      </c>
      <c r="M1939" s="10" t="s">
        <v>14</v>
      </c>
    </row>
    <row r="1940" spans="1:13" x14ac:dyDescent="0.25">
      <c r="A1940" s="4" t="s">
        <v>5756</v>
      </c>
      <c r="B1940" s="9">
        <v>7075</v>
      </c>
      <c r="C1940" s="9" t="s">
        <v>5757</v>
      </c>
      <c r="D1940" s="9" t="s">
        <v>5758</v>
      </c>
      <c r="E1940" s="10">
        <v>5497.15</v>
      </c>
      <c r="F1940" s="10">
        <v>20971066.351998702</v>
      </c>
      <c r="G1940" s="10">
        <v>20132434.494964901</v>
      </c>
      <c r="H1940" s="16">
        <v>4.1655759875611098E-2</v>
      </c>
      <c r="I1940" s="10">
        <v>838631.85703373002</v>
      </c>
      <c r="J1940" s="10">
        <v>3814.8979656728802</v>
      </c>
      <c r="K1940" s="10">
        <v>3662.3403936521599</v>
      </c>
      <c r="L1940" s="10" t="s">
        <v>13</v>
      </c>
      <c r="M1940" s="10" t="s">
        <v>14</v>
      </c>
    </row>
    <row r="1941" spans="1:13" x14ac:dyDescent="0.25">
      <c r="A1941" s="4" t="s">
        <v>5759</v>
      </c>
      <c r="B1941" s="9">
        <v>7076</v>
      </c>
      <c r="C1941" s="9" t="s">
        <v>5760</v>
      </c>
      <c r="D1941" s="9" t="s">
        <v>5761</v>
      </c>
      <c r="E1941" s="10">
        <v>6897.38</v>
      </c>
      <c r="F1941" s="10">
        <v>37924214.511576399</v>
      </c>
      <c r="G1941" s="10">
        <v>36792596.230474196</v>
      </c>
      <c r="H1941" s="16">
        <v>3.0756684687691702E-2</v>
      </c>
      <c r="I1941" s="10">
        <v>1131618.2811022501</v>
      </c>
      <c r="J1941" s="10">
        <v>5498.35075225323</v>
      </c>
      <c r="K1941" s="10">
        <v>5334.2858056934901</v>
      </c>
      <c r="L1941" s="10" t="s">
        <v>13</v>
      </c>
      <c r="M1941" s="10" t="s">
        <v>14</v>
      </c>
    </row>
    <row r="1942" spans="1:13" x14ac:dyDescent="0.25">
      <c r="A1942" s="4" t="s">
        <v>5762</v>
      </c>
      <c r="B1942" s="9">
        <v>7077</v>
      </c>
      <c r="C1942" s="9" t="s">
        <v>5763</v>
      </c>
      <c r="D1942" s="9" t="s">
        <v>5764</v>
      </c>
      <c r="E1942" s="10">
        <v>905.88</v>
      </c>
      <c r="F1942" s="10">
        <v>7305413.08653575</v>
      </c>
      <c r="G1942" s="10">
        <v>8288367.7243353203</v>
      </c>
      <c r="H1942" s="16">
        <v>-0.11859447728333</v>
      </c>
      <c r="I1942" s="10">
        <v>-982954.63779956801</v>
      </c>
      <c r="J1942" s="10">
        <v>8064.4379901706097</v>
      </c>
      <c r="K1942" s="10">
        <v>9149.5206035405608</v>
      </c>
      <c r="L1942" s="10" t="s">
        <v>27</v>
      </c>
      <c r="M1942" s="10" t="s">
        <v>71</v>
      </c>
    </row>
    <row r="1943" spans="1:13" x14ac:dyDescent="0.25">
      <c r="A1943" s="4" t="s">
        <v>5765</v>
      </c>
      <c r="B1943" s="9">
        <v>7078</v>
      </c>
      <c r="C1943" s="9" t="s">
        <v>5766</v>
      </c>
      <c r="D1943" s="9" t="s">
        <v>5767</v>
      </c>
      <c r="E1943" s="10">
        <v>23498.03</v>
      </c>
      <c r="F1943" s="10">
        <v>13127271.502168899</v>
      </c>
      <c r="G1943" s="10">
        <v>15484942.460124001</v>
      </c>
      <c r="H1943" s="16">
        <v>-0.152255713188895</v>
      </c>
      <c r="I1943" s="10">
        <v>-2357670.95795519</v>
      </c>
      <c r="J1943" s="10">
        <v>558.65412982147302</v>
      </c>
      <c r="K1943" s="10">
        <v>658.98896461209904</v>
      </c>
      <c r="L1943" s="10" t="s">
        <v>13</v>
      </c>
      <c r="M1943" s="10" t="s">
        <v>14</v>
      </c>
    </row>
    <row r="1944" spans="1:13" x14ac:dyDescent="0.25">
      <c r="A1944" s="4" t="s">
        <v>5768</v>
      </c>
      <c r="B1944" s="9">
        <v>7079</v>
      </c>
      <c r="C1944" s="9" t="s">
        <v>5769</v>
      </c>
      <c r="D1944" s="9" t="s">
        <v>5770</v>
      </c>
      <c r="E1944" s="10">
        <v>1341.52</v>
      </c>
      <c r="F1944" s="10">
        <v>2758432.8094136398</v>
      </c>
      <c r="G1944" s="10">
        <v>3203699.9516523099</v>
      </c>
      <c r="H1944" s="16">
        <v>-0.138985282316786</v>
      </c>
      <c r="I1944" s="10">
        <v>-445267.14223866799</v>
      </c>
      <c r="J1944" s="10">
        <v>2056.1995418731299</v>
      </c>
      <c r="K1944" s="10">
        <v>2388.1119563273801</v>
      </c>
      <c r="L1944" s="10" t="s">
        <v>13</v>
      </c>
      <c r="M1944" s="10" t="s">
        <v>14</v>
      </c>
    </row>
    <row r="1945" spans="1:13" x14ac:dyDescent="0.25">
      <c r="A1945" s="4" t="s">
        <v>5771</v>
      </c>
      <c r="B1945" s="9">
        <v>7080</v>
      </c>
      <c r="C1945" s="9" t="s">
        <v>5772</v>
      </c>
      <c r="D1945" s="9" t="s">
        <v>5773</v>
      </c>
      <c r="E1945" s="10">
        <v>677.89</v>
      </c>
      <c r="F1945" s="10">
        <v>2162513.6138018402</v>
      </c>
      <c r="G1945" s="10">
        <v>2147393.0888536898</v>
      </c>
      <c r="H1945" s="16">
        <v>7.0413400446493997E-3</v>
      </c>
      <c r="I1945" s="10">
        <v>15120.524948148999</v>
      </c>
      <c r="J1945" s="10">
        <v>3190.0656652286398</v>
      </c>
      <c r="K1945" s="10">
        <v>3167.7603871626502</v>
      </c>
      <c r="L1945" s="10" t="s">
        <v>13</v>
      </c>
      <c r="M1945" s="10" t="s">
        <v>14</v>
      </c>
    </row>
    <row r="1946" spans="1:13" x14ac:dyDescent="0.25">
      <c r="A1946" s="4" t="s">
        <v>5774</v>
      </c>
      <c r="B1946" s="9">
        <v>7081</v>
      </c>
      <c r="C1946" s="9" t="s">
        <v>5775</v>
      </c>
      <c r="D1946" s="9" t="s">
        <v>5776</v>
      </c>
      <c r="E1946" s="10">
        <v>1324.98</v>
      </c>
      <c r="F1946" s="10">
        <v>5547705.70999924</v>
      </c>
      <c r="G1946" s="10">
        <v>5723674.5175564801</v>
      </c>
      <c r="H1946" s="16">
        <v>-3.07440276377497E-2</v>
      </c>
      <c r="I1946" s="10">
        <v>-175968.80755724001</v>
      </c>
      <c r="J1946" s="10">
        <v>4187.0109058244198</v>
      </c>
      <c r="K1946" s="10">
        <v>4319.8195576963299</v>
      </c>
      <c r="L1946" s="10" t="s">
        <v>13</v>
      </c>
      <c r="M1946" s="10" t="s">
        <v>14</v>
      </c>
    </row>
    <row r="1947" spans="1:13" x14ac:dyDescent="0.25">
      <c r="A1947" s="4" t="s">
        <v>5777</v>
      </c>
      <c r="B1947" s="9">
        <v>7083</v>
      </c>
      <c r="C1947" s="9" t="s">
        <v>5778</v>
      </c>
      <c r="D1947" s="9" t="s">
        <v>5779</v>
      </c>
      <c r="E1947" s="10">
        <v>1563.29</v>
      </c>
      <c r="F1947" s="10">
        <v>892983.57623698004</v>
      </c>
      <c r="G1947" s="10">
        <v>886264.79627485503</v>
      </c>
      <c r="H1947" s="16">
        <v>7.5810073810500499E-3</v>
      </c>
      <c r="I1947" s="10">
        <v>6718.7799621245404</v>
      </c>
      <c r="J1947" s="10">
        <v>571.22067961605296</v>
      </c>
      <c r="K1947" s="10">
        <v>566.92283343132499</v>
      </c>
      <c r="L1947" s="10" t="s">
        <v>13</v>
      </c>
      <c r="M1947" s="10" t="s">
        <v>14</v>
      </c>
    </row>
    <row r="1948" spans="1:13" x14ac:dyDescent="0.25">
      <c r="A1948" s="4" t="s">
        <v>5780</v>
      </c>
      <c r="B1948" s="9">
        <v>7084</v>
      </c>
      <c r="C1948" s="9" t="s">
        <v>5781</v>
      </c>
      <c r="D1948" s="9" t="s">
        <v>5782</v>
      </c>
      <c r="E1948" s="10">
        <v>8115.74</v>
      </c>
      <c r="F1948" s="10">
        <v>17194705.634399801</v>
      </c>
      <c r="G1948" s="10">
        <v>20388048.555420101</v>
      </c>
      <c r="H1948" s="16">
        <v>-0.15662817911876001</v>
      </c>
      <c r="I1948" s="10">
        <v>-3193342.9210203001</v>
      </c>
      <c r="J1948" s="10">
        <v>2118.68611296071</v>
      </c>
      <c r="K1948" s="10">
        <v>2512.1613747384799</v>
      </c>
      <c r="L1948" s="10" t="s">
        <v>13</v>
      </c>
      <c r="M1948" s="10" t="s">
        <v>14</v>
      </c>
    </row>
    <row r="1949" spans="1:13" x14ac:dyDescent="0.25">
      <c r="A1949" s="4" t="s">
        <v>5783</v>
      </c>
      <c r="B1949" s="9">
        <v>7085</v>
      </c>
      <c r="C1949" s="9" t="s">
        <v>5784</v>
      </c>
      <c r="D1949" s="9" t="s">
        <v>5785</v>
      </c>
      <c r="E1949" s="10">
        <v>3220.17</v>
      </c>
      <c r="F1949" s="10">
        <v>10470276.381749</v>
      </c>
      <c r="G1949" s="10">
        <v>11202670.073268799</v>
      </c>
      <c r="H1949" s="16">
        <v>-6.5376708117770604E-2</v>
      </c>
      <c r="I1949" s="10">
        <v>-732393.69151977997</v>
      </c>
      <c r="J1949" s="10">
        <v>3251.4669665728902</v>
      </c>
      <c r="K1949" s="10">
        <v>3478.9064158938199</v>
      </c>
      <c r="L1949" s="10" t="s">
        <v>13</v>
      </c>
      <c r="M1949" s="10" t="s">
        <v>14</v>
      </c>
    </row>
    <row r="1950" spans="1:13" x14ac:dyDescent="0.25">
      <c r="A1950" s="4" t="s">
        <v>5786</v>
      </c>
      <c r="B1950" s="9">
        <v>7086</v>
      </c>
      <c r="C1950" s="9" t="s">
        <v>5787</v>
      </c>
      <c r="D1950" s="9" t="s">
        <v>5788</v>
      </c>
      <c r="E1950" s="10">
        <v>3971.16</v>
      </c>
      <c r="F1950" s="10">
        <v>16933684.583783198</v>
      </c>
      <c r="G1950" s="10">
        <v>17163842.5491555</v>
      </c>
      <c r="H1950" s="16">
        <v>-1.3409466132835401E-2</v>
      </c>
      <c r="I1950" s="10">
        <v>-230157.96537222</v>
      </c>
      <c r="J1950" s="10">
        <v>4264.1657812284702</v>
      </c>
      <c r="K1950" s="10">
        <v>4322.1231451655103</v>
      </c>
      <c r="L1950" s="10" t="s">
        <v>13</v>
      </c>
      <c r="M1950" s="10" t="s">
        <v>14</v>
      </c>
    </row>
    <row r="1951" spans="1:13" x14ac:dyDescent="0.25">
      <c r="A1951" s="4" t="s">
        <v>5789</v>
      </c>
      <c r="B1951" s="9">
        <v>7087</v>
      </c>
      <c r="C1951" s="9" t="s">
        <v>5790</v>
      </c>
      <c r="D1951" s="9" t="s">
        <v>5791</v>
      </c>
      <c r="E1951" s="10">
        <v>350.39</v>
      </c>
      <c r="F1951" s="10">
        <v>1926624.8921192801</v>
      </c>
      <c r="G1951" s="10">
        <v>2236089.8965676399</v>
      </c>
      <c r="H1951" s="16">
        <v>-0.13839560069717299</v>
      </c>
      <c r="I1951" s="10">
        <v>-309465.00444835902</v>
      </c>
      <c r="J1951" s="10">
        <v>5498.5156314942797</v>
      </c>
      <c r="K1951" s="10">
        <v>6381.71721957715</v>
      </c>
      <c r="L1951" s="10" t="s">
        <v>27</v>
      </c>
      <c r="M1951" s="10" t="s">
        <v>43</v>
      </c>
    </row>
    <row r="1952" spans="1:13" x14ac:dyDescent="0.25">
      <c r="A1952" s="4" t="s">
        <v>5792</v>
      </c>
      <c r="B1952" s="9">
        <v>7088</v>
      </c>
      <c r="C1952" s="9" t="s">
        <v>5793</v>
      </c>
      <c r="D1952" s="9" t="s">
        <v>5794</v>
      </c>
      <c r="E1952" s="10">
        <v>17329.73</v>
      </c>
      <c r="F1952" s="10">
        <v>8880836.5447958391</v>
      </c>
      <c r="G1952" s="10">
        <v>9950642.1472870801</v>
      </c>
      <c r="H1952" s="16">
        <v>-0.10751121250832101</v>
      </c>
      <c r="I1952" s="10">
        <v>-1069805.60249124</v>
      </c>
      <c r="J1952" s="10">
        <v>512.46248757458102</v>
      </c>
      <c r="K1952" s="10">
        <v>574.19487477803</v>
      </c>
      <c r="L1952" s="10" t="s">
        <v>13</v>
      </c>
      <c r="M1952" s="10" t="s">
        <v>14</v>
      </c>
    </row>
    <row r="1953" spans="1:13" x14ac:dyDescent="0.25">
      <c r="A1953" s="4" t="s">
        <v>5795</v>
      </c>
      <c r="B1953" s="9">
        <v>7089</v>
      </c>
      <c r="C1953" s="9" t="s">
        <v>5796</v>
      </c>
      <c r="D1953" s="9" t="s">
        <v>5797</v>
      </c>
      <c r="E1953" s="10">
        <v>1139.81</v>
      </c>
      <c r="F1953" s="10">
        <v>5335553.3930799803</v>
      </c>
      <c r="G1953" s="10">
        <v>5095868.2679721704</v>
      </c>
      <c r="H1953" s="16">
        <v>4.70351886084346E-2</v>
      </c>
      <c r="I1953" s="10">
        <v>239685.12510780801</v>
      </c>
      <c r="J1953" s="10">
        <v>4681.0901756257499</v>
      </c>
      <c r="K1953" s="10">
        <v>4470.8050183558398</v>
      </c>
      <c r="L1953" s="10" t="s">
        <v>13</v>
      </c>
      <c r="M1953" s="10" t="s">
        <v>14</v>
      </c>
    </row>
    <row r="1954" spans="1:13" x14ac:dyDescent="0.25">
      <c r="A1954" s="4" t="s">
        <v>5798</v>
      </c>
      <c r="B1954" s="9">
        <v>7090</v>
      </c>
      <c r="C1954" s="9" t="s">
        <v>5799</v>
      </c>
      <c r="D1954" s="9" t="s">
        <v>5800</v>
      </c>
      <c r="E1954" s="10">
        <v>486.08</v>
      </c>
      <c r="F1954" s="10">
        <v>3171624.0480896798</v>
      </c>
      <c r="G1954" s="10">
        <v>3220246.87494194</v>
      </c>
      <c r="H1954" s="16">
        <v>-1.5099099150010301E-2</v>
      </c>
      <c r="I1954" s="10">
        <v>-48622.826852259197</v>
      </c>
      <c r="J1954" s="10">
        <v>6524.9013497565802</v>
      </c>
      <c r="K1954" s="10">
        <v>6624.93185266199</v>
      </c>
      <c r="L1954" s="10" t="s">
        <v>13</v>
      </c>
      <c r="M1954" s="10" t="s">
        <v>71</v>
      </c>
    </row>
    <row r="1955" spans="1:13" x14ac:dyDescent="0.25">
      <c r="A1955" s="4" t="s">
        <v>5801</v>
      </c>
      <c r="B1955" s="9">
        <v>7091</v>
      </c>
      <c r="C1955" s="9" t="s">
        <v>5802</v>
      </c>
      <c r="D1955" s="9" t="s">
        <v>5803</v>
      </c>
      <c r="E1955" s="10">
        <v>1298.45</v>
      </c>
      <c r="F1955" s="10">
        <v>13931463.1061449</v>
      </c>
      <c r="G1955" s="10">
        <v>16680175.579093</v>
      </c>
      <c r="H1955" s="16">
        <v>-0.164789181019976</v>
      </c>
      <c r="I1955" s="10">
        <v>-2748712.47294814</v>
      </c>
      <c r="J1955" s="10">
        <v>10729.3027118063</v>
      </c>
      <c r="K1955" s="10">
        <v>12846.2209396535</v>
      </c>
      <c r="L1955" s="10" t="s">
        <v>13</v>
      </c>
      <c r="M1955" s="10" t="s">
        <v>14</v>
      </c>
    </row>
    <row r="1956" spans="1:13" x14ac:dyDescent="0.25">
      <c r="A1956" s="4" t="s">
        <v>5804</v>
      </c>
      <c r="B1956" s="9">
        <v>7093</v>
      </c>
      <c r="C1956" s="9" t="s">
        <v>5805</v>
      </c>
      <c r="D1956" s="9" t="s">
        <v>5806</v>
      </c>
      <c r="E1956" s="10">
        <v>2530.91</v>
      </c>
      <c r="F1956" s="10">
        <v>1141079.1608470399</v>
      </c>
      <c r="G1956" s="10">
        <v>1656195.09449688</v>
      </c>
      <c r="H1956" s="16">
        <v>-0.311023704490756</v>
      </c>
      <c r="I1956" s="10">
        <v>-515115.93364983698</v>
      </c>
      <c r="J1956" s="10">
        <v>450.857265112959</v>
      </c>
      <c r="K1956" s="10">
        <v>654.387194525636</v>
      </c>
      <c r="L1956" s="10" t="s">
        <v>27</v>
      </c>
      <c r="M1956" s="10" t="s">
        <v>14</v>
      </c>
    </row>
    <row r="1957" spans="1:13" x14ac:dyDescent="0.25">
      <c r="A1957" s="4" t="s">
        <v>5807</v>
      </c>
      <c r="B1957" s="9">
        <v>7094</v>
      </c>
      <c r="C1957" s="9" t="s">
        <v>5808</v>
      </c>
      <c r="D1957" s="9" t="s">
        <v>5809</v>
      </c>
      <c r="E1957" s="10">
        <v>1525</v>
      </c>
      <c r="F1957" s="10">
        <v>4676076.1440072795</v>
      </c>
      <c r="G1957" s="10">
        <v>3618975.99110041</v>
      </c>
      <c r="H1957" s="16">
        <v>0.29209924451182601</v>
      </c>
      <c r="I1957" s="10">
        <v>1057100.15290687</v>
      </c>
      <c r="J1957" s="10">
        <v>3066.2794386933001</v>
      </c>
      <c r="K1957" s="10">
        <v>2373.0990105576502</v>
      </c>
      <c r="L1957" s="10" t="s">
        <v>27</v>
      </c>
      <c r="M1957" s="10" t="s">
        <v>43</v>
      </c>
    </row>
    <row r="1958" spans="1:13" x14ac:dyDescent="0.25">
      <c r="A1958" s="4" t="s">
        <v>5810</v>
      </c>
      <c r="B1958" s="9">
        <v>7095</v>
      </c>
      <c r="C1958" s="9" t="s">
        <v>5811</v>
      </c>
      <c r="D1958" s="9" t="s">
        <v>5812</v>
      </c>
      <c r="E1958" s="10">
        <v>689.4</v>
      </c>
      <c r="F1958" s="10">
        <v>3257404.7630068702</v>
      </c>
      <c r="G1958" s="10">
        <v>2606604.3133720099</v>
      </c>
      <c r="H1958" s="16">
        <v>0.24967366404491001</v>
      </c>
      <c r="I1958" s="10">
        <v>650800.44963485701</v>
      </c>
      <c r="J1958" s="10">
        <v>4724.9851508657803</v>
      </c>
      <c r="K1958" s="10">
        <v>3780.9752152190499</v>
      </c>
      <c r="L1958" s="10" t="s">
        <v>27</v>
      </c>
      <c r="M1958" s="10" t="s">
        <v>297</v>
      </c>
    </row>
    <row r="1959" spans="1:13" x14ac:dyDescent="0.25">
      <c r="A1959" s="4" t="s">
        <v>5813</v>
      </c>
      <c r="B1959" s="9">
        <v>7096</v>
      </c>
      <c r="C1959" s="9" t="s">
        <v>5814</v>
      </c>
      <c r="D1959" s="9" t="s">
        <v>5815</v>
      </c>
      <c r="E1959" s="10">
        <v>780.05</v>
      </c>
      <c r="F1959" s="10">
        <v>5666328.6666831104</v>
      </c>
      <c r="G1959" s="10">
        <v>4309986.8718601</v>
      </c>
      <c r="H1959" s="16">
        <v>0.31469743067631201</v>
      </c>
      <c r="I1959" s="10">
        <v>1356341.79482301</v>
      </c>
      <c r="J1959" s="10">
        <v>7264.0582868830297</v>
      </c>
      <c r="K1959" s="10">
        <v>5525.2700107173896</v>
      </c>
      <c r="L1959" s="10" t="s">
        <v>27</v>
      </c>
      <c r="M1959" s="10" t="s">
        <v>297</v>
      </c>
    </row>
    <row r="1960" spans="1:13" x14ac:dyDescent="0.25">
      <c r="A1960" s="4" t="s">
        <v>5816</v>
      </c>
      <c r="B1960" s="9">
        <v>7098</v>
      </c>
      <c r="C1960" s="9" t="s">
        <v>5817</v>
      </c>
      <c r="D1960" s="9" t="s">
        <v>5818</v>
      </c>
      <c r="E1960" s="10">
        <v>2254.0500000000002</v>
      </c>
      <c r="F1960" s="10">
        <v>1192111.9567504199</v>
      </c>
      <c r="G1960" s="10">
        <v>1365846.3482097399</v>
      </c>
      <c r="H1960" s="16">
        <v>-0.127199074542345</v>
      </c>
      <c r="I1960" s="10">
        <v>-173734.39145932099</v>
      </c>
      <c r="J1960" s="10">
        <v>528.87556032493501</v>
      </c>
      <c r="K1960" s="10">
        <v>605.95210763281295</v>
      </c>
      <c r="L1960" s="10" t="s">
        <v>13</v>
      </c>
      <c r="M1960" s="10" t="s">
        <v>14</v>
      </c>
    </row>
    <row r="1961" spans="1:13" x14ac:dyDescent="0.25">
      <c r="A1961" s="4" t="s">
        <v>5819</v>
      </c>
      <c r="B1961" s="9">
        <v>7099</v>
      </c>
      <c r="C1961" s="9" t="s">
        <v>5820</v>
      </c>
      <c r="D1961" s="9" t="s">
        <v>5821</v>
      </c>
      <c r="E1961" s="10">
        <v>1827.67</v>
      </c>
      <c r="F1961" s="10">
        <v>4236761.2542180503</v>
      </c>
      <c r="G1961" s="10">
        <v>5032022.6681937901</v>
      </c>
      <c r="H1961" s="16">
        <v>-0.15804010959696199</v>
      </c>
      <c r="I1961" s="10">
        <v>-795261.41397574497</v>
      </c>
      <c r="J1961" s="10">
        <v>2318.1215723943901</v>
      </c>
      <c r="K1961" s="10">
        <v>2753.24466024709</v>
      </c>
      <c r="L1961" s="10" t="s">
        <v>13</v>
      </c>
      <c r="M1961" s="10" t="s">
        <v>14</v>
      </c>
    </row>
    <row r="1962" spans="1:13" x14ac:dyDescent="0.25">
      <c r="A1962" s="4" t="s">
        <v>5822</v>
      </c>
      <c r="B1962" s="9">
        <v>7100</v>
      </c>
      <c r="C1962" s="9" t="s">
        <v>5823</v>
      </c>
      <c r="D1962" s="9" t="s">
        <v>5824</v>
      </c>
      <c r="E1962" s="10">
        <v>980.42</v>
      </c>
      <c r="F1962" s="10">
        <v>3747401.4537535799</v>
      </c>
      <c r="G1962" s="10">
        <v>3977090.2981963302</v>
      </c>
      <c r="H1962" s="16">
        <v>-5.7752987038517202E-2</v>
      </c>
      <c r="I1962" s="10">
        <v>-229688.844442745</v>
      </c>
      <c r="J1962" s="10">
        <v>3822.2409311862102</v>
      </c>
      <c r="K1962" s="10">
        <v>4056.5168990803199</v>
      </c>
      <c r="L1962" s="10" t="s">
        <v>13</v>
      </c>
      <c r="M1962" s="10" t="s">
        <v>14</v>
      </c>
    </row>
    <row r="1963" spans="1:13" x14ac:dyDescent="0.25">
      <c r="A1963" s="4" t="s">
        <v>5825</v>
      </c>
      <c r="B1963" s="9">
        <v>7101</v>
      </c>
      <c r="C1963" s="9" t="s">
        <v>5826</v>
      </c>
      <c r="D1963" s="9" t="s">
        <v>5827</v>
      </c>
      <c r="E1963" s="10">
        <v>1462.54</v>
      </c>
      <c r="F1963" s="10">
        <v>7662497.3055005204</v>
      </c>
      <c r="G1963" s="10">
        <v>7523859.4611315904</v>
      </c>
      <c r="H1963" s="16">
        <v>1.8426426634514E-2</v>
      </c>
      <c r="I1963" s="10">
        <v>138637.84436893501</v>
      </c>
      <c r="J1963" s="10">
        <v>5239.1711033547999</v>
      </c>
      <c r="K1963" s="10">
        <v>5144.3785887097702</v>
      </c>
      <c r="L1963" s="10" t="s">
        <v>13</v>
      </c>
      <c r="M1963" s="10" t="s">
        <v>14</v>
      </c>
    </row>
    <row r="1964" spans="1:13" x14ac:dyDescent="0.25">
      <c r="A1964" s="4" t="s">
        <v>5828</v>
      </c>
      <c r="B1964" s="9">
        <v>7103</v>
      </c>
      <c r="C1964" s="9" t="s">
        <v>5829</v>
      </c>
      <c r="D1964" s="9" t="s">
        <v>5830</v>
      </c>
      <c r="E1964" s="10">
        <v>4485.47</v>
      </c>
      <c r="F1964" s="10">
        <v>2426678.55851351</v>
      </c>
      <c r="G1964" s="10">
        <v>2701512.9352106699</v>
      </c>
      <c r="H1964" s="16">
        <v>-0.101733503887787</v>
      </c>
      <c r="I1964" s="10">
        <v>-274834.37669716199</v>
      </c>
      <c r="J1964" s="10">
        <v>541.00875906282101</v>
      </c>
      <c r="K1964" s="10">
        <v>602.28090594980495</v>
      </c>
      <c r="L1964" s="10" t="s">
        <v>13</v>
      </c>
      <c r="M1964" s="10" t="s">
        <v>71</v>
      </c>
    </row>
    <row r="1965" spans="1:13" x14ac:dyDescent="0.25">
      <c r="A1965" s="4" t="s">
        <v>5831</v>
      </c>
      <c r="B1965" s="9">
        <v>7105</v>
      </c>
      <c r="C1965" s="9" t="s">
        <v>5832</v>
      </c>
      <c r="D1965" s="9" t="s">
        <v>5833</v>
      </c>
      <c r="E1965" s="10">
        <v>481.05</v>
      </c>
      <c r="F1965" s="10">
        <v>2105957.8225514302</v>
      </c>
      <c r="G1965" s="10">
        <v>2039304.6473341901</v>
      </c>
      <c r="H1965" s="16">
        <v>3.2684265837558603E-2</v>
      </c>
      <c r="I1965" s="10">
        <v>66653.175217239404</v>
      </c>
      <c r="J1965" s="10">
        <v>4377.83561490787</v>
      </c>
      <c r="K1965" s="10">
        <v>4239.2779281450803</v>
      </c>
      <c r="L1965" s="10" t="s">
        <v>27</v>
      </c>
      <c r="M1965" s="10" t="s">
        <v>297</v>
      </c>
    </row>
    <row r="1966" spans="1:13" x14ac:dyDescent="0.25">
      <c r="A1966" s="4" t="s">
        <v>5834</v>
      </c>
      <c r="B1966" s="9">
        <v>7106</v>
      </c>
      <c r="C1966" s="9" t="s">
        <v>5835</v>
      </c>
      <c r="D1966" s="9" t="s">
        <v>5836</v>
      </c>
      <c r="E1966" s="10">
        <v>666.19</v>
      </c>
      <c r="F1966" s="10">
        <v>3935316.7149423198</v>
      </c>
      <c r="G1966" s="10">
        <v>3608169.17484497</v>
      </c>
      <c r="H1966" s="16">
        <v>9.06685701929177E-2</v>
      </c>
      <c r="I1966" s="10">
        <v>327147.54009735299</v>
      </c>
      <c r="J1966" s="10">
        <v>5907.1987194979201</v>
      </c>
      <c r="K1966" s="10">
        <v>5416.1262925666397</v>
      </c>
      <c r="L1966" s="10" t="s">
        <v>27</v>
      </c>
      <c r="M1966" s="10" t="s">
        <v>297</v>
      </c>
    </row>
    <row r="1967" spans="1:13" x14ac:dyDescent="0.25">
      <c r="A1967" s="4" t="s">
        <v>5837</v>
      </c>
      <c r="B1967" s="9">
        <v>7108</v>
      </c>
      <c r="C1967" s="9" t="s">
        <v>5838</v>
      </c>
      <c r="D1967" s="9" t="s">
        <v>5839</v>
      </c>
      <c r="E1967" s="10">
        <v>342.44</v>
      </c>
      <c r="F1967" s="10">
        <v>163654.83996653001</v>
      </c>
      <c r="G1967" s="10">
        <v>201545.14579747</v>
      </c>
      <c r="H1967" s="16">
        <v>-0.18799909906545301</v>
      </c>
      <c r="I1967" s="10">
        <v>-37890.3058309396</v>
      </c>
      <c r="J1967" s="10">
        <v>477.908071389236</v>
      </c>
      <c r="K1967" s="10">
        <v>588.55608514621395</v>
      </c>
      <c r="L1967" s="10" t="s">
        <v>27</v>
      </c>
      <c r="M1967" s="10" t="s">
        <v>43</v>
      </c>
    </row>
    <row r="1968" spans="1:13" x14ac:dyDescent="0.25">
      <c r="A1968" s="4" t="s">
        <v>5840</v>
      </c>
      <c r="B1968" s="9">
        <v>7109</v>
      </c>
      <c r="C1968" s="9" t="s">
        <v>5841</v>
      </c>
      <c r="D1968" s="9" t="s">
        <v>5842</v>
      </c>
      <c r="E1968" s="10">
        <v>2540.23</v>
      </c>
      <c r="F1968" s="10">
        <v>4107755.52429592</v>
      </c>
      <c r="G1968" s="10">
        <v>4809417.27893853</v>
      </c>
      <c r="H1968" s="16">
        <v>-0.14589329932242301</v>
      </c>
      <c r="I1968" s="10">
        <v>-701661.75464261195</v>
      </c>
      <c r="J1968" s="10">
        <v>1617.0801558504199</v>
      </c>
      <c r="K1968" s="10">
        <v>1893.29992911608</v>
      </c>
      <c r="L1968" s="10" t="s">
        <v>13</v>
      </c>
      <c r="M1968" s="10" t="s">
        <v>14</v>
      </c>
    </row>
    <row r="1969" spans="1:13" x14ac:dyDescent="0.25">
      <c r="A1969" s="4" t="s">
        <v>5843</v>
      </c>
      <c r="B1969" s="9">
        <v>7110</v>
      </c>
      <c r="C1969" s="9" t="s">
        <v>5844</v>
      </c>
      <c r="D1969" s="9" t="s">
        <v>5845</v>
      </c>
      <c r="E1969" s="10">
        <v>987.13</v>
      </c>
      <c r="F1969" s="10">
        <v>3231253.7567028902</v>
      </c>
      <c r="G1969" s="10">
        <v>3357878.6300592702</v>
      </c>
      <c r="H1969" s="16">
        <v>-3.7709782665415699E-2</v>
      </c>
      <c r="I1969" s="10">
        <v>-126624.873356379</v>
      </c>
      <c r="J1969" s="10">
        <v>3273.3821854293701</v>
      </c>
      <c r="K1969" s="10">
        <v>3401.6579681088301</v>
      </c>
      <c r="L1969" s="10" t="s">
        <v>13</v>
      </c>
      <c r="M1969" s="10" t="s">
        <v>14</v>
      </c>
    </row>
    <row r="1970" spans="1:13" x14ac:dyDescent="0.25">
      <c r="A1970" s="4" t="s">
        <v>5846</v>
      </c>
      <c r="B1970" s="9">
        <v>7111</v>
      </c>
      <c r="C1970" s="9" t="s">
        <v>5847</v>
      </c>
      <c r="D1970" s="9" t="s">
        <v>5848</v>
      </c>
      <c r="E1970" s="10">
        <v>725.24</v>
      </c>
      <c r="F1970" s="10">
        <v>3503040.9006743198</v>
      </c>
      <c r="G1970" s="10">
        <v>3513824.1110880799</v>
      </c>
      <c r="H1970" s="16">
        <v>-3.0687962951043701E-3</v>
      </c>
      <c r="I1970" s="10">
        <v>-10783.2104137554</v>
      </c>
      <c r="J1970" s="10">
        <v>4830.1815959879796</v>
      </c>
      <c r="K1970" s="10">
        <v>4845.0500676852798</v>
      </c>
      <c r="L1970" s="10" t="s">
        <v>27</v>
      </c>
      <c r="M1970" s="10" t="s">
        <v>297</v>
      </c>
    </row>
    <row r="1971" spans="1:13" x14ac:dyDescent="0.25">
      <c r="A1971" s="4" t="s">
        <v>5849</v>
      </c>
      <c r="B1971" s="9">
        <v>7113</v>
      </c>
      <c r="C1971" s="9" t="s">
        <v>5850</v>
      </c>
      <c r="D1971" s="9" t="s">
        <v>5851</v>
      </c>
      <c r="E1971" s="10">
        <v>12213.37</v>
      </c>
      <c r="F1971" s="10">
        <v>6464900.7020840002</v>
      </c>
      <c r="G1971" s="10">
        <v>7174497.8869175501</v>
      </c>
      <c r="H1971" s="16">
        <v>-9.8905483842636394E-2</v>
      </c>
      <c r="I1971" s="10">
        <v>-709597.18483355397</v>
      </c>
      <c r="J1971" s="10">
        <v>529.32980021763001</v>
      </c>
      <c r="K1971" s="10">
        <v>587.42983197246599</v>
      </c>
      <c r="L1971" s="10" t="s">
        <v>13</v>
      </c>
      <c r="M1971" s="10" t="s">
        <v>14</v>
      </c>
    </row>
    <row r="1972" spans="1:13" x14ac:dyDescent="0.25">
      <c r="A1972" s="4" t="s">
        <v>5852</v>
      </c>
      <c r="B1972" s="9">
        <v>7114</v>
      </c>
      <c r="C1972" s="9" t="s">
        <v>5853</v>
      </c>
      <c r="D1972" s="9" t="s">
        <v>5854</v>
      </c>
      <c r="E1972" s="10">
        <v>6739.71</v>
      </c>
      <c r="F1972" s="10">
        <v>4068318.1179381302</v>
      </c>
      <c r="G1972" s="10">
        <v>4235134.24402571</v>
      </c>
      <c r="H1972" s="16">
        <v>-3.9388627721282397E-2</v>
      </c>
      <c r="I1972" s="10">
        <v>-166816.12608758401</v>
      </c>
      <c r="J1972" s="10">
        <v>603.63400175054005</v>
      </c>
      <c r="K1972" s="10">
        <v>628.38523378983905</v>
      </c>
      <c r="L1972" s="10" t="s">
        <v>27</v>
      </c>
      <c r="M1972" s="10" t="s">
        <v>14</v>
      </c>
    </row>
    <row r="1973" spans="1:13" x14ac:dyDescent="0.25">
      <c r="A1973" s="4" t="s">
        <v>5855</v>
      </c>
      <c r="B1973" s="9">
        <v>7115</v>
      </c>
      <c r="C1973" s="9" t="s">
        <v>5856</v>
      </c>
      <c r="D1973" s="9" t="s">
        <v>5857</v>
      </c>
      <c r="E1973" s="10">
        <v>39.9</v>
      </c>
      <c r="F1973" s="10">
        <v>44930.192999999999</v>
      </c>
      <c r="G1973" s="10">
        <v>122789.614794489</v>
      </c>
      <c r="H1973" s="16">
        <v>-0.63408800430558498</v>
      </c>
      <c r="I1973" s="10">
        <v>-77859.421794488997</v>
      </c>
      <c r="J1973" s="10">
        <v>1126.07</v>
      </c>
      <c r="K1973" s="10">
        <v>3077.4339547490999</v>
      </c>
      <c r="L1973" s="10" t="s">
        <v>88</v>
      </c>
      <c r="M1973" s="10" t="s">
        <v>206</v>
      </c>
    </row>
    <row r="1974" spans="1:13" x14ac:dyDescent="0.25">
      <c r="A1974" s="4" t="s">
        <v>5858</v>
      </c>
      <c r="B1974" s="9">
        <v>7118</v>
      </c>
      <c r="C1974" s="9" t="s">
        <v>5859</v>
      </c>
      <c r="D1974" s="9" t="s">
        <v>5860</v>
      </c>
      <c r="E1974" s="10">
        <v>2730.61</v>
      </c>
      <c r="F1974" s="10">
        <v>6458690.7071351996</v>
      </c>
      <c r="G1974" s="10">
        <v>7819823.0146582602</v>
      </c>
      <c r="H1974" s="16">
        <v>-0.174061779271937</v>
      </c>
      <c r="I1974" s="10">
        <v>-1361132.3075230599</v>
      </c>
      <c r="J1974" s="10">
        <v>2365.29226331669</v>
      </c>
      <c r="K1974" s="10">
        <v>2863.7641459813999</v>
      </c>
      <c r="L1974" s="10" t="s">
        <v>13</v>
      </c>
      <c r="M1974" s="10" t="s">
        <v>297</v>
      </c>
    </row>
    <row r="1975" spans="1:13" x14ac:dyDescent="0.25">
      <c r="A1975" s="4" t="s">
        <v>5861</v>
      </c>
      <c r="B1975" s="9">
        <v>7119</v>
      </c>
      <c r="C1975" s="9" t="s">
        <v>5862</v>
      </c>
      <c r="D1975" s="9" t="s">
        <v>5863</v>
      </c>
      <c r="E1975" s="10">
        <v>732.44</v>
      </c>
      <c r="F1975" s="10">
        <v>2992580.4449459999</v>
      </c>
      <c r="G1975" s="10">
        <v>4030931.5309609598</v>
      </c>
      <c r="H1975" s="16">
        <v>-0.25759581328522801</v>
      </c>
      <c r="I1975" s="10">
        <v>-1038351.08601496</v>
      </c>
      <c r="J1975" s="10">
        <v>4085.7687250095601</v>
      </c>
      <c r="K1975" s="10">
        <v>5503.4289920825704</v>
      </c>
      <c r="L1975" s="10" t="s">
        <v>27</v>
      </c>
      <c r="M1975" s="10" t="s">
        <v>71</v>
      </c>
    </row>
    <row r="1976" spans="1:13" x14ac:dyDescent="0.25">
      <c r="A1976" s="4" t="s">
        <v>5864</v>
      </c>
      <c r="B1976" s="9">
        <v>7122</v>
      </c>
      <c r="C1976" s="9" t="s">
        <v>5865</v>
      </c>
      <c r="D1976" s="9" t="s">
        <v>5866</v>
      </c>
      <c r="E1976" s="10">
        <v>2171.48</v>
      </c>
      <c r="F1976" s="10">
        <v>1324409.0752421501</v>
      </c>
      <c r="G1976" s="10">
        <v>1155569.1433851901</v>
      </c>
      <c r="H1976" s="16">
        <v>0.14610976143093399</v>
      </c>
      <c r="I1976" s="10">
        <v>168839.93185695901</v>
      </c>
      <c r="J1976" s="10">
        <v>609.91078676393499</v>
      </c>
      <c r="K1976" s="10">
        <v>532.15739651536796</v>
      </c>
      <c r="L1976" s="10" t="s">
        <v>27</v>
      </c>
      <c r="M1976" s="10" t="s">
        <v>71</v>
      </c>
    </row>
    <row r="1977" spans="1:13" x14ac:dyDescent="0.25">
      <c r="A1977" s="4" t="s">
        <v>5867</v>
      </c>
      <c r="B1977" s="9">
        <v>7123</v>
      </c>
      <c r="C1977" s="9" t="s">
        <v>5868</v>
      </c>
      <c r="D1977" s="9" t="s">
        <v>5869</v>
      </c>
      <c r="E1977" s="10">
        <v>3195.71</v>
      </c>
      <c r="F1977" s="10">
        <v>5072257.2714935699</v>
      </c>
      <c r="G1977" s="10">
        <v>5057546.9670913098</v>
      </c>
      <c r="H1977" s="16">
        <v>2.9085848333143499E-3</v>
      </c>
      <c r="I1977" s="10">
        <v>14710.304402257299</v>
      </c>
      <c r="J1977" s="10">
        <v>1587.2082483997499</v>
      </c>
      <c r="K1977" s="10">
        <v>1582.6051071878601</v>
      </c>
      <c r="L1977" s="10" t="s">
        <v>13</v>
      </c>
      <c r="M1977" s="10" t="s">
        <v>14</v>
      </c>
    </row>
    <row r="1978" spans="1:13" x14ac:dyDescent="0.25">
      <c r="A1978" s="4" t="s">
        <v>5870</v>
      </c>
      <c r="B1978" s="9">
        <v>7124</v>
      </c>
      <c r="C1978" s="9" t="s">
        <v>5871</v>
      </c>
      <c r="D1978" s="9" t="s">
        <v>5872</v>
      </c>
      <c r="E1978" s="10">
        <v>826.52</v>
      </c>
      <c r="F1978" s="10">
        <v>2689885.5089498898</v>
      </c>
      <c r="G1978" s="10">
        <v>2911224.8181101298</v>
      </c>
      <c r="H1978" s="16">
        <v>-7.6029617425397905E-2</v>
      </c>
      <c r="I1978" s="10">
        <v>-221339.309160237</v>
      </c>
      <c r="J1978" s="10">
        <v>3254.4711670012698</v>
      </c>
      <c r="K1978" s="10">
        <v>3522.2678436216002</v>
      </c>
      <c r="L1978" s="10" t="s">
        <v>13</v>
      </c>
      <c r="M1978" s="10" t="s">
        <v>14</v>
      </c>
    </row>
    <row r="1979" spans="1:13" x14ac:dyDescent="0.25">
      <c r="A1979" s="4" t="s">
        <v>5873</v>
      </c>
      <c r="B1979" s="9">
        <v>7125</v>
      </c>
      <c r="C1979" s="9" t="s">
        <v>5874</v>
      </c>
      <c r="D1979" s="9" t="s">
        <v>5875</v>
      </c>
      <c r="E1979" s="10">
        <v>382.01</v>
      </c>
      <c r="F1979" s="10">
        <v>1661753.0472099199</v>
      </c>
      <c r="G1979" s="10">
        <v>1734927.706117</v>
      </c>
      <c r="H1979" s="16">
        <v>-4.2177353355462903E-2</v>
      </c>
      <c r="I1979" s="10">
        <v>-73174.6589070794</v>
      </c>
      <c r="J1979" s="10">
        <v>4350.0249920418801</v>
      </c>
      <c r="K1979" s="10">
        <v>4541.5766763095198</v>
      </c>
      <c r="L1979" s="10" t="s">
        <v>27</v>
      </c>
      <c r="M1979" s="10" t="s">
        <v>14</v>
      </c>
    </row>
    <row r="1980" spans="1:13" x14ac:dyDescent="0.25">
      <c r="A1980" s="4" t="s">
        <v>5876</v>
      </c>
      <c r="B1980" s="9">
        <v>7126</v>
      </c>
      <c r="C1980" s="9" t="s">
        <v>5877</v>
      </c>
      <c r="D1980" s="9" t="s">
        <v>5878</v>
      </c>
      <c r="E1980" s="10">
        <v>175.73</v>
      </c>
      <c r="F1980" s="10">
        <v>942916.03600890003</v>
      </c>
      <c r="G1980" s="10">
        <v>911959.25538710901</v>
      </c>
      <c r="H1980" s="16">
        <v>3.3945354947518998E-2</v>
      </c>
      <c r="I1980" s="10">
        <v>30956.780621790698</v>
      </c>
      <c r="J1980" s="10">
        <v>5365.7089626637498</v>
      </c>
      <c r="K1980" s="10">
        <v>5189.5479166170198</v>
      </c>
      <c r="L1980" s="10" t="s">
        <v>27</v>
      </c>
      <c r="M1980" s="10" t="s">
        <v>206</v>
      </c>
    </row>
    <row r="1981" spans="1:13" x14ac:dyDescent="0.25">
      <c r="A1981" s="4" t="s">
        <v>5879</v>
      </c>
      <c r="B1981" s="9">
        <v>7127</v>
      </c>
      <c r="C1981" s="9" t="s">
        <v>5880</v>
      </c>
      <c r="D1981" s="9" t="s">
        <v>5881</v>
      </c>
      <c r="E1981" s="10">
        <v>1225.22</v>
      </c>
      <c r="F1981" s="10">
        <v>630076.93805195997</v>
      </c>
      <c r="G1981" s="10">
        <v>656186.39750838</v>
      </c>
      <c r="H1981" s="16">
        <v>-3.9789699322572099E-2</v>
      </c>
      <c r="I1981" s="10">
        <v>-26109.4594564203</v>
      </c>
      <c r="J1981" s="10">
        <v>514.25616464958102</v>
      </c>
      <c r="K1981" s="10">
        <v>535.56618199864499</v>
      </c>
      <c r="L1981" s="10" t="s">
        <v>13</v>
      </c>
      <c r="M1981" s="10" t="s">
        <v>14</v>
      </c>
    </row>
    <row r="1982" spans="1:13" x14ac:dyDescent="0.25">
      <c r="A1982" s="4" t="s">
        <v>5882</v>
      </c>
      <c r="B1982" s="9">
        <v>7128</v>
      </c>
      <c r="C1982" s="9" t="s">
        <v>5883</v>
      </c>
      <c r="D1982" s="9" t="s">
        <v>5884</v>
      </c>
      <c r="E1982" s="10">
        <v>1438.5</v>
      </c>
      <c r="F1982" s="10">
        <v>2668491.37792722</v>
      </c>
      <c r="G1982" s="10">
        <v>2855470.6594752702</v>
      </c>
      <c r="H1982" s="16">
        <v>-6.5481072595720405E-2</v>
      </c>
      <c r="I1982" s="10">
        <v>-186979.28154805</v>
      </c>
      <c r="J1982" s="10">
        <v>1855.05135761364</v>
      </c>
      <c r="K1982" s="10">
        <v>1985.03347895396</v>
      </c>
      <c r="L1982" s="10" t="s">
        <v>13</v>
      </c>
      <c r="M1982" s="10" t="s">
        <v>14</v>
      </c>
    </row>
    <row r="1983" spans="1:13" x14ac:dyDescent="0.25">
      <c r="A1983" s="4" t="s">
        <v>5885</v>
      </c>
      <c r="B1983" s="9">
        <v>7129</v>
      </c>
      <c r="C1983" s="9" t="s">
        <v>5886</v>
      </c>
      <c r="D1983" s="9" t="s">
        <v>5887</v>
      </c>
      <c r="E1983" s="10">
        <v>525.86</v>
      </c>
      <c r="F1983" s="10">
        <v>1781134.7040988801</v>
      </c>
      <c r="G1983" s="10">
        <v>1745077.3068620099</v>
      </c>
      <c r="H1983" s="16">
        <v>2.0662349510297998E-2</v>
      </c>
      <c r="I1983" s="10">
        <v>36057.397236872202</v>
      </c>
      <c r="J1983" s="10">
        <v>3387.0891569978298</v>
      </c>
      <c r="K1983" s="10">
        <v>3318.52072198305</v>
      </c>
      <c r="L1983" s="10" t="s">
        <v>27</v>
      </c>
      <c r="M1983" s="10" t="s">
        <v>297</v>
      </c>
    </row>
    <row r="1984" spans="1:13" x14ac:dyDescent="0.25">
      <c r="A1984" s="4" t="s">
        <v>5888</v>
      </c>
      <c r="B1984" s="9">
        <v>7130</v>
      </c>
      <c r="C1984" s="9" t="s">
        <v>5889</v>
      </c>
      <c r="D1984" s="9" t="s">
        <v>5890</v>
      </c>
      <c r="E1984" s="10">
        <v>1799.21</v>
      </c>
      <c r="F1984" s="10">
        <v>8628150.2531197593</v>
      </c>
      <c r="G1984" s="10">
        <v>7822395.0183081096</v>
      </c>
      <c r="H1984" s="16">
        <v>0.103006206273885</v>
      </c>
      <c r="I1984" s="10">
        <v>805755.23481165303</v>
      </c>
      <c r="J1984" s="10">
        <v>4795.5215083952198</v>
      </c>
      <c r="K1984" s="10">
        <v>4347.6831600025098</v>
      </c>
      <c r="L1984" s="10" t="s">
        <v>13</v>
      </c>
      <c r="M1984" s="10" t="s">
        <v>14</v>
      </c>
    </row>
    <row r="1985" spans="1:13" x14ac:dyDescent="0.25">
      <c r="A1985" s="4" t="s">
        <v>5891</v>
      </c>
      <c r="B1985" s="9">
        <v>7132</v>
      </c>
      <c r="C1985" s="9" t="s">
        <v>5892</v>
      </c>
      <c r="D1985" s="9" t="s">
        <v>5893</v>
      </c>
      <c r="E1985" s="10">
        <v>4501.6000000000004</v>
      </c>
      <c r="F1985" s="10">
        <v>2353711.84664746</v>
      </c>
      <c r="G1985" s="10">
        <v>2452333.6632692898</v>
      </c>
      <c r="H1985" s="16">
        <v>-4.0215496813902102E-2</v>
      </c>
      <c r="I1985" s="10">
        <v>-98621.816621831196</v>
      </c>
      <c r="J1985" s="10">
        <v>522.86117083869306</v>
      </c>
      <c r="K1985" s="10">
        <v>544.76934051654803</v>
      </c>
      <c r="L1985" s="10" t="s">
        <v>13</v>
      </c>
      <c r="M1985" s="10" t="s">
        <v>14</v>
      </c>
    </row>
    <row r="1986" spans="1:13" x14ac:dyDescent="0.25">
      <c r="A1986" s="4" t="s">
        <v>5894</v>
      </c>
      <c r="B1986" s="9">
        <v>7133</v>
      </c>
      <c r="C1986" s="9" t="s">
        <v>5895</v>
      </c>
      <c r="D1986" s="9" t="s">
        <v>5896</v>
      </c>
      <c r="E1986" s="10">
        <v>33078.25</v>
      </c>
      <c r="F1986" s="10">
        <v>21957674.1698987</v>
      </c>
      <c r="G1986" s="10">
        <v>17131525.020120099</v>
      </c>
      <c r="H1986" s="16">
        <v>0.28171158983864703</v>
      </c>
      <c r="I1986" s="10">
        <v>4826149.1497785999</v>
      </c>
      <c r="J1986" s="10">
        <v>663.81003136195898</v>
      </c>
      <c r="K1986" s="10">
        <v>517.90904960571095</v>
      </c>
      <c r="L1986" s="10" t="s">
        <v>88</v>
      </c>
      <c r="M1986" s="10" t="s">
        <v>14</v>
      </c>
    </row>
    <row r="1987" spans="1:13" x14ac:dyDescent="0.25">
      <c r="A1987" s="4" t="s">
        <v>5897</v>
      </c>
      <c r="B1987" s="9">
        <v>7134</v>
      </c>
      <c r="C1987" s="9" t="s">
        <v>5898</v>
      </c>
      <c r="D1987" s="9" t="s">
        <v>5899</v>
      </c>
      <c r="E1987" s="10">
        <v>6508.91</v>
      </c>
      <c r="F1987" s="10">
        <v>17794889.496015299</v>
      </c>
      <c r="G1987" s="10">
        <v>16938850.089910202</v>
      </c>
      <c r="H1987" s="16">
        <v>5.0537043634090797E-2</v>
      </c>
      <c r="I1987" s="10">
        <v>856039.40610511601</v>
      </c>
      <c r="J1987" s="10">
        <v>2733.92772307734</v>
      </c>
      <c r="K1987" s="10">
        <v>2602.4096338573099</v>
      </c>
      <c r="L1987" s="10" t="s">
        <v>13</v>
      </c>
      <c r="M1987" s="10" t="s">
        <v>14</v>
      </c>
    </row>
    <row r="1988" spans="1:13" x14ac:dyDescent="0.25">
      <c r="A1988" s="4" t="s">
        <v>5900</v>
      </c>
      <c r="B1988" s="9">
        <v>7135</v>
      </c>
      <c r="C1988" s="9" t="s">
        <v>5901</v>
      </c>
      <c r="D1988" s="9" t="s">
        <v>5902</v>
      </c>
      <c r="E1988" s="10">
        <v>13276.32</v>
      </c>
      <c r="F1988" s="10">
        <v>7780696.1834944803</v>
      </c>
      <c r="G1988" s="10">
        <v>7936862.5939657204</v>
      </c>
      <c r="H1988" s="16">
        <v>-1.9676088457165598E-2</v>
      </c>
      <c r="I1988" s="10">
        <v>-156166.41047123799</v>
      </c>
      <c r="J1988" s="10">
        <v>586.05819861938198</v>
      </c>
      <c r="K1988" s="10">
        <v>597.82097704527405</v>
      </c>
      <c r="L1988" s="10" t="s">
        <v>13</v>
      </c>
      <c r="M1988" s="10" t="s">
        <v>14</v>
      </c>
    </row>
    <row r="1989" spans="1:13" x14ac:dyDescent="0.25">
      <c r="A1989" s="4" t="s">
        <v>5903</v>
      </c>
      <c r="B1989" s="9">
        <v>7258</v>
      </c>
      <c r="C1989" s="9" t="s">
        <v>5904</v>
      </c>
      <c r="D1989" s="9" t="s">
        <v>5905</v>
      </c>
      <c r="E1989" s="10">
        <v>2038.25</v>
      </c>
      <c r="F1989" s="10">
        <v>4835970.8960840004</v>
      </c>
      <c r="G1989" s="10">
        <v>5286311.2469559005</v>
      </c>
      <c r="H1989" s="16">
        <v>-8.5189904610937298E-2</v>
      </c>
      <c r="I1989" s="10">
        <v>-450340.350871898</v>
      </c>
      <c r="J1989" s="10">
        <v>2372.6092952699601</v>
      </c>
      <c r="K1989" s="10">
        <v>2593.5539050439802</v>
      </c>
      <c r="L1989" s="10" t="s">
        <v>13</v>
      </c>
      <c r="M1989" s="10" t="s">
        <v>14</v>
      </c>
    </row>
    <row r="1990" spans="1:13" x14ac:dyDescent="0.25">
      <c r="A1990" s="4" t="s">
        <v>5906</v>
      </c>
      <c r="B1990" s="9">
        <v>7259</v>
      </c>
      <c r="C1990" s="9" t="s">
        <v>5907</v>
      </c>
      <c r="D1990" s="9" t="s">
        <v>5908</v>
      </c>
      <c r="E1990" s="10">
        <v>1188.1300000000001</v>
      </c>
      <c r="F1990" s="10">
        <v>4139701.5412571202</v>
      </c>
      <c r="G1990" s="10">
        <v>3800176.49898146</v>
      </c>
      <c r="H1990" s="16">
        <v>8.9344545540625403E-2</v>
      </c>
      <c r="I1990" s="10">
        <v>339525.042275663</v>
      </c>
      <c r="J1990" s="10">
        <v>3484.21598752419</v>
      </c>
      <c r="K1990" s="10">
        <v>3198.45176788858</v>
      </c>
      <c r="L1990" s="10" t="s">
        <v>13</v>
      </c>
      <c r="M1990" s="10" t="s">
        <v>71</v>
      </c>
    </row>
    <row r="1991" spans="1:13" x14ac:dyDescent="0.25">
      <c r="A1991" s="4" t="s">
        <v>5909</v>
      </c>
      <c r="B1991" s="9">
        <v>7262</v>
      </c>
      <c r="C1991" s="9" t="s">
        <v>5910</v>
      </c>
      <c r="D1991" s="9" t="s">
        <v>5911</v>
      </c>
      <c r="E1991" s="10">
        <v>7476.95</v>
      </c>
      <c r="F1991" s="10">
        <v>3609451.0379698002</v>
      </c>
      <c r="G1991" s="10">
        <v>2912243.8241513702</v>
      </c>
      <c r="H1991" s="16">
        <v>0.239405508576055</v>
      </c>
      <c r="I1991" s="10">
        <v>697207.213818433</v>
      </c>
      <c r="J1991" s="10">
        <v>482.743770918596</v>
      </c>
      <c r="K1991" s="10">
        <v>389.496228295143</v>
      </c>
      <c r="L1991" s="10" t="s">
        <v>27</v>
      </c>
      <c r="M1991" s="10" t="s">
        <v>14</v>
      </c>
    </row>
    <row r="1992" spans="1:13" x14ac:dyDescent="0.25">
      <c r="A1992" s="4" t="s">
        <v>5912</v>
      </c>
      <c r="B1992" s="9">
        <v>7263</v>
      </c>
      <c r="C1992" s="9" t="s">
        <v>5913</v>
      </c>
      <c r="D1992" s="9" t="s">
        <v>5914</v>
      </c>
      <c r="E1992" s="10">
        <v>3835.84</v>
      </c>
      <c r="F1992" s="10">
        <v>2574635.8159856</v>
      </c>
      <c r="G1992" s="10">
        <v>2918810.8518827702</v>
      </c>
      <c r="H1992" s="16">
        <v>-0.117916183460522</v>
      </c>
      <c r="I1992" s="10">
        <v>-344175.03589717299</v>
      </c>
      <c r="J1992" s="10">
        <v>671.20521606365196</v>
      </c>
      <c r="K1992" s="10">
        <v>760.93133495734196</v>
      </c>
      <c r="L1992" s="10" t="s">
        <v>13</v>
      </c>
      <c r="M1992" s="10" t="s">
        <v>14</v>
      </c>
    </row>
    <row r="1993" spans="1:13" x14ac:dyDescent="0.25">
      <c r="A1993" s="4" t="s">
        <v>5915</v>
      </c>
      <c r="B1993" s="9">
        <v>7267</v>
      </c>
      <c r="C1993" s="9" t="s">
        <v>5916</v>
      </c>
      <c r="D1993" s="9" t="s">
        <v>5917</v>
      </c>
      <c r="E1993" s="10">
        <v>19383.25</v>
      </c>
      <c r="F1993" s="10">
        <v>42815555.280900501</v>
      </c>
      <c r="G1993" s="10">
        <v>48809716.801933698</v>
      </c>
      <c r="H1993" s="16">
        <v>-0.122806726073766</v>
      </c>
      <c r="I1993" s="10">
        <v>-5994161.5210331697</v>
      </c>
      <c r="J1993" s="10">
        <v>2208.8945497220798</v>
      </c>
      <c r="K1993" s="10">
        <v>2518.13894996627</v>
      </c>
      <c r="L1993" s="10" t="s">
        <v>13</v>
      </c>
      <c r="M1993" s="10" t="s">
        <v>14</v>
      </c>
    </row>
    <row r="1994" spans="1:13" x14ac:dyDescent="0.25">
      <c r="A1994" s="4" t="s">
        <v>5918</v>
      </c>
      <c r="B1994" s="9">
        <v>7268</v>
      </c>
      <c r="C1994" s="9" t="s">
        <v>5919</v>
      </c>
      <c r="D1994" s="9" t="s">
        <v>5920</v>
      </c>
      <c r="E1994" s="10">
        <v>9807.31</v>
      </c>
      <c r="F1994" s="10">
        <v>30876038.403664399</v>
      </c>
      <c r="G1994" s="10">
        <v>32229296.1242215</v>
      </c>
      <c r="H1994" s="16">
        <v>-4.1988435470054597E-2</v>
      </c>
      <c r="I1994" s="10">
        <v>-1353257.72055716</v>
      </c>
      <c r="J1994" s="10">
        <v>3148.2678128522898</v>
      </c>
      <c r="K1994" s="10">
        <v>3286.2524101126101</v>
      </c>
      <c r="L1994" s="10" t="s">
        <v>13</v>
      </c>
      <c r="M1994" s="10" t="s">
        <v>14</v>
      </c>
    </row>
    <row r="1995" spans="1:13" x14ac:dyDescent="0.25">
      <c r="A1995" s="4" t="s">
        <v>5921</v>
      </c>
      <c r="B1995" s="9">
        <v>7269</v>
      </c>
      <c r="C1995" s="9" t="s">
        <v>5922</v>
      </c>
      <c r="D1995" s="9" t="s">
        <v>5923</v>
      </c>
      <c r="E1995" s="10">
        <v>2580.44</v>
      </c>
      <c r="F1995" s="10">
        <v>12327229.6805955</v>
      </c>
      <c r="G1995" s="10">
        <v>12575505.1235356</v>
      </c>
      <c r="H1995" s="16">
        <v>-1.97427809460636E-2</v>
      </c>
      <c r="I1995" s="10">
        <v>-248275.44294006401</v>
      </c>
      <c r="J1995" s="10">
        <v>4777.1812871430902</v>
      </c>
      <c r="K1995" s="10">
        <v>4873.39567032583</v>
      </c>
      <c r="L1995" s="10" t="s">
        <v>13</v>
      </c>
      <c r="M1995" s="10" t="s">
        <v>14</v>
      </c>
    </row>
    <row r="1996" spans="1:13" x14ac:dyDescent="0.25">
      <c r="A1996" s="4" t="s">
        <v>5924</v>
      </c>
      <c r="B1996" s="9">
        <v>7270</v>
      </c>
      <c r="C1996" s="9" t="s">
        <v>5925</v>
      </c>
      <c r="D1996" s="9" t="s">
        <v>5926</v>
      </c>
      <c r="E1996" s="10">
        <v>707.68</v>
      </c>
      <c r="F1996" s="10">
        <v>4987611.2241650298</v>
      </c>
      <c r="G1996" s="10">
        <v>5367236.1756505799</v>
      </c>
      <c r="H1996" s="16">
        <v>-7.0730062747710903E-2</v>
      </c>
      <c r="I1996" s="10">
        <v>-379624.95148554898</v>
      </c>
      <c r="J1996" s="10">
        <v>7047.83408343465</v>
      </c>
      <c r="K1996" s="10">
        <v>7584.2699746362496</v>
      </c>
      <c r="L1996" s="10" t="s">
        <v>27</v>
      </c>
      <c r="M1996" s="10" t="s">
        <v>14</v>
      </c>
    </row>
    <row r="1997" spans="1:13" x14ac:dyDescent="0.25">
      <c r="A1997" s="4" t="s">
        <v>5927</v>
      </c>
      <c r="B1997" s="9">
        <v>7271</v>
      </c>
      <c r="C1997" s="9" t="s">
        <v>5928</v>
      </c>
      <c r="D1997" s="9" t="s">
        <v>5929</v>
      </c>
      <c r="E1997" s="10">
        <v>55699.13</v>
      </c>
      <c r="F1997" s="10">
        <v>23008503.3718662</v>
      </c>
      <c r="G1997" s="10">
        <v>23052300.462870501</v>
      </c>
      <c r="H1997" s="16">
        <v>-1.89990109988203E-3</v>
      </c>
      <c r="I1997" s="10">
        <v>-43797.091004218899</v>
      </c>
      <c r="J1997" s="10">
        <v>413.085507293673</v>
      </c>
      <c r="K1997" s="10">
        <v>413.87182282506899</v>
      </c>
      <c r="L1997" s="10" t="s">
        <v>27</v>
      </c>
      <c r="M1997" s="10" t="s">
        <v>14</v>
      </c>
    </row>
    <row r="1998" spans="1:13" x14ac:dyDescent="0.25">
      <c r="A1998" s="4" t="s">
        <v>5930</v>
      </c>
      <c r="B1998" s="9">
        <v>7272</v>
      </c>
      <c r="C1998" s="9" t="s">
        <v>5931</v>
      </c>
      <c r="D1998" s="9" t="s">
        <v>5932</v>
      </c>
      <c r="E1998" s="10">
        <v>93756.53</v>
      </c>
      <c r="F1998" s="10">
        <v>55484082.752240099</v>
      </c>
      <c r="G1998" s="10">
        <v>54015092.813010499</v>
      </c>
      <c r="H1998" s="16">
        <v>2.7195916228729002E-2</v>
      </c>
      <c r="I1998" s="10">
        <v>1468989.93922965</v>
      </c>
      <c r="J1998" s="10">
        <v>591.788995947697</v>
      </c>
      <c r="K1998" s="10">
        <v>576.12086126705503</v>
      </c>
      <c r="L1998" s="10" t="s">
        <v>13</v>
      </c>
      <c r="M1998" s="10" t="s">
        <v>14</v>
      </c>
    </row>
    <row r="1999" spans="1:13" x14ac:dyDescent="0.25">
      <c r="A1999" s="4" t="s">
        <v>5933</v>
      </c>
      <c r="B1999" s="9">
        <v>7273</v>
      </c>
      <c r="C1999" s="9" t="s">
        <v>5934</v>
      </c>
      <c r="D1999" s="9" t="s">
        <v>5935</v>
      </c>
      <c r="E1999" s="10">
        <v>918.89</v>
      </c>
      <c r="F1999" s="10">
        <v>2399176.5236881599</v>
      </c>
      <c r="G1999" s="10">
        <v>2624645.9028580599</v>
      </c>
      <c r="H1999" s="16">
        <v>-8.5904684866016198E-2</v>
      </c>
      <c r="I1999" s="10">
        <v>-225469.37916990201</v>
      </c>
      <c r="J1999" s="10">
        <v>2610.9507380515201</v>
      </c>
      <c r="K1999" s="10">
        <v>2856.3221961911199</v>
      </c>
      <c r="L1999" s="10" t="s">
        <v>13</v>
      </c>
      <c r="M1999" s="10" t="s">
        <v>71</v>
      </c>
    </row>
    <row r="2000" spans="1:13" x14ac:dyDescent="0.25">
      <c r="A2000" s="4" t="s">
        <v>5936</v>
      </c>
      <c r="B2000" s="9">
        <v>7274</v>
      </c>
      <c r="C2000" s="9" t="s">
        <v>5937</v>
      </c>
      <c r="D2000" s="9" t="s">
        <v>5938</v>
      </c>
      <c r="E2000" s="10">
        <v>497.24</v>
      </c>
      <c r="F2000" s="10">
        <v>2105172.43472711</v>
      </c>
      <c r="G2000" s="10">
        <v>2264060.6947765099</v>
      </c>
      <c r="H2000" s="16">
        <v>-7.0178445487782501E-2</v>
      </c>
      <c r="I2000" s="10">
        <v>-158888.26004940501</v>
      </c>
      <c r="J2000" s="10">
        <v>4233.71497612242</v>
      </c>
      <c r="K2000" s="10">
        <v>4553.2553591354599</v>
      </c>
      <c r="L2000" s="10" t="s">
        <v>27</v>
      </c>
      <c r="M2000" s="10" t="s">
        <v>14</v>
      </c>
    </row>
    <row r="2001" spans="1:13" x14ac:dyDescent="0.25">
      <c r="A2001" s="4" t="s">
        <v>5939</v>
      </c>
      <c r="B2001" s="9">
        <v>7276</v>
      </c>
      <c r="C2001" s="9" t="s">
        <v>5940</v>
      </c>
      <c r="D2001" s="9" t="s">
        <v>5941</v>
      </c>
      <c r="E2001" s="10">
        <v>770.02</v>
      </c>
      <c r="F2001" s="10">
        <v>1946559.2545914899</v>
      </c>
      <c r="G2001" s="10">
        <v>1984752.33520706</v>
      </c>
      <c r="H2001" s="16">
        <v>-1.9243247602268601E-2</v>
      </c>
      <c r="I2001" s="10">
        <v>-38193.080615570303</v>
      </c>
      <c r="J2001" s="10">
        <v>2527.9333713299502</v>
      </c>
      <c r="K2001" s="10">
        <v>2577.5334864121201</v>
      </c>
      <c r="L2001" s="10" t="s">
        <v>13</v>
      </c>
      <c r="M2001" s="10" t="s">
        <v>14</v>
      </c>
    </row>
    <row r="2002" spans="1:13" x14ac:dyDescent="0.25">
      <c r="A2002" s="4" t="s">
        <v>5942</v>
      </c>
      <c r="B2002" s="9">
        <v>7277</v>
      </c>
      <c r="C2002" s="9" t="s">
        <v>5943</v>
      </c>
      <c r="D2002" s="9" t="s">
        <v>5944</v>
      </c>
      <c r="E2002" s="10">
        <v>754.68</v>
      </c>
      <c r="F2002" s="10">
        <v>3972546.46067857</v>
      </c>
      <c r="G2002" s="10">
        <v>3941594.8817555401</v>
      </c>
      <c r="H2002" s="16">
        <v>7.8525520383372297E-3</v>
      </c>
      <c r="I2002" s="10">
        <v>30951.578923028901</v>
      </c>
      <c r="J2002" s="10">
        <v>5263.88199061664</v>
      </c>
      <c r="K2002" s="10">
        <v>5222.8691389139003</v>
      </c>
      <c r="L2002" s="10" t="s">
        <v>27</v>
      </c>
      <c r="M2002" s="10" t="s">
        <v>71</v>
      </c>
    </row>
    <row r="2003" spans="1:13" x14ac:dyDescent="0.25">
      <c r="A2003" s="4" t="s">
        <v>5945</v>
      </c>
      <c r="B2003" s="9">
        <v>7278</v>
      </c>
      <c r="C2003" s="9" t="s">
        <v>5946</v>
      </c>
      <c r="D2003" s="9" t="s">
        <v>5947</v>
      </c>
      <c r="E2003" s="10">
        <v>685.67</v>
      </c>
      <c r="F2003" s="10">
        <v>5426764.7139990004</v>
      </c>
      <c r="G2003" s="10">
        <v>5325541.4169294098</v>
      </c>
      <c r="H2003" s="16">
        <v>1.9007137330263799E-2</v>
      </c>
      <c r="I2003" s="10">
        <v>101223.29706958499</v>
      </c>
      <c r="J2003" s="10">
        <v>7914.5430221520501</v>
      </c>
      <c r="K2003" s="10">
        <v>7766.9161796919998</v>
      </c>
      <c r="L2003" s="10" t="s">
        <v>27</v>
      </c>
      <c r="M2003" s="10" t="s">
        <v>43</v>
      </c>
    </row>
    <row r="2004" spans="1:13" x14ac:dyDescent="0.25">
      <c r="A2004" s="4" t="s">
        <v>5948</v>
      </c>
      <c r="B2004" s="9">
        <v>7280</v>
      </c>
      <c r="C2004" s="9" t="s">
        <v>5949</v>
      </c>
      <c r="D2004" s="9" t="s">
        <v>5950</v>
      </c>
      <c r="E2004" s="10">
        <v>5585.41</v>
      </c>
      <c r="F2004" s="10">
        <v>2947134.3088574</v>
      </c>
      <c r="G2004" s="10">
        <v>3150902.1156963399</v>
      </c>
      <c r="H2004" s="16">
        <v>-6.4669672162731201E-2</v>
      </c>
      <c r="I2004" s="10">
        <v>-203767.806838939</v>
      </c>
      <c r="J2004" s="10">
        <v>527.64869702625197</v>
      </c>
      <c r="K2004" s="10">
        <v>564.13085443975297</v>
      </c>
      <c r="L2004" s="10" t="s">
        <v>13</v>
      </c>
      <c r="M2004" s="10" t="s">
        <v>14</v>
      </c>
    </row>
    <row r="2005" spans="1:13" x14ac:dyDescent="0.25">
      <c r="A2005" s="4" t="s">
        <v>5951</v>
      </c>
      <c r="B2005" s="9">
        <v>7281</v>
      </c>
      <c r="C2005" s="9" t="s">
        <v>5916</v>
      </c>
      <c r="D2005" s="9" t="s">
        <v>5917</v>
      </c>
      <c r="E2005" s="10">
        <v>6152.29</v>
      </c>
      <c r="F2005" s="10">
        <v>30144766.581755001</v>
      </c>
      <c r="G2005" s="10">
        <v>31789239.7874121</v>
      </c>
      <c r="H2005" s="16">
        <v>-5.1730498012988797E-2</v>
      </c>
      <c r="I2005" s="10">
        <v>-1644473.2056571499</v>
      </c>
      <c r="J2005" s="10">
        <v>4899.7635972548396</v>
      </c>
      <c r="K2005" s="10">
        <v>5167.0580852677904</v>
      </c>
      <c r="L2005" s="10" t="s">
        <v>27</v>
      </c>
      <c r="M2005" s="10" t="s">
        <v>297</v>
      </c>
    </row>
    <row r="2006" spans="1:13" x14ac:dyDescent="0.25">
      <c r="A2006" s="4" t="s">
        <v>5952</v>
      </c>
      <c r="B2006" s="9">
        <v>7282</v>
      </c>
      <c r="C2006" s="9" t="s">
        <v>5919</v>
      </c>
      <c r="D2006" s="9" t="s">
        <v>5920</v>
      </c>
      <c r="E2006" s="10">
        <v>5096.46</v>
      </c>
      <c r="F2006" s="10">
        <v>32594477.342429001</v>
      </c>
      <c r="G2006" s="10">
        <v>29615398.735923201</v>
      </c>
      <c r="H2006" s="16">
        <v>0.100592216673153</v>
      </c>
      <c r="I2006" s="10">
        <v>2979078.6065058098</v>
      </c>
      <c r="J2006" s="10">
        <v>6395.5132273046402</v>
      </c>
      <c r="K2006" s="10">
        <v>5810.9744285098304</v>
      </c>
      <c r="L2006" s="10" t="s">
        <v>27</v>
      </c>
      <c r="M2006" s="10" t="s">
        <v>43</v>
      </c>
    </row>
    <row r="2007" spans="1:13" x14ac:dyDescent="0.25">
      <c r="A2007" s="4" t="s">
        <v>5953</v>
      </c>
      <c r="B2007" s="9">
        <v>7283</v>
      </c>
      <c r="C2007" s="9" t="s">
        <v>5922</v>
      </c>
      <c r="D2007" s="9" t="s">
        <v>5923</v>
      </c>
      <c r="E2007" s="10">
        <v>919.47</v>
      </c>
      <c r="F2007" s="10">
        <v>8647808.6653949991</v>
      </c>
      <c r="G2007" s="10">
        <v>6183518.5018374901</v>
      </c>
      <c r="H2007" s="16">
        <v>0.39852555835730402</v>
      </c>
      <c r="I2007" s="10">
        <v>2464290.1635575099</v>
      </c>
      <c r="J2007" s="10">
        <v>9405.2102465496391</v>
      </c>
      <c r="K2007" s="10">
        <v>6725.0899994969895</v>
      </c>
      <c r="L2007" s="10" t="s">
        <v>88</v>
      </c>
      <c r="M2007" s="10" t="s">
        <v>43</v>
      </c>
    </row>
    <row r="2008" spans="1:13" x14ac:dyDescent="0.25">
      <c r="A2008" s="4" t="s">
        <v>5954</v>
      </c>
      <c r="B2008" s="9">
        <v>7284</v>
      </c>
      <c r="C2008" s="9" t="s">
        <v>5925</v>
      </c>
      <c r="D2008" s="9" t="s">
        <v>5926</v>
      </c>
      <c r="E2008" s="10">
        <v>134.46</v>
      </c>
      <c r="F2008" s="10">
        <v>1883590.005834</v>
      </c>
      <c r="G2008" s="10">
        <v>1282181.6253005899</v>
      </c>
      <c r="H2008" s="16">
        <v>0.46905084947884901</v>
      </c>
      <c r="I2008" s="10">
        <v>601408.38053341198</v>
      </c>
      <c r="J2008" s="10">
        <v>14008.5527728246</v>
      </c>
      <c r="K2008" s="10">
        <v>9535.7848081257507</v>
      </c>
      <c r="L2008" s="10" t="s">
        <v>88</v>
      </c>
      <c r="M2008" s="10" t="s">
        <v>206</v>
      </c>
    </row>
    <row r="2009" spans="1:13" x14ac:dyDescent="0.25">
      <c r="A2009" s="4" t="s">
        <v>5955</v>
      </c>
      <c r="B2009" s="9">
        <v>7285</v>
      </c>
      <c r="C2009" s="9" t="s">
        <v>5904</v>
      </c>
      <c r="D2009" s="9" t="s">
        <v>5905</v>
      </c>
      <c r="E2009" s="10">
        <v>1104.45</v>
      </c>
      <c r="F2009" s="10">
        <v>5755504.9003710002</v>
      </c>
      <c r="G2009" s="10">
        <v>6714660.3340658797</v>
      </c>
      <c r="H2009" s="16">
        <v>-0.14284496697900601</v>
      </c>
      <c r="I2009" s="10">
        <v>-959155.43369488302</v>
      </c>
      <c r="J2009" s="10">
        <v>5211.1955275213904</v>
      </c>
      <c r="K2009" s="10">
        <v>6079.6417529683404</v>
      </c>
      <c r="L2009" s="10" t="s">
        <v>27</v>
      </c>
      <c r="M2009" s="10" t="s">
        <v>14</v>
      </c>
    </row>
    <row r="2010" spans="1:13" x14ac:dyDescent="0.25">
      <c r="A2010" s="4" t="s">
        <v>5956</v>
      </c>
      <c r="B2010" s="9">
        <v>7286</v>
      </c>
      <c r="C2010" s="9" t="s">
        <v>5907</v>
      </c>
      <c r="D2010" s="9" t="s">
        <v>5908</v>
      </c>
      <c r="E2010" s="10">
        <v>1411.88</v>
      </c>
      <c r="F2010" s="10">
        <v>10210980.317306999</v>
      </c>
      <c r="G2010" s="10">
        <v>8783770.05875591</v>
      </c>
      <c r="H2010" s="16">
        <v>0.162482652551725</v>
      </c>
      <c r="I2010" s="10">
        <v>1427210.25855109</v>
      </c>
      <c r="J2010" s="10">
        <v>7232.1870961462701</v>
      </c>
      <c r="K2010" s="10">
        <v>6221.3290497463804</v>
      </c>
      <c r="L2010" s="10" t="s">
        <v>27</v>
      </c>
      <c r="M2010" s="10" t="s">
        <v>43</v>
      </c>
    </row>
    <row r="2011" spans="1:13" x14ac:dyDescent="0.25">
      <c r="A2011" s="4" t="s">
        <v>5957</v>
      </c>
      <c r="B2011" s="9">
        <v>7415</v>
      </c>
      <c r="C2011" s="9" t="s">
        <v>5958</v>
      </c>
      <c r="D2011" s="9" t="s">
        <v>5959</v>
      </c>
      <c r="E2011" s="10">
        <v>1210.0999999999999</v>
      </c>
      <c r="F2011" s="10">
        <v>2548584.9716487802</v>
      </c>
      <c r="G2011" s="10">
        <v>2765604.22227989</v>
      </c>
      <c r="H2011" s="16">
        <v>-7.8470827055726305E-2</v>
      </c>
      <c r="I2011" s="10">
        <v>-217019.25063111199</v>
      </c>
      <c r="J2011" s="10">
        <v>2106.0945142126898</v>
      </c>
      <c r="K2011" s="10">
        <v>2285.4344453184799</v>
      </c>
      <c r="L2011" s="10" t="s">
        <v>27</v>
      </c>
      <c r="M2011" s="10" t="s">
        <v>14</v>
      </c>
    </row>
    <row r="2012" spans="1:13" x14ac:dyDescent="0.25">
      <c r="A2012" s="4" t="s">
        <v>5960</v>
      </c>
      <c r="B2012" s="9">
        <v>7416</v>
      </c>
      <c r="C2012" s="9" t="s">
        <v>5961</v>
      </c>
      <c r="D2012" s="9" t="s">
        <v>5962</v>
      </c>
      <c r="E2012" s="10">
        <v>126.13</v>
      </c>
      <c r="F2012" s="10">
        <v>775256.19332399999</v>
      </c>
      <c r="G2012" s="10">
        <v>714500.35213777795</v>
      </c>
      <c r="H2012" s="16">
        <v>8.5032625952444499E-2</v>
      </c>
      <c r="I2012" s="10">
        <v>60755.841186221602</v>
      </c>
      <c r="J2012" s="10">
        <v>6146.4853193054796</v>
      </c>
      <c r="K2012" s="10">
        <v>5664.7930875904103</v>
      </c>
      <c r="L2012" s="10" t="s">
        <v>27</v>
      </c>
      <c r="M2012" s="10" t="s">
        <v>206</v>
      </c>
    </row>
    <row r="2013" spans="1:13" x14ac:dyDescent="0.25">
      <c r="A2013" s="4" t="s">
        <v>5963</v>
      </c>
      <c r="B2013" s="9">
        <v>7419</v>
      </c>
      <c r="C2013" s="9" t="s">
        <v>5964</v>
      </c>
      <c r="D2013" s="9" t="s">
        <v>5965</v>
      </c>
      <c r="E2013" s="10">
        <v>1088</v>
      </c>
      <c r="F2013" s="10">
        <v>2241528.6721355598</v>
      </c>
      <c r="G2013" s="10">
        <v>1823023.06184549</v>
      </c>
      <c r="H2013" s="16">
        <v>0.22956682175288001</v>
      </c>
      <c r="I2013" s="10">
        <v>418505.61029007199</v>
      </c>
      <c r="J2013" s="10">
        <v>2060.2285589481198</v>
      </c>
      <c r="K2013" s="10">
        <v>1675.5726671374</v>
      </c>
      <c r="L2013" s="10" t="s">
        <v>88</v>
      </c>
      <c r="M2013" s="10" t="s">
        <v>14</v>
      </c>
    </row>
    <row r="2014" spans="1:13" x14ac:dyDescent="0.25">
      <c r="A2014" s="4" t="s">
        <v>5966</v>
      </c>
      <c r="B2014" s="9">
        <v>7420</v>
      </c>
      <c r="C2014" s="9" t="s">
        <v>5967</v>
      </c>
      <c r="D2014" s="9" t="s">
        <v>5968</v>
      </c>
      <c r="E2014" s="10">
        <v>2931.34</v>
      </c>
      <c r="F2014" s="10">
        <v>6926303.7070823396</v>
      </c>
      <c r="G2014" s="10">
        <v>7376941.9127191696</v>
      </c>
      <c r="H2014" s="16">
        <v>-6.1087400574464601E-2</v>
      </c>
      <c r="I2014" s="10">
        <v>-450638.20563683298</v>
      </c>
      <c r="J2014" s="10">
        <v>2362.8455611025502</v>
      </c>
      <c r="K2014" s="10">
        <v>2516.5766894045601</v>
      </c>
      <c r="L2014" s="10" t="s">
        <v>13</v>
      </c>
      <c r="M2014" s="10" t="s">
        <v>14</v>
      </c>
    </row>
    <row r="2015" spans="1:13" x14ac:dyDescent="0.25">
      <c r="A2015" s="4" t="s">
        <v>5969</v>
      </c>
      <c r="B2015" s="9">
        <v>7421</v>
      </c>
      <c r="C2015" s="9" t="s">
        <v>5970</v>
      </c>
      <c r="D2015" s="9" t="s">
        <v>5971</v>
      </c>
      <c r="E2015" s="10">
        <v>1603.64</v>
      </c>
      <c r="F2015" s="10">
        <v>8377124.4722473295</v>
      </c>
      <c r="G2015" s="10">
        <v>8045442.1903967196</v>
      </c>
      <c r="H2015" s="16">
        <v>4.1226109640873899E-2</v>
      </c>
      <c r="I2015" s="10">
        <v>331682.28185060801</v>
      </c>
      <c r="J2015" s="10">
        <v>5223.8186078217896</v>
      </c>
      <c r="K2015" s="10">
        <v>5016.9877219305599</v>
      </c>
      <c r="L2015" s="10" t="s">
        <v>13</v>
      </c>
      <c r="M2015" s="10" t="s">
        <v>14</v>
      </c>
    </row>
    <row r="2016" spans="1:13" x14ac:dyDescent="0.25">
      <c r="A2016" s="4" t="s">
        <v>5972</v>
      </c>
      <c r="B2016" s="9">
        <v>7422</v>
      </c>
      <c r="C2016" s="9" t="s">
        <v>5973</v>
      </c>
      <c r="D2016" s="9" t="s">
        <v>5974</v>
      </c>
      <c r="E2016" s="10">
        <v>3104.46</v>
      </c>
      <c r="F2016" s="10">
        <v>27035820.457510199</v>
      </c>
      <c r="G2016" s="10">
        <v>25388470.314608298</v>
      </c>
      <c r="H2016" s="16">
        <v>6.4885758081849404E-2</v>
      </c>
      <c r="I2016" s="10">
        <v>1647350.14290189</v>
      </c>
      <c r="J2016" s="10">
        <v>8708.70311020603</v>
      </c>
      <c r="K2016" s="10">
        <v>8178.06327496838</v>
      </c>
      <c r="L2016" s="10" t="s">
        <v>13</v>
      </c>
      <c r="M2016" s="10" t="s">
        <v>14</v>
      </c>
    </row>
    <row r="2017" spans="1:13" x14ac:dyDescent="0.25">
      <c r="A2017" s="4" t="s">
        <v>5975</v>
      </c>
      <c r="B2017" s="9">
        <v>7423</v>
      </c>
      <c r="C2017" s="9" t="s">
        <v>5976</v>
      </c>
      <c r="D2017" s="9" t="s">
        <v>5977</v>
      </c>
      <c r="E2017" s="10">
        <v>1419.02</v>
      </c>
      <c r="F2017" s="10">
        <v>25001496.936269298</v>
      </c>
      <c r="G2017" s="10">
        <v>24605775.612572402</v>
      </c>
      <c r="H2017" s="16">
        <v>1.6082456815328199E-2</v>
      </c>
      <c r="I2017" s="10">
        <v>395721.32369685202</v>
      </c>
      <c r="J2017" s="10">
        <v>17618.847469569999</v>
      </c>
      <c r="K2017" s="10">
        <v>17339.9780218548</v>
      </c>
      <c r="L2017" s="10" t="s">
        <v>13</v>
      </c>
      <c r="M2017" s="10" t="s">
        <v>14</v>
      </c>
    </row>
    <row r="2018" spans="1:13" x14ac:dyDescent="0.25">
      <c r="A2018" s="4" t="s">
        <v>5978</v>
      </c>
      <c r="B2018" s="9">
        <v>7424</v>
      </c>
      <c r="C2018" s="9" t="s">
        <v>5979</v>
      </c>
      <c r="D2018" s="9" t="s">
        <v>5980</v>
      </c>
      <c r="E2018" s="10">
        <v>1080.8800000000001</v>
      </c>
      <c r="F2018" s="10">
        <v>2504273.97038092</v>
      </c>
      <c r="G2018" s="10">
        <v>1594493.84580477</v>
      </c>
      <c r="H2018" s="16">
        <v>0.57057612794796397</v>
      </c>
      <c r="I2018" s="10">
        <v>909780.12457614602</v>
      </c>
      <c r="J2018" s="10">
        <v>2316.88436309389</v>
      </c>
      <c r="K2018" s="10">
        <v>1475.18119107096</v>
      </c>
      <c r="L2018" s="10" t="s">
        <v>27</v>
      </c>
      <c r="M2018" s="10" t="s">
        <v>14</v>
      </c>
    </row>
    <row r="2019" spans="1:13" x14ac:dyDescent="0.25">
      <c r="A2019" s="4" t="s">
        <v>5981</v>
      </c>
      <c r="B2019" s="9">
        <v>7426</v>
      </c>
      <c r="C2019" s="9" t="s">
        <v>5982</v>
      </c>
      <c r="D2019" s="9" t="s">
        <v>5983</v>
      </c>
      <c r="E2019" s="10">
        <v>941.72</v>
      </c>
      <c r="F2019" s="10">
        <v>1979407.8279752999</v>
      </c>
      <c r="G2019" s="10">
        <v>2278945.1800818802</v>
      </c>
      <c r="H2019" s="16">
        <v>-0.13143683960656599</v>
      </c>
      <c r="I2019" s="10">
        <v>-299537.35210657801</v>
      </c>
      <c r="J2019" s="10">
        <v>2101.90696595092</v>
      </c>
      <c r="K2019" s="10">
        <v>2419.9817143969299</v>
      </c>
      <c r="L2019" s="10" t="s">
        <v>27</v>
      </c>
      <c r="M2019" s="10" t="s">
        <v>14</v>
      </c>
    </row>
    <row r="2020" spans="1:13" x14ac:dyDescent="0.25">
      <c r="A2020" s="4" t="s">
        <v>5984</v>
      </c>
      <c r="B2020" s="9">
        <v>7427</v>
      </c>
      <c r="C2020" s="9" t="s">
        <v>5985</v>
      </c>
      <c r="D2020" s="9" t="s">
        <v>5986</v>
      </c>
      <c r="E2020" s="10">
        <v>130.55000000000001</v>
      </c>
      <c r="F2020" s="10">
        <v>1181230.46907368</v>
      </c>
      <c r="G2020" s="10">
        <v>1090462.8405536099</v>
      </c>
      <c r="H2020" s="16">
        <v>8.3237708929160895E-2</v>
      </c>
      <c r="I2020" s="10">
        <v>90767.628520067505</v>
      </c>
      <c r="J2020" s="10">
        <v>9048.10776770341</v>
      </c>
      <c r="K2020" s="10">
        <v>8352.8367717626406</v>
      </c>
      <c r="L2020" s="10" t="s">
        <v>27</v>
      </c>
      <c r="M2020" s="10" t="s">
        <v>43</v>
      </c>
    </row>
    <row r="2021" spans="1:13" x14ac:dyDescent="0.25">
      <c r="A2021" s="4" t="s">
        <v>5987</v>
      </c>
      <c r="B2021" s="9">
        <v>7428</v>
      </c>
      <c r="C2021" s="9" t="s">
        <v>5988</v>
      </c>
      <c r="D2021" s="9" t="s">
        <v>5989</v>
      </c>
      <c r="E2021" s="10">
        <v>215.93</v>
      </c>
      <c r="F2021" s="10">
        <v>2992140.1553984801</v>
      </c>
      <c r="G2021" s="10">
        <v>3052214.6001512702</v>
      </c>
      <c r="H2021" s="16">
        <v>-1.96822480142167E-2</v>
      </c>
      <c r="I2021" s="10">
        <v>-60074.444752790499</v>
      </c>
      <c r="J2021" s="10">
        <v>13856.991411098399</v>
      </c>
      <c r="K2021" s="10">
        <v>14135.204001997299</v>
      </c>
      <c r="L2021" s="10" t="s">
        <v>27</v>
      </c>
      <c r="M2021" s="10" t="s">
        <v>43</v>
      </c>
    </row>
    <row r="2022" spans="1:13" x14ac:dyDescent="0.25">
      <c r="A2022" s="4" t="s">
        <v>5990</v>
      </c>
      <c r="B2022" s="9">
        <v>7429</v>
      </c>
      <c r="C2022" s="9" t="s">
        <v>5991</v>
      </c>
      <c r="D2022" s="9" t="s">
        <v>5992</v>
      </c>
      <c r="E2022" s="10">
        <v>123.17</v>
      </c>
      <c r="F2022" s="10">
        <v>2855168.8415727098</v>
      </c>
      <c r="G2022" s="10">
        <v>3057571.8726341901</v>
      </c>
      <c r="H2022" s="16">
        <v>-6.6197309333274307E-2</v>
      </c>
      <c r="I2022" s="10">
        <v>-202403.03106148401</v>
      </c>
      <c r="J2022" s="10">
        <v>23180.7164209849</v>
      </c>
      <c r="K2022" s="10">
        <v>24823.998316426001</v>
      </c>
      <c r="L2022" s="10" t="s">
        <v>27</v>
      </c>
      <c r="M2022" s="10" t="s">
        <v>71</v>
      </c>
    </row>
    <row r="2023" spans="1:13" x14ac:dyDescent="0.25">
      <c r="A2023" s="4" t="s">
        <v>5993</v>
      </c>
      <c r="B2023" s="9">
        <v>7430</v>
      </c>
      <c r="C2023" s="9" t="s">
        <v>5994</v>
      </c>
      <c r="D2023" s="9" t="s">
        <v>5995</v>
      </c>
      <c r="E2023" s="10">
        <v>756.1</v>
      </c>
      <c r="F2023" s="10">
        <v>1540170.8031289801</v>
      </c>
      <c r="G2023" s="10">
        <v>1500070.0120471001</v>
      </c>
      <c r="H2023" s="16">
        <v>2.6732612984612401E-2</v>
      </c>
      <c r="I2023" s="10">
        <v>40100.791081877898</v>
      </c>
      <c r="J2023" s="10">
        <v>2036.9935235140599</v>
      </c>
      <c r="K2023" s="10">
        <v>1983.9571644585401</v>
      </c>
      <c r="L2023" s="10" t="s">
        <v>27</v>
      </c>
      <c r="M2023" s="10" t="s">
        <v>14</v>
      </c>
    </row>
    <row r="2024" spans="1:13" x14ac:dyDescent="0.25">
      <c r="A2024" s="4" t="s">
        <v>5996</v>
      </c>
      <c r="B2024" s="9">
        <v>7563</v>
      </c>
      <c r="C2024" s="9" t="s">
        <v>5997</v>
      </c>
      <c r="D2024" s="9" t="s">
        <v>5998</v>
      </c>
      <c r="E2024" s="10">
        <v>1039.27</v>
      </c>
      <c r="F2024" s="10">
        <v>915567.25700768002</v>
      </c>
      <c r="G2024" s="10">
        <v>1008224.8540926001</v>
      </c>
      <c r="H2024" s="16">
        <v>-9.1901718856466696E-2</v>
      </c>
      <c r="I2024" s="10">
        <v>-92657.5970849203</v>
      </c>
      <c r="J2024" s="10">
        <v>880.971505968305</v>
      </c>
      <c r="K2024" s="10">
        <v>970.12793027086298</v>
      </c>
      <c r="L2024" s="10" t="s">
        <v>13</v>
      </c>
      <c r="M2024" s="10" t="s">
        <v>14</v>
      </c>
    </row>
    <row r="2025" spans="1:13" x14ac:dyDescent="0.25">
      <c r="A2025" s="4" t="s">
        <v>5999</v>
      </c>
      <c r="B2025" s="9">
        <v>7564</v>
      </c>
      <c r="C2025" s="9" t="s">
        <v>6000</v>
      </c>
      <c r="D2025" s="9" t="s">
        <v>6001</v>
      </c>
      <c r="E2025" s="10">
        <v>4880.26</v>
      </c>
      <c r="F2025" s="10">
        <v>9915198.2718981206</v>
      </c>
      <c r="G2025" s="10">
        <v>11957325.683687501</v>
      </c>
      <c r="H2025" s="16">
        <v>-0.17078462741675299</v>
      </c>
      <c r="I2025" s="10">
        <v>-2042127.41178933</v>
      </c>
      <c r="J2025" s="10">
        <v>2031.6946785413299</v>
      </c>
      <c r="K2025" s="10">
        <v>2450.1411161879601</v>
      </c>
      <c r="L2025" s="10" t="s">
        <v>13</v>
      </c>
      <c r="M2025" s="10" t="s">
        <v>14</v>
      </c>
    </row>
    <row r="2026" spans="1:13" x14ac:dyDescent="0.25">
      <c r="A2026" s="4" t="s">
        <v>6002</v>
      </c>
      <c r="B2026" s="9">
        <v>7565</v>
      </c>
      <c r="C2026" s="9" t="s">
        <v>6003</v>
      </c>
      <c r="D2026" s="9" t="s">
        <v>6004</v>
      </c>
      <c r="E2026" s="10">
        <v>1072.27</v>
      </c>
      <c r="F2026" s="10">
        <v>3965510.2849052702</v>
      </c>
      <c r="G2026" s="10">
        <v>4663246.5424976703</v>
      </c>
      <c r="H2026" s="16">
        <v>-0.149624569757078</v>
      </c>
      <c r="I2026" s="10">
        <v>-697736.25759239704</v>
      </c>
      <c r="J2026" s="10">
        <v>3698.23858254476</v>
      </c>
      <c r="K2026" s="10">
        <v>4348.9480657834902</v>
      </c>
      <c r="L2026" s="10" t="s">
        <v>27</v>
      </c>
      <c r="M2026" s="10" t="s">
        <v>297</v>
      </c>
    </row>
    <row r="2027" spans="1:13" x14ac:dyDescent="0.25">
      <c r="A2027" s="4" t="s">
        <v>6005</v>
      </c>
      <c r="B2027" s="9">
        <v>7566</v>
      </c>
      <c r="C2027" s="9" t="s">
        <v>6006</v>
      </c>
      <c r="D2027" s="9" t="s">
        <v>6007</v>
      </c>
      <c r="E2027" s="10">
        <v>204.8</v>
      </c>
      <c r="F2027" s="10">
        <v>1101291.27294991</v>
      </c>
      <c r="G2027" s="10">
        <v>982529.60572115495</v>
      </c>
      <c r="H2027" s="16">
        <v>0.120873372707774</v>
      </c>
      <c r="I2027" s="10">
        <v>118761.667228755</v>
      </c>
      <c r="J2027" s="10">
        <v>5377.3987937007296</v>
      </c>
      <c r="K2027" s="10">
        <v>4797.5078404353198</v>
      </c>
      <c r="L2027" s="10" t="s">
        <v>27</v>
      </c>
      <c r="M2027" s="10" t="s">
        <v>71</v>
      </c>
    </row>
    <row r="2028" spans="1:13" x14ac:dyDescent="0.25">
      <c r="A2028" s="4" t="s">
        <v>6008</v>
      </c>
      <c r="B2028" s="9">
        <v>7568</v>
      </c>
      <c r="C2028" s="9" t="s">
        <v>6009</v>
      </c>
      <c r="D2028" s="9" t="s">
        <v>6010</v>
      </c>
      <c r="E2028" s="10">
        <v>2288.16</v>
      </c>
      <c r="F2028" s="10">
        <v>1552475.6323456799</v>
      </c>
      <c r="G2028" s="10">
        <v>1662087.0514803601</v>
      </c>
      <c r="H2028" s="16">
        <v>-6.5948061527257407E-2</v>
      </c>
      <c r="I2028" s="10">
        <v>-109611.419134685</v>
      </c>
      <c r="J2028" s="10">
        <v>678.48211329001401</v>
      </c>
      <c r="K2028" s="10">
        <v>726.38585216084698</v>
      </c>
      <c r="L2028" s="10" t="s">
        <v>13</v>
      </c>
      <c r="M2028" s="10" t="s">
        <v>14</v>
      </c>
    </row>
    <row r="2029" spans="1:13" x14ac:dyDescent="0.25">
      <c r="A2029" s="4" t="s">
        <v>6011</v>
      </c>
      <c r="B2029" s="9">
        <v>7572</v>
      </c>
      <c r="C2029" s="9" t="s">
        <v>6012</v>
      </c>
      <c r="D2029" s="9" t="s">
        <v>6013</v>
      </c>
      <c r="E2029" s="10">
        <v>1082.33</v>
      </c>
      <c r="F2029" s="10">
        <v>1298752.0050618199</v>
      </c>
      <c r="G2029" s="10">
        <v>1438987.4367154599</v>
      </c>
      <c r="H2029" s="16">
        <v>-9.7454243223784695E-2</v>
      </c>
      <c r="I2029" s="10">
        <v>-140235.43165363901</v>
      </c>
      <c r="J2029" s="10">
        <v>1199.9593516412001</v>
      </c>
      <c r="K2029" s="10">
        <v>1329.5274423839901</v>
      </c>
      <c r="L2029" s="10" t="s">
        <v>13</v>
      </c>
      <c r="M2029" s="10" t="s">
        <v>14</v>
      </c>
    </row>
    <row r="2030" spans="1:13" x14ac:dyDescent="0.25">
      <c r="A2030" s="4" t="s">
        <v>6014</v>
      </c>
      <c r="B2030" s="9">
        <v>7573</v>
      </c>
      <c r="C2030" s="9" t="s">
        <v>6015</v>
      </c>
      <c r="D2030" s="9" t="s">
        <v>6016</v>
      </c>
      <c r="E2030" s="10">
        <v>413.81</v>
      </c>
      <c r="F2030" s="10">
        <v>905368.57865396002</v>
      </c>
      <c r="G2030" s="10">
        <v>990887.44441141596</v>
      </c>
      <c r="H2030" s="16">
        <v>-8.6305327855126901E-2</v>
      </c>
      <c r="I2030" s="10">
        <v>-85518.865757456006</v>
      </c>
      <c r="J2030" s="10">
        <v>2187.88472645407</v>
      </c>
      <c r="K2030" s="10">
        <v>2394.5468799966602</v>
      </c>
      <c r="L2030" s="10" t="s">
        <v>27</v>
      </c>
      <c r="M2030" s="10" t="s">
        <v>14</v>
      </c>
    </row>
    <row r="2031" spans="1:13" x14ac:dyDescent="0.25">
      <c r="A2031" s="4" t="s">
        <v>6017</v>
      </c>
      <c r="B2031" s="9">
        <v>7574</v>
      </c>
      <c r="C2031" s="9" t="s">
        <v>6018</v>
      </c>
      <c r="D2031" s="9" t="s">
        <v>6019</v>
      </c>
      <c r="E2031" s="10">
        <v>198.71</v>
      </c>
      <c r="F2031" s="10">
        <v>564638.09241183999</v>
      </c>
      <c r="G2031" s="10">
        <v>727463.004773653</v>
      </c>
      <c r="H2031" s="16">
        <v>-0.223825694630994</v>
      </c>
      <c r="I2031" s="10">
        <v>-162824.91236181301</v>
      </c>
      <c r="J2031" s="10">
        <v>2841.5182548026801</v>
      </c>
      <c r="K2031" s="10">
        <v>3660.9280095297299</v>
      </c>
      <c r="L2031" s="10" t="s">
        <v>27</v>
      </c>
      <c r="M2031" s="10" t="s">
        <v>71</v>
      </c>
    </row>
    <row r="2032" spans="1:13" x14ac:dyDescent="0.25">
      <c r="A2032" s="4" t="s">
        <v>6020</v>
      </c>
      <c r="B2032" s="9">
        <v>7576</v>
      </c>
      <c r="C2032" s="9" t="s">
        <v>6021</v>
      </c>
      <c r="D2032" s="9" t="s">
        <v>6022</v>
      </c>
      <c r="E2032" s="10">
        <v>1516.24</v>
      </c>
      <c r="F2032" s="10">
        <v>1354087.2969885501</v>
      </c>
      <c r="G2032" s="10">
        <v>1436078.2870652699</v>
      </c>
      <c r="H2032" s="16">
        <v>-5.7093677145048503E-2</v>
      </c>
      <c r="I2032" s="10">
        <v>-81990.990076718896</v>
      </c>
      <c r="J2032" s="10">
        <v>893.056044550038</v>
      </c>
      <c r="K2032" s="10">
        <v>947.13125037280997</v>
      </c>
      <c r="L2032" s="10" t="s">
        <v>13</v>
      </c>
      <c r="M2032" s="10" t="s">
        <v>43</v>
      </c>
    </row>
    <row r="2033" spans="1:13" x14ac:dyDescent="0.25">
      <c r="A2033" s="4" t="s">
        <v>6023</v>
      </c>
      <c r="B2033" s="9">
        <v>7580</v>
      </c>
      <c r="C2033" s="9" t="s">
        <v>6024</v>
      </c>
      <c r="D2033" s="9" t="s">
        <v>6025</v>
      </c>
      <c r="E2033" s="10">
        <v>938.37</v>
      </c>
      <c r="F2033" s="10">
        <v>1427225.63022321</v>
      </c>
      <c r="G2033" s="10">
        <v>1679023.7570124001</v>
      </c>
      <c r="H2033" s="16">
        <v>-0.14996698274074899</v>
      </c>
      <c r="I2033" s="10">
        <v>-251798.126789186</v>
      </c>
      <c r="J2033" s="10">
        <v>1520.9625523228699</v>
      </c>
      <c r="K2033" s="10">
        <v>1789.29820541193</v>
      </c>
      <c r="L2033" s="10" t="s">
        <v>13</v>
      </c>
      <c r="M2033" s="10" t="s">
        <v>71</v>
      </c>
    </row>
    <row r="2034" spans="1:13" x14ac:dyDescent="0.25">
      <c r="A2034" s="4" t="s">
        <v>6026</v>
      </c>
      <c r="B2034" s="9">
        <v>7581</v>
      </c>
      <c r="C2034" s="9" t="s">
        <v>6027</v>
      </c>
      <c r="D2034" s="9" t="s">
        <v>6028</v>
      </c>
      <c r="E2034" s="10">
        <v>954.71</v>
      </c>
      <c r="F2034" s="10">
        <v>2712156.7309517101</v>
      </c>
      <c r="G2034" s="10">
        <v>3187464.5353925098</v>
      </c>
      <c r="H2034" s="16">
        <v>-0.14911783304979301</v>
      </c>
      <c r="I2034" s="10">
        <v>-475307.80444079702</v>
      </c>
      <c r="J2034" s="10">
        <v>2840.8173486731098</v>
      </c>
      <c r="K2034" s="10">
        <v>3338.6730372495399</v>
      </c>
      <c r="L2034" s="10" t="s">
        <v>27</v>
      </c>
      <c r="M2034" s="10" t="s">
        <v>14</v>
      </c>
    </row>
    <row r="2035" spans="1:13" x14ac:dyDescent="0.25">
      <c r="A2035" s="4" t="s">
        <v>6029</v>
      </c>
      <c r="B2035" s="9">
        <v>7582</v>
      </c>
      <c r="C2035" s="9" t="s">
        <v>6030</v>
      </c>
      <c r="D2035" s="9" t="s">
        <v>6031</v>
      </c>
      <c r="E2035" s="10">
        <v>728.09</v>
      </c>
      <c r="F2035" s="10">
        <v>2893426.2516707499</v>
      </c>
      <c r="G2035" s="10">
        <v>3690577.7854171698</v>
      </c>
      <c r="H2035" s="16">
        <v>-0.215996404925067</v>
      </c>
      <c r="I2035" s="10">
        <v>-797151.53374642495</v>
      </c>
      <c r="J2035" s="10">
        <v>3973.9953188077702</v>
      </c>
      <c r="K2035" s="10">
        <v>5068.8483366303299</v>
      </c>
      <c r="L2035" s="10" t="s">
        <v>27</v>
      </c>
      <c r="M2035" s="10" t="s">
        <v>14</v>
      </c>
    </row>
    <row r="2036" spans="1:13" x14ac:dyDescent="0.25">
      <c r="A2036" s="4" t="s">
        <v>6032</v>
      </c>
      <c r="B2036" s="9">
        <v>7584</v>
      </c>
      <c r="C2036" s="9" t="s">
        <v>6033</v>
      </c>
      <c r="D2036" s="9" t="s">
        <v>6034</v>
      </c>
      <c r="E2036" s="10">
        <v>11394.45</v>
      </c>
      <c r="F2036" s="10">
        <v>11862176.873275699</v>
      </c>
      <c r="G2036" s="10">
        <v>14048117.950787701</v>
      </c>
      <c r="H2036" s="16">
        <v>-0.15560383854759899</v>
      </c>
      <c r="I2036" s="10">
        <v>-2185941.0775120002</v>
      </c>
      <c r="J2036" s="10">
        <v>1041.0486573091</v>
      </c>
      <c r="K2036" s="10">
        <v>1232.8912716969801</v>
      </c>
      <c r="L2036" s="10" t="s">
        <v>13</v>
      </c>
      <c r="M2036" s="10" t="s">
        <v>14</v>
      </c>
    </row>
    <row r="2037" spans="1:13" x14ac:dyDescent="0.25">
      <c r="A2037" s="4" t="s">
        <v>6035</v>
      </c>
      <c r="B2037" s="9">
        <v>7585</v>
      </c>
      <c r="C2037" s="9" t="s">
        <v>6036</v>
      </c>
      <c r="D2037" s="9" t="s">
        <v>6037</v>
      </c>
      <c r="E2037" s="10">
        <v>3338.02</v>
      </c>
      <c r="F2037" s="10">
        <v>7611657.7864037799</v>
      </c>
      <c r="G2037" s="10">
        <v>7668118.8929622099</v>
      </c>
      <c r="H2037" s="16">
        <v>-7.3630974358331897E-3</v>
      </c>
      <c r="I2037" s="10">
        <v>-56461.106558433698</v>
      </c>
      <c r="J2037" s="10">
        <v>2280.2912464286601</v>
      </c>
      <c r="K2037" s="10">
        <v>2297.2057965387298</v>
      </c>
      <c r="L2037" s="10" t="s">
        <v>13</v>
      </c>
      <c r="M2037" s="10" t="s">
        <v>14</v>
      </c>
    </row>
    <row r="2038" spans="1:13" x14ac:dyDescent="0.25">
      <c r="A2038" s="4" t="s">
        <v>6038</v>
      </c>
      <c r="B2038" s="9">
        <v>7586</v>
      </c>
      <c r="C2038" s="9" t="s">
        <v>6039</v>
      </c>
      <c r="D2038" s="9" t="s">
        <v>6040</v>
      </c>
      <c r="E2038" s="10">
        <v>4186.3599999999997</v>
      </c>
      <c r="F2038" s="10">
        <v>15521061.4961455</v>
      </c>
      <c r="G2038" s="10">
        <v>16744126.7194905</v>
      </c>
      <c r="H2038" s="16">
        <v>-7.3044431867638801E-2</v>
      </c>
      <c r="I2038" s="10">
        <v>-1223065.22334493</v>
      </c>
      <c r="J2038" s="10">
        <v>3707.5314822771002</v>
      </c>
      <c r="K2038" s="10">
        <v>3999.6862953712698</v>
      </c>
      <c r="L2038" s="10" t="s">
        <v>13</v>
      </c>
      <c r="M2038" s="10" t="s">
        <v>14</v>
      </c>
    </row>
    <row r="2039" spans="1:13" x14ac:dyDescent="0.25">
      <c r="A2039" s="4" t="s">
        <v>6041</v>
      </c>
      <c r="B2039" s="9">
        <v>7587</v>
      </c>
      <c r="C2039" s="9" t="s">
        <v>6042</v>
      </c>
      <c r="D2039" s="9" t="s">
        <v>6043</v>
      </c>
      <c r="E2039" s="10">
        <v>1151.56</v>
      </c>
      <c r="F2039" s="10">
        <v>9659908.6536721494</v>
      </c>
      <c r="G2039" s="10">
        <v>9882499.7187051605</v>
      </c>
      <c r="H2039" s="16">
        <v>-2.2523761332540599E-2</v>
      </c>
      <c r="I2039" s="10">
        <v>-222591.06503301501</v>
      </c>
      <c r="J2039" s="10">
        <v>8388.5413297371797</v>
      </c>
      <c r="K2039" s="10">
        <v>8581.8365683986594</v>
      </c>
      <c r="L2039" s="10" t="s">
        <v>13</v>
      </c>
      <c r="M2039" s="10" t="s">
        <v>14</v>
      </c>
    </row>
    <row r="2040" spans="1:13" x14ac:dyDescent="0.25">
      <c r="A2040" s="4" t="s">
        <v>6044</v>
      </c>
      <c r="B2040" s="9">
        <v>7588</v>
      </c>
      <c r="C2040" s="9" t="s">
        <v>6045</v>
      </c>
      <c r="D2040" s="9" t="s">
        <v>6046</v>
      </c>
      <c r="E2040" s="10">
        <v>372.33</v>
      </c>
      <c r="F2040" s="10">
        <v>549740.62678627996</v>
      </c>
      <c r="G2040" s="10">
        <v>646748.56509322103</v>
      </c>
      <c r="H2040" s="16">
        <v>-0.14999327952580599</v>
      </c>
      <c r="I2040" s="10">
        <v>-97007.938306941302</v>
      </c>
      <c r="J2040" s="10">
        <v>1476.48759645014</v>
      </c>
      <c r="K2040" s="10">
        <v>1737.0304973900099</v>
      </c>
      <c r="L2040" s="10" t="s">
        <v>27</v>
      </c>
      <c r="M2040" s="10" t="s">
        <v>14</v>
      </c>
    </row>
    <row r="2041" spans="1:13" x14ac:dyDescent="0.25">
      <c r="A2041" s="4" t="s">
        <v>6047</v>
      </c>
      <c r="B2041" s="9">
        <v>7589</v>
      </c>
      <c r="C2041" s="9" t="s">
        <v>6048</v>
      </c>
      <c r="D2041" s="9" t="s">
        <v>6049</v>
      </c>
      <c r="E2041" s="10">
        <v>173.13</v>
      </c>
      <c r="F2041" s="10">
        <v>483856.39762200002</v>
      </c>
      <c r="G2041" s="10">
        <v>573026.10078488896</v>
      </c>
      <c r="H2041" s="16">
        <v>-0.15561193991120301</v>
      </c>
      <c r="I2041" s="10">
        <v>-89169.703162889098</v>
      </c>
      <c r="J2041" s="10">
        <v>2794.7576827932799</v>
      </c>
      <c r="K2041" s="10">
        <v>3309.8024651122801</v>
      </c>
      <c r="L2041" s="10" t="s">
        <v>27</v>
      </c>
      <c r="M2041" s="10" t="s">
        <v>84</v>
      </c>
    </row>
    <row r="2042" spans="1:13" x14ac:dyDescent="0.25">
      <c r="A2042" s="4" t="s">
        <v>6050</v>
      </c>
      <c r="B2042" s="9">
        <v>7592</v>
      </c>
      <c r="C2042" s="9" t="s">
        <v>6051</v>
      </c>
      <c r="D2042" s="9" t="s">
        <v>6052</v>
      </c>
      <c r="E2042" s="10">
        <v>6943.28</v>
      </c>
      <c r="F2042" s="10">
        <v>4172557.4329499998</v>
      </c>
      <c r="G2042" s="10">
        <v>5367582.7337532304</v>
      </c>
      <c r="H2042" s="16">
        <v>-0.22263751861494299</v>
      </c>
      <c r="I2042" s="10">
        <v>-1195025.3008032299</v>
      </c>
      <c r="J2042" s="10">
        <v>600.94903747940498</v>
      </c>
      <c r="K2042" s="10">
        <v>773.06154061959603</v>
      </c>
      <c r="L2042" s="10" t="s">
        <v>13</v>
      </c>
      <c r="M2042" s="10" t="s">
        <v>71</v>
      </c>
    </row>
    <row r="2043" spans="1:13" x14ac:dyDescent="0.25">
      <c r="A2043" s="4" t="s">
        <v>6053</v>
      </c>
      <c r="B2043" s="9">
        <v>7596</v>
      </c>
      <c r="C2043" s="9" t="s">
        <v>6054</v>
      </c>
      <c r="D2043" s="9" t="s">
        <v>6055</v>
      </c>
      <c r="E2043" s="10">
        <v>961.14</v>
      </c>
      <c r="F2043" s="10">
        <v>1173826.7860398199</v>
      </c>
      <c r="G2043" s="10">
        <v>1106765.3975645299</v>
      </c>
      <c r="H2043" s="16">
        <v>6.0592234472512302E-2</v>
      </c>
      <c r="I2043" s="10">
        <v>67061.388475293104</v>
      </c>
      <c r="J2043" s="10">
        <v>1221.28595838257</v>
      </c>
      <c r="K2043" s="10">
        <v>1151.5132005374101</v>
      </c>
      <c r="L2043" s="10" t="s">
        <v>13</v>
      </c>
      <c r="M2043" s="10" t="s">
        <v>14</v>
      </c>
    </row>
    <row r="2044" spans="1:13" x14ac:dyDescent="0.25">
      <c r="A2044" s="4" t="s">
        <v>6056</v>
      </c>
      <c r="B2044" s="9">
        <v>7597</v>
      </c>
      <c r="C2044" s="9" t="s">
        <v>6057</v>
      </c>
      <c r="D2044" s="9" t="s">
        <v>6058</v>
      </c>
      <c r="E2044" s="10">
        <v>283.33999999999997</v>
      </c>
      <c r="F2044" s="10">
        <v>1257668.16929644</v>
      </c>
      <c r="G2044" s="10">
        <v>1173299.58836501</v>
      </c>
      <c r="H2044" s="16">
        <v>7.1907108608977796E-2</v>
      </c>
      <c r="I2044" s="10">
        <v>84368.580931431599</v>
      </c>
      <c r="J2044" s="10">
        <v>4438.7243922370299</v>
      </c>
      <c r="K2044" s="10">
        <v>4140.9599363485904</v>
      </c>
      <c r="L2044" s="10" t="s">
        <v>27</v>
      </c>
      <c r="M2044" s="10" t="s">
        <v>71</v>
      </c>
    </row>
    <row r="2045" spans="1:13" x14ac:dyDescent="0.25">
      <c r="A2045" s="4" t="s">
        <v>6059</v>
      </c>
      <c r="B2045" s="9">
        <v>7600</v>
      </c>
      <c r="C2045" s="9" t="s">
        <v>6060</v>
      </c>
      <c r="D2045" s="9" t="s">
        <v>6061</v>
      </c>
      <c r="E2045" s="10">
        <v>994.08</v>
      </c>
      <c r="F2045" s="10">
        <v>1322076.86431586</v>
      </c>
      <c r="G2045" s="10">
        <v>1544702.9801167799</v>
      </c>
      <c r="H2045" s="16">
        <v>-0.14412228024839399</v>
      </c>
      <c r="I2045" s="10">
        <v>-222626.11580091901</v>
      </c>
      <c r="J2045" s="10">
        <v>1329.9501693182201</v>
      </c>
      <c r="K2045" s="10">
        <v>1553.90208043294</v>
      </c>
      <c r="L2045" s="10" t="s">
        <v>13</v>
      </c>
      <c r="M2045" s="10" t="s">
        <v>14</v>
      </c>
    </row>
    <row r="2046" spans="1:13" x14ac:dyDescent="0.25">
      <c r="A2046" s="4" t="s">
        <v>6062</v>
      </c>
      <c r="B2046" s="9">
        <v>7601</v>
      </c>
      <c r="C2046" s="9" t="s">
        <v>6063</v>
      </c>
      <c r="D2046" s="9" t="s">
        <v>6064</v>
      </c>
      <c r="E2046" s="10">
        <v>475.87</v>
      </c>
      <c r="F2046" s="10">
        <v>1308669.1606070399</v>
      </c>
      <c r="G2046" s="10">
        <v>1236734.7353217399</v>
      </c>
      <c r="H2046" s="16">
        <v>5.8164797373941E-2</v>
      </c>
      <c r="I2046" s="10">
        <v>71934.425285303296</v>
      </c>
      <c r="J2046" s="10">
        <v>2750.0560249795899</v>
      </c>
      <c r="K2046" s="10">
        <v>2598.8919984906302</v>
      </c>
      <c r="L2046" s="10" t="s">
        <v>27</v>
      </c>
      <c r="M2046" s="10" t="s">
        <v>14</v>
      </c>
    </row>
    <row r="2047" spans="1:13" x14ac:dyDescent="0.25">
      <c r="A2047" s="4" t="s">
        <v>6065</v>
      </c>
      <c r="B2047" s="9">
        <v>7602</v>
      </c>
      <c r="C2047" s="9" t="s">
        <v>6066</v>
      </c>
      <c r="D2047" s="9" t="s">
        <v>6067</v>
      </c>
      <c r="E2047" s="10">
        <v>781.36</v>
      </c>
      <c r="F2047" s="10">
        <v>4140266.7741987598</v>
      </c>
      <c r="G2047" s="10">
        <v>3669796.9670390598</v>
      </c>
      <c r="H2047" s="16">
        <v>0.12820050029614899</v>
      </c>
      <c r="I2047" s="10">
        <v>470469.80715969898</v>
      </c>
      <c r="J2047" s="10">
        <v>5298.7954005820102</v>
      </c>
      <c r="K2047" s="10">
        <v>4696.6788254313797</v>
      </c>
      <c r="L2047" s="10" t="s">
        <v>27</v>
      </c>
      <c r="M2047" s="10" t="s">
        <v>14</v>
      </c>
    </row>
    <row r="2048" spans="1:13" x14ac:dyDescent="0.25">
      <c r="A2048" s="4" t="s">
        <v>6068</v>
      </c>
      <c r="B2048" s="9">
        <v>7603</v>
      </c>
      <c r="C2048" s="9" t="s">
        <v>6069</v>
      </c>
      <c r="D2048" s="9" t="s">
        <v>6070</v>
      </c>
      <c r="E2048" s="10">
        <v>318.55</v>
      </c>
      <c r="F2048" s="10">
        <v>3033417.2238901602</v>
      </c>
      <c r="G2048" s="10">
        <v>2904273.6237870599</v>
      </c>
      <c r="H2048" s="16">
        <v>4.4466746881342403E-2</v>
      </c>
      <c r="I2048" s="10">
        <v>129143.600103098</v>
      </c>
      <c r="J2048" s="10">
        <v>9522.5780062475606</v>
      </c>
      <c r="K2048" s="10">
        <v>9117.1672383834903</v>
      </c>
      <c r="L2048" s="10" t="s">
        <v>27</v>
      </c>
      <c r="M2048" s="10" t="s">
        <v>71</v>
      </c>
    </row>
    <row r="2049" spans="1:13" x14ac:dyDescent="0.25">
      <c r="A2049" s="4" t="s">
        <v>6071</v>
      </c>
      <c r="B2049" s="9">
        <v>7604</v>
      </c>
      <c r="C2049" s="9" t="s">
        <v>6072</v>
      </c>
      <c r="D2049" s="9" t="s">
        <v>6073</v>
      </c>
      <c r="E2049" s="10">
        <v>832.65</v>
      </c>
      <c r="F2049" s="10">
        <v>1500988.9913834301</v>
      </c>
      <c r="G2049" s="10">
        <v>1667581.98657499</v>
      </c>
      <c r="H2049" s="16">
        <v>-9.9900932327602193E-2</v>
      </c>
      <c r="I2049" s="10">
        <v>-166592.99519155599</v>
      </c>
      <c r="J2049" s="10">
        <v>1802.6649749395699</v>
      </c>
      <c r="K2049" s="10">
        <v>2002.74063120757</v>
      </c>
      <c r="L2049" s="10" t="s">
        <v>13</v>
      </c>
      <c r="M2049" s="10" t="s">
        <v>71</v>
      </c>
    </row>
    <row r="2050" spans="1:13" x14ac:dyDescent="0.25">
      <c r="A2050" s="4" t="s">
        <v>6074</v>
      </c>
      <c r="B2050" s="9">
        <v>7605</v>
      </c>
      <c r="C2050" s="9" t="s">
        <v>6075</v>
      </c>
      <c r="D2050" s="9" t="s">
        <v>6076</v>
      </c>
      <c r="E2050" s="10">
        <v>799.56</v>
      </c>
      <c r="F2050" s="10">
        <v>5955587.8005732</v>
      </c>
      <c r="G2050" s="10">
        <v>4707996.1513127498</v>
      </c>
      <c r="H2050" s="16">
        <v>0.26499419480463698</v>
      </c>
      <c r="I2050" s="10">
        <v>1247591.6492604499</v>
      </c>
      <c r="J2050" s="10">
        <v>7448.5814705252897</v>
      </c>
      <c r="K2050" s="10">
        <v>5888.2337176856599</v>
      </c>
      <c r="L2050" s="10" t="s">
        <v>13</v>
      </c>
      <c r="M2050" s="10" t="s">
        <v>297</v>
      </c>
    </row>
    <row r="2051" spans="1:13" x14ac:dyDescent="0.25">
      <c r="A2051" s="4" t="s">
        <v>6077</v>
      </c>
      <c r="B2051" s="9">
        <v>7606</v>
      </c>
      <c r="C2051" s="9" t="s">
        <v>6078</v>
      </c>
      <c r="D2051" s="9" t="s">
        <v>6079</v>
      </c>
      <c r="E2051" s="10">
        <v>462.84</v>
      </c>
      <c r="F2051" s="10">
        <v>6815895.3751721997</v>
      </c>
      <c r="G2051" s="10">
        <v>5408677.0202503903</v>
      </c>
      <c r="H2051" s="16">
        <v>0.26017792329863798</v>
      </c>
      <c r="I2051" s="10">
        <v>1407218.3549218101</v>
      </c>
      <c r="J2051" s="10">
        <v>14726.245301123899</v>
      </c>
      <c r="K2051" s="10">
        <v>11685.8461244715</v>
      </c>
      <c r="L2051" s="10" t="s">
        <v>13</v>
      </c>
      <c r="M2051" s="10" t="s">
        <v>14</v>
      </c>
    </row>
    <row r="2052" spans="1:13" x14ac:dyDescent="0.25">
      <c r="A2052" s="4" t="s">
        <v>6080</v>
      </c>
      <c r="B2052" s="9">
        <v>7607</v>
      </c>
      <c r="C2052" s="9" t="s">
        <v>6081</v>
      </c>
      <c r="D2052" s="9" t="s">
        <v>6082</v>
      </c>
      <c r="E2052" s="10">
        <v>308.05</v>
      </c>
      <c r="F2052" s="10">
        <v>8010309.87810646</v>
      </c>
      <c r="G2052" s="10">
        <v>7285015.0652352702</v>
      </c>
      <c r="H2052" s="16">
        <v>9.9559823332742201E-2</v>
      </c>
      <c r="I2052" s="10">
        <v>725294.81287118897</v>
      </c>
      <c r="J2052" s="10">
        <v>26003.278292830601</v>
      </c>
      <c r="K2052" s="10">
        <v>23648.807223617201</v>
      </c>
      <c r="L2052" s="10" t="s">
        <v>13</v>
      </c>
      <c r="M2052" s="10" t="s">
        <v>14</v>
      </c>
    </row>
    <row r="2053" spans="1:13" x14ac:dyDescent="0.25">
      <c r="A2053" s="4" t="s">
        <v>6083</v>
      </c>
      <c r="B2053" s="9">
        <v>7608</v>
      </c>
      <c r="C2053" s="9" t="s">
        <v>6084</v>
      </c>
      <c r="D2053" s="9" t="s">
        <v>6085</v>
      </c>
      <c r="E2053" s="10">
        <v>888.35</v>
      </c>
      <c r="F2053" s="10">
        <v>592146.46064217004</v>
      </c>
      <c r="G2053" s="10">
        <v>783712.23151118204</v>
      </c>
      <c r="H2053" s="16">
        <v>-0.24443381532993</v>
      </c>
      <c r="I2053" s="10">
        <v>-191565.77086901199</v>
      </c>
      <c r="J2053" s="10">
        <v>666.56887560327596</v>
      </c>
      <c r="K2053" s="10">
        <v>882.21110093001801</v>
      </c>
      <c r="L2053" s="10" t="s">
        <v>27</v>
      </c>
      <c r="M2053" s="10" t="s">
        <v>43</v>
      </c>
    </row>
    <row r="2054" spans="1:13" x14ac:dyDescent="0.25">
      <c r="A2054" s="4" t="s">
        <v>6086</v>
      </c>
      <c r="B2054" s="9">
        <v>7609</v>
      </c>
      <c r="C2054" s="9" t="s">
        <v>6087</v>
      </c>
      <c r="D2054" s="9" t="s">
        <v>6088</v>
      </c>
      <c r="E2054" s="10">
        <v>1654.34</v>
      </c>
      <c r="F2054" s="10">
        <v>2619424.6156695201</v>
      </c>
      <c r="G2054" s="10">
        <v>2667873.0765418098</v>
      </c>
      <c r="H2054" s="16">
        <v>-1.8159957195224698E-2</v>
      </c>
      <c r="I2054" s="10">
        <v>-48448.460872291602</v>
      </c>
      <c r="J2054" s="10">
        <v>1583.3653394523001</v>
      </c>
      <c r="K2054" s="10">
        <v>1612.65101281587</v>
      </c>
      <c r="L2054" s="10" t="s">
        <v>13</v>
      </c>
      <c r="M2054" s="10" t="s">
        <v>14</v>
      </c>
    </row>
    <row r="2055" spans="1:13" x14ac:dyDescent="0.25">
      <c r="A2055" s="4" t="s">
        <v>6089</v>
      </c>
      <c r="B2055" s="9">
        <v>7610</v>
      </c>
      <c r="C2055" s="9" t="s">
        <v>6090</v>
      </c>
      <c r="D2055" s="9" t="s">
        <v>6091</v>
      </c>
      <c r="E2055" s="10">
        <v>1662.8</v>
      </c>
      <c r="F2055" s="10">
        <v>5143985.6142270798</v>
      </c>
      <c r="G2055" s="10">
        <v>4913155.2802813603</v>
      </c>
      <c r="H2055" s="16">
        <v>4.6982096184125202E-2</v>
      </c>
      <c r="I2055" s="10">
        <v>230830.33394572101</v>
      </c>
      <c r="J2055" s="10">
        <v>3093.5684473340598</v>
      </c>
      <c r="K2055" s="10">
        <v>2954.7481839555899</v>
      </c>
      <c r="L2055" s="10" t="s">
        <v>13</v>
      </c>
      <c r="M2055" s="10" t="s">
        <v>14</v>
      </c>
    </row>
    <row r="2056" spans="1:13" x14ac:dyDescent="0.25">
      <c r="A2056" s="4" t="s">
        <v>6092</v>
      </c>
      <c r="B2056" s="9">
        <v>7611</v>
      </c>
      <c r="C2056" s="9" t="s">
        <v>6093</v>
      </c>
      <c r="D2056" s="9" t="s">
        <v>6094</v>
      </c>
      <c r="E2056" s="10">
        <v>1713.96</v>
      </c>
      <c r="F2056" s="10">
        <v>8272927.4158317596</v>
      </c>
      <c r="G2056" s="10">
        <v>7807278.6314892303</v>
      </c>
      <c r="H2056" s="16">
        <v>5.9642905847425702E-2</v>
      </c>
      <c r="I2056" s="10">
        <v>465648.78434253001</v>
      </c>
      <c r="J2056" s="10">
        <v>4826.7914162709503</v>
      </c>
      <c r="K2056" s="10">
        <v>4555.1113395232296</v>
      </c>
      <c r="L2056" s="10" t="s">
        <v>13</v>
      </c>
      <c r="M2056" s="10" t="s">
        <v>14</v>
      </c>
    </row>
    <row r="2057" spans="1:13" x14ac:dyDescent="0.25">
      <c r="A2057" s="4" t="s">
        <v>6095</v>
      </c>
      <c r="B2057" s="9">
        <v>7612</v>
      </c>
      <c r="C2057" s="9" t="s">
        <v>6096</v>
      </c>
      <c r="D2057" s="9" t="s">
        <v>6097</v>
      </c>
      <c r="E2057" s="10">
        <v>2146.0100000000002</v>
      </c>
      <c r="F2057" s="10">
        <v>16629312.375177</v>
      </c>
      <c r="G2057" s="10">
        <v>14737170.8598167</v>
      </c>
      <c r="H2057" s="16">
        <v>0.128392452890636</v>
      </c>
      <c r="I2057" s="10">
        <v>1892141.5153602599</v>
      </c>
      <c r="J2057" s="10">
        <v>7748.9444947493103</v>
      </c>
      <c r="K2057" s="10">
        <v>6867.2423985986597</v>
      </c>
      <c r="L2057" s="10" t="s">
        <v>13</v>
      </c>
      <c r="M2057" s="10" t="s">
        <v>14</v>
      </c>
    </row>
    <row r="2058" spans="1:13" x14ac:dyDescent="0.25">
      <c r="A2058" s="4" t="s">
        <v>6098</v>
      </c>
      <c r="B2058" s="9">
        <v>7613</v>
      </c>
      <c r="C2058" s="9" t="s">
        <v>6099</v>
      </c>
      <c r="D2058" s="9" t="s">
        <v>6100</v>
      </c>
      <c r="E2058" s="10">
        <v>3433.21</v>
      </c>
      <c r="F2058" s="10">
        <v>2020525.6373370001</v>
      </c>
      <c r="G2058" s="10">
        <v>2258520.3030869602</v>
      </c>
      <c r="H2058" s="16">
        <v>-0.10537636762648001</v>
      </c>
      <c r="I2058" s="10">
        <v>-237994.66574995901</v>
      </c>
      <c r="J2058" s="10">
        <v>588.52375396116202</v>
      </c>
      <c r="K2058" s="10">
        <v>657.84507882912999</v>
      </c>
      <c r="L2058" s="10" t="s">
        <v>13</v>
      </c>
      <c r="M2058" s="10" t="s">
        <v>14</v>
      </c>
    </row>
    <row r="2059" spans="1:13" x14ac:dyDescent="0.25">
      <c r="A2059" s="4" t="s">
        <v>6101</v>
      </c>
      <c r="B2059" s="9">
        <v>7614</v>
      </c>
      <c r="C2059" s="9" t="s">
        <v>6102</v>
      </c>
      <c r="D2059" s="9" t="s">
        <v>6103</v>
      </c>
      <c r="E2059" s="10">
        <v>6495.57</v>
      </c>
      <c r="F2059" s="10">
        <v>3732442.1443564198</v>
      </c>
      <c r="G2059" s="10">
        <v>4408996.8777099699</v>
      </c>
      <c r="H2059" s="16">
        <v>-0.15344867599565001</v>
      </c>
      <c r="I2059" s="10">
        <v>-676554.73335355194</v>
      </c>
      <c r="J2059" s="10">
        <v>574.61348955617802</v>
      </c>
      <c r="K2059" s="10">
        <v>678.769819694033</v>
      </c>
      <c r="L2059" s="10" t="s">
        <v>13</v>
      </c>
      <c r="M2059" s="10" t="s">
        <v>43</v>
      </c>
    </row>
    <row r="2060" spans="1:13" x14ac:dyDescent="0.25">
      <c r="A2060" s="4" t="s">
        <v>6104</v>
      </c>
      <c r="B2060" s="9">
        <v>7615</v>
      </c>
      <c r="C2060" s="9" t="s">
        <v>6105</v>
      </c>
      <c r="D2060" s="9" t="s">
        <v>6106</v>
      </c>
      <c r="E2060" s="10">
        <v>3420.2</v>
      </c>
      <c r="F2060" s="10">
        <v>2251942.40842496</v>
      </c>
      <c r="G2060" s="10">
        <v>2486363.86272447</v>
      </c>
      <c r="H2060" s="16">
        <v>-9.4282843237047706E-2</v>
      </c>
      <c r="I2060" s="10">
        <v>-234421.454299512</v>
      </c>
      <c r="J2060" s="10">
        <v>658.42418818342799</v>
      </c>
      <c r="K2060" s="10">
        <v>726.96446486301102</v>
      </c>
      <c r="L2060" s="10" t="s">
        <v>13</v>
      </c>
      <c r="M2060" s="10" t="s">
        <v>14</v>
      </c>
    </row>
    <row r="2061" spans="1:13" x14ac:dyDescent="0.25">
      <c r="A2061" s="4" t="s">
        <v>6107</v>
      </c>
      <c r="B2061" s="9">
        <v>7616</v>
      </c>
      <c r="C2061" s="9" t="s">
        <v>6108</v>
      </c>
      <c r="D2061" s="9" t="s">
        <v>6109</v>
      </c>
      <c r="E2061" s="10">
        <v>55472.959999999999</v>
      </c>
      <c r="F2061" s="10">
        <v>30486792.409864001</v>
      </c>
      <c r="G2061" s="10">
        <v>32951165.9184664</v>
      </c>
      <c r="H2061" s="16">
        <v>-7.4788658911195502E-2</v>
      </c>
      <c r="I2061" s="10">
        <v>-2464373.5086023901</v>
      </c>
      <c r="J2061" s="10">
        <v>549.579333964944</v>
      </c>
      <c r="K2061" s="10">
        <v>594.00410431436103</v>
      </c>
      <c r="L2061" s="10" t="s">
        <v>13</v>
      </c>
      <c r="M2061" s="10" t="s">
        <v>14</v>
      </c>
    </row>
    <row r="2062" spans="1:13" x14ac:dyDescent="0.25">
      <c r="A2062" s="4" t="s">
        <v>6110</v>
      </c>
      <c r="B2062" s="9">
        <v>7617</v>
      </c>
      <c r="C2062" s="9" t="s">
        <v>6111</v>
      </c>
      <c r="D2062" s="9" t="s">
        <v>6112</v>
      </c>
      <c r="E2062" s="10">
        <v>2607.29</v>
      </c>
      <c r="F2062" s="10">
        <v>1593039.6072164001</v>
      </c>
      <c r="G2062" s="10">
        <v>1695251.97857954</v>
      </c>
      <c r="H2062" s="16">
        <v>-6.0293320789269002E-2</v>
      </c>
      <c r="I2062" s="10">
        <v>-102212.371363139</v>
      </c>
      <c r="J2062" s="10">
        <v>610.99440691921495</v>
      </c>
      <c r="K2062" s="10">
        <v>650.19693957309698</v>
      </c>
      <c r="L2062" s="10" t="s">
        <v>13</v>
      </c>
      <c r="M2062" s="10" t="s">
        <v>14</v>
      </c>
    </row>
    <row r="2063" spans="1:13" x14ac:dyDescent="0.25">
      <c r="A2063" s="4" t="s">
        <v>6113</v>
      </c>
      <c r="B2063" s="9">
        <v>7618</v>
      </c>
      <c r="C2063" s="9" t="s">
        <v>6114</v>
      </c>
      <c r="D2063" s="9" t="s">
        <v>6115</v>
      </c>
      <c r="E2063" s="10">
        <v>5239.2299999999996</v>
      </c>
      <c r="F2063" s="10">
        <v>3417105.8281569001</v>
      </c>
      <c r="G2063" s="10">
        <v>3551205.0349839102</v>
      </c>
      <c r="H2063" s="16">
        <v>-3.7761606414149301E-2</v>
      </c>
      <c r="I2063" s="10">
        <v>-134099.20682700799</v>
      </c>
      <c r="J2063" s="10">
        <v>652.21527364839903</v>
      </c>
      <c r="K2063" s="10">
        <v>677.81048646154204</v>
      </c>
      <c r="L2063" s="10" t="s">
        <v>13</v>
      </c>
      <c r="M2063" s="10" t="s">
        <v>14</v>
      </c>
    </row>
    <row r="2064" spans="1:13" x14ac:dyDescent="0.25">
      <c r="A2064" s="4" t="s">
        <v>6116</v>
      </c>
      <c r="B2064" s="9">
        <v>7619</v>
      </c>
      <c r="C2064" s="9" t="s">
        <v>6117</v>
      </c>
      <c r="D2064" s="9" t="s">
        <v>6118</v>
      </c>
      <c r="E2064" s="10">
        <v>1594.84</v>
      </c>
      <c r="F2064" s="10">
        <v>874379.71270474</v>
      </c>
      <c r="G2064" s="10">
        <v>847377.58545814804</v>
      </c>
      <c r="H2064" s="16">
        <v>3.1865519822538997E-2</v>
      </c>
      <c r="I2064" s="10">
        <v>27002.127246591801</v>
      </c>
      <c r="J2064" s="10">
        <v>548.25544424816303</v>
      </c>
      <c r="K2064" s="10">
        <v>531.324512464039</v>
      </c>
      <c r="L2064" s="10" t="s">
        <v>13</v>
      </c>
      <c r="M2064" s="10" t="s">
        <v>14</v>
      </c>
    </row>
    <row r="2065" spans="1:13" x14ac:dyDescent="0.25">
      <c r="A2065" s="4" t="s">
        <v>6119</v>
      </c>
      <c r="B2065" s="9">
        <v>7620</v>
      </c>
      <c r="C2065" s="9" t="s">
        <v>6120</v>
      </c>
      <c r="D2065" s="9" t="s">
        <v>6121</v>
      </c>
      <c r="E2065" s="10">
        <v>8964.7800000000007</v>
      </c>
      <c r="F2065" s="10">
        <v>5257264.9407850802</v>
      </c>
      <c r="G2065" s="10">
        <v>5102016.1470251204</v>
      </c>
      <c r="H2065" s="16">
        <v>3.0428910706306302E-2</v>
      </c>
      <c r="I2065" s="10">
        <v>155248.79375996001</v>
      </c>
      <c r="J2065" s="10">
        <v>586.43546643476805</v>
      </c>
      <c r="K2065" s="10">
        <v>569.11783078057897</v>
      </c>
      <c r="L2065" s="10" t="s">
        <v>13</v>
      </c>
      <c r="M2065" s="10" t="s">
        <v>14</v>
      </c>
    </row>
    <row r="2066" spans="1:13" x14ac:dyDescent="0.25">
      <c r="A2066" s="4" t="s">
        <v>6122</v>
      </c>
      <c r="B2066" s="9">
        <v>7802</v>
      </c>
      <c r="C2066" s="9" t="s">
        <v>6123</v>
      </c>
      <c r="D2066" s="9" t="s">
        <v>6124</v>
      </c>
      <c r="E2066" s="10">
        <v>755.82</v>
      </c>
      <c r="F2066" s="10">
        <v>5398918.8588840002</v>
      </c>
      <c r="G2066" s="10">
        <v>3917265.0618309001</v>
      </c>
      <c r="H2066" s="16">
        <v>0.37823679880385502</v>
      </c>
      <c r="I2066" s="10">
        <v>1481653.7970531001</v>
      </c>
      <c r="J2066" s="10">
        <v>7143.1278067317598</v>
      </c>
      <c r="K2066" s="10">
        <v>5182.8015424716205</v>
      </c>
      <c r="L2066" s="10" t="s">
        <v>27</v>
      </c>
      <c r="M2066" s="10" t="s">
        <v>43</v>
      </c>
    </row>
    <row r="2067" spans="1:13" x14ac:dyDescent="0.25">
      <c r="A2067" s="4" t="s">
        <v>6125</v>
      </c>
      <c r="B2067" s="9">
        <v>7803</v>
      </c>
      <c r="C2067" s="9" t="s">
        <v>6126</v>
      </c>
      <c r="D2067" s="9" t="s">
        <v>6127</v>
      </c>
      <c r="E2067" s="10">
        <v>525.75</v>
      </c>
      <c r="F2067" s="10">
        <v>9298612.3901920002</v>
      </c>
      <c r="G2067" s="10">
        <v>7135666.1710756198</v>
      </c>
      <c r="H2067" s="16">
        <v>0.30311763012175003</v>
      </c>
      <c r="I2067" s="10">
        <v>2162946.21911638</v>
      </c>
      <c r="J2067" s="10">
        <v>17686.376395990501</v>
      </c>
      <c r="K2067" s="10">
        <v>13572.356007752</v>
      </c>
      <c r="L2067" s="10" t="s">
        <v>27</v>
      </c>
      <c r="M2067" s="10" t="s">
        <v>14</v>
      </c>
    </row>
    <row r="2068" spans="1:13" x14ac:dyDescent="0.25">
      <c r="A2068" s="4" t="s">
        <v>6128</v>
      </c>
      <c r="B2068" s="9">
        <v>7804</v>
      </c>
      <c r="C2068" s="9" t="s">
        <v>6129</v>
      </c>
      <c r="D2068" s="9" t="s">
        <v>6130</v>
      </c>
      <c r="E2068" s="10">
        <v>316.52</v>
      </c>
      <c r="F2068" s="10">
        <v>8013471.2935100002</v>
      </c>
      <c r="G2068" s="10">
        <v>6364524.4422707204</v>
      </c>
      <c r="H2068" s="16">
        <v>0.25908406294861702</v>
      </c>
      <c r="I2068" s="10">
        <v>1648946.8512392801</v>
      </c>
      <c r="J2068" s="10">
        <v>25317.4247867749</v>
      </c>
      <c r="K2068" s="10">
        <v>20107.811330313201</v>
      </c>
      <c r="L2068" s="10" t="s">
        <v>27</v>
      </c>
      <c r="M2068" s="10" t="s">
        <v>14</v>
      </c>
    </row>
    <row r="2069" spans="1:13" x14ac:dyDescent="0.25">
      <c r="A2069" s="4" t="s">
        <v>6131</v>
      </c>
      <c r="B2069" s="9">
        <v>7805</v>
      </c>
      <c r="C2069" s="9" t="s">
        <v>6132</v>
      </c>
      <c r="D2069" s="9" t="s">
        <v>6133</v>
      </c>
      <c r="E2069" s="10">
        <v>380.84</v>
      </c>
      <c r="F2069" s="10">
        <v>16100459.068512</v>
      </c>
      <c r="G2069" s="10">
        <v>13394219.9001796</v>
      </c>
      <c r="H2069" s="16">
        <v>0.20204529927839701</v>
      </c>
      <c r="I2069" s="10">
        <v>2706239.1683324398</v>
      </c>
      <c r="J2069" s="10">
        <v>42276.1765269194</v>
      </c>
      <c r="K2069" s="10">
        <v>35170.202447693402</v>
      </c>
      <c r="L2069" s="10" t="s">
        <v>13</v>
      </c>
      <c r="M2069" s="10" t="s">
        <v>71</v>
      </c>
    </row>
    <row r="2070" spans="1:13" x14ac:dyDescent="0.25">
      <c r="A2070" s="4" t="s">
        <v>6134</v>
      </c>
      <c r="B2070" s="9">
        <v>7806</v>
      </c>
      <c r="C2070" s="9" t="s">
        <v>6135</v>
      </c>
      <c r="D2070" s="9" t="s">
        <v>6136</v>
      </c>
      <c r="E2070" s="10">
        <v>385.75</v>
      </c>
      <c r="F2070" s="10">
        <v>1371226.317424</v>
      </c>
      <c r="G2070" s="10">
        <v>991151.485735305</v>
      </c>
      <c r="H2070" s="16">
        <v>0.38346795334391198</v>
      </c>
      <c r="I2070" s="10">
        <v>380074.83168869501</v>
      </c>
      <c r="J2070" s="10">
        <v>3554.7020542423902</v>
      </c>
      <c r="K2070" s="10">
        <v>2569.4140913423298</v>
      </c>
      <c r="L2070" s="10" t="s">
        <v>27</v>
      </c>
      <c r="M2070" s="10" t="s">
        <v>14</v>
      </c>
    </row>
    <row r="2071" spans="1:13" x14ac:dyDescent="0.25">
      <c r="A2071" s="4" t="s">
        <v>6137</v>
      </c>
      <c r="B2071" s="9">
        <v>7807</v>
      </c>
      <c r="C2071" s="9" t="s">
        <v>6138</v>
      </c>
      <c r="D2071" s="9" t="s">
        <v>6139</v>
      </c>
      <c r="E2071" s="10">
        <v>82.21</v>
      </c>
      <c r="F2071" s="10">
        <v>849772.70810000005</v>
      </c>
      <c r="G2071" s="10">
        <v>799621.84363246604</v>
      </c>
      <c r="H2071" s="16">
        <v>6.2718227205640603E-2</v>
      </c>
      <c r="I2071" s="10">
        <v>50150.864467534098</v>
      </c>
      <c r="J2071" s="10">
        <v>10336.61</v>
      </c>
      <c r="K2071" s="10">
        <v>9726.5763730989602</v>
      </c>
      <c r="L2071" s="10" t="s">
        <v>88</v>
      </c>
      <c r="M2071" s="10" t="s">
        <v>84</v>
      </c>
    </row>
    <row r="2072" spans="1:13" x14ac:dyDescent="0.25">
      <c r="A2072" s="4" t="s">
        <v>6140</v>
      </c>
      <c r="B2072" s="9">
        <v>7808</v>
      </c>
      <c r="C2072" s="9" t="s">
        <v>6141</v>
      </c>
      <c r="D2072" s="9" t="s">
        <v>6142</v>
      </c>
      <c r="E2072" s="10">
        <v>61.72</v>
      </c>
      <c r="F2072" s="10">
        <v>831733.69819999998</v>
      </c>
      <c r="G2072" s="10">
        <v>633574.20296799205</v>
      </c>
      <c r="H2072" s="16">
        <v>0.31276446279492698</v>
      </c>
      <c r="I2072" s="10">
        <v>198159.49523200799</v>
      </c>
      <c r="J2072" s="10">
        <v>13475.9186357745</v>
      </c>
      <c r="K2072" s="10">
        <v>10265.2981686324</v>
      </c>
      <c r="L2072" s="10" t="s">
        <v>88</v>
      </c>
      <c r="M2072" s="10" t="s">
        <v>84</v>
      </c>
    </row>
    <row r="2073" spans="1:13" x14ac:dyDescent="0.25">
      <c r="A2073" s="4" t="s">
        <v>6143</v>
      </c>
      <c r="B2073" s="9">
        <v>7810</v>
      </c>
      <c r="C2073" s="9" t="s">
        <v>6144</v>
      </c>
      <c r="D2073" s="9" t="s">
        <v>6145</v>
      </c>
      <c r="E2073" s="10">
        <v>539.29999999999995</v>
      </c>
      <c r="F2073" s="10">
        <v>1127499.8773439999</v>
      </c>
      <c r="G2073" s="10">
        <v>940350.75815197802</v>
      </c>
      <c r="H2073" s="16">
        <v>0.19902054373818601</v>
      </c>
      <c r="I2073" s="10">
        <v>187149.11919202199</v>
      </c>
      <c r="J2073" s="10">
        <v>2090.67286731689</v>
      </c>
      <c r="K2073" s="10">
        <v>1743.6505806637799</v>
      </c>
      <c r="L2073" s="10" t="s">
        <v>88</v>
      </c>
      <c r="M2073" s="10" t="s">
        <v>14</v>
      </c>
    </row>
    <row r="2074" spans="1:13" x14ac:dyDescent="0.25">
      <c r="A2074" s="4" t="s">
        <v>6146</v>
      </c>
      <c r="B2074" s="9">
        <v>7852</v>
      </c>
      <c r="C2074" s="9" t="s">
        <v>6147</v>
      </c>
      <c r="D2074" s="9" t="s">
        <v>6148</v>
      </c>
      <c r="E2074" s="10">
        <v>2162.69</v>
      </c>
      <c r="F2074" s="10">
        <v>1897216.86375</v>
      </c>
      <c r="G2074" s="10">
        <v>1342714.8548161299</v>
      </c>
      <c r="H2074" s="16">
        <v>0.412970785975109</v>
      </c>
      <c r="I2074" s="10">
        <v>554502.00893387105</v>
      </c>
      <c r="J2074" s="10">
        <v>877.24864115985201</v>
      </c>
      <c r="K2074" s="10">
        <v>620.85405435643997</v>
      </c>
      <c r="L2074" s="10" t="s">
        <v>27</v>
      </c>
      <c r="M2074" s="10" t="s">
        <v>71</v>
      </c>
    </row>
    <row r="2075" spans="1:13" x14ac:dyDescent="0.25">
      <c r="A2075" s="4" t="s">
        <v>6149</v>
      </c>
      <c r="B2075" s="9">
        <v>7853</v>
      </c>
      <c r="C2075" s="9" t="s">
        <v>6150</v>
      </c>
      <c r="D2075" s="9" t="s">
        <v>6151</v>
      </c>
      <c r="E2075" s="10">
        <v>1387.03</v>
      </c>
      <c r="F2075" s="10">
        <v>4047537.79923914</v>
      </c>
      <c r="G2075" s="10">
        <v>4224972.30318454</v>
      </c>
      <c r="H2075" s="16">
        <v>-4.1996607601819898E-2</v>
      </c>
      <c r="I2075" s="10">
        <v>-177434.503945398</v>
      </c>
      <c r="J2075" s="10">
        <v>2918.1328444511901</v>
      </c>
      <c r="K2075" s="10">
        <v>3046.0569008489601</v>
      </c>
      <c r="L2075" s="10" t="s">
        <v>13</v>
      </c>
      <c r="M2075" s="10" t="s">
        <v>14</v>
      </c>
    </row>
    <row r="2076" spans="1:13" x14ac:dyDescent="0.25">
      <c r="A2076" s="4" t="s">
        <v>6152</v>
      </c>
      <c r="B2076" s="9">
        <v>7854</v>
      </c>
      <c r="C2076" s="9" t="s">
        <v>6153</v>
      </c>
      <c r="D2076" s="9" t="s">
        <v>6154</v>
      </c>
      <c r="E2076" s="10">
        <v>978.75</v>
      </c>
      <c r="F2076" s="10">
        <v>4576521.4234695304</v>
      </c>
      <c r="G2076" s="10">
        <v>5231922.0808712803</v>
      </c>
      <c r="H2076" s="16">
        <v>-0.12526957536275099</v>
      </c>
      <c r="I2076" s="10">
        <v>-655400.65740174404</v>
      </c>
      <c r="J2076" s="10">
        <v>4675.8839575678503</v>
      </c>
      <c r="K2076" s="10">
        <v>5345.5142588723102</v>
      </c>
      <c r="L2076" s="10" t="s">
        <v>27</v>
      </c>
      <c r="M2076" s="10" t="s">
        <v>297</v>
      </c>
    </row>
    <row r="2077" spans="1:13" x14ac:dyDescent="0.25">
      <c r="A2077" s="4" t="s">
        <v>6155</v>
      </c>
      <c r="B2077" s="9">
        <v>7855</v>
      </c>
      <c r="C2077" s="9" t="s">
        <v>6156</v>
      </c>
      <c r="D2077" s="9" t="s">
        <v>6157</v>
      </c>
      <c r="E2077" s="10">
        <v>348.6</v>
      </c>
      <c r="F2077" s="10">
        <v>2231358.6949499999</v>
      </c>
      <c r="G2077" s="10">
        <v>2421505.4053683798</v>
      </c>
      <c r="H2077" s="16">
        <v>-7.8524173432293995E-2</v>
      </c>
      <c r="I2077" s="10">
        <v>-190146.71041838499</v>
      </c>
      <c r="J2077" s="10">
        <v>6400.9142138554198</v>
      </c>
      <c r="K2077" s="10">
        <v>6946.3723619288103</v>
      </c>
      <c r="L2077" s="10" t="s">
        <v>27</v>
      </c>
      <c r="M2077" s="10" t="s">
        <v>14</v>
      </c>
    </row>
    <row r="2078" spans="1:13" x14ac:dyDescent="0.25">
      <c r="A2078" s="4" t="s">
        <v>6158</v>
      </c>
      <c r="B2078" s="9">
        <v>7856</v>
      </c>
      <c r="C2078" s="9" t="s">
        <v>6159</v>
      </c>
      <c r="D2078" s="9" t="s">
        <v>6160</v>
      </c>
      <c r="E2078" s="10">
        <v>194.13</v>
      </c>
      <c r="F2078" s="10">
        <v>1996102.7454619401</v>
      </c>
      <c r="G2078" s="10">
        <v>1999417.0991466399</v>
      </c>
      <c r="H2078" s="16">
        <v>-1.6576599680547799E-3</v>
      </c>
      <c r="I2078" s="10">
        <v>-3314.3536846996299</v>
      </c>
      <c r="J2078" s="10">
        <v>10282.2992090967</v>
      </c>
      <c r="K2078" s="10">
        <v>10299.372065866401</v>
      </c>
      <c r="L2078" s="10" t="s">
        <v>27</v>
      </c>
      <c r="M2078" s="10" t="s">
        <v>89</v>
      </c>
    </row>
    <row r="2079" spans="1:13" x14ac:dyDescent="0.25">
      <c r="A2079" s="4" t="s">
        <v>6161</v>
      </c>
      <c r="B2079" s="9">
        <v>7857</v>
      </c>
      <c r="C2079" s="9" t="s">
        <v>6162</v>
      </c>
      <c r="D2079" s="9" t="s">
        <v>6163</v>
      </c>
      <c r="E2079" s="10">
        <v>75.150000000000006</v>
      </c>
      <c r="F2079" s="10">
        <v>735466.29929999996</v>
      </c>
      <c r="G2079" s="10">
        <v>266982.70410059998</v>
      </c>
      <c r="H2079" s="16">
        <v>1.75473387602994</v>
      </c>
      <c r="I2079" s="10">
        <v>468483.59519939998</v>
      </c>
      <c r="J2079" s="10">
        <v>9786.6440359281405</v>
      </c>
      <c r="K2079" s="10">
        <v>3552.66405988822</v>
      </c>
      <c r="L2079" s="10" t="s">
        <v>88</v>
      </c>
      <c r="M2079" s="10" t="s">
        <v>89</v>
      </c>
    </row>
    <row r="2080" spans="1:13" x14ac:dyDescent="0.25">
      <c r="A2080" s="4" t="s">
        <v>6164</v>
      </c>
      <c r="B2080" s="9">
        <v>7860</v>
      </c>
      <c r="C2080" s="9" t="s">
        <v>6165</v>
      </c>
      <c r="D2080" s="9" t="s">
        <v>6166</v>
      </c>
      <c r="E2080" s="10">
        <v>209.31</v>
      </c>
      <c r="F2080" s="10">
        <v>17634664.505399998</v>
      </c>
      <c r="G2080" s="10">
        <v>14077994.009672999</v>
      </c>
      <c r="H2080" s="16">
        <v>0.25264043252775997</v>
      </c>
      <c r="I2080" s="10">
        <v>3556670.4957269998</v>
      </c>
      <c r="J2080" s="10">
        <v>84251.418973770997</v>
      </c>
      <c r="K2080" s="10">
        <v>67259.060769542804</v>
      </c>
      <c r="L2080" s="10" t="s">
        <v>27</v>
      </c>
      <c r="M2080" s="10" t="s">
        <v>84</v>
      </c>
    </row>
    <row r="2081" spans="1:13" x14ac:dyDescent="0.25">
      <c r="A2081" s="4" t="s">
        <v>6167</v>
      </c>
      <c r="B2081" s="9">
        <v>7861</v>
      </c>
      <c r="C2081" s="9" t="s">
        <v>6168</v>
      </c>
      <c r="D2081" s="9" t="s">
        <v>6169</v>
      </c>
      <c r="E2081" s="10">
        <v>718.75</v>
      </c>
      <c r="F2081" s="10">
        <v>544483.92746599996</v>
      </c>
      <c r="G2081" s="10">
        <v>532176.254202966</v>
      </c>
      <c r="H2081" s="16">
        <v>2.3127062069815602E-2</v>
      </c>
      <c r="I2081" s="10">
        <v>12307.673263033999</v>
      </c>
      <c r="J2081" s="10">
        <v>757.54285560486903</v>
      </c>
      <c r="K2081" s="10">
        <v>740.41913628238797</v>
      </c>
      <c r="L2081" s="10" t="s">
        <v>88</v>
      </c>
      <c r="M2081" s="10" t="s">
        <v>14</v>
      </c>
    </row>
    <row r="2082" spans="1:13" x14ac:dyDescent="0.25">
      <c r="A2082" s="4" t="s">
        <v>6170</v>
      </c>
      <c r="B2082" s="9">
        <v>7862</v>
      </c>
      <c r="C2082" s="9" t="s">
        <v>6171</v>
      </c>
      <c r="D2082" s="9" t="s">
        <v>6172</v>
      </c>
      <c r="E2082" s="10">
        <v>2676.09</v>
      </c>
      <c r="F2082" s="10">
        <v>1665395.37282426</v>
      </c>
      <c r="G2082" s="10">
        <v>1639483.6648355201</v>
      </c>
      <c r="H2082" s="16">
        <v>1.5804797903452999E-2</v>
      </c>
      <c r="I2082" s="10">
        <v>25911.707988737799</v>
      </c>
      <c r="J2082" s="10">
        <v>622.32412692557398</v>
      </c>
      <c r="K2082" s="10">
        <v>612.64145258026497</v>
      </c>
      <c r="L2082" s="10" t="s">
        <v>13</v>
      </c>
      <c r="M2082" s="10" t="s">
        <v>71</v>
      </c>
    </row>
    <row r="2083" spans="1:13" x14ac:dyDescent="0.25">
      <c r="A2083" s="4" t="s">
        <v>6173</v>
      </c>
      <c r="B2083" s="9">
        <v>7901</v>
      </c>
      <c r="C2083" s="9" t="s">
        <v>6174</v>
      </c>
      <c r="D2083" s="9" t="s">
        <v>6175</v>
      </c>
      <c r="E2083" s="10">
        <v>1892.26</v>
      </c>
      <c r="F2083" s="10">
        <v>2832723.7627150002</v>
      </c>
      <c r="G2083" s="10">
        <v>4068762.90064367</v>
      </c>
      <c r="H2083" s="16">
        <v>-0.30378745778799998</v>
      </c>
      <c r="I2083" s="10">
        <v>-1236039.13792867</v>
      </c>
      <c r="J2083" s="10">
        <v>1497.0055714938701</v>
      </c>
      <c r="K2083" s="10">
        <v>2150.2134488091801</v>
      </c>
      <c r="L2083" s="10" t="s">
        <v>27</v>
      </c>
      <c r="M2083" s="10" t="s">
        <v>14</v>
      </c>
    </row>
    <row r="2084" spans="1:13" x14ac:dyDescent="0.25">
      <c r="A2084" s="4" t="s">
        <v>6176</v>
      </c>
      <c r="B2084" s="9">
        <v>7902</v>
      </c>
      <c r="C2084" s="9" t="s">
        <v>6177</v>
      </c>
      <c r="D2084" s="9" t="s">
        <v>6178</v>
      </c>
      <c r="E2084" s="10">
        <v>512.16</v>
      </c>
      <c r="F2084" s="10">
        <v>2905014.6523345602</v>
      </c>
      <c r="G2084" s="10">
        <v>2793829.7765399199</v>
      </c>
      <c r="H2084" s="16">
        <v>3.9796581999471198E-2</v>
      </c>
      <c r="I2084" s="10">
        <v>111184.875794636</v>
      </c>
      <c r="J2084" s="10">
        <v>5672.0842165232698</v>
      </c>
      <c r="K2084" s="10">
        <v>5454.9940966493396</v>
      </c>
      <c r="L2084" s="10" t="s">
        <v>13</v>
      </c>
      <c r="M2084" s="10" t="s">
        <v>14</v>
      </c>
    </row>
    <row r="2085" spans="1:13" x14ac:dyDescent="0.25">
      <c r="A2085" s="4" t="s">
        <v>6179</v>
      </c>
      <c r="B2085" s="9">
        <v>7903</v>
      </c>
      <c r="C2085" s="9" t="s">
        <v>6180</v>
      </c>
      <c r="D2085" s="9" t="s">
        <v>6181</v>
      </c>
      <c r="E2085" s="10">
        <v>434.17</v>
      </c>
      <c r="F2085" s="10">
        <v>4025059.1367599498</v>
      </c>
      <c r="G2085" s="10">
        <v>4075935.50219503</v>
      </c>
      <c r="H2085" s="16">
        <v>-1.24821321160961E-2</v>
      </c>
      <c r="I2085" s="10">
        <v>-50876.365435084801</v>
      </c>
      <c r="J2085" s="10">
        <v>9270.6984286338302</v>
      </c>
      <c r="K2085" s="10">
        <v>9387.8791768086994</v>
      </c>
      <c r="L2085" s="10" t="s">
        <v>27</v>
      </c>
      <c r="M2085" s="10" t="s">
        <v>71</v>
      </c>
    </row>
    <row r="2086" spans="1:13" x14ac:dyDescent="0.25">
      <c r="A2086" s="4" t="s">
        <v>6182</v>
      </c>
      <c r="B2086" s="9">
        <v>7904</v>
      </c>
      <c r="C2086" s="9" t="s">
        <v>6183</v>
      </c>
      <c r="D2086" s="9" t="s">
        <v>6184</v>
      </c>
      <c r="E2086" s="10">
        <v>273.82</v>
      </c>
      <c r="F2086" s="10">
        <v>4310889.8162288098</v>
      </c>
      <c r="G2086" s="10">
        <v>4409628.0147962803</v>
      </c>
      <c r="H2086" s="16">
        <v>-2.23915029195563E-2</v>
      </c>
      <c r="I2086" s="10">
        <v>-98738.198567467698</v>
      </c>
      <c r="J2086" s="10">
        <v>15743.516968186401</v>
      </c>
      <c r="K2086" s="10">
        <v>16104.112244526599</v>
      </c>
      <c r="L2086" s="10" t="s">
        <v>27</v>
      </c>
      <c r="M2086" s="10" t="s">
        <v>43</v>
      </c>
    </row>
    <row r="2087" spans="1:13" x14ac:dyDescent="0.25">
      <c r="A2087" s="4" t="s">
        <v>6185</v>
      </c>
      <c r="B2087" s="9">
        <v>7905</v>
      </c>
      <c r="C2087" s="9" t="s">
        <v>6186</v>
      </c>
      <c r="D2087" s="9" t="s">
        <v>6187</v>
      </c>
      <c r="E2087" s="10">
        <v>3078.39</v>
      </c>
      <c r="F2087" s="10">
        <v>4534019.3502854398</v>
      </c>
      <c r="G2087" s="10">
        <v>3361758.3855822901</v>
      </c>
      <c r="H2087" s="16">
        <v>0.34870470457682801</v>
      </c>
      <c r="I2087" s="10">
        <v>1172260.9647031501</v>
      </c>
      <c r="J2087" s="10">
        <v>1472.8541056479</v>
      </c>
      <c r="K2087" s="10">
        <v>1092.0508400762401</v>
      </c>
      <c r="L2087" s="10" t="s">
        <v>13</v>
      </c>
      <c r="M2087" s="10" t="s">
        <v>297</v>
      </c>
    </row>
    <row r="2088" spans="1:13" x14ac:dyDescent="0.25">
      <c r="A2088" s="4" t="s">
        <v>6188</v>
      </c>
      <c r="B2088" s="9">
        <v>7959</v>
      </c>
      <c r="C2088" s="9" t="s">
        <v>6189</v>
      </c>
      <c r="D2088" s="9" t="s">
        <v>6190</v>
      </c>
      <c r="E2088" s="10">
        <v>106849.62</v>
      </c>
      <c r="F2088" s="10">
        <v>53521926.994873598</v>
      </c>
      <c r="G2088" s="10">
        <v>57773352.0958606</v>
      </c>
      <c r="H2088" s="16">
        <v>-7.3587994235348494E-2</v>
      </c>
      <c r="I2088" s="10">
        <v>-4251425.1009869399</v>
      </c>
      <c r="J2088" s="10">
        <v>500.90891287094502</v>
      </c>
      <c r="K2088" s="10">
        <v>540.69777782888298</v>
      </c>
      <c r="L2088" s="10" t="s">
        <v>13</v>
      </c>
      <c r="M2088" s="10" t="s">
        <v>43</v>
      </c>
    </row>
    <row r="2089" spans="1:13" x14ac:dyDescent="0.25">
      <c r="A2089" s="4" t="s">
        <v>6191</v>
      </c>
      <c r="B2089" s="9">
        <v>7960</v>
      </c>
      <c r="C2089" s="9" t="s">
        <v>6192</v>
      </c>
      <c r="D2089" s="9" t="s">
        <v>6193</v>
      </c>
      <c r="E2089" s="10">
        <v>32965.949999999997</v>
      </c>
      <c r="F2089" s="10">
        <v>22011271.393694401</v>
      </c>
      <c r="G2089" s="10">
        <v>20655642.1872865</v>
      </c>
      <c r="H2089" s="16">
        <v>6.5629971419735297E-2</v>
      </c>
      <c r="I2089" s="10">
        <v>1355629.20640789</v>
      </c>
      <c r="J2089" s="10">
        <v>667.69716612730394</v>
      </c>
      <c r="K2089" s="10">
        <v>626.57506267183305</v>
      </c>
      <c r="L2089" s="10" t="s">
        <v>13</v>
      </c>
      <c r="M2089" s="10" t="s">
        <v>43</v>
      </c>
    </row>
    <row r="2090" spans="1:13" x14ac:dyDescent="0.25">
      <c r="A2090" s="4" t="s">
        <v>6194</v>
      </c>
      <c r="B2090" s="9">
        <v>7961</v>
      </c>
      <c r="C2090" s="9" t="s">
        <v>6195</v>
      </c>
      <c r="D2090" s="9" t="s">
        <v>6196</v>
      </c>
      <c r="E2090" s="10">
        <v>3613.9</v>
      </c>
      <c r="F2090" s="10">
        <v>1142436.319232</v>
      </c>
      <c r="G2090" s="10">
        <v>1323219.4511345699</v>
      </c>
      <c r="H2090" s="16">
        <v>-0.13662369590135601</v>
      </c>
      <c r="I2090" s="10">
        <v>-180783.131902569</v>
      </c>
      <c r="J2090" s="10">
        <v>316.12283661197</v>
      </c>
      <c r="K2090" s="10">
        <v>366.14722353539599</v>
      </c>
      <c r="L2090" s="10" t="s">
        <v>27</v>
      </c>
      <c r="M2090" s="10" t="s">
        <v>43</v>
      </c>
    </row>
    <row r="2091" spans="1:13" x14ac:dyDescent="0.25">
      <c r="A2091" s="4" t="s">
        <v>6197</v>
      </c>
      <c r="B2091" s="9">
        <v>7962</v>
      </c>
      <c r="C2091" s="9" t="s">
        <v>6198</v>
      </c>
      <c r="D2091" s="9" t="s">
        <v>6199</v>
      </c>
      <c r="E2091" s="10">
        <v>2149.88</v>
      </c>
      <c r="F2091" s="10">
        <v>5655600.6193820704</v>
      </c>
      <c r="G2091" s="10">
        <v>4619352.4337974498</v>
      </c>
      <c r="H2091" s="16">
        <v>0.224327587131677</v>
      </c>
      <c r="I2091" s="10">
        <v>1036248.18558462</v>
      </c>
      <c r="J2091" s="10">
        <v>2630.6587434564099</v>
      </c>
      <c r="K2091" s="10">
        <v>2148.6559407024802</v>
      </c>
      <c r="L2091" s="10" t="s">
        <v>27</v>
      </c>
      <c r="M2091" s="10" t="s">
        <v>297</v>
      </c>
    </row>
    <row r="2092" spans="1:13" x14ac:dyDescent="0.25">
      <c r="A2092" s="4" t="s">
        <v>6200</v>
      </c>
      <c r="B2092" s="9">
        <v>7963</v>
      </c>
      <c r="C2092" s="9" t="s">
        <v>6201</v>
      </c>
      <c r="D2092" s="9" t="s">
        <v>6202</v>
      </c>
      <c r="E2092" s="10">
        <v>19743.52</v>
      </c>
      <c r="F2092" s="10">
        <v>27886316.565632898</v>
      </c>
      <c r="G2092" s="10">
        <v>34255952.313350901</v>
      </c>
      <c r="H2092" s="16">
        <v>-0.18594245138634</v>
      </c>
      <c r="I2092" s="10">
        <v>-6369635.7477180399</v>
      </c>
      <c r="J2092" s="10">
        <v>1412.42881541047</v>
      </c>
      <c r="K2092" s="10">
        <v>1735.0478695466099</v>
      </c>
      <c r="L2092" s="10" t="s">
        <v>13</v>
      </c>
      <c r="M2092" s="10" t="s">
        <v>14</v>
      </c>
    </row>
    <row r="2093" spans="1:13" x14ac:dyDescent="0.25">
      <c r="A2093" s="4" t="s">
        <v>6203</v>
      </c>
      <c r="B2093" s="9">
        <v>7964</v>
      </c>
      <c r="C2093" s="9" t="s">
        <v>6204</v>
      </c>
      <c r="D2093" s="9" t="s">
        <v>6205</v>
      </c>
      <c r="E2093" s="10">
        <v>12415.75</v>
      </c>
      <c r="F2093" s="10">
        <v>33733390.270005502</v>
      </c>
      <c r="G2093" s="10">
        <v>31437445.339245401</v>
      </c>
      <c r="H2093" s="16">
        <v>7.3032172493159103E-2</v>
      </c>
      <c r="I2093" s="10">
        <v>2295944.9307600302</v>
      </c>
      <c r="J2093" s="10">
        <v>2716.9836916823801</v>
      </c>
      <c r="K2093" s="10">
        <v>2532.0617231536899</v>
      </c>
      <c r="L2093" s="10" t="s">
        <v>13</v>
      </c>
      <c r="M2093" s="10" t="s">
        <v>297</v>
      </c>
    </row>
    <row r="2094" spans="1:13" x14ac:dyDescent="0.25">
      <c r="A2094" s="4" t="s">
        <v>6206</v>
      </c>
      <c r="B2094" s="9">
        <v>7965</v>
      </c>
      <c r="C2094" s="9" t="s">
        <v>6207</v>
      </c>
      <c r="D2094" s="9" t="s">
        <v>6208</v>
      </c>
      <c r="E2094" s="10">
        <v>8772.23</v>
      </c>
      <c r="F2094" s="10">
        <v>38144943.647806697</v>
      </c>
      <c r="G2094" s="10">
        <v>35755744.739395998</v>
      </c>
      <c r="H2094" s="16">
        <v>6.6820001256421097E-2</v>
      </c>
      <c r="I2094" s="10">
        <v>2389198.9084107098</v>
      </c>
      <c r="J2094" s="10">
        <v>4348.3747744651801</v>
      </c>
      <c r="K2094" s="10">
        <v>4076.0154190435001</v>
      </c>
      <c r="L2094" s="10" t="s">
        <v>13</v>
      </c>
      <c r="M2094" s="10" t="s">
        <v>14</v>
      </c>
    </row>
    <row r="2095" spans="1:13" x14ac:dyDescent="0.25">
      <c r="A2095" s="4" t="s">
        <v>6209</v>
      </c>
      <c r="B2095" s="9">
        <v>7966</v>
      </c>
      <c r="C2095" s="9" t="s">
        <v>6210</v>
      </c>
      <c r="D2095" s="9" t="s">
        <v>6211</v>
      </c>
      <c r="E2095" s="10">
        <v>7443.2</v>
      </c>
      <c r="F2095" s="10">
        <v>41960571.389381498</v>
      </c>
      <c r="G2095" s="10">
        <v>40021228.776504204</v>
      </c>
      <c r="H2095" s="16">
        <v>4.8457847801411297E-2</v>
      </c>
      <c r="I2095" s="10">
        <v>1939342.6128773</v>
      </c>
      <c r="J2095" s="10">
        <v>5637.4370417806203</v>
      </c>
      <c r="K2095" s="10">
        <v>5376.8847775827799</v>
      </c>
      <c r="L2095" s="10" t="s">
        <v>13</v>
      </c>
      <c r="M2095" s="10" t="s">
        <v>14</v>
      </c>
    </row>
    <row r="2096" spans="1:13" x14ac:dyDescent="0.25">
      <c r="A2096" s="4" t="s">
        <v>6212</v>
      </c>
      <c r="B2096" s="9">
        <v>7967</v>
      </c>
      <c r="C2096" s="9" t="s">
        <v>6213</v>
      </c>
      <c r="D2096" s="9" t="s">
        <v>6214</v>
      </c>
      <c r="E2096" s="10">
        <v>45744.6</v>
      </c>
      <c r="F2096" s="10">
        <v>23658223.894174099</v>
      </c>
      <c r="G2096" s="10">
        <v>25505571.8540674</v>
      </c>
      <c r="H2096" s="16">
        <v>-7.2429191960999395E-2</v>
      </c>
      <c r="I2096" s="10">
        <v>-1847347.95989331</v>
      </c>
      <c r="J2096" s="10">
        <v>517.18069223851705</v>
      </c>
      <c r="K2096" s="10">
        <v>557.56464924968998</v>
      </c>
      <c r="L2096" s="10" t="s">
        <v>27</v>
      </c>
      <c r="M2096" s="10" t="s">
        <v>71</v>
      </c>
    </row>
    <row r="2097" spans="1:13" x14ac:dyDescent="0.25">
      <c r="A2097" s="4" t="s">
        <v>6215</v>
      </c>
      <c r="B2097" s="9">
        <v>7968</v>
      </c>
      <c r="C2097" s="9" t="s">
        <v>6216</v>
      </c>
      <c r="D2097" s="9" t="s">
        <v>6217</v>
      </c>
      <c r="E2097" s="10">
        <v>1065.73</v>
      </c>
      <c r="F2097" s="10">
        <v>728738.09248484997</v>
      </c>
      <c r="G2097" s="10">
        <v>649703.66664785205</v>
      </c>
      <c r="H2097" s="16">
        <v>0.121646882870118</v>
      </c>
      <c r="I2097" s="10">
        <v>79034.425836997703</v>
      </c>
      <c r="J2097" s="10">
        <v>683.792416920655</v>
      </c>
      <c r="K2097" s="10">
        <v>609.63252103989998</v>
      </c>
      <c r="L2097" s="10" t="s">
        <v>88</v>
      </c>
      <c r="M2097" s="10" t="s">
        <v>71</v>
      </c>
    </row>
    <row r="2098" spans="1:13" x14ac:dyDescent="0.25">
      <c r="A2098" s="4" t="s">
        <v>6218</v>
      </c>
      <c r="B2098" s="9">
        <v>7969</v>
      </c>
      <c r="C2098" s="9" t="s">
        <v>6219</v>
      </c>
      <c r="D2098" s="9" t="s">
        <v>6220</v>
      </c>
      <c r="E2098" s="10">
        <v>4784.6400000000003</v>
      </c>
      <c r="F2098" s="10">
        <v>2511526.25463492</v>
      </c>
      <c r="G2098" s="10">
        <v>3130765.7742754398</v>
      </c>
      <c r="H2098" s="16">
        <v>-0.19779171112978899</v>
      </c>
      <c r="I2098" s="10">
        <v>-619239.51964051602</v>
      </c>
      <c r="J2098" s="10">
        <v>524.91436234176899</v>
      </c>
      <c r="K2098" s="10">
        <v>654.336747231858</v>
      </c>
      <c r="L2098" s="10" t="s">
        <v>27</v>
      </c>
      <c r="M2098" s="10" t="s">
        <v>43</v>
      </c>
    </row>
    <row r="2099" spans="1:13" x14ac:dyDescent="0.25">
      <c r="A2099" s="4" t="s">
        <v>6221</v>
      </c>
      <c r="B2099" s="9">
        <v>7970</v>
      </c>
      <c r="C2099" s="9" t="s">
        <v>6222</v>
      </c>
      <c r="D2099" s="9" t="s">
        <v>6223</v>
      </c>
      <c r="E2099" s="10">
        <v>25885.21</v>
      </c>
      <c r="F2099" s="10">
        <v>22516854.086798899</v>
      </c>
      <c r="G2099" s="10">
        <v>24482036.0142207</v>
      </c>
      <c r="H2099" s="16">
        <v>-8.0270363391360705E-2</v>
      </c>
      <c r="I2099" s="10">
        <v>-1965181.92742188</v>
      </c>
      <c r="J2099" s="10">
        <v>869.87334028964301</v>
      </c>
      <c r="K2099" s="10">
        <v>945.79244341540004</v>
      </c>
      <c r="L2099" s="10" t="s">
        <v>13</v>
      </c>
      <c r="M2099" s="10" t="s">
        <v>14</v>
      </c>
    </row>
    <row r="2100" spans="1:13" x14ac:dyDescent="0.25">
      <c r="A2100" s="4" t="s">
        <v>6224</v>
      </c>
      <c r="B2100" s="9">
        <v>7971</v>
      </c>
      <c r="C2100" s="9" t="s">
        <v>6225</v>
      </c>
      <c r="D2100" s="9" t="s">
        <v>6226</v>
      </c>
      <c r="E2100" s="10">
        <v>5131.59</v>
      </c>
      <c r="F2100" s="10">
        <v>10060811.922793699</v>
      </c>
      <c r="G2100" s="10">
        <v>9781007.3640020397</v>
      </c>
      <c r="H2100" s="16">
        <v>2.8606926503442799E-2</v>
      </c>
      <c r="I2100" s="10">
        <v>279804.55879163899</v>
      </c>
      <c r="J2100" s="10">
        <v>1960.56425450858</v>
      </c>
      <c r="K2100" s="10">
        <v>1906.0383553639399</v>
      </c>
      <c r="L2100" s="10" t="s">
        <v>13</v>
      </c>
      <c r="M2100" s="10" t="s">
        <v>14</v>
      </c>
    </row>
    <row r="2101" spans="1:13" x14ac:dyDescent="0.25">
      <c r="A2101" s="4" t="s">
        <v>6227</v>
      </c>
      <c r="B2101" s="9">
        <v>7972</v>
      </c>
      <c r="C2101" s="9" t="s">
        <v>6228</v>
      </c>
      <c r="D2101" s="9" t="s">
        <v>6229</v>
      </c>
      <c r="E2101" s="10">
        <v>1111.74</v>
      </c>
      <c r="F2101" s="10">
        <v>3995334.4790774598</v>
      </c>
      <c r="G2101" s="10">
        <v>3341061.70928034</v>
      </c>
      <c r="H2101" s="16">
        <v>0.195827801677464</v>
      </c>
      <c r="I2101" s="10">
        <v>654272.76979711896</v>
      </c>
      <c r="J2101" s="10">
        <v>3593.7669590708801</v>
      </c>
      <c r="K2101" s="10">
        <v>3005.2545642689302</v>
      </c>
      <c r="L2101" s="10" t="s">
        <v>13</v>
      </c>
      <c r="M2101" s="10" t="s">
        <v>71</v>
      </c>
    </row>
    <row r="2102" spans="1:13" x14ac:dyDescent="0.25">
      <c r="A2102" s="4" t="s">
        <v>6230</v>
      </c>
      <c r="B2102" s="9">
        <v>7973</v>
      </c>
      <c r="C2102" s="9" t="s">
        <v>6231</v>
      </c>
      <c r="D2102" s="9" t="s">
        <v>6232</v>
      </c>
      <c r="E2102" s="10">
        <v>147.86000000000001</v>
      </c>
      <c r="F2102" s="10">
        <v>1016473.8236574</v>
      </c>
      <c r="G2102" s="10">
        <v>851187.53898748499</v>
      </c>
      <c r="H2102" s="16">
        <v>0.19418315835136499</v>
      </c>
      <c r="I2102" s="10">
        <v>165286.28466991501</v>
      </c>
      <c r="J2102" s="10">
        <v>6874.5693470674996</v>
      </c>
      <c r="K2102" s="10">
        <v>5756.7126943560497</v>
      </c>
      <c r="L2102" s="10" t="s">
        <v>27</v>
      </c>
      <c r="M2102" s="10" t="s">
        <v>84</v>
      </c>
    </row>
    <row r="2103" spans="1:13" x14ac:dyDescent="0.25">
      <c r="A2103" s="4" t="s">
        <v>6233</v>
      </c>
      <c r="B2103" s="9">
        <v>7974</v>
      </c>
      <c r="C2103" s="9" t="s">
        <v>6234</v>
      </c>
      <c r="D2103" s="9" t="s">
        <v>6235</v>
      </c>
      <c r="E2103" s="10">
        <v>8981.2000000000007</v>
      </c>
      <c r="F2103" s="10">
        <v>11068011.8799909</v>
      </c>
      <c r="G2103" s="10">
        <v>10994859.169303</v>
      </c>
      <c r="H2103" s="16">
        <v>6.6533558603560899E-3</v>
      </c>
      <c r="I2103" s="10">
        <v>73152.710687871993</v>
      </c>
      <c r="J2103" s="10">
        <v>1232.3533469904801</v>
      </c>
      <c r="K2103" s="10">
        <v>1224.2082538305599</v>
      </c>
      <c r="L2103" s="10" t="s">
        <v>13</v>
      </c>
      <c r="M2103" s="10" t="s">
        <v>14</v>
      </c>
    </row>
    <row r="2104" spans="1:13" x14ac:dyDescent="0.25">
      <c r="A2104" s="4" t="s">
        <v>6236</v>
      </c>
      <c r="B2104" s="9">
        <v>7975</v>
      </c>
      <c r="C2104" s="9" t="s">
        <v>6237</v>
      </c>
      <c r="D2104" s="9" t="s">
        <v>6238</v>
      </c>
      <c r="E2104" s="10">
        <v>7813.42</v>
      </c>
      <c r="F2104" s="10">
        <v>18813372.2856685</v>
      </c>
      <c r="G2104" s="10">
        <v>21040463.5468552</v>
      </c>
      <c r="H2104" s="16">
        <v>-0.105848013102331</v>
      </c>
      <c r="I2104" s="10">
        <v>-2227091.2611866398</v>
      </c>
      <c r="J2104" s="10">
        <v>2407.8281067277198</v>
      </c>
      <c r="K2104" s="10">
        <v>2692.86222254213</v>
      </c>
      <c r="L2104" s="10" t="s">
        <v>13</v>
      </c>
      <c r="M2104" s="10" t="s">
        <v>14</v>
      </c>
    </row>
    <row r="2105" spans="1:13" x14ac:dyDescent="0.25">
      <c r="A2105" s="4" t="s">
        <v>6239</v>
      </c>
      <c r="B2105" s="9">
        <v>7976</v>
      </c>
      <c r="C2105" s="9" t="s">
        <v>6240</v>
      </c>
      <c r="D2105" s="9" t="s">
        <v>6241</v>
      </c>
      <c r="E2105" s="10">
        <v>4570.75</v>
      </c>
      <c r="F2105" s="10">
        <v>16946077.865619801</v>
      </c>
      <c r="G2105" s="10">
        <v>20190500.582998201</v>
      </c>
      <c r="H2105" s="16">
        <v>-0.16069055366117899</v>
      </c>
      <c r="I2105" s="10">
        <v>-3244422.7173783402</v>
      </c>
      <c r="J2105" s="10">
        <v>3707.5048658578698</v>
      </c>
      <c r="K2105" s="10">
        <v>4417.32769961126</v>
      </c>
      <c r="L2105" s="10" t="s">
        <v>13</v>
      </c>
      <c r="M2105" s="10" t="s">
        <v>43</v>
      </c>
    </row>
    <row r="2106" spans="1:13" x14ac:dyDescent="0.25">
      <c r="A2106" s="4" t="s">
        <v>6242</v>
      </c>
      <c r="B2106" s="9">
        <v>7977</v>
      </c>
      <c r="C2106" s="9" t="s">
        <v>6243</v>
      </c>
      <c r="D2106" s="9" t="s">
        <v>6244</v>
      </c>
      <c r="E2106" s="10">
        <v>1486.01</v>
      </c>
      <c r="F2106" s="10">
        <v>8080895.7460757596</v>
      </c>
      <c r="G2106" s="10">
        <v>9059908.7912746593</v>
      </c>
      <c r="H2106" s="16">
        <v>-0.108059922870499</v>
      </c>
      <c r="I2106" s="10">
        <v>-979013.04519889597</v>
      </c>
      <c r="J2106" s="10">
        <v>5437.9820768876098</v>
      </c>
      <c r="K2106" s="10">
        <v>6096.8020344914603</v>
      </c>
      <c r="L2106" s="10" t="s">
        <v>13</v>
      </c>
      <c r="M2106" s="10" t="s">
        <v>14</v>
      </c>
    </row>
    <row r="2107" spans="1:13" x14ac:dyDescent="0.25">
      <c r="A2107" s="4" t="s">
        <v>6245</v>
      </c>
      <c r="B2107" s="9">
        <v>7978</v>
      </c>
      <c r="C2107" s="9" t="s">
        <v>6246</v>
      </c>
      <c r="D2107" s="9" t="s">
        <v>6247</v>
      </c>
      <c r="E2107" s="10">
        <v>1810.45</v>
      </c>
      <c r="F2107" s="10">
        <v>905217.65990404005</v>
      </c>
      <c r="G2107" s="10">
        <v>964320.95960299298</v>
      </c>
      <c r="H2107" s="16">
        <v>-6.1290070603967399E-2</v>
      </c>
      <c r="I2107" s="10">
        <v>-59103.299698953102</v>
      </c>
      <c r="J2107" s="10">
        <v>499.99594570633798</v>
      </c>
      <c r="K2107" s="10">
        <v>532.64158612665005</v>
      </c>
      <c r="L2107" s="10" t="s">
        <v>27</v>
      </c>
      <c r="M2107" s="10" t="s">
        <v>71</v>
      </c>
    </row>
    <row r="2108" spans="1:13" x14ac:dyDescent="0.25">
      <c r="A2108" s="4" t="s">
        <v>6248</v>
      </c>
      <c r="B2108" s="9">
        <v>7979</v>
      </c>
      <c r="C2108" s="9" t="s">
        <v>6249</v>
      </c>
      <c r="D2108" s="9" t="s">
        <v>6250</v>
      </c>
      <c r="E2108" s="10">
        <v>2770.23</v>
      </c>
      <c r="F2108" s="10">
        <v>3041054.7185797198</v>
      </c>
      <c r="G2108" s="10">
        <v>3062738.8546491498</v>
      </c>
      <c r="H2108" s="16">
        <v>-7.0799820352021002E-3</v>
      </c>
      <c r="I2108" s="10">
        <v>-21684.136069431399</v>
      </c>
      <c r="J2108" s="10">
        <v>1097.76253905983</v>
      </c>
      <c r="K2108" s="10">
        <v>1105.5900970855</v>
      </c>
      <c r="L2108" s="10" t="s">
        <v>13</v>
      </c>
      <c r="M2108" s="10" t="s">
        <v>297</v>
      </c>
    </row>
    <row r="2109" spans="1:13" x14ac:dyDescent="0.25">
      <c r="A2109" s="4" t="s">
        <v>6251</v>
      </c>
      <c r="B2109" s="9">
        <v>7980</v>
      </c>
      <c r="C2109" s="9" t="s">
        <v>6252</v>
      </c>
      <c r="D2109" s="9" t="s">
        <v>6253</v>
      </c>
      <c r="E2109" s="10">
        <v>229.7</v>
      </c>
      <c r="F2109" s="10">
        <v>857069.65939444001</v>
      </c>
      <c r="G2109" s="10">
        <v>805251.05995174195</v>
      </c>
      <c r="H2109" s="16">
        <v>6.4350861513678997E-2</v>
      </c>
      <c r="I2109" s="10">
        <v>51818.5994426978</v>
      </c>
      <c r="J2109" s="10">
        <v>3731.2566799932101</v>
      </c>
      <c r="K2109" s="10">
        <v>3505.66417044729</v>
      </c>
      <c r="L2109" s="10" t="s">
        <v>27</v>
      </c>
      <c r="M2109" s="10" t="s">
        <v>14</v>
      </c>
    </row>
    <row r="2110" spans="1:13" x14ac:dyDescent="0.25">
      <c r="A2110" s="4" t="s">
        <v>6254</v>
      </c>
      <c r="B2110" s="9">
        <v>7984</v>
      </c>
      <c r="C2110" s="9" t="s">
        <v>6255</v>
      </c>
      <c r="D2110" s="9" t="s">
        <v>6256</v>
      </c>
      <c r="E2110" s="10">
        <v>50212.2</v>
      </c>
      <c r="F2110" s="10">
        <v>23715211.0567949</v>
      </c>
      <c r="G2110" s="10">
        <v>24835090.304198802</v>
      </c>
      <c r="H2110" s="16">
        <v>-4.5092618294792899E-2</v>
      </c>
      <c r="I2110" s="10">
        <v>-1119879.24740395</v>
      </c>
      <c r="J2110" s="10">
        <v>472.29978086590302</v>
      </c>
      <c r="K2110" s="10">
        <v>494.60271217351197</v>
      </c>
      <c r="L2110" s="10" t="s">
        <v>13</v>
      </c>
      <c r="M2110" s="10" t="s">
        <v>14</v>
      </c>
    </row>
    <row r="2111" spans="1:13" x14ac:dyDescent="0.25">
      <c r="A2111" s="4" t="s">
        <v>6257</v>
      </c>
      <c r="B2111" s="9">
        <v>7985</v>
      </c>
      <c r="C2111" s="9" t="s">
        <v>6258</v>
      </c>
      <c r="D2111" s="9" t="s">
        <v>6259</v>
      </c>
      <c r="E2111" s="10">
        <v>10802.25</v>
      </c>
      <c r="F2111" s="10">
        <v>5017621.3152686404</v>
      </c>
      <c r="G2111" s="10">
        <v>5520793.6597560802</v>
      </c>
      <c r="H2111" s="16">
        <v>-9.11413060327394E-2</v>
      </c>
      <c r="I2111" s="10">
        <v>-503172.344487436</v>
      </c>
      <c r="J2111" s="10">
        <v>464.49779585444099</v>
      </c>
      <c r="K2111" s="10">
        <v>511.07812351649699</v>
      </c>
      <c r="L2111" s="10" t="s">
        <v>27</v>
      </c>
      <c r="M2111" s="10" t="s">
        <v>71</v>
      </c>
    </row>
    <row r="2112" spans="1:13" x14ac:dyDescent="0.25">
      <c r="A2112" s="4" t="s">
        <v>6260</v>
      </c>
      <c r="B2112" s="9">
        <v>7986</v>
      </c>
      <c r="C2112" s="9" t="s">
        <v>6261</v>
      </c>
      <c r="D2112" s="9" t="s">
        <v>6262</v>
      </c>
      <c r="E2112" s="10">
        <v>1814.14</v>
      </c>
      <c r="F2112" s="10">
        <v>6113844.9380542599</v>
      </c>
      <c r="G2112" s="10">
        <v>6261518.4538592901</v>
      </c>
      <c r="H2112" s="16">
        <v>-2.35842977854691E-2</v>
      </c>
      <c r="I2112" s="10">
        <v>-147673.51580502701</v>
      </c>
      <c r="J2112" s="10">
        <v>3370.1064625961899</v>
      </c>
      <c r="K2112" s="10">
        <v>3451.50785157666</v>
      </c>
      <c r="L2112" s="10" t="s">
        <v>13</v>
      </c>
      <c r="M2112" s="10" t="s">
        <v>14</v>
      </c>
    </row>
    <row r="2113" spans="1:13" x14ac:dyDescent="0.25">
      <c r="A2113" s="4" t="s">
        <v>6263</v>
      </c>
      <c r="B2113" s="9">
        <v>7988</v>
      </c>
      <c r="C2113" s="9" t="s">
        <v>6264</v>
      </c>
      <c r="D2113" s="9" t="s">
        <v>6265</v>
      </c>
      <c r="E2113" s="10">
        <v>10454.44</v>
      </c>
      <c r="F2113" s="10">
        <v>7155975.97044928</v>
      </c>
      <c r="G2113" s="10">
        <v>7476955.8718075901</v>
      </c>
      <c r="H2113" s="16">
        <v>-4.2929222381609101E-2</v>
      </c>
      <c r="I2113" s="10">
        <v>-320979.901358306</v>
      </c>
      <c r="J2113" s="10">
        <v>684.49156247960502</v>
      </c>
      <c r="K2113" s="10">
        <v>715.19429752407495</v>
      </c>
      <c r="L2113" s="10" t="s">
        <v>13</v>
      </c>
      <c r="M2113" s="10" t="s">
        <v>14</v>
      </c>
    </row>
    <row r="2114" spans="1:13" x14ac:dyDescent="0.25">
      <c r="A2114" s="4" t="s">
        <v>6266</v>
      </c>
      <c r="B2114" s="9">
        <v>7989</v>
      </c>
      <c r="C2114" s="9" t="s">
        <v>6267</v>
      </c>
      <c r="D2114" s="9" t="s">
        <v>6268</v>
      </c>
      <c r="E2114" s="10">
        <v>149788.29</v>
      </c>
      <c r="F2114" s="10">
        <v>93854550.851048604</v>
      </c>
      <c r="G2114" s="10">
        <v>103325692.335188</v>
      </c>
      <c r="H2114" s="16">
        <v>-9.1662985943662303E-2</v>
      </c>
      <c r="I2114" s="10">
        <v>-9471141.4841395207</v>
      </c>
      <c r="J2114" s="10">
        <v>626.58136260884305</v>
      </c>
      <c r="K2114" s="10">
        <v>689.81154892140103</v>
      </c>
      <c r="L2114" s="10" t="s">
        <v>13</v>
      </c>
      <c r="M2114" s="10" t="s">
        <v>14</v>
      </c>
    </row>
    <row r="2115" spans="1:13" x14ac:dyDescent="0.25">
      <c r="A2115" s="4" t="s">
        <v>6269</v>
      </c>
      <c r="B2115" s="9">
        <v>7990</v>
      </c>
      <c r="C2115" s="9" t="s">
        <v>6270</v>
      </c>
      <c r="D2115" s="9" t="s">
        <v>6271</v>
      </c>
      <c r="E2115" s="10">
        <v>84472.81</v>
      </c>
      <c r="F2115" s="10">
        <v>218859289.76456499</v>
      </c>
      <c r="G2115" s="10">
        <v>192512908.763475</v>
      </c>
      <c r="H2115" s="16">
        <v>0.136855139586818</v>
      </c>
      <c r="I2115" s="10">
        <v>26346381.001089901</v>
      </c>
      <c r="J2115" s="10">
        <v>2590.8844486713001</v>
      </c>
      <c r="K2115" s="10">
        <v>2278.9925984879101</v>
      </c>
      <c r="L2115" s="10" t="s">
        <v>27</v>
      </c>
      <c r="M2115" s="10" t="s">
        <v>14</v>
      </c>
    </row>
    <row r="2116" spans="1:13" x14ac:dyDescent="0.25">
      <c r="A2116" s="4" t="s">
        <v>6272</v>
      </c>
      <c r="B2116" s="9">
        <v>7991</v>
      </c>
      <c r="C2116" s="9" t="s">
        <v>6273</v>
      </c>
      <c r="D2116" s="9" t="s">
        <v>6274</v>
      </c>
      <c r="E2116" s="10">
        <v>6037.67</v>
      </c>
      <c r="F2116" s="10">
        <v>3212670.2328575002</v>
      </c>
      <c r="G2116" s="10">
        <v>3668306.1435398702</v>
      </c>
      <c r="H2116" s="16">
        <v>-0.124208801788471</v>
      </c>
      <c r="I2116" s="10">
        <v>-455635.91068237397</v>
      </c>
      <c r="J2116" s="10">
        <v>532.10431057966105</v>
      </c>
      <c r="K2116" s="10">
        <v>607.56983133226504</v>
      </c>
      <c r="L2116" s="10" t="s">
        <v>13</v>
      </c>
      <c r="M2116" s="10" t="s">
        <v>84</v>
      </c>
    </row>
    <row r="2117" spans="1:13" x14ac:dyDescent="0.25">
      <c r="A2117" s="4" t="s">
        <v>6275</v>
      </c>
      <c r="B2117" s="9">
        <v>7992</v>
      </c>
      <c r="C2117" s="9" t="s">
        <v>6276</v>
      </c>
      <c r="D2117" s="9" t="s">
        <v>6277</v>
      </c>
      <c r="E2117" s="10">
        <v>6485.39</v>
      </c>
      <c r="F2117" s="10">
        <v>37522936.745131798</v>
      </c>
      <c r="G2117" s="10">
        <v>37822071.456790999</v>
      </c>
      <c r="H2117" s="16">
        <v>-7.9089986385590897E-3</v>
      </c>
      <c r="I2117" s="10">
        <v>-299134.71165924502</v>
      </c>
      <c r="J2117" s="10">
        <v>5785.7641167503898</v>
      </c>
      <c r="K2117" s="10">
        <v>5831.8885150763599</v>
      </c>
      <c r="L2117" s="10" t="s">
        <v>13</v>
      </c>
      <c r="M2117" s="10" t="s">
        <v>71</v>
      </c>
    </row>
    <row r="2118" spans="1:13" x14ac:dyDescent="0.25">
      <c r="A2118" s="4" t="s">
        <v>6278</v>
      </c>
      <c r="B2118" s="9">
        <v>7993</v>
      </c>
      <c r="C2118" s="9" t="s">
        <v>6276</v>
      </c>
      <c r="D2118" s="9" t="s">
        <v>6277</v>
      </c>
      <c r="E2118" s="10">
        <v>38218.129999999997</v>
      </c>
      <c r="F2118" s="10">
        <v>306710603.50352401</v>
      </c>
      <c r="G2118" s="10">
        <v>259393561.166491</v>
      </c>
      <c r="H2118" s="16">
        <v>0.18241409742111001</v>
      </c>
      <c r="I2118" s="10">
        <v>47317042.337033004</v>
      </c>
      <c r="J2118" s="10">
        <v>8025.26454076962</v>
      </c>
      <c r="K2118" s="10">
        <v>6787.1861121015299</v>
      </c>
      <c r="L2118" s="10" t="s">
        <v>13</v>
      </c>
      <c r="M2118" s="10" t="s">
        <v>14</v>
      </c>
    </row>
    <row r="2119" spans="1:13" x14ac:dyDescent="0.25">
      <c r="A2119" s="4" t="s">
        <v>6279</v>
      </c>
      <c r="B2119" s="9">
        <v>7994</v>
      </c>
      <c r="C2119" s="9" t="s">
        <v>6276</v>
      </c>
      <c r="D2119" s="9" t="s">
        <v>6277</v>
      </c>
      <c r="E2119" s="10">
        <v>28455.81</v>
      </c>
      <c r="F2119" s="10">
        <v>259467609.58891699</v>
      </c>
      <c r="G2119" s="10">
        <v>255846414.287195</v>
      </c>
      <c r="H2119" s="16">
        <v>1.41537856288152E-2</v>
      </c>
      <c r="I2119" s="10">
        <v>3621195.3017219901</v>
      </c>
      <c r="J2119" s="10">
        <v>9118.2647617100702</v>
      </c>
      <c r="K2119" s="10">
        <v>8991.0079624229693</v>
      </c>
      <c r="L2119" s="10" t="s">
        <v>13</v>
      </c>
      <c r="M2119" s="10" t="s">
        <v>14</v>
      </c>
    </row>
    <row r="2120" spans="1:13" x14ac:dyDescent="0.25">
      <c r="A2120" s="4" t="s">
        <v>6280</v>
      </c>
      <c r="B2120" s="9">
        <v>7995</v>
      </c>
      <c r="C2120" s="9" t="s">
        <v>6281</v>
      </c>
      <c r="D2120" s="9" t="s">
        <v>6282</v>
      </c>
      <c r="E2120" s="10">
        <v>1471.13</v>
      </c>
      <c r="F2120" s="10">
        <v>908437.43353101995</v>
      </c>
      <c r="G2120" s="10">
        <v>954363.53035083204</v>
      </c>
      <c r="H2120" s="16">
        <v>-4.8122225293886399E-2</v>
      </c>
      <c r="I2120" s="10">
        <v>-45926.096819811501</v>
      </c>
      <c r="J2120" s="10">
        <v>617.50996413030805</v>
      </c>
      <c r="K2120" s="10">
        <v>648.72820916630894</v>
      </c>
      <c r="L2120" s="10" t="s">
        <v>13</v>
      </c>
      <c r="M2120" s="10" t="s">
        <v>297</v>
      </c>
    </row>
    <row r="2121" spans="1:13" x14ac:dyDescent="0.25">
      <c r="A2121" s="4" t="s">
        <v>6283</v>
      </c>
      <c r="B2121" s="9">
        <v>7996</v>
      </c>
      <c r="C2121" s="9" t="s">
        <v>6284</v>
      </c>
      <c r="D2121" s="9" t="s">
        <v>6285</v>
      </c>
      <c r="E2121" s="10">
        <v>1573.19</v>
      </c>
      <c r="F2121" s="10">
        <v>803744.75770960003</v>
      </c>
      <c r="G2121" s="10">
        <v>873836.18085189897</v>
      </c>
      <c r="H2121" s="16">
        <v>-8.0211170787145999E-2</v>
      </c>
      <c r="I2121" s="10">
        <v>-70091.4231422991</v>
      </c>
      <c r="J2121" s="10">
        <v>510.90126285420098</v>
      </c>
      <c r="K2121" s="10">
        <v>555.45495512423702</v>
      </c>
      <c r="L2121" s="10" t="s">
        <v>13</v>
      </c>
      <c r="M2121" s="10" t="s">
        <v>297</v>
      </c>
    </row>
    <row r="2122" spans="1:13" x14ac:dyDescent="0.25">
      <c r="A2122" s="4" t="s">
        <v>6286</v>
      </c>
      <c r="B2122" s="9">
        <v>7997</v>
      </c>
      <c r="C2122" s="9" t="s">
        <v>6287</v>
      </c>
      <c r="D2122" s="9" t="s">
        <v>6288</v>
      </c>
      <c r="E2122" s="10">
        <v>45298.3</v>
      </c>
      <c r="F2122" s="10">
        <v>20764769.502519201</v>
      </c>
      <c r="G2122" s="10">
        <v>22996992.8297523</v>
      </c>
      <c r="H2122" s="16">
        <v>-9.7065879167696406E-2</v>
      </c>
      <c r="I2122" s="10">
        <v>-2232223.3272331199</v>
      </c>
      <c r="J2122" s="10">
        <v>458.40063539954502</v>
      </c>
      <c r="K2122" s="10">
        <v>507.67893783546702</v>
      </c>
      <c r="L2122" s="10" t="s">
        <v>13</v>
      </c>
      <c r="M2122" s="10" t="s">
        <v>14</v>
      </c>
    </row>
    <row r="2123" spans="1:13" x14ac:dyDescent="0.25">
      <c r="A2123" s="4" t="s">
        <v>6289</v>
      </c>
      <c r="B2123" s="9">
        <v>7998</v>
      </c>
      <c r="C2123" s="9" t="s">
        <v>6290</v>
      </c>
      <c r="D2123" s="9" t="s">
        <v>6291</v>
      </c>
      <c r="E2123" s="10">
        <v>1385.71</v>
      </c>
      <c r="F2123" s="10">
        <v>1269906.5858699901</v>
      </c>
      <c r="G2123" s="10">
        <v>1305374.58982369</v>
      </c>
      <c r="H2123" s="16">
        <v>-2.71707479448412E-2</v>
      </c>
      <c r="I2123" s="10">
        <v>-35468.003953699998</v>
      </c>
      <c r="J2123" s="10">
        <v>916.43026742247002</v>
      </c>
      <c r="K2123" s="10">
        <v>942.025813354663</v>
      </c>
      <c r="L2123" s="10" t="s">
        <v>27</v>
      </c>
      <c r="M2123" s="10" t="s">
        <v>71</v>
      </c>
    </row>
    <row r="2124" spans="1:13" x14ac:dyDescent="0.25">
      <c r="A2124" s="4" t="s">
        <v>6292</v>
      </c>
      <c r="B2124" s="9">
        <v>8701</v>
      </c>
      <c r="C2124" s="9" t="s">
        <v>6293</v>
      </c>
      <c r="D2124" s="9" t="s">
        <v>6294</v>
      </c>
      <c r="E2124" s="10">
        <v>288.68</v>
      </c>
      <c r="F2124" s="10">
        <v>844932.94269715005</v>
      </c>
      <c r="G2124" s="10">
        <v>587392.96223868604</v>
      </c>
      <c r="H2124" s="16">
        <v>0.43844580547394102</v>
      </c>
      <c r="I2124" s="10">
        <v>257539.98045846401</v>
      </c>
      <c r="J2124" s="10">
        <v>2926.8842410182601</v>
      </c>
      <c r="K2124" s="10">
        <v>2034.7546149324</v>
      </c>
      <c r="L2124" s="10" t="s">
        <v>88</v>
      </c>
      <c r="M2124" s="10" t="s">
        <v>206</v>
      </c>
    </row>
    <row r="2125" spans="1:13" x14ac:dyDescent="0.25">
      <c r="A2125" s="4" t="s">
        <v>6295</v>
      </c>
      <c r="B2125" s="9">
        <v>8703</v>
      </c>
      <c r="C2125" s="9" t="s">
        <v>6296</v>
      </c>
      <c r="D2125" s="9" t="s">
        <v>6297</v>
      </c>
      <c r="E2125" s="10">
        <v>147.74</v>
      </c>
      <c r="F2125" s="10">
        <v>2450018.66869995</v>
      </c>
      <c r="G2125" s="10">
        <v>1974197.45799893</v>
      </c>
      <c r="H2125" s="16">
        <v>0.24102007059785999</v>
      </c>
      <c r="I2125" s="10">
        <v>475821.21070101898</v>
      </c>
      <c r="J2125" s="10">
        <v>16583.313041153</v>
      </c>
      <c r="K2125" s="10">
        <v>13362.6469337954</v>
      </c>
      <c r="L2125" s="10" t="s">
        <v>27</v>
      </c>
      <c r="M2125" s="10" t="s">
        <v>43</v>
      </c>
    </row>
    <row r="2126" spans="1:13" x14ac:dyDescent="0.25">
      <c r="A2126" s="4" t="s">
        <v>6298</v>
      </c>
      <c r="B2126" s="9">
        <v>8704</v>
      </c>
      <c r="C2126" s="9" t="s">
        <v>6299</v>
      </c>
      <c r="D2126" s="9" t="s">
        <v>6300</v>
      </c>
      <c r="E2126" s="10">
        <v>133.68</v>
      </c>
      <c r="F2126" s="10">
        <v>3337205.3435671902</v>
      </c>
      <c r="G2126" s="10">
        <v>3158998.29879269</v>
      </c>
      <c r="H2126" s="16">
        <v>5.6412516854663398E-2</v>
      </c>
      <c r="I2126" s="10">
        <v>178207.044774496</v>
      </c>
      <c r="J2126" s="10">
        <v>24964.133330095701</v>
      </c>
      <c r="K2126" s="10">
        <v>23631.0465199932</v>
      </c>
      <c r="L2126" s="10" t="s">
        <v>27</v>
      </c>
      <c r="M2126" s="10" t="s">
        <v>84</v>
      </c>
    </row>
    <row r="2127" spans="1:13" x14ac:dyDescent="0.25">
      <c r="A2127" s="4" t="s">
        <v>6301</v>
      </c>
      <c r="B2127" s="9">
        <v>8755</v>
      </c>
      <c r="C2127" s="9" t="s">
        <v>6302</v>
      </c>
      <c r="D2127" s="9" t="s">
        <v>6303</v>
      </c>
      <c r="E2127" s="10">
        <v>1900.89</v>
      </c>
      <c r="F2127" s="10">
        <v>7377618.6738428399</v>
      </c>
      <c r="G2127" s="10">
        <v>7092821.1569714304</v>
      </c>
      <c r="H2127" s="16">
        <v>4.01529251293027E-2</v>
      </c>
      <c r="I2127" s="10">
        <v>284797.51687140903</v>
      </c>
      <c r="J2127" s="10">
        <v>3881.1391894548601</v>
      </c>
      <c r="K2127" s="10">
        <v>3731.3159398868102</v>
      </c>
      <c r="L2127" s="10" t="s">
        <v>13</v>
      </c>
      <c r="M2127" s="10" t="s">
        <v>43</v>
      </c>
    </row>
    <row r="2128" spans="1:13" x14ac:dyDescent="0.25">
      <c r="A2128" s="4" t="s">
        <v>6304</v>
      </c>
      <c r="B2128" s="9">
        <v>8756</v>
      </c>
      <c r="C2128" s="9" t="s">
        <v>6305</v>
      </c>
      <c r="D2128" s="9" t="s">
        <v>6306</v>
      </c>
      <c r="E2128" s="10">
        <v>2101.4699999999998</v>
      </c>
      <c r="F2128" s="10">
        <v>10937179.7080743</v>
      </c>
      <c r="G2128" s="10">
        <v>10739408.285078101</v>
      </c>
      <c r="H2128" s="16">
        <v>1.8415486006891899E-2</v>
      </c>
      <c r="I2128" s="10">
        <v>197771.422996154</v>
      </c>
      <c r="J2128" s="10">
        <v>5204.5376370227896</v>
      </c>
      <c r="K2128" s="10">
        <v>5110.42664662266</v>
      </c>
      <c r="L2128" s="10" t="s">
        <v>13</v>
      </c>
      <c r="M2128" s="10" t="s">
        <v>297</v>
      </c>
    </row>
    <row r="2129" spans="1:13" x14ac:dyDescent="0.25">
      <c r="A2129" s="4" t="s">
        <v>6307</v>
      </c>
      <c r="B2129" s="9">
        <v>8757</v>
      </c>
      <c r="C2129" s="9" t="s">
        <v>6308</v>
      </c>
      <c r="D2129" s="9" t="s">
        <v>6309</v>
      </c>
      <c r="E2129" s="10">
        <v>1920.4</v>
      </c>
      <c r="F2129" s="10">
        <v>17384565.13436</v>
      </c>
      <c r="G2129" s="10">
        <v>19990725.880487099</v>
      </c>
      <c r="H2129" s="16">
        <v>-0.13036848995418501</v>
      </c>
      <c r="I2129" s="10">
        <v>-2606160.74612715</v>
      </c>
      <c r="J2129" s="10">
        <v>9052.5750543428294</v>
      </c>
      <c r="K2129" s="10">
        <v>10409.667715313</v>
      </c>
      <c r="L2129" s="10" t="s">
        <v>13</v>
      </c>
      <c r="M2129" s="10" t="s">
        <v>43</v>
      </c>
    </row>
    <row r="2130" spans="1:13" x14ac:dyDescent="0.25">
      <c r="A2130" s="4" t="s">
        <v>6310</v>
      </c>
      <c r="B2130" s="9">
        <v>8758</v>
      </c>
      <c r="C2130" s="9" t="s">
        <v>6311</v>
      </c>
      <c r="D2130" s="9" t="s">
        <v>6312</v>
      </c>
      <c r="E2130" s="10">
        <v>966.99</v>
      </c>
      <c r="F2130" s="10">
        <v>695124.19982052001</v>
      </c>
      <c r="G2130" s="10">
        <v>761802.15497345303</v>
      </c>
      <c r="H2130" s="16">
        <v>-8.7526603485725801E-2</v>
      </c>
      <c r="I2130" s="10">
        <v>-66677.955152932904</v>
      </c>
      <c r="J2130" s="10">
        <v>718.85355569397802</v>
      </c>
      <c r="K2130" s="10">
        <v>787.80768671180999</v>
      </c>
      <c r="L2130" s="10" t="s">
        <v>13</v>
      </c>
      <c r="M2130" s="10" t="s">
        <v>14</v>
      </c>
    </row>
    <row r="2131" spans="1:13" x14ac:dyDescent="0.25">
      <c r="A2131" s="4" t="s">
        <v>6313</v>
      </c>
      <c r="B2131" s="9">
        <v>8759</v>
      </c>
      <c r="C2131" s="9" t="s">
        <v>6314</v>
      </c>
      <c r="D2131" s="9" t="s">
        <v>6315</v>
      </c>
      <c r="E2131" s="10">
        <v>281.27999999999997</v>
      </c>
      <c r="F2131" s="10">
        <v>4266167.3662330797</v>
      </c>
      <c r="G2131" s="10">
        <v>3559092.3098154701</v>
      </c>
      <c r="H2131" s="16">
        <v>0.19866724289999499</v>
      </c>
      <c r="I2131" s="10">
        <v>707075.05641761201</v>
      </c>
      <c r="J2131" s="10">
        <v>15166.9772690311</v>
      </c>
      <c r="K2131" s="10">
        <v>12653.2007601517</v>
      </c>
      <c r="L2131" s="10" t="s">
        <v>27</v>
      </c>
      <c r="M2131" s="10" t="s">
        <v>43</v>
      </c>
    </row>
    <row r="2132" spans="1:13" x14ac:dyDescent="0.25">
      <c r="A2132" s="4" t="s">
        <v>6316</v>
      </c>
      <c r="B2132" s="9">
        <v>8802</v>
      </c>
      <c r="C2132" s="9" t="s">
        <v>6317</v>
      </c>
      <c r="D2132" s="9" t="s">
        <v>6318</v>
      </c>
      <c r="E2132" s="10">
        <v>1138.3599999999999</v>
      </c>
      <c r="F2132" s="10">
        <v>9168741.80770812</v>
      </c>
      <c r="G2132" s="10">
        <v>8341672.6562735401</v>
      </c>
      <c r="H2132" s="16">
        <v>9.9149077830639407E-2</v>
      </c>
      <c r="I2132" s="10">
        <v>827069.15143458301</v>
      </c>
      <c r="J2132" s="10">
        <v>8054.3429211392904</v>
      </c>
      <c r="K2132" s="10">
        <v>7327.7984611841002</v>
      </c>
      <c r="L2132" s="10" t="s">
        <v>13</v>
      </c>
      <c r="M2132" s="10" t="s">
        <v>14</v>
      </c>
    </row>
    <row r="2133" spans="1:13" x14ac:dyDescent="0.25">
      <c r="A2133" s="4" t="s">
        <v>6319</v>
      </c>
      <c r="B2133" s="9">
        <v>8803</v>
      </c>
      <c r="C2133" s="9" t="s">
        <v>6320</v>
      </c>
      <c r="D2133" s="9" t="s">
        <v>6321</v>
      </c>
      <c r="E2133" s="10">
        <v>1582</v>
      </c>
      <c r="F2133" s="10">
        <v>21443789.795309801</v>
      </c>
      <c r="G2133" s="10">
        <v>16572738.777620001</v>
      </c>
      <c r="H2133" s="16">
        <v>0.29391949532612699</v>
      </c>
      <c r="I2133" s="10">
        <v>4871051.0176898204</v>
      </c>
      <c r="J2133" s="10">
        <v>13554.8608061377</v>
      </c>
      <c r="K2133" s="10">
        <v>10475.8146508344</v>
      </c>
      <c r="L2133" s="10" t="s">
        <v>13</v>
      </c>
      <c r="M2133" s="10" t="s">
        <v>14</v>
      </c>
    </row>
    <row r="2134" spans="1:13" x14ac:dyDescent="0.25">
      <c r="A2134" s="4" t="s">
        <v>6322</v>
      </c>
      <c r="B2134" s="9">
        <v>8804</v>
      </c>
      <c r="C2134" s="9" t="s">
        <v>6323</v>
      </c>
      <c r="D2134" s="9" t="s">
        <v>6324</v>
      </c>
      <c r="E2134" s="10">
        <v>1783.17</v>
      </c>
      <c r="F2134" s="10">
        <v>29100341.143533699</v>
      </c>
      <c r="G2134" s="10">
        <v>25645463.292236101</v>
      </c>
      <c r="H2134" s="16">
        <v>0.13471692095901799</v>
      </c>
      <c r="I2134" s="10">
        <v>3454877.8512975802</v>
      </c>
      <c r="J2134" s="10">
        <v>16319.4429827407</v>
      </c>
      <c r="K2134" s="10">
        <v>14381.950847219299</v>
      </c>
      <c r="L2134" s="10" t="s">
        <v>13</v>
      </c>
      <c r="M2134" s="10" t="s">
        <v>14</v>
      </c>
    </row>
    <row r="2135" spans="1:13" x14ac:dyDescent="0.25">
      <c r="A2135" s="4" t="s">
        <v>6325</v>
      </c>
      <c r="B2135" s="9">
        <v>8805</v>
      </c>
      <c r="C2135" s="9" t="s">
        <v>6326</v>
      </c>
      <c r="D2135" s="9" t="s">
        <v>6327</v>
      </c>
      <c r="E2135" s="10">
        <v>1962.54</v>
      </c>
      <c r="F2135" s="10">
        <v>41148416.069955498</v>
      </c>
      <c r="G2135" s="10">
        <v>44767355.465554699</v>
      </c>
      <c r="H2135" s="16">
        <v>-8.0838802246956901E-2</v>
      </c>
      <c r="I2135" s="10">
        <v>-3618939.3955991999</v>
      </c>
      <c r="J2135" s="10">
        <v>20966.918416926801</v>
      </c>
      <c r="K2135" s="10">
        <v>22810.926383948699</v>
      </c>
      <c r="L2135" s="10" t="s">
        <v>13</v>
      </c>
      <c r="M2135" s="10" t="s">
        <v>14</v>
      </c>
    </row>
    <row r="2136" spans="1:13" x14ac:dyDescent="0.25">
      <c r="A2136" s="4" t="s">
        <v>6328</v>
      </c>
      <c r="B2136" s="9">
        <v>8852</v>
      </c>
      <c r="C2136" s="9" t="s">
        <v>6329</v>
      </c>
      <c r="D2136" s="9" t="s">
        <v>6330</v>
      </c>
      <c r="E2136" s="10">
        <v>2213.71</v>
      </c>
      <c r="F2136" s="10">
        <v>5092563.6591596901</v>
      </c>
      <c r="G2136" s="10">
        <v>5743301.6929901298</v>
      </c>
      <c r="H2136" s="16">
        <v>-0.113303822194241</v>
      </c>
      <c r="I2136" s="10">
        <v>-650738.03383043595</v>
      </c>
      <c r="J2136" s="10">
        <v>2300.4655800261498</v>
      </c>
      <c r="K2136" s="10">
        <v>2594.4237018354402</v>
      </c>
      <c r="L2136" s="10" t="s">
        <v>13</v>
      </c>
      <c r="M2136" s="10" t="s">
        <v>43</v>
      </c>
    </row>
    <row r="2137" spans="1:13" x14ac:dyDescent="0.25">
      <c r="A2137" s="4" t="s">
        <v>6331</v>
      </c>
      <c r="B2137" s="9">
        <v>8853</v>
      </c>
      <c r="C2137" s="9" t="s">
        <v>6332</v>
      </c>
      <c r="D2137" s="9" t="s">
        <v>6333</v>
      </c>
      <c r="E2137" s="10">
        <v>1529.81</v>
      </c>
      <c r="F2137" s="10">
        <v>9615567.8840694409</v>
      </c>
      <c r="G2137" s="10">
        <v>8256272.1628760099</v>
      </c>
      <c r="H2137" s="16">
        <v>0.16463794971602899</v>
      </c>
      <c r="I2137" s="10">
        <v>1359295.72119343</v>
      </c>
      <c r="J2137" s="10">
        <v>6285.4654395444104</v>
      </c>
      <c r="K2137" s="10">
        <v>5396.9265221668102</v>
      </c>
      <c r="L2137" s="10" t="s">
        <v>13</v>
      </c>
      <c r="M2137" s="10" t="s">
        <v>14</v>
      </c>
    </row>
    <row r="2138" spans="1:13" x14ac:dyDescent="0.25">
      <c r="A2138" s="4" t="s">
        <v>6334</v>
      </c>
      <c r="B2138" s="9">
        <v>8854</v>
      </c>
      <c r="C2138" s="9" t="s">
        <v>6335</v>
      </c>
      <c r="D2138" s="9" t="s">
        <v>6336</v>
      </c>
      <c r="E2138" s="10">
        <v>1105.79</v>
      </c>
      <c r="F2138" s="10">
        <v>9248532.1800278705</v>
      </c>
      <c r="G2138" s="10">
        <v>7847469.1524108099</v>
      </c>
      <c r="H2138" s="16">
        <v>0.17853692705330901</v>
      </c>
      <c r="I2138" s="10">
        <v>1401063.0276170601</v>
      </c>
      <c r="J2138" s="10">
        <v>8363.7328787815695</v>
      </c>
      <c r="K2138" s="10">
        <v>7096.7083735707602</v>
      </c>
      <c r="L2138" s="10" t="s">
        <v>13</v>
      </c>
      <c r="M2138" s="10" t="s">
        <v>43</v>
      </c>
    </row>
    <row r="2139" spans="1:13" x14ac:dyDescent="0.25">
      <c r="A2139" s="4" t="s">
        <v>6337</v>
      </c>
      <c r="B2139" s="9">
        <v>8855</v>
      </c>
      <c r="C2139" s="9" t="s">
        <v>6338</v>
      </c>
      <c r="D2139" s="9" t="s">
        <v>6339</v>
      </c>
      <c r="E2139" s="10">
        <v>557.91999999999996</v>
      </c>
      <c r="F2139" s="10">
        <v>6915937.9793294696</v>
      </c>
      <c r="G2139" s="10">
        <v>6824938.9768614098</v>
      </c>
      <c r="H2139" s="16">
        <v>1.3333306389489799E-2</v>
      </c>
      <c r="I2139" s="10">
        <v>90999.002468064398</v>
      </c>
      <c r="J2139" s="10">
        <v>12395.9312792685</v>
      </c>
      <c r="K2139" s="10">
        <v>12232.8272455933</v>
      </c>
      <c r="L2139" s="10" t="s">
        <v>13</v>
      </c>
      <c r="M2139" s="10" t="s">
        <v>14</v>
      </c>
    </row>
    <row r="2140" spans="1:13" x14ac:dyDescent="0.25">
      <c r="A2140" s="4" t="s">
        <v>6340</v>
      </c>
      <c r="B2140" s="9">
        <v>8907</v>
      </c>
      <c r="C2140" s="9" t="s">
        <v>6341</v>
      </c>
      <c r="D2140" s="9" t="s">
        <v>6342</v>
      </c>
      <c r="E2140" s="10">
        <v>195.53</v>
      </c>
      <c r="F2140" s="10">
        <v>5771806.7406000001</v>
      </c>
      <c r="G2140" s="10">
        <v>3564006.2358804499</v>
      </c>
      <c r="H2140" s="16">
        <v>0.61947156054123598</v>
      </c>
      <c r="I2140" s="10">
        <v>2207800.5047195498</v>
      </c>
      <c r="J2140" s="10">
        <v>29518.778400245501</v>
      </c>
      <c r="K2140" s="10">
        <v>18227.4138796115</v>
      </c>
      <c r="L2140" s="10" t="s">
        <v>88</v>
      </c>
      <c r="M2140" s="10" t="s">
        <v>71</v>
      </c>
    </row>
    <row r="2141" spans="1:13" x14ac:dyDescent="0.25">
      <c r="A2141" s="4" t="s">
        <v>6343</v>
      </c>
      <c r="B2141" s="9">
        <v>8908</v>
      </c>
      <c r="C2141" s="9" t="s">
        <v>6344</v>
      </c>
      <c r="D2141" s="9" t="s">
        <v>6345</v>
      </c>
      <c r="E2141" s="10">
        <v>427.22</v>
      </c>
      <c r="F2141" s="10">
        <v>16011787.2861</v>
      </c>
      <c r="G2141" s="10">
        <v>10889317.674450001</v>
      </c>
      <c r="H2141" s="16">
        <v>0.47041235867964698</v>
      </c>
      <c r="I2141" s="10">
        <v>5122469.6116499901</v>
      </c>
      <c r="J2141" s="10">
        <v>37479.020846636398</v>
      </c>
      <c r="K2141" s="10">
        <v>25488.7825346426</v>
      </c>
      <c r="L2141" s="10" t="s">
        <v>88</v>
      </c>
      <c r="M2141" s="10" t="s">
        <v>71</v>
      </c>
    </row>
    <row r="2142" spans="1:13" x14ac:dyDescent="0.25">
      <c r="A2142" s="4" t="s">
        <v>6346</v>
      </c>
      <c r="B2142" s="9">
        <v>8909</v>
      </c>
      <c r="C2142" s="9" t="s">
        <v>6347</v>
      </c>
      <c r="D2142" s="9" t="s">
        <v>6348</v>
      </c>
      <c r="E2142" s="10">
        <v>635.41999999999996</v>
      </c>
      <c r="F2142" s="10">
        <v>29612529.423732001</v>
      </c>
      <c r="G2142" s="10">
        <v>28541364.773458999</v>
      </c>
      <c r="H2142" s="16">
        <v>3.7530253327939099E-2</v>
      </c>
      <c r="I2142" s="10">
        <v>1071164.6502730299</v>
      </c>
      <c r="J2142" s="10">
        <v>46603.080519549301</v>
      </c>
      <c r="K2142" s="10">
        <v>44917.322044410001</v>
      </c>
      <c r="L2142" s="10" t="s">
        <v>27</v>
      </c>
      <c r="M2142" s="10" t="s">
        <v>14</v>
      </c>
    </row>
    <row r="2143" spans="1:13" x14ac:dyDescent="0.25">
      <c r="A2143" s="4" t="s">
        <v>6349</v>
      </c>
      <c r="B2143" s="9">
        <v>8917</v>
      </c>
      <c r="C2143" s="9" t="s">
        <v>6350</v>
      </c>
      <c r="D2143" s="9" t="s">
        <v>6351</v>
      </c>
      <c r="E2143" s="10">
        <v>305.66000000000003</v>
      </c>
      <c r="F2143" s="10">
        <v>18438171.736965101</v>
      </c>
      <c r="G2143" s="10">
        <v>16033602.7133941</v>
      </c>
      <c r="H2143" s="16">
        <v>0.14997060027951101</v>
      </c>
      <c r="I2143" s="10">
        <v>2404569.0235709199</v>
      </c>
      <c r="J2143" s="10">
        <v>60322.488179562497</v>
      </c>
      <c r="K2143" s="10">
        <v>52455.678575522303</v>
      </c>
      <c r="L2143" s="10" t="s">
        <v>27</v>
      </c>
      <c r="M2143" s="10" t="s">
        <v>71</v>
      </c>
    </row>
    <row r="2144" spans="1:13" x14ac:dyDescent="0.25">
      <c r="A2144" s="4" t="s">
        <v>6352</v>
      </c>
      <c r="B2144" s="9">
        <v>8920</v>
      </c>
      <c r="C2144" s="9" t="s">
        <v>6353</v>
      </c>
      <c r="D2144" s="9" t="s">
        <v>6354</v>
      </c>
      <c r="E2144" s="10">
        <v>76.89</v>
      </c>
      <c r="F2144" s="10">
        <v>2951228.3929377301</v>
      </c>
      <c r="G2144" s="10">
        <v>2407320.7512331698</v>
      </c>
      <c r="H2144" s="16">
        <v>0.225938999373447</v>
      </c>
      <c r="I2144" s="10">
        <v>543907.641704557</v>
      </c>
      <c r="J2144" s="10">
        <v>38382.473571826398</v>
      </c>
      <c r="K2144" s="10">
        <v>31308.632477996802</v>
      </c>
      <c r="L2144" s="10" t="s">
        <v>88</v>
      </c>
      <c r="M2144" s="10" t="s">
        <v>71</v>
      </c>
    </row>
    <row r="2145" spans="1:13" x14ac:dyDescent="0.25">
      <c r="A2145" s="4" t="s">
        <v>6355</v>
      </c>
      <c r="B2145" s="9">
        <v>8921</v>
      </c>
      <c r="C2145" s="9" t="s">
        <v>6356</v>
      </c>
      <c r="D2145" s="9" t="s">
        <v>6357</v>
      </c>
      <c r="E2145" s="10">
        <v>330.08</v>
      </c>
      <c r="F2145" s="10">
        <v>17678757.181670699</v>
      </c>
      <c r="G2145" s="10">
        <v>15683312.4403538</v>
      </c>
      <c r="H2145" s="16">
        <v>0.12723362803016999</v>
      </c>
      <c r="I2145" s="10">
        <v>1995444.7413169099</v>
      </c>
      <c r="J2145" s="10">
        <v>53559.007457800202</v>
      </c>
      <c r="K2145" s="10">
        <v>47513.670747557502</v>
      </c>
      <c r="L2145" s="10" t="s">
        <v>27</v>
      </c>
      <c r="M2145" s="10" t="s">
        <v>14</v>
      </c>
    </row>
    <row r="2146" spans="1:13" x14ac:dyDescent="0.25">
      <c r="A2146" s="4" t="s">
        <v>6358</v>
      </c>
      <c r="B2146" s="9">
        <v>8922</v>
      </c>
      <c r="C2146" s="9" t="s">
        <v>6359</v>
      </c>
      <c r="D2146" s="9" t="s">
        <v>6360</v>
      </c>
      <c r="E2146" s="10">
        <v>300.58999999999997</v>
      </c>
      <c r="F2146" s="10">
        <v>3361326.9477010001</v>
      </c>
      <c r="G2146" s="10">
        <v>3296004.5248010801</v>
      </c>
      <c r="H2146" s="16">
        <v>1.9818669060794901E-2</v>
      </c>
      <c r="I2146" s="10">
        <v>65322.4228999154</v>
      </c>
      <c r="J2146" s="10">
        <v>11182.4310446156</v>
      </c>
      <c r="K2146" s="10">
        <v>10965.117019199201</v>
      </c>
      <c r="L2146" s="10" t="s">
        <v>13</v>
      </c>
      <c r="M2146" s="10" t="s">
        <v>14</v>
      </c>
    </row>
    <row r="2147" spans="1:13" x14ac:dyDescent="0.25">
      <c r="A2147" s="4" t="s">
        <v>6361</v>
      </c>
      <c r="B2147" s="9">
        <v>8923</v>
      </c>
      <c r="C2147" s="9" t="s">
        <v>6362</v>
      </c>
      <c r="D2147" s="9" t="s">
        <v>6363</v>
      </c>
      <c r="E2147" s="10">
        <v>2020.93</v>
      </c>
      <c r="F2147" s="10">
        <v>28510423.277747501</v>
      </c>
      <c r="G2147" s="10">
        <v>25930143.956891902</v>
      </c>
      <c r="H2147" s="16">
        <v>9.9508869875355899E-2</v>
      </c>
      <c r="I2147" s="10">
        <v>2580279.3208555998</v>
      </c>
      <c r="J2147" s="10">
        <v>14107.5758575248</v>
      </c>
      <c r="K2147" s="10">
        <v>12830.7976807173</v>
      </c>
      <c r="L2147" s="10" t="s">
        <v>27</v>
      </c>
      <c r="M2147" s="10" t="s">
        <v>14</v>
      </c>
    </row>
    <row r="2148" spans="1:13" x14ac:dyDescent="0.25">
      <c r="A2148" s="4" t="s">
        <v>6364</v>
      </c>
      <c r="B2148" s="9">
        <v>8924</v>
      </c>
      <c r="C2148" s="9" t="s">
        <v>6365</v>
      </c>
      <c r="D2148" s="9" t="s">
        <v>6366</v>
      </c>
      <c r="E2148" s="10">
        <v>747.36</v>
      </c>
      <c r="F2148" s="10">
        <v>14579405.6170446</v>
      </c>
      <c r="G2148" s="10">
        <v>12562347.744793899</v>
      </c>
      <c r="H2148" s="16">
        <v>0.160563766680201</v>
      </c>
      <c r="I2148" s="10">
        <v>2017057.8722506501</v>
      </c>
      <c r="J2148" s="10">
        <v>19507.875210132501</v>
      </c>
      <c r="K2148" s="10">
        <v>16808.964548268501</v>
      </c>
      <c r="L2148" s="10" t="s">
        <v>27</v>
      </c>
      <c r="M2148" s="10" t="s">
        <v>14</v>
      </c>
    </row>
    <row r="2149" spans="1:13" x14ac:dyDescent="0.25">
      <c r="A2149" s="4" t="s">
        <v>6367</v>
      </c>
      <c r="B2149" s="9">
        <v>8925</v>
      </c>
      <c r="C2149" s="9" t="s">
        <v>6368</v>
      </c>
      <c r="D2149" s="9" t="s">
        <v>6369</v>
      </c>
      <c r="E2149" s="10">
        <v>405.93</v>
      </c>
      <c r="F2149" s="10">
        <v>11675200.8512911</v>
      </c>
      <c r="G2149" s="10">
        <v>10141191.730486801</v>
      </c>
      <c r="H2149" s="16">
        <v>0.15126517292762601</v>
      </c>
      <c r="I2149" s="10">
        <v>1534009.1208043001</v>
      </c>
      <c r="J2149" s="10">
        <v>28761.6112415715</v>
      </c>
      <c r="K2149" s="10">
        <v>24982.612101807801</v>
      </c>
      <c r="L2149" s="10" t="s">
        <v>27</v>
      </c>
      <c r="M2149" s="10" t="s">
        <v>297</v>
      </c>
    </row>
    <row r="2150" spans="1:13" x14ac:dyDescent="0.25">
      <c r="A2150" s="4" t="s">
        <v>6370</v>
      </c>
      <c r="B2150" s="9">
        <v>8971</v>
      </c>
      <c r="C2150" s="9" t="s">
        <v>6371</v>
      </c>
      <c r="D2150" s="9" t="s">
        <v>6372</v>
      </c>
      <c r="E2150" s="10">
        <v>340.62</v>
      </c>
      <c r="F2150" s="10">
        <v>8672728.7037107106</v>
      </c>
      <c r="G2150" s="10">
        <v>7616915.1685215198</v>
      </c>
      <c r="H2150" s="16">
        <v>0.138614322442838</v>
      </c>
      <c r="I2150" s="10">
        <v>1055813.5351891899</v>
      </c>
      <c r="J2150" s="10">
        <v>25461.595630646199</v>
      </c>
      <c r="K2150" s="10">
        <v>22361.9140641228</v>
      </c>
      <c r="L2150" s="10" t="s">
        <v>88</v>
      </c>
      <c r="M2150" s="10" t="s">
        <v>14</v>
      </c>
    </row>
    <row r="2151" spans="1:13" x14ac:dyDescent="0.25">
      <c r="A2151" s="4" t="s">
        <v>6373</v>
      </c>
      <c r="B2151" s="9">
        <v>8972</v>
      </c>
      <c r="C2151" s="9" t="s">
        <v>6374</v>
      </c>
      <c r="D2151" s="9" t="s">
        <v>6375</v>
      </c>
      <c r="E2151" s="10">
        <v>324</v>
      </c>
      <c r="F2151" s="10">
        <v>16293282.4600296</v>
      </c>
      <c r="G2151" s="10">
        <v>10839551.279023901</v>
      </c>
      <c r="H2151" s="16">
        <v>0.50313255969917603</v>
      </c>
      <c r="I2151" s="10">
        <v>5453731.1810057601</v>
      </c>
      <c r="J2151" s="10">
        <v>50287.908827252002</v>
      </c>
      <c r="K2151" s="10">
        <v>33455.405182172501</v>
      </c>
      <c r="L2151" s="10" t="s">
        <v>88</v>
      </c>
      <c r="M2151" s="10" t="s">
        <v>14</v>
      </c>
    </row>
    <row r="2152" spans="1:13" x14ac:dyDescent="0.25">
      <c r="A2152" s="4" t="s">
        <v>6376</v>
      </c>
      <c r="B2152" s="9">
        <v>8973</v>
      </c>
      <c r="C2152" s="9" t="s">
        <v>6377</v>
      </c>
      <c r="D2152" s="9" t="s">
        <v>6378</v>
      </c>
      <c r="E2152" s="10">
        <v>1347.11</v>
      </c>
      <c r="F2152" s="10">
        <v>94899708.362883195</v>
      </c>
      <c r="G2152" s="10">
        <v>64829611.420357697</v>
      </c>
      <c r="H2152" s="16">
        <v>0.463832749938139</v>
      </c>
      <c r="I2152" s="10">
        <v>30070096.942525499</v>
      </c>
      <c r="J2152" s="10">
        <v>70446.888793701495</v>
      </c>
      <c r="K2152" s="10">
        <v>48124.957442493702</v>
      </c>
      <c r="L2152" s="10" t="s">
        <v>88</v>
      </c>
      <c r="M2152" s="10" t="s">
        <v>14</v>
      </c>
    </row>
    <row r="2153" spans="1:13" x14ac:dyDescent="0.25">
      <c r="A2153" s="4" t="s">
        <v>6379</v>
      </c>
      <c r="B2153" s="9">
        <v>8976</v>
      </c>
      <c r="C2153" s="9" t="s">
        <v>6380</v>
      </c>
      <c r="D2153" s="9" t="s">
        <v>6381</v>
      </c>
      <c r="E2153" s="10">
        <v>411.84</v>
      </c>
      <c r="F2153" s="10">
        <v>403502.60217894003</v>
      </c>
      <c r="G2153" s="10">
        <v>1298984.94980728</v>
      </c>
      <c r="H2153" s="16">
        <v>-0.68937084125662595</v>
      </c>
      <c r="I2153" s="10">
        <v>-895482.34762834001</v>
      </c>
      <c r="J2153" s="10">
        <v>979.75573567147399</v>
      </c>
      <c r="K2153" s="10">
        <v>3154.1009853517899</v>
      </c>
      <c r="L2153" s="10" t="s">
        <v>88</v>
      </c>
      <c r="M2153" s="10" t="s">
        <v>14</v>
      </c>
    </row>
    <row r="2154" spans="1:13" x14ac:dyDescent="0.25">
      <c r="A2154" s="4" t="s">
        <v>6382</v>
      </c>
      <c r="B2154" s="9">
        <v>8977</v>
      </c>
      <c r="C2154" s="9" t="s">
        <v>6383</v>
      </c>
      <c r="D2154" s="9" t="s">
        <v>6384</v>
      </c>
      <c r="E2154" s="10">
        <v>3475.61</v>
      </c>
      <c r="F2154" s="10">
        <v>63631605.401751503</v>
      </c>
      <c r="G2154" s="10">
        <v>47458069.762179397</v>
      </c>
      <c r="H2154" s="16">
        <v>0.34079632232453899</v>
      </c>
      <c r="I2154" s="10">
        <v>16173535.639572101</v>
      </c>
      <c r="J2154" s="10">
        <v>18308.0395676591</v>
      </c>
      <c r="K2154" s="10">
        <v>13654.601569848001</v>
      </c>
      <c r="L2154" s="10" t="s">
        <v>88</v>
      </c>
      <c r="M2154" s="10" t="s">
        <v>14</v>
      </c>
    </row>
    <row r="2155" spans="1:13" x14ac:dyDescent="0.25">
      <c r="A2155" s="4" t="s">
        <v>6385</v>
      </c>
      <c r="B2155" s="9">
        <v>9602</v>
      </c>
      <c r="C2155" s="9" t="s">
        <v>6386</v>
      </c>
      <c r="D2155" s="9" t="s">
        <v>6387</v>
      </c>
      <c r="E2155" s="10">
        <v>3163.85</v>
      </c>
      <c r="F2155" s="10">
        <v>1313730.6044002499</v>
      </c>
      <c r="G2155" s="10">
        <v>2892636.47551041</v>
      </c>
      <c r="H2155" s="16">
        <v>-0.54583625854042395</v>
      </c>
      <c r="I2155" s="10">
        <v>-1578905.8711101599</v>
      </c>
      <c r="J2155" s="10">
        <v>415.23163373745598</v>
      </c>
      <c r="K2155" s="10">
        <v>914.27737582705004</v>
      </c>
      <c r="L2155" s="10" t="s">
        <v>27</v>
      </c>
      <c r="M2155" s="10" t="s">
        <v>71</v>
      </c>
    </row>
    <row r="2156" spans="1:13" x14ac:dyDescent="0.25">
      <c r="A2156" s="4" t="s">
        <v>6388</v>
      </c>
      <c r="B2156" s="9">
        <v>9603</v>
      </c>
      <c r="C2156" s="9" t="s">
        <v>6389</v>
      </c>
      <c r="D2156" s="9" t="s">
        <v>6390</v>
      </c>
      <c r="E2156" s="10">
        <v>5970.27</v>
      </c>
      <c r="F2156" s="10">
        <v>2323717.6272760802</v>
      </c>
      <c r="G2156" s="10">
        <v>5565020.6691089701</v>
      </c>
      <c r="H2156" s="16">
        <v>-0.582442228799819</v>
      </c>
      <c r="I2156" s="10">
        <v>-3241303.0418328899</v>
      </c>
      <c r="J2156" s="10">
        <v>389.21483069879298</v>
      </c>
      <c r="K2156" s="10">
        <v>932.12210990608003</v>
      </c>
      <c r="L2156" s="10" t="s">
        <v>27</v>
      </c>
      <c r="M2156" s="10" t="s">
        <v>297</v>
      </c>
    </row>
    <row r="2157" spans="1:13" x14ac:dyDescent="0.25">
      <c r="A2157" s="4" t="s">
        <v>6391</v>
      </c>
      <c r="B2157" s="9">
        <v>9604</v>
      </c>
      <c r="C2157" s="9" t="s">
        <v>6392</v>
      </c>
      <c r="D2157" s="9" t="s">
        <v>6393</v>
      </c>
      <c r="E2157" s="10">
        <v>15990.89</v>
      </c>
      <c r="F2157" s="10">
        <v>8504542.4821614195</v>
      </c>
      <c r="G2157" s="10">
        <v>10606945.474555301</v>
      </c>
      <c r="H2157" s="16">
        <v>-0.19821003110059199</v>
      </c>
      <c r="I2157" s="10">
        <v>-2102402.9923939002</v>
      </c>
      <c r="J2157" s="10">
        <v>531.83671966734903</v>
      </c>
      <c r="K2157" s="10">
        <v>663.31176529607296</v>
      </c>
      <c r="L2157" s="10" t="s">
        <v>27</v>
      </c>
      <c r="M2157" s="10" t="s">
        <v>14</v>
      </c>
    </row>
    <row r="2158" spans="1:13" x14ac:dyDescent="0.25">
      <c r="A2158" s="4" t="s">
        <v>6394</v>
      </c>
      <c r="B2158" s="9">
        <v>9605</v>
      </c>
      <c r="C2158" s="9" t="s">
        <v>6395</v>
      </c>
      <c r="D2158" s="9" t="s">
        <v>6396</v>
      </c>
      <c r="E2158" s="10">
        <v>1899440.49</v>
      </c>
      <c r="F2158" s="10">
        <v>617188993.67377198</v>
      </c>
      <c r="G2158" s="10">
        <v>580141961.64351797</v>
      </c>
      <c r="H2158" s="16">
        <v>6.3858563040847499E-2</v>
      </c>
      <c r="I2158" s="10">
        <v>37047032.0302535</v>
      </c>
      <c r="J2158" s="10">
        <v>324.93199809264502</v>
      </c>
      <c r="K2158" s="10">
        <v>305.42781661115299</v>
      </c>
      <c r="L2158" s="10" t="s">
        <v>27</v>
      </c>
      <c r="M2158" s="10" t="s">
        <v>14</v>
      </c>
    </row>
    <row r="2159" spans="1:13" x14ac:dyDescent="0.25">
      <c r="A2159" s="4" t="s">
        <v>6397</v>
      </c>
      <c r="B2159" s="9">
        <v>9606</v>
      </c>
      <c r="C2159" s="9" t="s">
        <v>6398</v>
      </c>
      <c r="D2159" s="9" t="s">
        <v>6399</v>
      </c>
      <c r="E2159" s="10">
        <v>2031194.76</v>
      </c>
      <c r="F2159" s="10">
        <v>774424739.34006596</v>
      </c>
      <c r="G2159" s="10">
        <v>748963993.40711403</v>
      </c>
      <c r="H2159" s="16">
        <v>3.3994619443758103E-2</v>
      </c>
      <c r="I2159" s="10">
        <v>25460745.9329523</v>
      </c>
      <c r="J2159" s="10">
        <v>381.26562483849</v>
      </c>
      <c r="K2159" s="10">
        <v>368.73076287727002</v>
      </c>
      <c r="L2159" s="10" t="s">
        <v>27</v>
      </c>
      <c r="M2159" s="10" t="s">
        <v>14</v>
      </c>
    </row>
    <row r="2160" spans="1:13" x14ac:dyDescent="0.25">
      <c r="A2160" s="4" t="s">
        <v>6400</v>
      </c>
      <c r="B2160" s="9">
        <v>9609</v>
      </c>
      <c r="C2160" s="9" t="s">
        <v>6401</v>
      </c>
      <c r="D2160" s="9" t="s">
        <v>6402</v>
      </c>
      <c r="E2160" s="10">
        <v>7674.45</v>
      </c>
      <c r="F2160" s="10">
        <v>7285353.8943846598</v>
      </c>
      <c r="G2160" s="10">
        <v>8650862.9544641208</v>
      </c>
      <c r="H2160" s="16">
        <v>-0.15784657175441799</v>
      </c>
      <c r="I2160" s="10">
        <v>-1365509.06007946</v>
      </c>
      <c r="J2160" s="10">
        <v>949.29980576909895</v>
      </c>
      <c r="K2160" s="10">
        <v>1127.22904631135</v>
      </c>
      <c r="L2160" s="10" t="s">
        <v>88</v>
      </c>
      <c r="M2160" s="10" t="s">
        <v>43</v>
      </c>
    </row>
    <row r="2161" spans="1:13" x14ac:dyDescent="0.25">
      <c r="A2161" s="4" t="s">
        <v>6403</v>
      </c>
      <c r="B2161" s="9">
        <v>9610</v>
      </c>
      <c r="C2161" s="9" t="s">
        <v>6404</v>
      </c>
      <c r="D2161" s="9" t="s">
        <v>6405</v>
      </c>
      <c r="E2161" s="10">
        <v>2798.17</v>
      </c>
      <c r="F2161" s="10">
        <v>1566017.4519839401</v>
      </c>
      <c r="G2161" s="10">
        <v>408761.290155455</v>
      </c>
      <c r="H2161" s="16">
        <v>2.8311295362346298</v>
      </c>
      <c r="I2161" s="10">
        <v>1157256.16182848</v>
      </c>
      <c r="J2161" s="10">
        <v>559.65772343493802</v>
      </c>
      <c r="K2161" s="10">
        <v>146.081649848099</v>
      </c>
      <c r="L2161" s="10" t="s">
        <v>27</v>
      </c>
      <c r="M2161" s="10" t="s">
        <v>297</v>
      </c>
    </row>
    <row r="2162" spans="1:13" x14ac:dyDescent="0.25">
      <c r="A2162" s="4" t="s">
        <v>6406</v>
      </c>
      <c r="B2162" s="9">
        <v>9613</v>
      </c>
      <c r="C2162" s="9" t="s">
        <v>6407</v>
      </c>
      <c r="D2162" s="9" t="s">
        <v>6408</v>
      </c>
      <c r="E2162" s="10">
        <v>204081.29</v>
      </c>
      <c r="F2162" s="10">
        <v>124634029.6552</v>
      </c>
      <c r="G2162" s="10">
        <v>158363679.581866</v>
      </c>
      <c r="H2162" s="16">
        <v>-0.21298854646295101</v>
      </c>
      <c r="I2162" s="10">
        <v>-33729649.926666297</v>
      </c>
      <c r="J2162" s="10">
        <v>610.70777068882796</v>
      </c>
      <c r="K2162" s="10">
        <v>775.98333282716101</v>
      </c>
      <c r="L2162" s="10" t="s">
        <v>13</v>
      </c>
      <c r="M2162" s="10" t="s">
        <v>14</v>
      </c>
    </row>
    <row r="2163" spans="1:13" x14ac:dyDescent="0.25">
      <c r="A2163" s="4" t="s">
        <v>6409</v>
      </c>
      <c r="B2163" s="9">
        <v>9614</v>
      </c>
      <c r="C2163" s="9" t="s">
        <v>6410</v>
      </c>
      <c r="D2163" s="9" t="s">
        <v>6411</v>
      </c>
      <c r="E2163" s="10">
        <v>69661.27</v>
      </c>
      <c r="F2163" s="10">
        <v>19427171.972522002</v>
      </c>
      <c r="G2163" s="10">
        <v>13312833.037241001</v>
      </c>
      <c r="H2163" s="16">
        <v>0.45928157576804701</v>
      </c>
      <c r="I2163" s="10">
        <v>6114338.9352809703</v>
      </c>
      <c r="J2163" s="10">
        <v>278.88053106872701</v>
      </c>
      <c r="K2163" s="10">
        <v>191.10810120517499</v>
      </c>
      <c r="L2163" s="10" t="s">
        <v>27</v>
      </c>
      <c r="M2163" s="10" t="s">
        <v>206</v>
      </c>
    </row>
    <row r="2164" spans="1:13" x14ac:dyDescent="0.25">
      <c r="A2164" s="4" t="s">
        <v>6412</v>
      </c>
      <c r="B2164" s="9">
        <v>9615</v>
      </c>
      <c r="C2164" s="9" t="s">
        <v>6413</v>
      </c>
      <c r="D2164" s="9" t="s">
        <v>6414</v>
      </c>
      <c r="E2164" s="10">
        <v>65568.210000000006</v>
      </c>
      <c r="F2164" s="10">
        <v>80518754.723728895</v>
      </c>
      <c r="G2164" s="10">
        <v>71762407.913697004</v>
      </c>
      <c r="H2164" s="16">
        <v>0.122018575805908</v>
      </c>
      <c r="I2164" s="10">
        <v>8756346.8100319207</v>
      </c>
      <c r="J2164" s="10">
        <v>1228.0151421508799</v>
      </c>
      <c r="K2164" s="10">
        <v>1094.46952896376</v>
      </c>
      <c r="L2164" s="10" t="s">
        <v>88</v>
      </c>
      <c r="M2164" s="10" t="s">
        <v>14</v>
      </c>
    </row>
    <row r="2165" spans="1:13" x14ac:dyDescent="0.25">
      <c r="A2165" s="4" t="s">
        <v>6415</v>
      </c>
      <c r="B2165" s="9">
        <v>9616</v>
      </c>
      <c r="C2165" s="9" t="s">
        <v>6416</v>
      </c>
      <c r="D2165" s="9" t="s">
        <v>6417</v>
      </c>
      <c r="E2165" s="10">
        <v>615943.89</v>
      </c>
      <c r="F2165" s="10">
        <v>206099539.85814101</v>
      </c>
      <c r="G2165" s="10">
        <v>267966622.68976</v>
      </c>
      <c r="H2165" s="16">
        <v>-0.23087607781378899</v>
      </c>
      <c r="I2165" s="10">
        <v>-61867082.831619099</v>
      </c>
      <c r="J2165" s="10">
        <v>334.60765372336198</v>
      </c>
      <c r="K2165" s="10">
        <v>435.050378841748</v>
      </c>
      <c r="L2165" s="10" t="s">
        <v>13</v>
      </c>
      <c r="M2165" s="10" t="s">
        <v>14</v>
      </c>
    </row>
    <row r="2166" spans="1:13" x14ac:dyDescent="0.25">
      <c r="A2166" s="4" t="s">
        <v>6418</v>
      </c>
      <c r="B2166" s="9">
        <v>9617</v>
      </c>
      <c r="C2166" s="9" t="s">
        <v>6395</v>
      </c>
      <c r="D2166" s="9" t="s">
        <v>6396</v>
      </c>
      <c r="E2166" s="10">
        <v>19720.759999999998</v>
      </c>
      <c r="F2166" s="10">
        <v>10274340.7477</v>
      </c>
      <c r="G2166" s="10">
        <v>10291981.317682</v>
      </c>
      <c r="H2166" s="16">
        <v>-1.7140110769238201E-3</v>
      </c>
      <c r="I2166" s="10">
        <v>-17640.569981999699</v>
      </c>
      <c r="J2166" s="10">
        <v>520.99111533734003</v>
      </c>
      <c r="K2166" s="10">
        <v>521.88563309334904</v>
      </c>
      <c r="L2166" s="10" t="s">
        <v>27</v>
      </c>
      <c r="M2166" s="10" t="s">
        <v>206</v>
      </c>
    </row>
    <row r="2167" spans="1:13" x14ac:dyDescent="0.25">
      <c r="A2167" s="4" t="s">
        <v>6419</v>
      </c>
      <c r="B2167" s="9">
        <v>9620</v>
      </c>
      <c r="C2167" s="9" t="s">
        <v>6404</v>
      </c>
      <c r="D2167" s="9" t="s">
        <v>6405</v>
      </c>
      <c r="E2167" s="10">
        <v>975.08</v>
      </c>
      <c r="F2167" s="10">
        <v>728382.11607871996</v>
      </c>
      <c r="G2167" s="10">
        <v>632415.88779310603</v>
      </c>
      <c r="H2167" s="16">
        <v>0.15174544178594301</v>
      </c>
      <c r="I2167" s="10">
        <v>95966.228285613906</v>
      </c>
      <c r="J2167" s="10">
        <v>746.99728850834799</v>
      </c>
      <c r="K2167" s="10">
        <v>648.578463093393</v>
      </c>
      <c r="L2167" s="10" t="s">
        <v>88</v>
      </c>
      <c r="M2167" s="10" t="s">
        <v>14</v>
      </c>
    </row>
    <row r="2168" spans="1:13" x14ac:dyDescent="0.25">
      <c r="A2168" s="4" t="s">
        <v>6420</v>
      </c>
      <c r="B2168" s="9">
        <v>9621</v>
      </c>
      <c r="C2168" s="9" t="s">
        <v>6404</v>
      </c>
      <c r="D2168" s="9" t="s">
        <v>6405</v>
      </c>
      <c r="E2168" s="10">
        <v>49689</v>
      </c>
      <c r="F2168" s="10">
        <v>66005245.070895597</v>
      </c>
      <c r="G2168" s="10">
        <v>25748834.3531182</v>
      </c>
      <c r="H2168" s="16">
        <v>1.56342652897227</v>
      </c>
      <c r="I2168" s="10">
        <v>40256410.717777498</v>
      </c>
      <c r="J2168" s="10">
        <v>1328.3673463119701</v>
      </c>
      <c r="K2168" s="10">
        <v>518.19989038052995</v>
      </c>
      <c r="L2168" s="10" t="s">
        <v>27</v>
      </c>
      <c r="M2168" s="10" t="s">
        <v>206</v>
      </c>
    </row>
    <row r="2169" spans="1:13" x14ac:dyDescent="0.25">
      <c r="A2169" s="4" t="s">
        <v>6421</v>
      </c>
      <c r="B2169" s="9">
        <v>9622</v>
      </c>
      <c r="C2169" s="9" t="s">
        <v>6422</v>
      </c>
      <c r="D2169" s="9" t="s">
        <v>6423</v>
      </c>
      <c r="E2169" s="10">
        <v>560353.25</v>
      </c>
      <c r="F2169" s="10">
        <v>98083943.660719603</v>
      </c>
      <c r="G2169" s="10">
        <v>86704638.529956207</v>
      </c>
      <c r="H2169" s="16">
        <v>0.13124217254918699</v>
      </c>
      <c r="I2169" s="10">
        <v>11379305.1307634</v>
      </c>
      <c r="J2169" s="10">
        <v>175.03948386258099</v>
      </c>
      <c r="K2169" s="10">
        <v>154.73210609549599</v>
      </c>
      <c r="L2169" s="10" t="s">
        <v>13</v>
      </c>
      <c r="M2169" s="10" t="s">
        <v>43</v>
      </c>
    </row>
    <row r="2170" spans="1:13" x14ac:dyDescent="0.25">
      <c r="A2170" s="4" t="s">
        <v>6424</v>
      </c>
      <c r="B2170" s="9">
        <v>9623</v>
      </c>
      <c r="C2170" s="9" t="s">
        <v>6404</v>
      </c>
      <c r="D2170" s="9" t="s">
        <v>6405</v>
      </c>
      <c r="E2170" s="10">
        <v>1823.78</v>
      </c>
      <c r="F2170" s="10">
        <v>1381162.80642416</v>
      </c>
      <c r="G2170" s="10">
        <v>646647.89755141898</v>
      </c>
      <c r="H2170" s="16">
        <v>1.13588076548928</v>
      </c>
      <c r="I2170" s="10">
        <v>734514.90887274104</v>
      </c>
      <c r="J2170" s="10">
        <v>757.30779283913603</v>
      </c>
      <c r="K2170" s="10">
        <v>354.56463912940097</v>
      </c>
      <c r="L2170" s="10" t="s">
        <v>27</v>
      </c>
      <c r="M2170" s="10" t="s">
        <v>297</v>
      </c>
    </row>
    <row r="2171" spans="1:13" x14ac:dyDescent="0.25">
      <c r="A2171" s="4" t="s">
        <v>6425</v>
      </c>
      <c r="B2171" s="9">
        <v>9625</v>
      </c>
      <c r="C2171" s="9" t="s">
        <v>6422</v>
      </c>
      <c r="D2171" s="9" t="s">
        <v>6423</v>
      </c>
      <c r="E2171" s="10">
        <v>595829.02</v>
      </c>
      <c r="F2171" s="10">
        <v>220275642.75760001</v>
      </c>
      <c r="G2171" s="10">
        <v>98911275.301065698</v>
      </c>
      <c r="H2171" s="16">
        <v>1.22700235223058</v>
      </c>
      <c r="I2171" s="10">
        <v>121364367.456535</v>
      </c>
      <c r="J2171" s="10">
        <v>369.69606273558202</v>
      </c>
      <c r="K2171" s="10">
        <v>166.006139313365</v>
      </c>
      <c r="L2171" s="10" t="s">
        <v>13</v>
      </c>
      <c r="M2171" s="10" t="s">
        <v>14</v>
      </c>
    </row>
    <row r="2172" spans="1:13" x14ac:dyDescent="0.25">
      <c r="A2172" s="4" t="s">
        <v>6426</v>
      </c>
      <c r="B2172" s="9">
        <v>9626</v>
      </c>
      <c r="C2172" s="9" t="s">
        <v>6427</v>
      </c>
      <c r="D2172" s="9" t="s">
        <v>6428</v>
      </c>
      <c r="E2172" s="10">
        <v>56769.68</v>
      </c>
      <c r="F2172" s="10">
        <v>60000406.546357401</v>
      </c>
      <c r="G2172" s="10">
        <v>59764991.777024098</v>
      </c>
      <c r="H2172" s="16">
        <v>3.93900780931311E-3</v>
      </c>
      <c r="I2172" s="10">
        <v>235414.76933323601</v>
      </c>
      <c r="J2172" s="10">
        <v>1056.90936687255</v>
      </c>
      <c r="K2172" s="10">
        <v>1052.76252705712</v>
      </c>
      <c r="L2172" s="10" t="s">
        <v>27</v>
      </c>
      <c r="M2172" s="10" t="s">
        <v>71</v>
      </c>
    </row>
    <row r="2173" spans="1:13" x14ac:dyDescent="0.25">
      <c r="A2173" s="4" t="s">
        <v>6429</v>
      </c>
      <c r="B2173" s="9">
        <v>9628</v>
      </c>
      <c r="C2173" s="9" t="s">
        <v>6430</v>
      </c>
      <c r="D2173" s="9" t="s">
        <v>6431</v>
      </c>
      <c r="E2173" s="10">
        <v>50667.09</v>
      </c>
      <c r="F2173" s="10">
        <v>48879085.411806002</v>
      </c>
      <c r="G2173" s="10">
        <v>44983851.4379142</v>
      </c>
      <c r="H2173" s="16">
        <v>8.6591829053763295E-2</v>
      </c>
      <c r="I2173" s="10">
        <v>3895233.9738917602</v>
      </c>
      <c r="J2173" s="10">
        <v>964.71073061046104</v>
      </c>
      <c r="K2173" s="10">
        <v>887.83175504877499</v>
      </c>
      <c r="L2173" s="10" t="s">
        <v>27</v>
      </c>
      <c r="M2173" s="10" t="s">
        <v>14</v>
      </c>
    </row>
    <row r="2174" spans="1:13" x14ac:dyDescent="0.25">
      <c r="A2174" s="4" t="s">
        <v>6432</v>
      </c>
      <c r="B2174" s="9">
        <v>9629</v>
      </c>
      <c r="C2174" s="9" t="s">
        <v>6433</v>
      </c>
      <c r="D2174" s="9" t="s">
        <v>6434</v>
      </c>
      <c r="E2174" s="10">
        <v>388.14</v>
      </c>
      <c r="F2174" s="10">
        <v>163168.879896</v>
      </c>
      <c r="G2174" s="10">
        <v>229235.70434683</v>
      </c>
      <c r="H2174" s="16">
        <v>-0.28820477437873998</v>
      </c>
      <c r="I2174" s="10">
        <v>-66066.824450829605</v>
      </c>
      <c r="J2174" s="10">
        <v>420.38666433761</v>
      </c>
      <c r="K2174" s="10">
        <v>590.60056769936</v>
      </c>
      <c r="L2174" s="10" t="s">
        <v>27</v>
      </c>
      <c r="M2174" s="10" t="s">
        <v>71</v>
      </c>
    </row>
    <row r="2175" spans="1:13" x14ac:dyDescent="0.25">
      <c r="A2175" s="4" t="s">
        <v>6435</v>
      </c>
      <c r="B2175" s="9">
        <v>9630</v>
      </c>
      <c r="C2175" s="9" t="s">
        <v>6436</v>
      </c>
      <c r="D2175" s="9" t="s">
        <v>6437</v>
      </c>
      <c r="E2175" s="10">
        <v>4227.49</v>
      </c>
      <c r="F2175" s="10">
        <v>1423776.9876941401</v>
      </c>
      <c r="G2175" s="10">
        <v>837706.43990758294</v>
      </c>
      <c r="H2175" s="16">
        <v>0.69961327723732603</v>
      </c>
      <c r="I2175" s="10">
        <v>586070.547786557</v>
      </c>
      <c r="J2175" s="10">
        <v>336.79014916514001</v>
      </c>
      <c r="K2175" s="10">
        <v>198.15692997679099</v>
      </c>
      <c r="L2175" s="10" t="s">
        <v>88</v>
      </c>
      <c r="M2175" s="10" t="s">
        <v>14</v>
      </c>
    </row>
    <row r="2176" spans="1:13" x14ac:dyDescent="0.25">
      <c r="A2176" s="4" t="s">
        <v>6438</v>
      </c>
      <c r="B2176" s="9">
        <v>9631</v>
      </c>
      <c r="C2176" s="9" t="s">
        <v>6439</v>
      </c>
      <c r="D2176" s="9" t="s">
        <v>6440</v>
      </c>
      <c r="E2176" s="10">
        <v>726155.98</v>
      </c>
      <c r="F2176" s="10">
        <v>120024300.393075</v>
      </c>
      <c r="G2176" s="10">
        <v>122865183.17594901</v>
      </c>
      <c r="H2176" s="16">
        <v>-2.3121951308258601E-2</v>
      </c>
      <c r="I2176" s="10">
        <v>-2840882.7828745702</v>
      </c>
      <c r="J2176" s="10">
        <v>165.28721610620701</v>
      </c>
      <c r="K2176" s="10">
        <v>169.19943725582101</v>
      </c>
      <c r="L2176" s="10" t="s">
        <v>27</v>
      </c>
      <c r="M2176" s="10" t="s">
        <v>297</v>
      </c>
    </row>
    <row r="2177" spans="1:13" x14ac:dyDescent="0.25">
      <c r="A2177" s="4" t="s">
        <v>6441</v>
      </c>
      <c r="B2177" s="9">
        <v>9632</v>
      </c>
      <c r="C2177" s="9" t="s">
        <v>6442</v>
      </c>
      <c r="D2177" s="9" t="s">
        <v>6443</v>
      </c>
      <c r="E2177" s="10">
        <v>155442.76</v>
      </c>
      <c r="F2177" s="10">
        <v>20398395.756742101</v>
      </c>
      <c r="G2177" s="10">
        <v>16277201.5997009</v>
      </c>
      <c r="H2177" s="16">
        <v>0.25318812523135698</v>
      </c>
      <c r="I2177" s="10">
        <v>4121194.1570411199</v>
      </c>
      <c r="J2177" s="10">
        <v>131.227699229878</v>
      </c>
      <c r="K2177" s="10">
        <v>104.715083543942</v>
      </c>
      <c r="L2177" s="10" t="s">
        <v>27</v>
      </c>
      <c r="M2177" s="10" t="s">
        <v>84</v>
      </c>
    </row>
    <row r="2178" spans="1:13" x14ac:dyDescent="0.25">
      <c r="A2178" s="4" t="s">
        <v>6444</v>
      </c>
      <c r="B2178" s="9">
        <v>9633</v>
      </c>
      <c r="C2178" s="9" t="s">
        <v>6445</v>
      </c>
      <c r="D2178" s="9" t="s">
        <v>6446</v>
      </c>
      <c r="E2178" s="10">
        <v>4858.26</v>
      </c>
      <c r="F2178" s="10">
        <v>395588.1468861</v>
      </c>
      <c r="G2178" s="10">
        <v>340425.11809428502</v>
      </c>
      <c r="H2178" s="16">
        <v>0.16204159405339899</v>
      </c>
      <c r="I2178" s="10">
        <v>55163.028791814599</v>
      </c>
      <c r="J2178" s="10">
        <v>81.425890521729997</v>
      </c>
      <c r="K2178" s="10">
        <v>70.071407889714706</v>
      </c>
      <c r="L2178" s="10" t="s">
        <v>27</v>
      </c>
      <c r="M2178" s="10" t="s">
        <v>43</v>
      </c>
    </row>
    <row r="2179" spans="1:13" x14ac:dyDescent="0.25">
      <c r="A2179" s="4" t="str">
        <f>CONCATENATE(B2179,C2179)</f>
        <v>D11D11</v>
      </c>
      <c r="B2179" s="11" t="s">
        <v>6451</v>
      </c>
      <c r="C2179" s="15" t="s">
        <v>6451</v>
      </c>
      <c r="D2179" s="9" t="s">
        <v>6450</v>
      </c>
      <c r="E2179" s="10">
        <v>122030.66</v>
      </c>
      <c r="F2179" s="10">
        <v>31163189.5754155</v>
      </c>
      <c r="G2179" s="10">
        <v>28323668.327111099</v>
      </c>
      <c r="H2179" s="16">
        <v>0.100252594950293</v>
      </c>
      <c r="I2179" s="10">
        <v>2839521.2483043098</v>
      </c>
      <c r="J2179" s="10">
        <v>255.37180226195201</v>
      </c>
      <c r="K2179" s="10">
        <v>232.10288567734599</v>
      </c>
      <c r="L2179" s="10" t="s">
        <v>88</v>
      </c>
      <c r="M2179" s="10" t="s">
        <v>43</v>
      </c>
    </row>
    <row r="2180" spans="1:13" x14ac:dyDescent="0.25">
      <c r="A2180" s="4" t="str">
        <f>CONCATENATE(B2180,C2180)</f>
        <v>D24D24</v>
      </c>
      <c r="B2180" s="11" t="s">
        <v>6452</v>
      </c>
      <c r="C2180" s="15" t="s">
        <v>6452</v>
      </c>
      <c r="D2180" s="9" t="s">
        <v>6453</v>
      </c>
      <c r="E2180" s="10">
        <v>1710.66</v>
      </c>
      <c r="F2180" s="10">
        <v>909713.64993345004</v>
      </c>
      <c r="G2180" s="10">
        <v>554985.01881500904</v>
      </c>
      <c r="H2180" s="16">
        <v>0.63916793984069797</v>
      </c>
      <c r="I2180" s="10">
        <v>354728.631118441</v>
      </c>
      <c r="J2180" s="10">
        <v>531.79103383106496</v>
      </c>
      <c r="K2180" s="10">
        <v>324.42742497925298</v>
      </c>
      <c r="L2180" s="10" t="s">
        <v>27</v>
      </c>
      <c r="M2180" s="10" t="s">
        <v>206</v>
      </c>
    </row>
    <row r="2181" spans="1:13" x14ac:dyDescent="0.25">
      <c r="A2181" s="4"/>
      <c r="B2181" s="4"/>
      <c r="C2181" s="4"/>
      <c r="D2181" s="4"/>
      <c r="E2181" s="5"/>
      <c r="F2181" s="5"/>
      <c r="G2181" s="5"/>
      <c r="H2181" s="6"/>
      <c r="I2181" s="5"/>
      <c r="J2181" s="5"/>
      <c r="K2181" s="5"/>
      <c r="L2181" s="5"/>
      <c r="M2181" s="5"/>
    </row>
    <row r="2182" spans="1:13" x14ac:dyDescent="0.25">
      <c r="A2182" s="4"/>
      <c r="B2182" s="4"/>
      <c r="C2182" s="4"/>
      <c r="D2182" s="4"/>
      <c r="E2182" s="5"/>
      <c r="F2182" s="5"/>
      <c r="G2182" s="5"/>
      <c r="H2182" s="6"/>
      <c r="I2182" s="5"/>
      <c r="J2182" s="5"/>
      <c r="K2182" s="5"/>
      <c r="L2182" s="5"/>
      <c r="M2182" s="5"/>
    </row>
    <row r="2183" spans="1:13" x14ac:dyDescent="0.25">
      <c r="A2183" s="4"/>
      <c r="B2183" s="4"/>
      <c r="C2183" s="4"/>
      <c r="D2183" s="4"/>
      <c r="E2183" s="5"/>
      <c r="F2183" s="5"/>
      <c r="G2183" s="5"/>
      <c r="H2183" s="6"/>
      <c r="I2183" s="5"/>
      <c r="J2183" s="5"/>
      <c r="K2183" s="5"/>
      <c r="L2183" s="5"/>
      <c r="M2183" s="5"/>
    </row>
    <row r="2184" spans="1:13" x14ac:dyDescent="0.25">
      <c r="A2184" s="4"/>
      <c r="B2184" s="4"/>
      <c r="C2184" s="4"/>
      <c r="D2184" s="4"/>
      <c r="E2184" s="5"/>
      <c r="F2184" s="5"/>
      <c r="G2184" s="5"/>
      <c r="H2184" s="6"/>
      <c r="I2184" s="5"/>
      <c r="J2184" s="5"/>
      <c r="K2184" s="5"/>
      <c r="L2184" s="5"/>
      <c r="M2184" s="5"/>
    </row>
    <row r="2185" spans="1:13" x14ac:dyDescent="0.25">
      <c r="A2185" s="4"/>
      <c r="B2185" s="4"/>
      <c r="C2185" s="4"/>
      <c r="D2185" s="4"/>
      <c r="E2185" s="5"/>
      <c r="F2185" s="5"/>
      <c r="G2185" s="5"/>
      <c r="H2185" s="6"/>
      <c r="I2185" s="5"/>
      <c r="J2185" s="5"/>
      <c r="K2185" s="5"/>
      <c r="L2185" s="5"/>
      <c r="M2185" s="5"/>
    </row>
    <row r="2186" spans="1:13" x14ac:dyDescent="0.25">
      <c r="A2186" s="4"/>
      <c r="B2186" s="4"/>
      <c r="C2186" s="4"/>
      <c r="D2186" s="4"/>
      <c r="E2186" s="5"/>
      <c r="F2186" s="5"/>
      <c r="G2186" s="5"/>
      <c r="H2186" s="6"/>
      <c r="I2186" s="5"/>
      <c r="J2186" s="5"/>
      <c r="K2186" s="5"/>
      <c r="L2186" s="5"/>
      <c r="M2186" s="5"/>
    </row>
    <row r="2187" spans="1:13" x14ac:dyDescent="0.25">
      <c r="A2187" s="4"/>
      <c r="B2187" s="4"/>
      <c r="C2187" s="4"/>
      <c r="D2187" s="4"/>
      <c r="E2187" s="5"/>
      <c r="F2187" s="5"/>
      <c r="G2187" s="5"/>
      <c r="H2187" s="6"/>
      <c r="I2187" s="5"/>
      <c r="J2187" s="5"/>
      <c r="K2187" s="5"/>
      <c r="L2187" s="5"/>
      <c r="M2187" s="5"/>
    </row>
    <row r="2188" spans="1:13" x14ac:dyDescent="0.25">
      <c r="A2188" s="4"/>
      <c r="B2188" s="4"/>
      <c r="C2188" s="4"/>
      <c r="D2188" s="4"/>
      <c r="E2188" s="5"/>
      <c r="F2188" s="5"/>
      <c r="G2188" s="5"/>
      <c r="H2188" s="6"/>
      <c r="I2188" s="5"/>
      <c r="J2188" s="5"/>
      <c r="K2188" s="5"/>
      <c r="L2188" s="5"/>
      <c r="M2188" s="5"/>
    </row>
    <row r="2189" spans="1:13" x14ac:dyDescent="0.25">
      <c r="A2189" s="4"/>
      <c r="B2189" s="4"/>
      <c r="C2189" s="4"/>
      <c r="D2189" s="4"/>
      <c r="E2189" s="5"/>
      <c r="F2189" s="5"/>
      <c r="G2189" s="5"/>
      <c r="H2189" s="6"/>
      <c r="I2189" s="5"/>
      <c r="J2189" s="5"/>
      <c r="K2189" s="5"/>
      <c r="L2189" s="5"/>
      <c r="M2189" s="5"/>
    </row>
    <row r="2190" spans="1:13" x14ac:dyDescent="0.25">
      <c r="A2190" s="4"/>
      <c r="B2190" s="4"/>
      <c r="C2190" s="4"/>
      <c r="D2190" s="4"/>
      <c r="E2190" s="5"/>
      <c r="F2190" s="5"/>
      <c r="G2190" s="5"/>
      <c r="H2190" s="6"/>
      <c r="I2190" s="5"/>
      <c r="J2190" s="5"/>
      <c r="K2190" s="5"/>
      <c r="L2190" s="5"/>
      <c r="M2190" s="5"/>
    </row>
    <row r="2191" spans="1:13" x14ac:dyDescent="0.25">
      <c r="A2191" s="4"/>
      <c r="B2191" s="4"/>
      <c r="C2191" s="4"/>
      <c r="D2191" s="4"/>
      <c r="E2191" s="5"/>
      <c r="F2191" s="5"/>
      <c r="G2191" s="5"/>
      <c r="H2191" s="6"/>
      <c r="I2191" s="5"/>
      <c r="J2191" s="5"/>
      <c r="K2191" s="5"/>
      <c r="L2191" s="5"/>
      <c r="M2191" s="5"/>
    </row>
    <row r="2192" spans="1:13" x14ac:dyDescent="0.25">
      <c r="A2192" s="4"/>
      <c r="B2192" s="4"/>
      <c r="C2192" s="4"/>
      <c r="D2192" s="4"/>
      <c r="E2192" s="5"/>
      <c r="F2192" s="5"/>
      <c r="G2192" s="5"/>
      <c r="H2192" s="6"/>
      <c r="I2192" s="5"/>
      <c r="J2192" s="5"/>
      <c r="K2192" s="5"/>
      <c r="L2192" s="5"/>
      <c r="M2192" s="5"/>
    </row>
    <row r="2193" spans="1:13" x14ac:dyDescent="0.25">
      <c r="A2193" s="4"/>
      <c r="B2193" s="4"/>
      <c r="C2193" s="4"/>
      <c r="D2193" s="4"/>
      <c r="E2193" s="5"/>
      <c r="F2193" s="5"/>
      <c r="G2193" s="5"/>
      <c r="H2193" s="6"/>
      <c r="I2193" s="5"/>
      <c r="J2193" s="5"/>
      <c r="K2193" s="5"/>
      <c r="L2193" s="5"/>
      <c r="M2193" s="5"/>
    </row>
    <row r="2194" spans="1:13" x14ac:dyDescent="0.25">
      <c r="A2194" s="4"/>
      <c r="B2194" s="4"/>
      <c r="C2194" s="4"/>
      <c r="D2194" s="4"/>
      <c r="E2194" s="5"/>
      <c r="F2194" s="5"/>
      <c r="G2194" s="5"/>
      <c r="H2194" s="6"/>
      <c r="I2194" s="5"/>
      <c r="J2194" s="5"/>
      <c r="K2194" s="5"/>
      <c r="L2194" s="5"/>
      <c r="M2194" s="5"/>
    </row>
    <row r="2195" spans="1:13" x14ac:dyDescent="0.25">
      <c r="A2195" s="4"/>
      <c r="B2195" s="4"/>
      <c r="C2195" s="4"/>
      <c r="D2195" s="4"/>
      <c r="E2195" s="5"/>
      <c r="F2195" s="5"/>
      <c r="G2195" s="5"/>
      <c r="H2195" s="6"/>
      <c r="I2195" s="5"/>
      <c r="J2195" s="5"/>
      <c r="K2195" s="5"/>
      <c r="L2195" s="5"/>
      <c r="M2195" s="5"/>
    </row>
    <row r="2196" spans="1:13" x14ac:dyDescent="0.25">
      <c r="A2196" s="4"/>
      <c r="B2196" s="4"/>
      <c r="C2196" s="4"/>
      <c r="D2196" s="4"/>
      <c r="E2196" s="5"/>
      <c r="F2196" s="5"/>
      <c r="G2196" s="5"/>
      <c r="H2196" s="6"/>
      <c r="I2196" s="5"/>
      <c r="J2196" s="5"/>
      <c r="K2196" s="5"/>
      <c r="L2196" s="5"/>
      <c r="M2196" s="5"/>
    </row>
    <row r="2197" spans="1:13" x14ac:dyDescent="0.25">
      <c r="A2197" s="4"/>
      <c r="B2197" s="4"/>
      <c r="C2197" s="4"/>
      <c r="D2197" s="4"/>
      <c r="E2197" s="5"/>
      <c r="F2197" s="5"/>
      <c r="G2197" s="5"/>
      <c r="H2197" s="6"/>
      <c r="I2197" s="5"/>
      <c r="J2197" s="5"/>
      <c r="K2197" s="5"/>
      <c r="L2197" s="5"/>
      <c r="M2197" s="5"/>
    </row>
    <row r="2198" spans="1:13" x14ac:dyDescent="0.25">
      <c r="A2198" s="4"/>
      <c r="B2198" s="4"/>
      <c r="C2198" s="4"/>
      <c r="D2198" s="4"/>
      <c r="E2198" s="5"/>
      <c r="F2198" s="5"/>
      <c r="G2198" s="5"/>
      <c r="H2198" s="6"/>
      <c r="I2198" s="5"/>
      <c r="J2198" s="5"/>
      <c r="K2198" s="5"/>
      <c r="L2198" s="5"/>
      <c r="M2198" s="5"/>
    </row>
    <row r="2199" spans="1:13" x14ac:dyDescent="0.25">
      <c r="A2199" s="4"/>
      <c r="B2199" s="4"/>
      <c r="C2199" s="4"/>
      <c r="D2199" s="4"/>
      <c r="E2199" s="5"/>
      <c r="F2199" s="5"/>
      <c r="G2199" s="5"/>
      <c r="H2199" s="6"/>
      <c r="I2199" s="5"/>
      <c r="J2199" s="5"/>
      <c r="K2199" s="5"/>
      <c r="L2199" s="5"/>
      <c r="M2199" s="5"/>
    </row>
    <row r="2200" spans="1:13" x14ac:dyDescent="0.25">
      <c r="A2200" s="4"/>
      <c r="B2200" s="4"/>
      <c r="C2200" s="4"/>
      <c r="D2200" s="4"/>
      <c r="E2200" s="5"/>
      <c r="F2200" s="5"/>
      <c r="G2200" s="5"/>
      <c r="H2200" s="6"/>
      <c r="I2200" s="5"/>
      <c r="J2200" s="5"/>
      <c r="K2200" s="5"/>
      <c r="L2200" s="5"/>
      <c r="M2200" s="5"/>
    </row>
    <row r="2201" spans="1:13" x14ac:dyDescent="0.25">
      <c r="A2201" s="4"/>
      <c r="B2201" s="4"/>
      <c r="C2201" s="4"/>
      <c r="D2201" s="4"/>
      <c r="E2201" s="5"/>
      <c r="F2201" s="5"/>
      <c r="G2201" s="5"/>
      <c r="H2201" s="6"/>
      <c r="I2201" s="5"/>
      <c r="J2201" s="5"/>
      <c r="K2201" s="5"/>
      <c r="L2201" s="5"/>
      <c r="M2201" s="5"/>
    </row>
    <row r="2202" spans="1:13" x14ac:dyDescent="0.25">
      <c r="A2202" s="4"/>
      <c r="B2202" s="4"/>
      <c r="C2202" s="4"/>
      <c r="D2202" s="4"/>
      <c r="E2202" s="5"/>
      <c r="F2202" s="5"/>
      <c r="G2202" s="5"/>
      <c r="H2202" s="6"/>
      <c r="I2202" s="5"/>
      <c r="J2202" s="5"/>
      <c r="K2202" s="5"/>
      <c r="L2202" s="5"/>
      <c r="M2202" s="5"/>
    </row>
    <row r="2203" spans="1:13" x14ac:dyDescent="0.25">
      <c r="A2203" s="4"/>
      <c r="B2203" s="4"/>
      <c r="C2203" s="4"/>
      <c r="D2203" s="4"/>
      <c r="E2203" s="5"/>
      <c r="F2203" s="5"/>
      <c r="G2203" s="5"/>
      <c r="H2203" s="6"/>
      <c r="I2203" s="5"/>
      <c r="J2203" s="5"/>
      <c r="K2203" s="5"/>
      <c r="L2203" s="5"/>
      <c r="M2203" s="5"/>
    </row>
    <row r="2204" spans="1:13" x14ac:dyDescent="0.25">
      <c r="A2204" s="4"/>
      <c r="B2204" s="4"/>
      <c r="C2204" s="4"/>
      <c r="D2204" s="4"/>
      <c r="E2204" s="5"/>
      <c r="F2204" s="5"/>
      <c r="G2204" s="5"/>
      <c r="H2204" s="6"/>
      <c r="I2204" s="5"/>
      <c r="J2204" s="5"/>
      <c r="K2204" s="5"/>
      <c r="L2204" s="5"/>
      <c r="M2204" s="5"/>
    </row>
    <row r="2205" spans="1:13" x14ac:dyDescent="0.25">
      <c r="A2205" s="4"/>
      <c r="B2205" s="4"/>
      <c r="C2205" s="4"/>
      <c r="D2205" s="4"/>
      <c r="E2205" s="5"/>
      <c r="F2205" s="5"/>
      <c r="G2205" s="5"/>
      <c r="H2205" s="6"/>
      <c r="I2205" s="5"/>
      <c r="J2205" s="5"/>
      <c r="K2205" s="5"/>
      <c r="L2205" s="5"/>
      <c r="M2205" s="5"/>
    </row>
    <row r="2206" spans="1:13" x14ac:dyDescent="0.25">
      <c r="A2206" s="4"/>
      <c r="B2206" s="4"/>
      <c r="C2206" s="4"/>
      <c r="D2206" s="4"/>
      <c r="E2206" s="5"/>
      <c r="F2206" s="5"/>
      <c r="G2206" s="5"/>
      <c r="H2206" s="6"/>
      <c r="I2206" s="5"/>
      <c r="J2206" s="5"/>
      <c r="K2206" s="5"/>
      <c r="L2206" s="5"/>
      <c r="M2206" s="5"/>
    </row>
    <row r="2207" spans="1:13" x14ac:dyDescent="0.25">
      <c r="A2207" s="4"/>
      <c r="B2207" s="4"/>
      <c r="C2207" s="4"/>
      <c r="D2207" s="4"/>
      <c r="E2207" s="5"/>
      <c r="F2207" s="5"/>
      <c r="G2207" s="5"/>
      <c r="H2207" s="6"/>
      <c r="I2207" s="5"/>
      <c r="J2207" s="5"/>
      <c r="K2207" s="5"/>
      <c r="L2207" s="5"/>
      <c r="M2207" s="5"/>
    </row>
    <row r="2208" spans="1:13" x14ac:dyDescent="0.25">
      <c r="A2208" s="4"/>
      <c r="B2208" s="4"/>
      <c r="C2208" s="4"/>
      <c r="D2208" s="4"/>
      <c r="E2208" s="5"/>
      <c r="F2208" s="5"/>
      <c r="G2208" s="5"/>
      <c r="H2208" s="6"/>
      <c r="I2208" s="5"/>
      <c r="J2208" s="5"/>
      <c r="K2208" s="5"/>
      <c r="L2208" s="5"/>
      <c r="M2208" s="5"/>
    </row>
    <row r="2209" spans="1:13" x14ac:dyDescent="0.25">
      <c r="A2209" s="4"/>
      <c r="B2209" s="4"/>
      <c r="C2209" s="4"/>
      <c r="D2209" s="4"/>
      <c r="E2209" s="5"/>
      <c r="F2209" s="5"/>
      <c r="G2209" s="5"/>
      <c r="H2209" s="6"/>
      <c r="I2209" s="5"/>
      <c r="J2209" s="5"/>
      <c r="K2209" s="5"/>
      <c r="L2209" s="5"/>
      <c r="M2209" s="5"/>
    </row>
    <row r="2210" spans="1:13" x14ac:dyDescent="0.25">
      <c r="A2210" s="4"/>
      <c r="B2210" s="4"/>
      <c r="C2210" s="4"/>
      <c r="D2210" s="4"/>
      <c r="E2210" s="5"/>
      <c r="F2210" s="5"/>
      <c r="G2210" s="5"/>
      <c r="H2210" s="6"/>
      <c r="I2210" s="5"/>
      <c r="J2210" s="5"/>
      <c r="K2210" s="5"/>
      <c r="L2210" s="5"/>
      <c r="M2210" s="5"/>
    </row>
    <row r="2211" spans="1:13" x14ac:dyDescent="0.25">
      <c r="A2211" s="4"/>
      <c r="B2211" s="4"/>
      <c r="C2211" s="4"/>
      <c r="D2211" s="4"/>
      <c r="E2211" s="5"/>
      <c r="F2211" s="5"/>
      <c r="G2211" s="5"/>
      <c r="H2211" s="6"/>
      <c r="I2211" s="5"/>
      <c r="J2211" s="5"/>
      <c r="K2211" s="5"/>
      <c r="L2211" s="5"/>
      <c r="M2211" s="5"/>
    </row>
    <row r="2212" spans="1:13" x14ac:dyDescent="0.25">
      <c r="A2212" s="4"/>
      <c r="B2212" s="4"/>
      <c r="C2212" s="4"/>
      <c r="D2212" s="4"/>
      <c r="E2212" s="5"/>
      <c r="F2212" s="5"/>
      <c r="G2212" s="5"/>
      <c r="H2212" s="6"/>
      <c r="I2212" s="5"/>
      <c r="J2212" s="5"/>
      <c r="K2212" s="5"/>
      <c r="L2212" s="5"/>
      <c r="M2212" s="5"/>
    </row>
    <row r="2213" spans="1:13" x14ac:dyDescent="0.25">
      <c r="A2213" s="4"/>
      <c r="B2213" s="4"/>
      <c r="C2213" s="4"/>
      <c r="D2213" s="4"/>
      <c r="E2213" s="5"/>
      <c r="F2213" s="5"/>
      <c r="G2213" s="5"/>
      <c r="H2213" s="6"/>
      <c r="I2213" s="5"/>
      <c r="J2213" s="5"/>
      <c r="K2213" s="5"/>
      <c r="L2213" s="5"/>
      <c r="M2213" s="5"/>
    </row>
    <row r="2214" spans="1:13" x14ac:dyDescent="0.25">
      <c r="A2214" s="4"/>
      <c r="B2214" s="4"/>
      <c r="C2214" s="4"/>
      <c r="D2214" s="4"/>
      <c r="E2214" s="5"/>
      <c r="F2214" s="5"/>
      <c r="G2214" s="5"/>
      <c r="H2214" s="6"/>
      <c r="I2214" s="5"/>
      <c r="J2214" s="5"/>
      <c r="K2214" s="5"/>
      <c r="L2214" s="5"/>
      <c r="M2214" s="5"/>
    </row>
    <row r="2215" spans="1:13" x14ac:dyDescent="0.25">
      <c r="A2215" s="4"/>
      <c r="B2215" s="4"/>
      <c r="C2215" s="4"/>
      <c r="D2215" s="4"/>
      <c r="E2215" s="5"/>
      <c r="F2215" s="5"/>
      <c r="G2215" s="5"/>
      <c r="H2215" s="6"/>
      <c r="I2215" s="5"/>
      <c r="J2215" s="5"/>
      <c r="K2215" s="5"/>
      <c r="L2215" s="5"/>
      <c r="M2215" s="5"/>
    </row>
    <row r="2216" spans="1:13" x14ac:dyDescent="0.25">
      <c r="A2216" s="4"/>
      <c r="B2216" s="4"/>
      <c r="C2216" s="4"/>
      <c r="D2216" s="4"/>
      <c r="E2216" s="5"/>
      <c r="F2216" s="5"/>
      <c r="G2216" s="5"/>
      <c r="H2216" s="6"/>
      <c r="I2216" s="5"/>
      <c r="J2216" s="5"/>
      <c r="K2216" s="5"/>
      <c r="L2216" s="5"/>
      <c r="M2216" s="5"/>
    </row>
    <row r="2217" spans="1:13" x14ac:dyDescent="0.25">
      <c r="A2217" s="4"/>
      <c r="B2217" s="4"/>
      <c r="C2217" s="4"/>
      <c r="D2217" s="4"/>
      <c r="E2217" s="5"/>
      <c r="F2217" s="5"/>
      <c r="G2217" s="5"/>
      <c r="H2217" s="6"/>
      <c r="I2217" s="5"/>
      <c r="J2217" s="5"/>
      <c r="K2217" s="5"/>
      <c r="L2217" s="5"/>
      <c r="M2217" s="5"/>
    </row>
    <row r="2218" spans="1:13" x14ac:dyDescent="0.25">
      <c r="A2218" s="4"/>
      <c r="B2218" s="4"/>
      <c r="C2218" s="4"/>
      <c r="D2218" s="4"/>
      <c r="E2218" s="5"/>
      <c r="F2218" s="5"/>
      <c r="G2218" s="5"/>
      <c r="H2218" s="6"/>
      <c r="I2218" s="5"/>
      <c r="J2218" s="5"/>
      <c r="K2218" s="5"/>
      <c r="L2218" s="5"/>
      <c r="M2218" s="5"/>
    </row>
    <row r="2219" spans="1:13" x14ac:dyDescent="0.25">
      <c r="A2219" s="4"/>
      <c r="B2219" s="4"/>
      <c r="C2219" s="4"/>
      <c r="D2219" s="4"/>
      <c r="E2219" s="5"/>
      <c r="F2219" s="5"/>
      <c r="G2219" s="5"/>
      <c r="H2219" s="6"/>
      <c r="I2219" s="5"/>
      <c r="J2219" s="5"/>
      <c r="K2219" s="5"/>
      <c r="L2219" s="5"/>
      <c r="M2219" s="5"/>
    </row>
    <row r="2220" spans="1:13" x14ac:dyDescent="0.25">
      <c r="A2220" s="4"/>
      <c r="B2220" s="4"/>
      <c r="C2220" s="4"/>
      <c r="D2220" s="4"/>
      <c r="E2220" s="5"/>
      <c r="F2220" s="5"/>
      <c r="G2220" s="5"/>
      <c r="H2220" s="6"/>
      <c r="I2220" s="5"/>
      <c r="J2220" s="5"/>
      <c r="K2220" s="5"/>
      <c r="L2220" s="5"/>
      <c r="M2220" s="5"/>
    </row>
    <row r="2221" spans="1:13" x14ac:dyDescent="0.25">
      <c r="A2221" s="4"/>
      <c r="B2221" s="4"/>
      <c r="C2221" s="4"/>
      <c r="D2221" s="4"/>
      <c r="E2221" s="5"/>
      <c r="F2221" s="5"/>
      <c r="G2221" s="5"/>
      <c r="H2221" s="6"/>
      <c r="I2221" s="5"/>
      <c r="J2221" s="5"/>
      <c r="K2221" s="5"/>
      <c r="L2221" s="5"/>
      <c r="M2221" s="5"/>
    </row>
    <row r="2222" spans="1:13" x14ac:dyDescent="0.25">
      <c r="A2222" s="4"/>
      <c r="B2222" s="4"/>
      <c r="C2222" s="4"/>
      <c r="D2222" s="4"/>
      <c r="E2222" s="5"/>
      <c r="F2222" s="5"/>
      <c r="G2222" s="5"/>
      <c r="H2222" s="6"/>
      <c r="I2222" s="5"/>
      <c r="J2222" s="5"/>
      <c r="K2222" s="5"/>
      <c r="L2222" s="5"/>
      <c r="M2222" s="5"/>
    </row>
    <row r="2223" spans="1:13" x14ac:dyDescent="0.25">
      <c r="A2223" s="4"/>
      <c r="B2223" s="4"/>
      <c r="C2223" s="4"/>
      <c r="D2223" s="4"/>
      <c r="E2223" s="5"/>
      <c r="F2223" s="5"/>
      <c r="G2223" s="5"/>
      <c r="H2223" s="6"/>
      <c r="I2223" s="5"/>
      <c r="J2223" s="5"/>
      <c r="K2223" s="5"/>
      <c r="L2223" s="5"/>
      <c r="M2223" s="5"/>
    </row>
    <row r="2224" spans="1:13" x14ac:dyDescent="0.25">
      <c r="A2224" s="4"/>
      <c r="B2224" s="4"/>
      <c r="C2224" s="4"/>
      <c r="D2224" s="4"/>
      <c r="E2224" s="5"/>
      <c r="F2224" s="5"/>
      <c r="G2224" s="5"/>
      <c r="H2224" s="6"/>
      <c r="I2224" s="5"/>
      <c r="J2224" s="5"/>
      <c r="K2224" s="5"/>
      <c r="L2224" s="5"/>
      <c r="M2224" s="5"/>
    </row>
    <row r="2225" spans="1:13" x14ac:dyDescent="0.25">
      <c r="A2225" s="4"/>
      <c r="B2225" s="4"/>
      <c r="C2225" s="4"/>
      <c r="D2225" s="4"/>
      <c r="E2225" s="5"/>
      <c r="F2225" s="5"/>
      <c r="G2225" s="5"/>
      <c r="H2225" s="6"/>
      <c r="I2225" s="5"/>
      <c r="J2225" s="5"/>
      <c r="K2225" s="5"/>
      <c r="L2225" s="5"/>
      <c r="M2225" s="5"/>
    </row>
    <row r="2226" spans="1:13" x14ac:dyDescent="0.25">
      <c r="A2226" s="4"/>
      <c r="B2226" s="4"/>
      <c r="C2226" s="4"/>
      <c r="D2226" s="4"/>
      <c r="E2226" s="5"/>
      <c r="F2226" s="5"/>
      <c r="G2226" s="5"/>
      <c r="H2226" s="6"/>
      <c r="I2226" s="5"/>
      <c r="J2226" s="5"/>
      <c r="K2226" s="5"/>
      <c r="L2226" s="5"/>
      <c r="M2226" s="5"/>
    </row>
    <row r="2227" spans="1:13" x14ac:dyDescent="0.25">
      <c r="A2227" s="4"/>
      <c r="B2227" s="4"/>
      <c r="C2227" s="4"/>
      <c r="D2227" s="4"/>
      <c r="E2227" s="5"/>
      <c r="F2227" s="5"/>
      <c r="G2227" s="5"/>
      <c r="H2227" s="6"/>
      <c r="I2227" s="5"/>
      <c r="J2227" s="5"/>
      <c r="K2227" s="5"/>
      <c r="L2227" s="5"/>
      <c r="M2227" s="5"/>
    </row>
    <row r="2228" spans="1:13" x14ac:dyDescent="0.25">
      <c r="A2228" s="4"/>
      <c r="B2228" s="4"/>
      <c r="C2228" s="4"/>
      <c r="D2228" s="4"/>
      <c r="E2228" s="5"/>
      <c r="F2228" s="5"/>
      <c r="G2228" s="5"/>
      <c r="H2228" s="6"/>
      <c r="I2228" s="5"/>
      <c r="J2228" s="5"/>
      <c r="K2228" s="5"/>
      <c r="L2228" s="5"/>
      <c r="M2228" s="5"/>
    </row>
    <row r="2229" spans="1:13" x14ac:dyDescent="0.25">
      <c r="A2229" s="4"/>
      <c r="B2229" s="4"/>
      <c r="C2229" s="4"/>
      <c r="D2229" s="4"/>
      <c r="E2229" s="5"/>
      <c r="F2229" s="5"/>
      <c r="G2229" s="5"/>
      <c r="H2229" s="6"/>
      <c r="I2229" s="5"/>
      <c r="J2229" s="5"/>
      <c r="K2229" s="5"/>
      <c r="L2229" s="5"/>
      <c r="M2229" s="5"/>
    </row>
    <row r="2230" spans="1:13" x14ac:dyDescent="0.25">
      <c r="A2230" s="4"/>
      <c r="B2230" s="4"/>
      <c r="C2230" s="4"/>
      <c r="D2230" s="4"/>
      <c r="E2230" s="5"/>
      <c r="F2230" s="5"/>
      <c r="G2230" s="5"/>
      <c r="H2230" s="6"/>
      <c r="I2230" s="5"/>
      <c r="J2230" s="5"/>
      <c r="K2230" s="5"/>
      <c r="L2230" s="5"/>
      <c r="M2230" s="5"/>
    </row>
    <row r="2231" spans="1:13" x14ac:dyDescent="0.25">
      <c r="A2231" s="4"/>
      <c r="B2231" s="4"/>
      <c r="C2231" s="4"/>
      <c r="D2231" s="4"/>
      <c r="E2231" s="5"/>
      <c r="F2231" s="5"/>
      <c r="G2231" s="5"/>
      <c r="H2231" s="6"/>
      <c r="I2231" s="5"/>
      <c r="J2231" s="5"/>
      <c r="K2231" s="5"/>
      <c r="L2231" s="5"/>
      <c r="M2231" s="5"/>
    </row>
    <row r="2232" spans="1:13" x14ac:dyDescent="0.25">
      <c r="A2232" s="4"/>
      <c r="B2232" s="4"/>
      <c r="C2232" s="4"/>
      <c r="D2232" s="4"/>
      <c r="E2232" s="5"/>
      <c r="F2232" s="5"/>
      <c r="G2232" s="5"/>
      <c r="H2232" s="6"/>
      <c r="I2232" s="5"/>
      <c r="J2232" s="5"/>
      <c r="K2232" s="5"/>
      <c r="L2232" s="5"/>
      <c r="M2232" s="5"/>
    </row>
    <row r="2233" spans="1:13" x14ac:dyDescent="0.25">
      <c r="A2233" s="4"/>
      <c r="B2233" s="4"/>
      <c r="C2233" s="4"/>
      <c r="D2233" s="4"/>
      <c r="E2233" s="5"/>
      <c r="F2233" s="5"/>
      <c r="G2233" s="5"/>
      <c r="H2233" s="6"/>
      <c r="I2233" s="5"/>
      <c r="J2233" s="5"/>
      <c r="K2233" s="5"/>
      <c r="L2233" s="5"/>
      <c r="M2233" s="5"/>
    </row>
    <row r="2234" spans="1:13" x14ac:dyDescent="0.25">
      <c r="A2234" s="4"/>
      <c r="B2234" s="4"/>
      <c r="C2234" s="4"/>
      <c r="D2234" s="4"/>
      <c r="E2234" s="5"/>
      <c r="F2234" s="5"/>
      <c r="G2234" s="5"/>
      <c r="H2234" s="6"/>
      <c r="I2234" s="5"/>
      <c r="J2234" s="5"/>
      <c r="K2234" s="5"/>
      <c r="L2234" s="5"/>
      <c r="M2234" s="5"/>
    </row>
    <row r="2235" spans="1:13" x14ac:dyDescent="0.25">
      <c r="A2235" s="4"/>
      <c r="B2235" s="4"/>
      <c r="C2235" s="4"/>
      <c r="D2235" s="4"/>
      <c r="E2235" s="5"/>
      <c r="F2235" s="5"/>
      <c r="G2235" s="5"/>
      <c r="H2235" s="6"/>
      <c r="I2235" s="5"/>
      <c r="J2235" s="5"/>
      <c r="K2235" s="5"/>
      <c r="L2235" s="5"/>
      <c r="M2235" s="5"/>
    </row>
    <row r="2236" spans="1:13" x14ac:dyDescent="0.25">
      <c r="A2236" s="4"/>
      <c r="B2236" s="4"/>
      <c r="C2236" s="4"/>
      <c r="D2236" s="4"/>
      <c r="E2236" s="5"/>
      <c r="F2236" s="5"/>
      <c r="G2236" s="5"/>
      <c r="H2236" s="6"/>
      <c r="I2236" s="5"/>
      <c r="J2236" s="5"/>
      <c r="K2236" s="5"/>
      <c r="L2236" s="5"/>
      <c r="M2236" s="5"/>
    </row>
    <row r="2237" spans="1:13" x14ac:dyDescent="0.25">
      <c r="A2237" s="4"/>
      <c r="B2237" s="4"/>
      <c r="C2237" s="4"/>
      <c r="D2237" s="4"/>
      <c r="E2237" s="5"/>
      <c r="F2237" s="5"/>
      <c r="G2237" s="5"/>
      <c r="H2237" s="6"/>
      <c r="I2237" s="5"/>
      <c r="J2237" s="5"/>
      <c r="K2237" s="5"/>
      <c r="L2237" s="5"/>
      <c r="M2237" s="5"/>
    </row>
    <row r="2238" spans="1:13" x14ac:dyDescent="0.25">
      <c r="A2238" s="4"/>
      <c r="B2238" s="4"/>
      <c r="C2238" s="4"/>
      <c r="D2238" s="4"/>
      <c r="E2238" s="5"/>
      <c r="F2238" s="5"/>
      <c r="G2238" s="5"/>
      <c r="H2238" s="6"/>
      <c r="I2238" s="5"/>
      <c r="J2238" s="5"/>
      <c r="K2238" s="5"/>
      <c r="L2238" s="5"/>
      <c r="M2238" s="5"/>
    </row>
    <row r="2239" spans="1:13" x14ac:dyDescent="0.25">
      <c r="A2239" s="4"/>
      <c r="B2239" s="4"/>
      <c r="C2239" s="4"/>
      <c r="D2239" s="4"/>
      <c r="E2239" s="5"/>
      <c r="F2239" s="5"/>
      <c r="G2239" s="5"/>
      <c r="H2239" s="6"/>
      <c r="I2239" s="5"/>
      <c r="J2239" s="5"/>
      <c r="K2239" s="5"/>
      <c r="L2239" s="5"/>
      <c r="M2239" s="5"/>
    </row>
    <row r="2240" spans="1:13" x14ac:dyDescent="0.25">
      <c r="A2240" s="4"/>
      <c r="B2240" s="4"/>
      <c r="C2240" s="4"/>
      <c r="D2240" s="4"/>
      <c r="E2240" s="5"/>
      <c r="F2240" s="5"/>
      <c r="G2240" s="5"/>
      <c r="H2240" s="6"/>
      <c r="I2240" s="5"/>
      <c r="J2240" s="5"/>
      <c r="K2240" s="5"/>
      <c r="L2240" s="5"/>
      <c r="M2240" s="5"/>
    </row>
    <row r="2241" spans="1:13" x14ac:dyDescent="0.25">
      <c r="A2241" s="4"/>
      <c r="B2241" s="4"/>
      <c r="C2241" s="4"/>
      <c r="D2241" s="4"/>
      <c r="E2241" s="5"/>
      <c r="F2241" s="5"/>
      <c r="G2241" s="5"/>
      <c r="H2241" s="6"/>
      <c r="I2241" s="5"/>
      <c r="J2241" s="5"/>
      <c r="K2241" s="5"/>
      <c r="L2241" s="5"/>
      <c r="M2241" s="5"/>
    </row>
    <row r="2242" spans="1:13" x14ac:dyDescent="0.25">
      <c r="A2242" s="4"/>
      <c r="B2242" s="4"/>
      <c r="C2242" s="4"/>
      <c r="D2242" s="4"/>
      <c r="E2242" s="5"/>
      <c r="F2242" s="5"/>
      <c r="G2242" s="5"/>
      <c r="H2242" s="6"/>
      <c r="I2242" s="5"/>
      <c r="J2242" s="5"/>
      <c r="K2242" s="5"/>
      <c r="L2242" s="5"/>
      <c r="M2242" s="5"/>
    </row>
    <row r="2243" spans="1:13" x14ac:dyDescent="0.25">
      <c r="A2243" s="4"/>
      <c r="B2243" s="4"/>
      <c r="C2243" s="4"/>
      <c r="D2243" s="4"/>
      <c r="E2243" s="5"/>
      <c r="F2243" s="5"/>
      <c r="G2243" s="5"/>
      <c r="H2243" s="6"/>
      <c r="I2243" s="5"/>
      <c r="J2243" s="5"/>
      <c r="K2243" s="5"/>
      <c r="L2243" s="5"/>
      <c r="M2243" s="5"/>
    </row>
    <row r="2244" spans="1:13" x14ac:dyDescent="0.25">
      <c r="A2244" s="4"/>
      <c r="B2244" s="4"/>
      <c r="C2244" s="4"/>
      <c r="D2244" s="4"/>
      <c r="E2244" s="5"/>
      <c r="F2244" s="5"/>
      <c r="G2244" s="5"/>
      <c r="H2244" s="6"/>
      <c r="I2244" s="5"/>
      <c r="J2244" s="5"/>
      <c r="K2244" s="5"/>
      <c r="L2244" s="5"/>
      <c r="M2244" s="5"/>
    </row>
    <row r="2245" spans="1:13" x14ac:dyDescent="0.25">
      <c r="A2245" s="4"/>
      <c r="B2245" s="4"/>
      <c r="C2245" s="4"/>
      <c r="D2245" s="4"/>
      <c r="E2245" s="5"/>
      <c r="F2245" s="5"/>
      <c r="G2245" s="5"/>
      <c r="H2245" s="6"/>
      <c r="I2245" s="5"/>
      <c r="J2245" s="5"/>
      <c r="K2245" s="5"/>
      <c r="L2245" s="5"/>
      <c r="M2245" s="5"/>
    </row>
    <row r="2246" spans="1:13" x14ac:dyDescent="0.25">
      <c r="A2246" s="4"/>
      <c r="B2246" s="4"/>
      <c r="C2246" s="4"/>
      <c r="D2246" s="4"/>
      <c r="E2246" s="5"/>
      <c r="F2246" s="5"/>
      <c r="G2246" s="5"/>
      <c r="H2246" s="6"/>
      <c r="I2246" s="5"/>
      <c r="J2246" s="5"/>
      <c r="K2246" s="5"/>
      <c r="L2246" s="5"/>
      <c r="M2246" s="5"/>
    </row>
    <row r="2247" spans="1:13" x14ac:dyDescent="0.25">
      <c r="A2247" s="4"/>
      <c r="B2247" s="4"/>
      <c r="C2247" s="4"/>
      <c r="D2247" s="4"/>
      <c r="E2247" s="5"/>
      <c r="F2247" s="5"/>
      <c r="G2247" s="5"/>
      <c r="H2247" s="6"/>
      <c r="I2247" s="5"/>
      <c r="J2247" s="5"/>
      <c r="K2247" s="5"/>
      <c r="L2247" s="5"/>
      <c r="M2247" s="5"/>
    </row>
    <row r="2248" spans="1:13" x14ac:dyDescent="0.25">
      <c r="A2248" s="4"/>
      <c r="B2248" s="4"/>
      <c r="C2248" s="4"/>
      <c r="D2248" s="4"/>
      <c r="E2248" s="5"/>
      <c r="F2248" s="5"/>
      <c r="G2248" s="5"/>
      <c r="H2248" s="6"/>
      <c r="I2248" s="5"/>
      <c r="J2248" s="5"/>
      <c r="K2248" s="5"/>
      <c r="L2248" s="5"/>
      <c r="M2248" s="5"/>
    </row>
    <row r="2249" spans="1:13" x14ac:dyDescent="0.25">
      <c r="A2249" s="4"/>
      <c r="B2249" s="4"/>
      <c r="C2249" s="4"/>
      <c r="D2249" s="4"/>
      <c r="E2249" s="5"/>
      <c r="F2249" s="5"/>
      <c r="G2249" s="5"/>
      <c r="H2249" s="6"/>
      <c r="I2249" s="5"/>
      <c r="J2249" s="5"/>
      <c r="K2249" s="5"/>
      <c r="L2249" s="5"/>
      <c r="M2249" s="5"/>
    </row>
    <row r="2250" spans="1:13" x14ac:dyDescent="0.25">
      <c r="A2250" s="4"/>
      <c r="B2250" s="4"/>
      <c r="C2250" s="4"/>
      <c r="D2250" s="4"/>
      <c r="E2250" s="5"/>
      <c r="F2250" s="5"/>
      <c r="G2250" s="5"/>
      <c r="H2250" s="6"/>
      <c r="I2250" s="5"/>
      <c r="J2250" s="5"/>
      <c r="K2250" s="5"/>
      <c r="L2250" s="5"/>
      <c r="M2250" s="5"/>
    </row>
    <row r="2251" spans="1:13" x14ac:dyDescent="0.25">
      <c r="A2251" s="4"/>
      <c r="B2251" s="4"/>
      <c r="C2251" s="4"/>
      <c r="D2251" s="4"/>
      <c r="E2251" s="5"/>
      <c r="F2251" s="5"/>
      <c r="G2251" s="5"/>
      <c r="H2251" s="6"/>
      <c r="I2251" s="5"/>
      <c r="J2251" s="5"/>
      <c r="K2251" s="5"/>
      <c r="L2251" s="5"/>
      <c r="M2251" s="5"/>
    </row>
    <row r="2252" spans="1:13" x14ac:dyDescent="0.25">
      <c r="A2252" s="4"/>
      <c r="B2252" s="4"/>
      <c r="C2252" s="4"/>
      <c r="D2252" s="4"/>
      <c r="E2252" s="5"/>
      <c r="F2252" s="5"/>
      <c r="G2252" s="5"/>
      <c r="H2252" s="6"/>
      <c r="I2252" s="5"/>
      <c r="J2252" s="5"/>
      <c r="K2252" s="5"/>
      <c r="L2252" s="5"/>
      <c r="M2252" s="5"/>
    </row>
    <row r="2253" spans="1:13" x14ac:dyDescent="0.25">
      <c r="A2253" s="4"/>
      <c r="B2253" s="4"/>
      <c r="C2253" s="4"/>
      <c r="D2253" s="4"/>
      <c r="E2253" s="5"/>
      <c r="F2253" s="5"/>
      <c r="G2253" s="5"/>
      <c r="H2253" s="6"/>
      <c r="I2253" s="5"/>
      <c r="J2253" s="5"/>
      <c r="K2253" s="5"/>
      <c r="L2253" s="5"/>
      <c r="M2253" s="5"/>
    </row>
    <row r="2254" spans="1:13" x14ac:dyDescent="0.25">
      <c r="A2254" s="4"/>
      <c r="B2254" s="4"/>
      <c r="C2254" s="4"/>
      <c r="D2254" s="4"/>
      <c r="E2254" s="5"/>
      <c r="F2254" s="5"/>
      <c r="G2254" s="5"/>
      <c r="H2254" s="6"/>
      <c r="I2254" s="5"/>
      <c r="J2254" s="5"/>
      <c r="K2254" s="5"/>
      <c r="L2254" s="5"/>
      <c r="M2254" s="5"/>
    </row>
    <row r="2255" spans="1:13" x14ac:dyDescent="0.25">
      <c r="A2255" s="4"/>
      <c r="B2255" s="4"/>
      <c r="C2255" s="4"/>
      <c r="D2255" s="4"/>
      <c r="E2255" s="5"/>
      <c r="F2255" s="5"/>
      <c r="G2255" s="5"/>
      <c r="H2255" s="6"/>
      <c r="I2255" s="5"/>
      <c r="J2255" s="5"/>
      <c r="K2255" s="5"/>
      <c r="L2255" s="5"/>
      <c r="M2255" s="5"/>
    </row>
    <row r="2256" spans="1:13" x14ac:dyDescent="0.25">
      <c r="A2256" s="4"/>
      <c r="B2256" s="4"/>
      <c r="C2256" s="4"/>
      <c r="D2256" s="4"/>
      <c r="E2256" s="5"/>
      <c r="F2256" s="5"/>
      <c r="G2256" s="5"/>
      <c r="H2256" s="6"/>
      <c r="I2256" s="5"/>
      <c r="J2256" s="5"/>
      <c r="K2256" s="5"/>
      <c r="L2256" s="5"/>
      <c r="M2256" s="5"/>
    </row>
    <row r="2257" spans="1:13" x14ac:dyDescent="0.25">
      <c r="A2257" s="4"/>
      <c r="B2257" s="4"/>
      <c r="C2257" s="4"/>
      <c r="D2257" s="4"/>
      <c r="E2257" s="5"/>
      <c r="F2257" s="5"/>
      <c r="G2257" s="5"/>
      <c r="H2257" s="6"/>
      <c r="I2257" s="5"/>
      <c r="J2257" s="5"/>
      <c r="K2257" s="5"/>
      <c r="L2257" s="5"/>
      <c r="M2257" s="5"/>
    </row>
    <row r="2258" spans="1:13" x14ac:dyDescent="0.25">
      <c r="A2258" s="4"/>
      <c r="B2258" s="4"/>
      <c r="C2258" s="4"/>
      <c r="D2258" s="4"/>
      <c r="E2258" s="5"/>
      <c r="F2258" s="5"/>
      <c r="G2258" s="5"/>
      <c r="H2258" s="6"/>
      <c r="I2258" s="5"/>
      <c r="J2258" s="5"/>
      <c r="K2258" s="5"/>
      <c r="L2258" s="5"/>
      <c r="M2258" s="5"/>
    </row>
    <row r="2259" spans="1:13" x14ac:dyDescent="0.25">
      <c r="A2259" s="4"/>
      <c r="B2259" s="4"/>
      <c r="C2259" s="4"/>
      <c r="D2259" s="4"/>
      <c r="E2259" s="5"/>
      <c r="F2259" s="5"/>
      <c r="G2259" s="5"/>
      <c r="H2259" s="6"/>
      <c r="I2259" s="5"/>
      <c r="J2259" s="5"/>
      <c r="K2259" s="5"/>
      <c r="L2259" s="5"/>
      <c r="M2259" s="5"/>
    </row>
    <row r="2260" spans="1:13" x14ac:dyDescent="0.25">
      <c r="A2260" s="4"/>
      <c r="B2260" s="4"/>
      <c r="C2260" s="4"/>
      <c r="D2260" s="4"/>
      <c r="E2260" s="5"/>
      <c r="F2260" s="5"/>
      <c r="G2260" s="5"/>
      <c r="H2260" s="6"/>
      <c r="I2260" s="5"/>
      <c r="J2260" s="5"/>
      <c r="K2260" s="5"/>
      <c r="L2260" s="5"/>
      <c r="M2260" s="5"/>
    </row>
    <row r="2261" spans="1:13" x14ac:dyDescent="0.25">
      <c r="A2261" s="4"/>
      <c r="B2261" s="4"/>
      <c r="C2261" s="4"/>
      <c r="D2261" s="4"/>
      <c r="E2261" s="5"/>
      <c r="F2261" s="5"/>
      <c r="G2261" s="5"/>
      <c r="H2261" s="6"/>
      <c r="I2261" s="5"/>
      <c r="J2261" s="5"/>
      <c r="K2261" s="5"/>
      <c r="L2261" s="5"/>
      <c r="M2261" s="5"/>
    </row>
    <row r="2262" spans="1:13" x14ac:dyDescent="0.25">
      <c r="A2262" s="4"/>
      <c r="B2262" s="4"/>
      <c r="C2262" s="4"/>
      <c r="D2262" s="4"/>
      <c r="E2262" s="5"/>
      <c r="F2262" s="5"/>
      <c r="G2262" s="5"/>
      <c r="H2262" s="6"/>
      <c r="I2262" s="5"/>
      <c r="J2262" s="5"/>
      <c r="K2262" s="5"/>
      <c r="L2262" s="5"/>
      <c r="M2262" s="5"/>
    </row>
    <row r="2263" spans="1:13" x14ac:dyDescent="0.25">
      <c r="A2263" s="4"/>
      <c r="B2263" s="4"/>
      <c r="C2263" s="4"/>
      <c r="D2263" s="4"/>
      <c r="E2263" s="5"/>
      <c r="F2263" s="5"/>
      <c r="G2263" s="5"/>
      <c r="H2263" s="6"/>
      <c r="I2263" s="5"/>
      <c r="J2263" s="5"/>
      <c r="K2263" s="5"/>
      <c r="L2263" s="5"/>
      <c r="M2263" s="5"/>
    </row>
    <row r="2264" spans="1:13" x14ac:dyDescent="0.25">
      <c r="A2264" s="4"/>
      <c r="B2264" s="4"/>
      <c r="C2264" s="4"/>
      <c r="D2264" s="4"/>
      <c r="E2264" s="5"/>
      <c r="F2264" s="5"/>
      <c r="G2264" s="5"/>
      <c r="H2264" s="6"/>
      <c r="I2264" s="5"/>
      <c r="J2264" s="5"/>
      <c r="K2264" s="5"/>
      <c r="L2264" s="5"/>
      <c r="M2264" s="5"/>
    </row>
    <row r="2265" spans="1:13" x14ac:dyDescent="0.25">
      <c r="A2265" s="4"/>
      <c r="B2265" s="4"/>
      <c r="C2265" s="4"/>
      <c r="D2265" s="4"/>
      <c r="E2265" s="5"/>
      <c r="F2265" s="5"/>
      <c r="G2265" s="5"/>
      <c r="H2265" s="6"/>
      <c r="I2265" s="5"/>
      <c r="J2265" s="5"/>
      <c r="K2265" s="5"/>
      <c r="L2265" s="5"/>
      <c r="M2265" s="5"/>
    </row>
    <row r="2266" spans="1:13" x14ac:dyDescent="0.25">
      <c r="A2266" s="4"/>
      <c r="B2266" s="4"/>
      <c r="C2266" s="4"/>
      <c r="D2266" s="4"/>
      <c r="E2266" s="5"/>
      <c r="F2266" s="5"/>
      <c r="G2266" s="5"/>
      <c r="H2266" s="6"/>
      <c r="I2266" s="5"/>
      <c r="J2266" s="5"/>
      <c r="K2266" s="5"/>
      <c r="L2266" s="5"/>
      <c r="M2266" s="5"/>
    </row>
    <row r="2267" spans="1:13" x14ac:dyDescent="0.25">
      <c r="A2267" s="4"/>
      <c r="B2267" s="4"/>
      <c r="C2267" s="4"/>
      <c r="D2267" s="4"/>
      <c r="E2267" s="5"/>
      <c r="F2267" s="5"/>
      <c r="G2267" s="5"/>
      <c r="H2267" s="6"/>
      <c r="I2267" s="5"/>
      <c r="J2267" s="5"/>
      <c r="K2267" s="5"/>
      <c r="L2267" s="5"/>
      <c r="M2267" s="5"/>
    </row>
    <row r="2268" spans="1:13" x14ac:dyDescent="0.25">
      <c r="A2268" s="4"/>
      <c r="B2268" s="4"/>
      <c r="C2268" s="4"/>
      <c r="D2268" s="4"/>
      <c r="E2268" s="5"/>
      <c r="F2268" s="5"/>
      <c r="G2268" s="5"/>
      <c r="H2268" s="6"/>
      <c r="I2268" s="5"/>
      <c r="J2268" s="5"/>
      <c r="K2268" s="5"/>
      <c r="L2268" s="5"/>
      <c r="M2268" s="5"/>
    </row>
    <row r="2269" spans="1:13" x14ac:dyDescent="0.25">
      <c r="A2269" s="4"/>
      <c r="B2269" s="4"/>
      <c r="C2269" s="4"/>
      <c r="D2269" s="4"/>
      <c r="E2269" s="5"/>
      <c r="F2269" s="5"/>
      <c r="G2269" s="5"/>
      <c r="H2269" s="6"/>
      <c r="I2269" s="5"/>
      <c r="J2269" s="5"/>
      <c r="K2269" s="5"/>
      <c r="L2269" s="5"/>
      <c r="M2269" s="5"/>
    </row>
  </sheetData>
  <autoFilter ref="A1:M2180" xr:uid="{90F41065-0BC2-480D-BC6D-8C66AB5E026C}"/>
  <pageMargins left="0.7" right="0.7" top="0.75" bottom="0.75" header="0.3" footer="0.3"/>
  <pageSetup paperSize="9" orientation="portrait" verticalDpi="0" r:id="rId1"/>
  <ignoredErrors>
    <ignoredError sqref="M2:M218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5"/>
  <sheetViews>
    <sheetView topLeftCell="B1" workbookViewId="0">
      <pane xSplit="2" ySplit="3" topLeftCell="D6" activePane="bottomRight" state="frozenSplit"/>
      <selection activeCell="B1" sqref="B1"/>
      <selection pane="topRight" activeCell="D1" sqref="D1"/>
      <selection pane="bottomLeft" activeCell="B6" sqref="B6"/>
      <selection pane="bottomRight" activeCell="D6" sqref="D6"/>
    </sheetView>
  </sheetViews>
  <sheetFormatPr baseColWidth="10" defaultRowHeight="14.25" x14ac:dyDescent="0.2"/>
  <cols>
    <col min="1" max="1" width="10.7109375" style="17" hidden="1" customWidth="1"/>
    <col min="2" max="2" width="7.85546875" style="17" customWidth="1"/>
    <col min="3" max="3" width="11.42578125" style="17"/>
    <col min="4" max="4" width="51.28515625" style="17" customWidth="1"/>
    <col min="5" max="5" width="11.5703125" style="17" bestFit="1" customWidth="1"/>
    <col min="6" max="6" width="12.140625" style="17" bestFit="1" customWidth="1"/>
    <col min="7" max="7" width="12" style="17" bestFit="1" customWidth="1"/>
    <col min="8" max="11" width="11.5703125" style="17" bestFit="1" customWidth="1"/>
    <col min="12" max="12" width="11.42578125" style="17"/>
    <col min="13" max="13" width="12.140625" style="17" customWidth="1"/>
    <col min="14" max="16384" width="11.42578125" style="17"/>
  </cols>
  <sheetData>
    <row r="1" spans="1:13" ht="39" customHeight="1" x14ac:dyDescent="0.2">
      <c r="A1" s="12" t="s">
        <v>6464</v>
      </c>
      <c r="B1" s="12" t="s">
        <v>6447</v>
      </c>
      <c r="C1" s="12" t="s">
        <v>6448</v>
      </c>
      <c r="D1" s="12" t="s">
        <v>1</v>
      </c>
      <c r="E1" s="13" t="s">
        <v>2</v>
      </c>
      <c r="F1" s="13" t="s">
        <v>3</v>
      </c>
      <c r="G1" s="14" t="s">
        <v>4</v>
      </c>
      <c r="H1" s="14" t="s">
        <v>5</v>
      </c>
      <c r="I1" s="13" t="s">
        <v>6</v>
      </c>
      <c r="J1" s="13" t="s">
        <v>6449</v>
      </c>
      <c r="K1" s="13" t="s">
        <v>7</v>
      </c>
      <c r="L1" s="13" t="s">
        <v>8</v>
      </c>
      <c r="M1" s="13" t="s">
        <v>9</v>
      </c>
    </row>
    <row r="2" spans="1:13" x14ac:dyDescent="0.2">
      <c r="A2" s="4" t="s">
        <v>24</v>
      </c>
      <c r="B2" s="9">
        <v>26</v>
      </c>
      <c r="C2" s="9" t="s">
        <v>25</v>
      </c>
      <c r="D2" s="9" t="s">
        <v>26</v>
      </c>
      <c r="E2" s="10">
        <v>713.82</v>
      </c>
      <c r="F2" s="10">
        <v>1782675.4400184599</v>
      </c>
      <c r="G2" s="18">
        <v>2071232.0207403069</v>
      </c>
      <c r="H2" s="19">
        <v>-0.1393163961508809</v>
      </c>
      <c r="I2" s="20">
        <v>-288556.58072184701</v>
      </c>
      <c r="J2" s="10">
        <v>2497.3739038111298</v>
      </c>
      <c r="K2" s="20">
        <v>2901.6166831138198</v>
      </c>
      <c r="L2" s="21" t="s">
        <v>27</v>
      </c>
      <c r="M2" s="21" t="s">
        <v>71</v>
      </c>
    </row>
    <row r="3" spans="1:13" x14ac:dyDescent="0.2">
      <c r="A3" s="4" t="s">
        <v>28</v>
      </c>
      <c r="B3" s="9">
        <v>27</v>
      </c>
      <c r="C3" s="9" t="s">
        <v>29</v>
      </c>
      <c r="D3" s="9" t="s">
        <v>30</v>
      </c>
      <c r="E3" s="10">
        <v>526.54</v>
      </c>
      <c r="F3" s="10">
        <v>2371794.1101691201</v>
      </c>
      <c r="G3" s="18">
        <v>2387819.2604147149</v>
      </c>
      <c r="H3" s="19">
        <v>-6.7112073812527154E-3</v>
      </c>
      <c r="I3" s="20">
        <v>-16025.150245594792</v>
      </c>
      <c r="J3" s="10">
        <v>4504.4898966253704</v>
      </c>
      <c r="K3" s="20">
        <v>4534.9247168585771</v>
      </c>
      <c r="L3" s="21" t="s">
        <v>88</v>
      </c>
      <c r="M3" s="21" t="s">
        <v>14</v>
      </c>
    </row>
    <row r="4" spans="1:13" x14ac:dyDescent="0.2">
      <c r="A4" s="4" t="s">
        <v>31</v>
      </c>
      <c r="B4" s="9">
        <v>28</v>
      </c>
      <c r="C4" s="9" t="s">
        <v>32</v>
      </c>
      <c r="D4" s="9" t="s">
        <v>33</v>
      </c>
      <c r="E4" s="10">
        <v>214.7</v>
      </c>
      <c r="F4" s="10">
        <v>1373596.8006851999</v>
      </c>
      <c r="G4" s="18">
        <v>1262156.9761623424</v>
      </c>
      <c r="H4" s="19">
        <v>8.8293157370723255E-2</v>
      </c>
      <c r="I4" s="20">
        <v>111439.82452285755</v>
      </c>
      <c r="J4" s="10">
        <v>6397.7494209836996</v>
      </c>
      <c r="K4" s="20">
        <v>5878.7004013150554</v>
      </c>
      <c r="L4" s="21" t="s">
        <v>88</v>
      </c>
      <c r="M4" s="21" t="s">
        <v>71</v>
      </c>
    </row>
    <row r="5" spans="1:13" x14ac:dyDescent="0.2">
      <c r="A5" s="4" t="s">
        <v>37</v>
      </c>
      <c r="B5" s="9">
        <v>30</v>
      </c>
      <c r="C5" s="9" t="s">
        <v>38</v>
      </c>
      <c r="D5" s="9" t="s">
        <v>39</v>
      </c>
      <c r="E5" s="10">
        <v>3889.08</v>
      </c>
      <c r="F5" s="10">
        <v>8444376.5388543997</v>
      </c>
      <c r="G5" s="18">
        <v>8539601.6992186941</v>
      </c>
      <c r="H5" s="19">
        <v>-1.1151007238780703E-2</v>
      </c>
      <c r="I5" s="20">
        <v>-95225.160364294425</v>
      </c>
      <c r="J5" s="10">
        <v>2171.3044058889</v>
      </c>
      <c r="K5" s="20">
        <v>2195.7896724209054</v>
      </c>
      <c r="L5" s="21" t="s">
        <v>13</v>
      </c>
      <c r="M5" s="21" t="s">
        <v>14</v>
      </c>
    </row>
    <row r="6" spans="1:13" x14ac:dyDescent="0.2">
      <c r="A6" s="4" t="s">
        <v>40</v>
      </c>
      <c r="B6" s="9">
        <v>31</v>
      </c>
      <c r="C6" s="9" t="s">
        <v>41</v>
      </c>
      <c r="D6" s="9" t="s">
        <v>42</v>
      </c>
      <c r="E6" s="10">
        <v>1278.73</v>
      </c>
      <c r="F6" s="10">
        <v>3745127.6823550002</v>
      </c>
      <c r="G6" s="18">
        <v>3998985.0617250539</v>
      </c>
      <c r="H6" s="19">
        <v>-6.3480452027631237E-2</v>
      </c>
      <c r="I6" s="20">
        <v>-253857.37937005376</v>
      </c>
      <c r="J6" s="10">
        <v>2928.7869075997301</v>
      </c>
      <c r="K6" s="20">
        <v>3127.3099573209779</v>
      </c>
      <c r="L6" s="21" t="s">
        <v>27</v>
      </c>
      <c r="M6" s="21" t="s">
        <v>71</v>
      </c>
    </row>
    <row r="7" spans="1:13" x14ac:dyDescent="0.2">
      <c r="A7" s="4" t="s">
        <v>44</v>
      </c>
      <c r="B7" s="9">
        <v>32</v>
      </c>
      <c r="C7" s="9" t="s">
        <v>45</v>
      </c>
      <c r="D7" s="9" t="s">
        <v>46</v>
      </c>
      <c r="E7" s="10">
        <v>431.12</v>
      </c>
      <c r="F7" s="10">
        <v>2464545.4743637</v>
      </c>
      <c r="G7" s="18">
        <v>2368187.3667080691</v>
      </c>
      <c r="H7" s="19">
        <v>4.06885489764168E-2</v>
      </c>
      <c r="I7" s="20">
        <v>96358.107655630913</v>
      </c>
      <c r="J7" s="10">
        <v>5716.6113248369402</v>
      </c>
      <c r="K7" s="20">
        <v>5493.104858758742</v>
      </c>
      <c r="L7" s="21" t="s">
        <v>88</v>
      </c>
      <c r="M7" s="21" t="s">
        <v>89</v>
      </c>
    </row>
    <row r="8" spans="1:13" x14ac:dyDescent="0.2">
      <c r="A8" s="4" t="s">
        <v>50</v>
      </c>
      <c r="B8" s="9">
        <v>34</v>
      </c>
      <c r="C8" s="9" t="s">
        <v>51</v>
      </c>
      <c r="D8" s="9" t="s">
        <v>52</v>
      </c>
      <c r="E8" s="10">
        <v>5791.53</v>
      </c>
      <c r="F8" s="10">
        <v>14809654.2472798</v>
      </c>
      <c r="G8" s="18">
        <v>14909389.646306925</v>
      </c>
      <c r="H8" s="19">
        <v>-6.6894354090351067E-3</v>
      </c>
      <c r="I8" s="20">
        <v>-99735.399027124047</v>
      </c>
      <c r="J8" s="10">
        <v>2557.1229445897402</v>
      </c>
      <c r="K8" s="20">
        <v>2574.3438515050298</v>
      </c>
      <c r="L8" s="21" t="s">
        <v>27</v>
      </c>
      <c r="M8" s="21" t="s">
        <v>43</v>
      </c>
    </row>
    <row r="9" spans="1:13" x14ac:dyDescent="0.2">
      <c r="A9" s="4" t="s">
        <v>53</v>
      </c>
      <c r="B9" s="9">
        <v>35</v>
      </c>
      <c r="C9" s="9" t="s">
        <v>54</v>
      </c>
      <c r="D9" s="9" t="s">
        <v>55</v>
      </c>
      <c r="E9" s="10">
        <v>2211.2399999999998</v>
      </c>
      <c r="F9" s="10">
        <v>7318332.5602916097</v>
      </c>
      <c r="G9" s="18">
        <v>7516568.8589523071</v>
      </c>
      <c r="H9" s="19">
        <v>-2.6373243215167205E-2</v>
      </c>
      <c r="I9" s="20">
        <v>-198236.29866069742</v>
      </c>
      <c r="J9" s="10">
        <v>3309.6057236173401</v>
      </c>
      <c r="K9" s="20">
        <v>3399.2551052587273</v>
      </c>
      <c r="L9" s="21" t="s">
        <v>13</v>
      </c>
      <c r="M9" s="21" t="s">
        <v>14</v>
      </c>
    </row>
    <row r="10" spans="1:13" x14ac:dyDescent="0.2">
      <c r="A10" s="4" t="s">
        <v>62</v>
      </c>
      <c r="B10" s="9">
        <v>38</v>
      </c>
      <c r="C10" s="9" t="s">
        <v>63</v>
      </c>
      <c r="D10" s="9" t="s">
        <v>64</v>
      </c>
      <c r="E10" s="10">
        <v>1680.46</v>
      </c>
      <c r="F10" s="10">
        <v>1433421.42594024</v>
      </c>
      <c r="G10" s="18">
        <v>2502239.4703739202</v>
      </c>
      <c r="H10" s="19">
        <v>-0.42714458671454075</v>
      </c>
      <c r="I10" s="20">
        <v>-1068818.0444336801</v>
      </c>
      <c r="J10" s="10">
        <v>852.99348151115805</v>
      </c>
      <c r="K10" s="20">
        <v>1489.020548167716</v>
      </c>
      <c r="L10" s="21" t="s">
        <v>88</v>
      </c>
      <c r="M10" s="21" t="s">
        <v>297</v>
      </c>
    </row>
    <row r="11" spans="1:13" x14ac:dyDescent="0.2">
      <c r="A11" s="4" t="s">
        <v>75</v>
      </c>
      <c r="B11" s="9">
        <v>42</v>
      </c>
      <c r="C11" s="9" t="s">
        <v>76</v>
      </c>
      <c r="D11" s="9" t="s">
        <v>77</v>
      </c>
      <c r="E11" s="10">
        <v>8500.11</v>
      </c>
      <c r="F11" s="10">
        <v>7162518.5210587503</v>
      </c>
      <c r="G11" s="18">
        <v>6752336.4364431994</v>
      </c>
      <c r="H11" s="19">
        <v>6.0746689457259279E-2</v>
      </c>
      <c r="I11" s="20">
        <v>410182.08461555094</v>
      </c>
      <c r="J11" s="10">
        <v>842.63833304024899</v>
      </c>
      <c r="K11" s="20">
        <v>794.38224169371915</v>
      </c>
      <c r="L11" s="21" t="s">
        <v>13</v>
      </c>
      <c r="M11" s="21" t="s">
        <v>71</v>
      </c>
    </row>
    <row r="12" spans="1:13" x14ac:dyDescent="0.2">
      <c r="A12" s="4" t="s">
        <v>90</v>
      </c>
      <c r="B12" s="9">
        <v>47</v>
      </c>
      <c r="C12" s="9" t="s">
        <v>91</v>
      </c>
      <c r="D12" s="9" t="s">
        <v>92</v>
      </c>
      <c r="E12" s="10">
        <v>1216.05</v>
      </c>
      <c r="F12" s="10">
        <v>1080142.98423353</v>
      </c>
      <c r="G12" s="18">
        <v>1141662.7033915031</v>
      </c>
      <c r="H12" s="19">
        <v>-5.3886072458369988E-2</v>
      </c>
      <c r="I12" s="20">
        <v>-61519.719157973072</v>
      </c>
      <c r="J12" s="10">
        <v>888.23895747175698</v>
      </c>
      <c r="K12" s="20">
        <v>938.82875160684443</v>
      </c>
      <c r="L12" s="21" t="s">
        <v>88</v>
      </c>
      <c r="M12" s="21" t="s">
        <v>14</v>
      </c>
    </row>
    <row r="13" spans="1:13" x14ac:dyDescent="0.2">
      <c r="A13" s="4" t="s">
        <v>122</v>
      </c>
      <c r="B13" s="9">
        <v>73</v>
      </c>
      <c r="C13" s="9" t="s">
        <v>123</v>
      </c>
      <c r="D13" s="9" t="s">
        <v>124</v>
      </c>
      <c r="E13" s="10">
        <v>686.4</v>
      </c>
      <c r="F13" s="10">
        <v>562937.74613760004</v>
      </c>
      <c r="G13" s="18">
        <v>367080.49998004915</v>
      </c>
      <c r="H13" s="19">
        <v>0.53355393753739466</v>
      </c>
      <c r="I13" s="20">
        <v>195857.24615755089</v>
      </c>
      <c r="J13" s="10">
        <v>820.13074903496499</v>
      </c>
      <c r="K13" s="20">
        <v>534.79093819937236</v>
      </c>
      <c r="L13" s="21" t="s">
        <v>88</v>
      </c>
      <c r="M13" s="21" t="s">
        <v>14</v>
      </c>
    </row>
    <row r="14" spans="1:13" x14ac:dyDescent="0.2">
      <c r="A14" s="4" t="s">
        <v>125</v>
      </c>
      <c r="B14" s="9">
        <v>74</v>
      </c>
      <c r="C14" s="9" t="s">
        <v>126</v>
      </c>
      <c r="D14" s="9" t="s">
        <v>127</v>
      </c>
      <c r="E14" s="10">
        <v>1495.86</v>
      </c>
      <c r="F14" s="10">
        <v>871964.78687203</v>
      </c>
      <c r="G14" s="18">
        <v>1247245.7543366689</v>
      </c>
      <c r="H14" s="19">
        <v>-0.30088774899396359</v>
      </c>
      <c r="I14" s="20">
        <v>-375280.96746463887</v>
      </c>
      <c r="J14" s="10">
        <v>582.918713564124</v>
      </c>
      <c r="K14" s="20">
        <v>833.79845328885654</v>
      </c>
      <c r="L14" s="21" t="s">
        <v>27</v>
      </c>
      <c r="M14" s="21" t="s">
        <v>14</v>
      </c>
    </row>
    <row r="15" spans="1:13" x14ac:dyDescent="0.2">
      <c r="A15" s="4" t="s">
        <v>131</v>
      </c>
      <c r="B15" s="9">
        <v>78</v>
      </c>
      <c r="C15" s="9" t="s">
        <v>132</v>
      </c>
      <c r="D15" s="9" t="s">
        <v>133</v>
      </c>
      <c r="E15" s="10">
        <v>14798.31</v>
      </c>
      <c r="F15" s="10">
        <v>8440703.9971573595</v>
      </c>
      <c r="G15" s="18">
        <v>9078893.9130763952</v>
      </c>
      <c r="H15" s="19">
        <v>-7.0293795921531607E-2</v>
      </c>
      <c r="I15" s="20">
        <v>-638189.91591903567</v>
      </c>
      <c r="J15" s="10">
        <v>570.38296921455003</v>
      </c>
      <c r="K15" s="20">
        <v>613.50883398688063</v>
      </c>
      <c r="L15" s="21" t="s">
        <v>27</v>
      </c>
      <c r="M15" s="21" t="s">
        <v>14</v>
      </c>
    </row>
    <row r="16" spans="1:13" x14ac:dyDescent="0.2">
      <c r="A16" s="4" t="s">
        <v>134</v>
      </c>
      <c r="B16" s="9">
        <v>79</v>
      </c>
      <c r="C16" s="9" t="s">
        <v>135</v>
      </c>
      <c r="D16" s="9" t="s">
        <v>136</v>
      </c>
      <c r="E16" s="10">
        <v>2657.48</v>
      </c>
      <c r="F16" s="10">
        <v>1065673.38084693</v>
      </c>
      <c r="G16" s="18">
        <v>1595305.0903902014</v>
      </c>
      <c r="H16" s="19">
        <v>-0.33199399458678275</v>
      </c>
      <c r="I16" s="20">
        <v>-529631.70954327146</v>
      </c>
      <c r="J16" s="10">
        <v>401.008993801244</v>
      </c>
      <c r="K16" s="20">
        <v>600.30746812401276</v>
      </c>
      <c r="L16" s="21" t="s">
        <v>13</v>
      </c>
      <c r="M16" s="21" t="s">
        <v>71</v>
      </c>
    </row>
    <row r="17" spans="1:13" x14ac:dyDescent="0.2">
      <c r="A17" s="4" t="s">
        <v>137</v>
      </c>
      <c r="B17" s="9">
        <v>83</v>
      </c>
      <c r="C17" s="9" t="s">
        <v>138</v>
      </c>
      <c r="D17" s="9" t="s">
        <v>139</v>
      </c>
      <c r="E17" s="10">
        <v>93829.3</v>
      </c>
      <c r="F17" s="10">
        <v>36332861.149426997</v>
      </c>
      <c r="G17" s="18">
        <v>39014257.189116448</v>
      </c>
      <c r="H17" s="19">
        <v>-6.8728619558018178E-2</v>
      </c>
      <c r="I17" s="20">
        <v>-2681396.0396894515</v>
      </c>
      <c r="J17" s="10">
        <v>387.22297991594297</v>
      </c>
      <c r="K17" s="20">
        <v>415.80036501515463</v>
      </c>
      <c r="L17" s="21" t="s">
        <v>13</v>
      </c>
      <c r="M17" s="21" t="s">
        <v>14</v>
      </c>
    </row>
    <row r="18" spans="1:13" x14ac:dyDescent="0.2">
      <c r="A18" s="4" t="s">
        <v>140</v>
      </c>
      <c r="B18" s="9">
        <v>84</v>
      </c>
      <c r="C18" s="9" t="s">
        <v>141</v>
      </c>
      <c r="D18" s="9" t="s">
        <v>142</v>
      </c>
      <c r="E18" s="10">
        <v>3644.51</v>
      </c>
      <c r="F18" s="10">
        <v>3418348.4208025201</v>
      </c>
      <c r="G18" s="18">
        <v>4028434.4068916119</v>
      </c>
      <c r="H18" s="19">
        <v>-0.15144493479784388</v>
      </c>
      <c r="I18" s="20">
        <v>-610085.98608909175</v>
      </c>
      <c r="J18" s="10">
        <v>937.94458536333298</v>
      </c>
      <c r="K18" s="20">
        <v>1105.3432167538604</v>
      </c>
      <c r="L18" s="21" t="s">
        <v>13</v>
      </c>
      <c r="M18" s="21" t="s">
        <v>43</v>
      </c>
    </row>
    <row r="19" spans="1:13" x14ac:dyDescent="0.2">
      <c r="A19" s="4" t="s">
        <v>143</v>
      </c>
      <c r="B19" s="9">
        <v>84</v>
      </c>
      <c r="C19" s="9" t="s">
        <v>144</v>
      </c>
      <c r="D19" s="9" t="s">
        <v>145</v>
      </c>
      <c r="E19" s="10">
        <v>4144.07</v>
      </c>
      <c r="F19" s="10">
        <v>3882654.7276272802</v>
      </c>
      <c r="G19" s="18">
        <v>4554456.2635815162</v>
      </c>
      <c r="H19" s="19">
        <v>-0.14750422379200742</v>
      </c>
      <c r="I19" s="20">
        <v>-671801.53595423605</v>
      </c>
      <c r="J19" s="10">
        <v>936.91822957316799</v>
      </c>
      <c r="K19" s="20">
        <v>1099.0297614619242</v>
      </c>
      <c r="L19" s="21" t="s">
        <v>13</v>
      </c>
      <c r="M19" s="21" t="s">
        <v>43</v>
      </c>
    </row>
    <row r="20" spans="1:13" x14ac:dyDescent="0.2">
      <c r="A20" s="4" t="s">
        <v>146</v>
      </c>
      <c r="B20" s="9">
        <v>85</v>
      </c>
      <c r="C20" s="9" t="s">
        <v>147</v>
      </c>
      <c r="D20" s="9" t="s">
        <v>148</v>
      </c>
      <c r="E20" s="10">
        <v>415.58</v>
      </c>
      <c r="F20" s="10">
        <v>846345.26785644004</v>
      </c>
      <c r="G20" s="18">
        <v>961642.6596685336</v>
      </c>
      <c r="H20" s="19">
        <v>-0.11989629479606861</v>
      </c>
      <c r="I20" s="20">
        <v>-115297.39181209356</v>
      </c>
      <c r="J20" s="10">
        <v>2036.53993901641</v>
      </c>
      <c r="K20" s="20">
        <v>2313.9772358355399</v>
      </c>
      <c r="L20" s="21" t="s">
        <v>13</v>
      </c>
      <c r="M20" s="21" t="s">
        <v>43</v>
      </c>
    </row>
    <row r="21" spans="1:13" x14ac:dyDescent="0.2">
      <c r="A21" s="4" t="s">
        <v>149</v>
      </c>
      <c r="B21" s="9">
        <v>85</v>
      </c>
      <c r="C21" s="9" t="s">
        <v>150</v>
      </c>
      <c r="D21" s="9" t="s">
        <v>151</v>
      </c>
      <c r="E21" s="10">
        <v>460.9</v>
      </c>
      <c r="F21" s="10">
        <v>941027.03118698997</v>
      </c>
      <c r="G21" s="18">
        <v>1060420.4466826445</v>
      </c>
      <c r="H21" s="19">
        <v>-0.11259063880667125</v>
      </c>
      <c r="I21" s="20">
        <v>-119393.41549565457</v>
      </c>
      <c r="J21" s="10">
        <v>2041.7162750856801</v>
      </c>
      <c r="K21" s="20">
        <v>2300.7603529673347</v>
      </c>
      <c r="L21" s="21" t="s">
        <v>13</v>
      </c>
      <c r="M21" s="21" t="s">
        <v>43</v>
      </c>
    </row>
    <row r="22" spans="1:13" x14ac:dyDescent="0.2">
      <c r="A22" s="4" t="s">
        <v>152</v>
      </c>
      <c r="B22" s="9">
        <v>86</v>
      </c>
      <c r="C22" s="9" t="s">
        <v>153</v>
      </c>
      <c r="D22" s="9" t="s">
        <v>154</v>
      </c>
      <c r="E22" s="10">
        <v>183.24</v>
      </c>
      <c r="F22" s="10">
        <v>539870.45291181002</v>
      </c>
      <c r="G22" s="18">
        <v>879375.48218007153</v>
      </c>
      <c r="H22" s="19">
        <v>-0.38607515918750629</v>
      </c>
      <c r="I22" s="20">
        <v>-339505.02926826151</v>
      </c>
      <c r="J22" s="10">
        <v>2946.2478329611999</v>
      </c>
      <c r="K22" s="20">
        <v>4799.036685112811</v>
      </c>
      <c r="L22" s="21" t="s">
        <v>13</v>
      </c>
      <c r="M22" s="21" t="s">
        <v>206</v>
      </c>
    </row>
    <row r="23" spans="1:13" x14ac:dyDescent="0.2">
      <c r="A23" s="4" t="s">
        <v>155</v>
      </c>
      <c r="B23" s="9">
        <v>86</v>
      </c>
      <c r="C23" s="9" t="s">
        <v>156</v>
      </c>
      <c r="D23" s="9" t="s">
        <v>157</v>
      </c>
      <c r="E23" s="10">
        <v>231.38</v>
      </c>
      <c r="F23" s="10">
        <v>686972.94348559994</v>
      </c>
      <c r="G23" s="18">
        <v>1104058.7634468684</v>
      </c>
      <c r="H23" s="19">
        <v>-0.37777501865854213</v>
      </c>
      <c r="I23" s="20">
        <v>-417085.81996126845</v>
      </c>
      <c r="J23" s="10">
        <v>2969.0247363021899</v>
      </c>
      <c r="K23" s="20">
        <v>4771.6257388143677</v>
      </c>
      <c r="L23" s="21" t="s">
        <v>13</v>
      </c>
      <c r="M23" s="21" t="s">
        <v>206</v>
      </c>
    </row>
    <row r="24" spans="1:13" x14ac:dyDescent="0.2">
      <c r="A24" s="4" t="s">
        <v>164</v>
      </c>
      <c r="B24" s="9">
        <v>88</v>
      </c>
      <c r="C24" s="9" t="s">
        <v>165</v>
      </c>
      <c r="D24" s="9" t="s">
        <v>166</v>
      </c>
      <c r="E24" s="10">
        <v>1893.18</v>
      </c>
      <c r="F24" s="10">
        <v>1773092.2090958401</v>
      </c>
      <c r="G24" s="18">
        <v>1317961.1254794134</v>
      </c>
      <c r="H24" s="19">
        <v>0.34532967233830264</v>
      </c>
      <c r="I24" s="20">
        <v>455131.08361642668</v>
      </c>
      <c r="J24" s="10">
        <v>936.56821279320502</v>
      </c>
      <c r="K24" s="20">
        <v>696.16260761227852</v>
      </c>
      <c r="L24" s="21" t="s">
        <v>13</v>
      </c>
      <c r="M24" s="21" t="s">
        <v>43</v>
      </c>
    </row>
    <row r="25" spans="1:13" x14ac:dyDescent="0.2">
      <c r="A25" s="4" t="s">
        <v>167</v>
      </c>
      <c r="B25" s="9">
        <v>88</v>
      </c>
      <c r="C25" s="9" t="s">
        <v>168</v>
      </c>
      <c r="D25" s="9" t="s">
        <v>169</v>
      </c>
      <c r="E25" s="10">
        <v>3071.99</v>
      </c>
      <c r="F25" s="10">
        <v>2877340.6352375201</v>
      </c>
      <c r="G25" s="18">
        <v>2126389.3726934767</v>
      </c>
      <c r="H25" s="19">
        <v>0.35315792685364067</v>
      </c>
      <c r="I25" s="20">
        <v>750951.26254404336</v>
      </c>
      <c r="J25" s="10">
        <v>936.63737031615301</v>
      </c>
      <c r="K25" s="20">
        <v>692.18629380091636</v>
      </c>
      <c r="L25" s="21" t="s">
        <v>13</v>
      </c>
      <c r="M25" s="21" t="s">
        <v>43</v>
      </c>
    </row>
    <row r="26" spans="1:13" x14ac:dyDescent="0.2">
      <c r="A26" s="4" t="s">
        <v>170</v>
      </c>
      <c r="B26" s="9">
        <v>89</v>
      </c>
      <c r="C26" s="9" t="s">
        <v>171</v>
      </c>
      <c r="D26" s="9" t="s">
        <v>172</v>
      </c>
      <c r="E26" s="10">
        <v>11856.65</v>
      </c>
      <c r="F26" s="10">
        <v>10488270.575366201</v>
      </c>
      <c r="G26" s="18">
        <v>11732135.07499616</v>
      </c>
      <c r="H26" s="19">
        <v>-0.10602200636786731</v>
      </c>
      <c r="I26" s="20">
        <v>-1243864.4996299595</v>
      </c>
      <c r="J26" s="10">
        <v>884.58970918144996</v>
      </c>
      <c r="K26" s="20">
        <v>989.49830474848807</v>
      </c>
      <c r="L26" s="21" t="s">
        <v>27</v>
      </c>
      <c r="M26" s="21" t="s">
        <v>14</v>
      </c>
    </row>
    <row r="27" spans="1:13" x14ac:dyDescent="0.2">
      <c r="A27" s="4" t="s">
        <v>173</v>
      </c>
      <c r="B27" s="9">
        <v>89</v>
      </c>
      <c r="C27" s="9" t="s">
        <v>174</v>
      </c>
      <c r="D27" s="9" t="s">
        <v>175</v>
      </c>
      <c r="E27" s="10">
        <v>21443.8</v>
      </c>
      <c r="F27" s="10">
        <v>18966740.804636799</v>
      </c>
      <c r="G27" s="18">
        <v>21218603.747365627</v>
      </c>
      <c r="H27" s="19">
        <v>-0.10612682010277948</v>
      </c>
      <c r="I27" s="20">
        <v>-2251862.9427288286</v>
      </c>
      <c r="J27" s="10">
        <v>884.48599616844001</v>
      </c>
      <c r="K27" s="20">
        <v>989.49830474848807</v>
      </c>
      <c r="L27" s="21" t="s">
        <v>27</v>
      </c>
      <c r="M27" s="21" t="s">
        <v>14</v>
      </c>
    </row>
    <row r="28" spans="1:13" x14ac:dyDescent="0.2">
      <c r="A28" s="4" t="s">
        <v>188</v>
      </c>
      <c r="B28" s="9">
        <v>193</v>
      </c>
      <c r="C28" s="9" t="s">
        <v>189</v>
      </c>
      <c r="D28" s="9" t="s">
        <v>190</v>
      </c>
      <c r="E28" s="10">
        <v>547.33000000000004</v>
      </c>
      <c r="F28" s="10">
        <v>576934.77448142995</v>
      </c>
      <c r="G28" s="18">
        <v>1006373.8274539113</v>
      </c>
      <c r="H28" s="19">
        <v>-0.42671921830374437</v>
      </c>
      <c r="I28" s="20">
        <v>-429439.05297248135</v>
      </c>
      <c r="J28" s="10">
        <v>1054.0894423500099</v>
      </c>
      <c r="K28" s="20">
        <v>1838.6966317466815</v>
      </c>
      <c r="L28" s="21" t="s">
        <v>88</v>
      </c>
      <c r="M28" s="21" t="s">
        <v>206</v>
      </c>
    </row>
    <row r="29" spans="1:13" x14ac:dyDescent="0.2">
      <c r="A29" s="4" t="s">
        <v>200</v>
      </c>
      <c r="B29" s="9">
        <v>197</v>
      </c>
      <c r="C29" s="9" t="s">
        <v>201</v>
      </c>
      <c r="D29" s="9" t="s">
        <v>202</v>
      </c>
      <c r="E29" s="10">
        <v>1171.73</v>
      </c>
      <c r="F29" s="10">
        <v>355805.76804191998</v>
      </c>
      <c r="G29" s="18">
        <v>349839.73448473006</v>
      </c>
      <c r="H29" s="19">
        <v>1.705361904066631E-2</v>
      </c>
      <c r="I29" s="20">
        <v>5966.0335571899195</v>
      </c>
      <c r="J29" s="10">
        <v>303.65849474018802</v>
      </c>
      <c r="K29" s="20">
        <v>298.56684943180602</v>
      </c>
      <c r="L29" s="21" t="s">
        <v>27</v>
      </c>
      <c r="M29" s="21" t="s">
        <v>84</v>
      </c>
    </row>
    <row r="30" spans="1:13" x14ac:dyDescent="0.2">
      <c r="A30" s="4" t="s">
        <v>203</v>
      </c>
      <c r="B30" s="9">
        <v>198</v>
      </c>
      <c r="C30" s="9" t="s">
        <v>204</v>
      </c>
      <c r="D30" s="9" t="s">
        <v>205</v>
      </c>
      <c r="E30" s="10">
        <v>3894.53</v>
      </c>
      <c r="F30" s="10">
        <v>1609047.6740051501</v>
      </c>
      <c r="G30" s="18">
        <v>2403443.4659415907</v>
      </c>
      <c r="H30" s="19">
        <v>-0.33052401822367045</v>
      </c>
      <c r="I30" s="20">
        <v>-794395.79193644063</v>
      </c>
      <c r="J30" s="10">
        <v>413.15580416767898</v>
      </c>
      <c r="K30" s="20">
        <v>617.13312413605513</v>
      </c>
      <c r="L30" s="21" t="s">
        <v>88</v>
      </c>
      <c r="M30" s="21" t="s">
        <v>89</v>
      </c>
    </row>
    <row r="31" spans="1:13" x14ac:dyDescent="0.2">
      <c r="A31" s="4" t="s">
        <v>207</v>
      </c>
      <c r="B31" s="9">
        <v>199</v>
      </c>
      <c r="C31" s="9" t="s">
        <v>208</v>
      </c>
      <c r="D31" s="9" t="s">
        <v>209</v>
      </c>
      <c r="E31" s="10">
        <v>3466.63</v>
      </c>
      <c r="F31" s="10">
        <v>1891292.83034985</v>
      </c>
      <c r="G31" s="18">
        <v>1368235.0115902959</v>
      </c>
      <c r="H31" s="19">
        <v>0.38228653288999381</v>
      </c>
      <c r="I31" s="20">
        <v>523057.81875955407</v>
      </c>
      <c r="J31" s="10">
        <v>545.57100998660098</v>
      </c>
      <c r="K31" s="20">
        <v>394.68735099802859</v>
      </c>
      <c r="L31" s="21" t="s">
        <v>27</v>
      </c>
      <c r="M31" s="21" t="s">
        <v>14</v>
      </c>
    </row>
    <row r="32" spans="1:13" x14ac:dyDescent="0.2">
      <c r="A32" s="4" t="s">
        <v>261</v>
      </c>
      <c r="B32" s="9">
        <v>218</v>
      </c>
      <c r="C32" s="9" t="s">
        <v>262</v>
      </c>
      <c r="D32" s="9" t="s">
        <v>263</v>
      </c>
      <c r="E32" s="10">
        <v>346.81</v>
      </c>
      <c r="F32" s="10">
        <v>285118.93155762</v>
      </c>
      <c r="G32" s="18">
        <v>374265.68548251572</v>
      </c>
      <c r="H32" s="19">
        <v>-0.23819109627954535</v>
      </c>
      <c r="I32" s="20">
        <v>-89146.753924895718</v>
      </c>
      <c r="J32" s="10">
        <v>822.11854201902997</v>
      </c>
      <c r="K32" s="20">
        <v>1079.1663604928224</v>
      </c>
      <c r="L32" s="21" t="s">
        <v>88</v>
      </c>
      <c r="M32" s="21" t="s">
        <v>71</v>
      </c>
    </row>
    <row r="33" spans="1:13" x14ac:dyDescent="0.2">
      <c r="A33" s="4" t="s">
        <v>273</v>
      </c>
      <c r="B33" s="9">
        <v>222</v>
      </c>
      <c r="C33" s="9" t="s">
        <v>274</v>
      </c>
      <c r="D33" s="9" t="s">
        <v>275</v>
      </c>
      <c r="E33" s="10">
        <v>198.79</v>
      </c>
      <c r="F33" s="10">
        <v>36358.497457359997</v>
      </c>
      <c r="G33" s="18">
        <v>40304.647221063402</v>
      </c>
      <c r="H33" s="19">
        <v>-9.7908058642951892E-2</v>
      </c>
      <c r="I33" s="20">
        <v>-3946.1497637034045</v>
      </c>
      <c r="J33" s="10">
        <v>182.89902639649901</v>
      </c>
      <c r="K33" s="20">
        <v>202.74987283597466</v>
      </c>
      <c r="L33" s="21" t="s">
        <v>88</v>
      </c>
      <c r="M33" s="21" t="s">
        <v>89</v>
      </c>
    </row>
    <row r="34" spans="1:13" x14ac:dyDescent="0.2">
      <c r="A34" s="4" t="s">
        <v>307</v>
      </c>
      <c r="B34" s="9">
        <v>233</v>
      </c>
      <c r="C34" s="9" t="s">
        <v>308</v>
      </c>
      <c r="D34" s="9" t="s">
        <v>309</v>
      </c>
      <c r="E34" s="10">
        <v>883.58</v>
      </c>
      <c r="F34" s="10">
        <v>804332.53166074003</v>
      </c>
      <c r="G34" s="18">
        <v>1101713.7586574829</v>
      </c>
      <c r="H34" s="19">
        <v>-0.26992603537884785</v>
      </c>
      <c r="I34" s="20">
        <v>-297381.22699674289</v>
      </c>
      <c r="J34" s="10">
        <v>910.31093014864496</v>
      </c>
      <c r="K34" s="20">
        <v>1246.8749390632233</v>
      </c>
      <c r="L34" s="21" t="s">
        <v>88</v>
      </c>
      <c r="M34" s="21" t="s">
        <v>14</v>
      </c>
    </row>
    <row r="35" spans="1:13" x14ac:dyDescent="0.2">
      <c r="A35" s="4" t="s">
        <v>310</v>
      </c>
      <c r="B35" s="9">
        <v>234</v>
      </c>
      <c r="C35" s="9" t="s">
        <v>311</v>
      </c>
      <c r="D35" s="9" t="s">
        <v>312</v>
      </c>
      <c r="E35" s="10">
        <v>517.22</v>
      </c>
      <c r="F35" s="10">
        <v>791229.96862973995</v>
      </c>
      <c r="G35" s="18">
        <v>1044346.3620929779</v>
      </c>
      <c r="H35" s="19">
        <v>-0.24236824357387007</v>
      </c>
      <c r="I35" s="20">
        <v>-253116.39346323791</v>
      </c>
      <c r="J35" s="10">
        <v>1529.77450336364</v>
      </c>
      <c r="K35" s="20">
        <v>2019.1530917075477</v>
      </c>
      <c r="L35" s="21" t="s">
        <v>27</v>
      </c>
      <c r="M35" s="21" t="s">
        <v>84</v>
      </c>
    </row>
    <row r="36" spans="1:13" x14ac:dyDescent="0.2">
      <c r="A36" s="4" t="s">
        <v>319</v>
      </c>
      <c r="B36" s="9">
        <v>237</v>
      </c>
      <c r="C36" s="9" t="s">
        <v>320</v>
      </c>
      <c r="D36" s="9" t="s">
        <v>321</v>
      </c>
      <c r="E36" s="10">
        <v>2287.6799999999998</v>
      </c>
      <c r="F36" s="10">
        <v>1035209.04124928</v>
      </c>
      <c r="G36" s="18">
        <v>885392.70132995828</v>
      </c>
      <c r="H36" s="19">
        <v>0.16920891678266767</v>
      </c>
      <c r="I36" s="20">
        <v>149816.3399193217</v>
      </c>
      <c r="J36" s="10">
        <v>452.51479282473099</v>
      </c>
      <c r="K36" s="20">
        <v>387.02646407275421</v>
      </c>
      <c r="L36" s="21" t="s">
        <v>13</v>
      </c>
      <c r="M36" s="21" t="s">
        <v>71</v>
      </c>
    </row>
    <row r="37" spans="1:13" x14ac:dyDescent="0.2">
      <c r="A37" s="4" t="s">
        <v>373</v>
      </c>
      <c r="B37" s="9">
        <v>255</v>
      </c>
      <c r="C37" s="9" t="s">
        <v>374</v>
      </c>
      <c r="D37" s="9" t="s">
        <v>375</v>
      </c>
      <c r="E37" s="10">
        <v>338.73</v>
      </c>
      <c r="F37" s="10">
        <v>201900.84914698001</v>
      </c>
      <c r="G37" s="18">
        <v>290815.68063577032</v>
      </c>
      <c r="H37" s="19">
        <v>-0.30574290662184417</v>
      </c>
      <c r="I37" s="20">
        <v>-88914.831488790311</v>
      </c>
      <c r="J37" s="10">
        <v>596.052458143595</v>
      </c>
      <c r="K37" s="20">
        <v>858.5471633329505</v>
      </c>
      <c r="L37" s="21" t="s">
        <v>88</v>
      </c>
      <c r="M37" s="21" t="s">
        <v>14</v>
      </c>
    </row>
    <row r="38" spans="1:13" x14ac:dyDescent="0.2">
      <c r="A38" s="4" t="s">
        <v>400</v>
      </c>
      <c r="B38" s="9">
        <v>264</v>
      </c>
      <c r="C38" s="9" t="s">
        <v>401</v>
      </c>
      <c r="D38" s="9" t="s">
        <v>402</v>
      </c>
      <c r="E38" s="10">
        <v>590.58000000000004</v>
      </c>
      <c r="F38" s="10">
        <v>142092.35923303</v>
      </c>
      <c r="G38" s="18">
        <v>347310.56605800753</v>
      </c>
      <c r="H38" s="19">
        <v>-0.59087809839537664</v>
      </c>
      <c r="I38" s="20">
        <v>-205218.20682497753</v>
      </c>
      <c r="J38" s="10">
        <v>240.59798711949301</v>
      </c>
      <c r="K38" s="20">
        <v>588.08386003252315</v>
      </c>
      <c r="L38" s="21" t="s">
        <v>88</v>
      </c>
      <c r="M38" s="21" t="s">
        <v>71</v>
      </c>
    </row>
    <row r="39" spans="1:13" x14ac:dyDescent="0.2">
      <c r="A39" s="4" t="s">
        <v>412</v>
      </c>
      <c r="B39" s="9">
        <v>268</v>
      </c>
      <c r="C39" s="9" t="s">
        <v>413</v>
      </c>
      <c r="D39" s="9" t="s">
        <v>414</v>
      </c>
      <c r="E39" s="10">
        <v>1952.62</v>
      </c>
      <c r="F39" s="10">
        <v>789210.38984792004</v>
      </c>
      <c r="G39" s="18">
        <v>1020519.6320417895</v>
      </c>
      <c r="H39" s="19">
        <v>-0.22665829733337117</v>
      </c>
      <c r="I39" s="20">
        <v>-231309.24219386943</v>
      </c>
      <c r="J39" s="10">
        <v>404.18022444096601</v>
      </c>
      <c r="K39" s="20">
        <v>522.64118571037352</v>
      </c>
      <c r="L39" s="21" t="s">
        <v>27</v>
      </c>
      <c r="M39" s="21" t="s">
        <v>206</v>
      </c>
    </row>
    <row r="40" spans="1:13" x14ac:dyDescent="0.2">
      <c r="A40" s="4" t="s">
        <v>424</v>
      </c>
      <c r="B40" s="9">
        <v>272</v>
      </c>
      <c r="C40" s="9" t="s">
        <v>425</v>
      </c>
      <c r="D40" s="9" t="s">
        <v>426</v>
      </c>
      <c r="E40" s="10">
        <v>5965.61</v>
      </c>
      <c r="F40" s="10">
        <v>6066388.2260543499</v>
      </c>
      <c r="G40" s="18">
        <v>5548846.9086940978</v>
      </c>
      <c r="H40" s="19">
        <v>9.3270065993231122E-2</v>
      </c>
      <c r="I40" s="20">
        <v>517541.31736025214</v>
      </c>
      <c r="J40" s="10">
        <v>1016.89319718425</v>
      </c>
      <c r="K40" s="20">
        <v>930.13906519100283</v>
      </c>
      <c r="L40" s="21" t="s">
        <v>27</v>
      </c>
      <c r="M40" s="21" t="s">
        <v>71</v>
      </c>
    </row>
    <row r="41" spans="1:13" x14ac:dyDescent="0.2">
      <c r="A41" s="4" t="s">
        <v>427</v>
      </c>
      <c r="B41" s="9">
        <v>273</v>
      </c>
      <c r="C41" s="9" t="s">
        <v>428</v>
      </c>
      <c r="D41" s="9" t="s">
        <v>429</v>
      </c>
      <c r="E41" s="10">
        <v>2709.66</v>
      </c>
      <c r="F41" s="10">
        <v>4978384.3155800998</v>
      </c>
      <c r="G41" s="18">
        <v>5729241.008995587</v>
      </c>
      <c r="H41" s="19">
        <v>-0.13105692224093288</v>
      </c>
      <c r="I41" s="20">
        <v>-750856.69341548719</v>
      </c>
      <c r="J41" s="10">
        <v>1837.2726894075599</v>
      </c>
      <c r="K41" s="20">
        <v>2114.3763457391656</v>
      </c>
      <c r="L41" s="21" t="s">
        <v>27</v>
      </c>
      <c r="M41" s="21" t="s">
        <v>206</v>
      </c>
    </row>
    <row r="42" spans="1:13" x14ac:dyDescent="0.2">
      <c r="A42" s="4" t="s">
        <v>430</v>
      </c>
      <c r="B42" s="9">
        <v>274</v>
      </c>
      <c r="C42" s="9" t="s">
        <v>431</v>
      </c>
      <c r="D42" s="9" t="s">
        <v>432</v>
      </c>
      <c r="E42" s="10">
        <v>1317.64</v>
      </c>
      <c r="F42" s="10">
        <v>3543907.9117540698</v>
      </c>
      <c r="G42" s="18">
        <v>4106217.7992684734</v>
      </c>
      <c r="H42" s="19">
        <v>-0.13694107692353433</v>
      </c>
      <c r="I42" s="20">
        <v>-562309.88751440356</v>
      </c>
      <c r="J42" s="10">
        <v>2689.5873772457298</v>
      </c>
      <c r="K42" s="20">
        <v>3116.342703066447</v>
      </c>
      <c r="L42" s="21" t="s">
        <v>27</v>
      </c>
      <c r="M42" s="21" t="s">
        <v>71</v>
      </c>
    </row>
    <row r="43" spans="1:13" x14ac:dyDescent="0.2">
      <c r="A43" s="4" t="s">
        <v>436</v>
      </c>
      <c r="B43" s="9">
        <v>276</v>
      </c>
      <c r="C43" s="9" t="s">
        <v>437</v>
      </c>
      <c r="D43" s="9" t="s">
        <v>438</v>
      </c>
      <c r="E43" s="10">
        <v>1666.25</v>
      </c>
      <c r="F43" s="10">
        <v>724716.51092570997</v>
      </c>
      <c r="G43" s="18">
        <v>1121799.0175905514</v>
      </c>
      <c r="H43" s="19">
        <v>-0.35396938349768958</v>
      </c>
      <c r="I43" s="20">
        <v>-397082.50666484144</v>
      </c>
      <c r="J43" s="10">
        <v>434.93864121573</v>
      </c>
      <c r="K43" s="20">
        <v>673.24772248495208</v>
      </c>
      <c r="L43" s="21" t="s">
        <v>13</v>
      </c>
      <c r="M43" s="21" t="s">
        <v>14</v>
      </c>
    </row>
    <row r="44" spans="1:13" x14ac:dyDescent="0.2">
      <c r="A44" s="4" t="s">
        <v>448</v>
      </c>
      <c r="B44" s="9">
        <v>280</v>
      </c>
      <c r="C44" s="9" t="s">
        <v>449</v>
      </c>
      <c r="D44" s="9" t="s">
        <v>450</v>
      </c>
      <c r="E44" s="10">
        <v>1670.53</v>
      </c>
      <c r="F44" s="10">
        <v>726499.48501531</v>
      </c>
      <c r="G44" s="18">
        <v>631659.20290207036</v>
      </c>
      <c r="H44" s="19">
        <v>0.15014470093605742</v>
      </c>
      <c r="I44" s="20">
        <v>94840.282113239635</v>
      </c>
      <c r="J44" s="10">
        <v>434.89161225198598</v>
      </c>
      <c r="K44" s="20">
        <v>378.11904180234438</v>
      </c>
      <c r="L44" s="21" t="s">
        <v>27</v>
      </c>
      <c r="M44" s="21" t="s">
        <v>297</v>
      </c>
    </row>
    <row r="45" spans="1:13" x14ac:dyDescent="0.2">
      <c r="A45" s="4" t="s">
        <v>484</v>
      </c>
      <c r="B45" s="9">
        <v>294</v>
      </c>
      <c r="C45" s="9" t="s">
        <v>485</v>
      </c>
      <c r="D45" s="9" t="s">
        <v>486</v>
      </c>
      <c r="E45" s="10">
        <v>794.92</v>
      </c>
      <c r="F45" s="10">
        <v>281972.84635632002</v>
      </c>
      <c r="G45" s="18">
        <v>297711.94044488057</v>
      </c>
      <c r="H45" s="19">
        <v>-5.2866855340236982E-2</v>
      </c>
      <c r="I45" s="20">
        <v>-15739.094088560552</v>
      </c>
      <c r="J45" s="10">
        <v>354.71852055089801</v>
      </c>
      <c r="K45" s="20">
        <v>374.51811559009786</v>
      </c>
      <c r="L45" s="21" t="s">
        <v>88</v>
      </c>
      <c r="M45" s="21" t="s">
        <v>14</v>
      </c>
    </row>
    <row r="46" spans="1:13" x14ac:dyDescent="0.2">
      <c r="A46" s="4" t="s">
        <v>487</v>
      </c>
      <c r="B46" s="9">
        <v>295</v>
      </c>
      <c r="C46" s="9" t="s">
        <v>488</v>
      </c>
      <c r="D46" s="9" t="s">
        <v>489</v>
      </c>
      <c r="E46" s="10">
        <v>302.70999999999998</v>
      </c>
      <c r="F46" s="10">
        <v>647121.59048130002</v>
      </c>
      <c r="G46" s="18">
        <v>572539.99685849145</v>
      </c>
      <c r="H46" s="19">
        <v>0.1302644252489509</v>
      </c>
      <c r="I46" s="20">
        <v>74581.593622808577</v>
      </c>
      <c r="J46" s="10">
        <v>2137.7608618192298</v>
      </c>
      <c r="K46" s="20">
        <v>1891.3811795397955</v>
      </c>
      <c r="L46" s="21" t="s">
        <v>88</v>
      </c>
      <c r="M46" s="21" t="s">
        <v>206</v>
      </c>
    </row>
    <row r="47" spans="1:13" x14ac:dyDescent="0.2">
      <c r="A47" s="4" t="s">
        <v>490</v>
      </c>
      <c r="B47" s="9">
        <v>296</v>
      </c>
      <c r="C47" s="9" t="s">
        <v>491</v>
      </c>
      <c r="D47" s="9" t="s">
        <v>492</v>
      </c>
      <c r="E47" s="10">
        <v>399.78</v>
      </c>
      <c r="F47" s="10">
        <v>1335397.3292402001</v>
      </c>
      <c r="G47" s="18">
        <v>1201056.155437052</v>
      </c>
      <c r="H47" s="19">
        <v>0.11185253345149489</v>
      </c>
      <c r="I47" s="20">
        <v>134341.17380314809</v>
      </c>
      <c r="J47" s="10">
        <v>3340.3305048781799</v>
      </c>
      <c r="K47" s="20">
        <v>3004.2927496049128</v>
      </c>
      <c r="L47" s="21" t="s">
        <v>27</v>
      </c>
      <c r="M47" s="21" t="s">
        <v>43</v>
      </c>
    </row>
    <row r="48" spans="1:13" x14ac:dyDescent="0.2">
      <c r="A48" s="4" t="s">
        <v>493</v>
      </c>
      <c r="B48" s="9">
        <v>297</v>
      </c>
      <c r="C48" s="9" t="s">
        <v>494</v>
      </c>
      <c r="D48" s="9" t="s">
        <v>495</v>
      </c>
      <c r="E48" s="10">
        <v>746.04</v>
      </c>
      <c r="F48" s="10">
        <v>3370235.0777647002</v>
      </c>
      <c r="G48" s="18">
        <v>3453418.2365551032</v>
      </c>
      <c r="H48" s="19">
        <v>-2.4087195089749044E-2</v>
      </c>
      <c r="I48" s="20">
        <v>-83183.158790403046</v>
      </c>
      <c r="J48" s="10">
        <v>4517.4991659491498</v>
      </c>
      <c r="K48" s="20">
        <v>4628.9987622045783</v>
      </c>
      <c r="L48" s="21" t="s">
        <v>27</v>
      </c>
      <c r="M48" s="21" t="s">
        <v>297</v>
      </c>
    </row>
    <row r="49" spans="1:13" x14ac:dyDescent="0.2">
      <c r="A49" s="4" t="s">
        <v>496</v>
      </c>
      <c r="B49" s="9">
        <v>298</v>
      </c>
      <c r="C49" s="9" t="s">
        <v>497</v>
      </c>
      <c r="D49" s="9" t="s">
        <v>498</v>
      </c>
      <c r="E49" s="10">
        <v>533.13</v>
      </c>
      <c r="F49" s="10">
        <v>3997825.32181584</v>
      </c>
      <c r="G49" s="18">
        <v>3402874.9168707556</v>
      </c>
      <c r="H49" s="19">
        <v>0.17483757689577131</v>
      </c>
      <c r="I49" s="20">
        <v>594950.40494508436</v>
      </c>
      <c r="J49" s="10">
        <v>7498.7813888091796</v>
      </c>
      <c r="K49" s="20">
        <v>6382.8239207524539</v>
      </c>
      <c r="L49" s="21" t="s">
        <v>88</v>
      </c>
      <c r="M49" s="21" t="s">
        <v>43</v>
      </c>
    </row>
    <row r="50" spans="1:13" x14ac:dyDescent="0.2">
      <c r="A50" s="4" t="s">
        <v>532</v>
      </c>
      <c r="B50" s="9">
        <v>314</v>
      </c>
      <c r="C50" s="9" t="s">
        <v>533</v>
      </c>
      <c r="D50" s="9" t="s">
        <v>534</v>
      </c>
      <c r="E50" s="10">
        <v>1036.77</v>
      </c>
      <c r="F50" s="10">
        <v>1551217.8048999801</v>
      </c>
      <c r="G50" s="18">
        <v>2635337.0952429958</v>
      </c>
      <c r="H50" s="19">
        <v>-0.41137784319886073</v>
      </c>
      <c r="I50" s="20">
        <v>-1084119.2903430157</v>
      </c>
      <c r="J50" s="10">
        <v>1496.2024411392899</v>
      </c>
      <c r="K50" s="20">
        <v>2541.8724454247285</v>
      </c>
      <c r="L50" s="21" t="s">
        <v>88</v>
      </c>
      <c r="M50" s="21" t="s">
        <v>14</v>
      </c>
    </row>
    <row r="51" spans="1:13" x14ac:dyDescent="0.2">
      <c r="A51" s="4" t="s">
        <v>535</v>
      </c>
      <c r="B51" s="9">
        <v>315</v>
      </c>
      <c r="C51" s="9" t="s">
        <v>536</v>
      </c>
      <c r="D51" s="9" t="s">
        <v>537</v>
      </c>
      <c r="E51" s="10">
        <v>842.79</v>
      </c>
      <c r="F51" s="10">
        <v>1925501.25160176</v>
      </c>
      <c r="G51" s="18">
        <v>2893733.3117055492</v>
      </c>
      <c r="H51" s="19">
        <v>-0.33459616205375781</v>
      </c>
      <c r="I51" s="20">
        <v>-968232.0601037892</v>
      </c>
      <c r="J51" s="10">
        <v>2284.6750099096598</v>
      </c>
      <c r="K51" s="20">
        <v>3433.5164296035186</v>
      </c>
      <c r="L51" s="21" t="s">
        <v>88</v>
      </c>
      <c r="M51" s="21" t="s">
        <v>14</v>
      </c>
    </row>
    <row r="52" spans="1:13" x14ac:dyDescent="0.2">
      <c r="A52" s="4" t="s">
        <v>538</v>
      </c>
      <c r="B52" s="9">
        <v>316</v>
      </c>
      <c r="C52" s="9" t="s">
        <v>539</v>
      </c>
      <c r="D52" s="9" t="s">
        <v>540</v>
      </c>
      <c r="E52" s="10">
        <v>728.77</v>
      </c>
      <c r="F52" s="10">
        <v>2360045.81101193</v>
      </c>
      <c r="G52" s="18">
        <v>3496278.2340447172</v>
      </c>
      <c r="H52" s="19">
        <v>-0.32498341006411358</v>
      </c>
      <c r="I52" s="20">
        <v>-1136232.4230327872</v>
      </c>
      <c r="J52" s="10">
        <v>3238.3959424947898</v>
      </c>
      <c r="K52" s="20">
        <v>4797.5057069373288</v>
      </c>
      <c r="L52" s="21" t="s">
        <v>88</v>
      </c>
      <c r="M52" s="21" t="s">
        <v>14</v>
      </c>
    </row>
    <row r="53" spans="1:13" x14ac:dyDescent="0.2">
      <c r="A53" s="4" t="s">
        <v>541</v>
      </c>
      <c r="B53" s="9">
        <v>317</v>
      </c>
      <c r="C53" s="9" t="s">
        <v>542</v>
      </c>
      <c r="D53" s="9" t="s">
        <v>543</v>
      </c>
      <c r="E53" s="10">
        <v>258.70999999999998</v>
      </c>
      <c r="F53" s="10">
        <v>1487004.59278071</v>
      </c>
      <c r="G53" s="18">
        <v>2932061.3971225079</v>
      </c>
      <c r="H53" s="19">
        <v>-0.4928467070164223</v>
      </c>
      <c r="I53" s="20">
        <v>-1445056.8043417979</v>
      </c>
      <c r="J53" s="10">
        <v>5747.7661968254397</v>
      </c>
      <c r="K53" s="20">
        <v>11333.390271433296</v>
      </c>
      <c r="L53" s="21" t="s">
        <v>88</v>
      </c>
      <c r="M53" s="21" t="s">
        <v>89</v>
      </c>
    </row>
    <row r="54" spans="1:13" x14ac:dyDescent="0.2">
      <c r="A54" s="4" t="s">
        <v>544</v>
      </c>
      <c r="B54" s="9">
        <v>318</v>
      </c>
      <c r="C54" s="9" t="s">
        <v>545</v>
      </c>
      <c r="D54" s="9" t="s">
        <v>546</v>
      </c>
      <c r="E54" s="10">
        <v>484.49</v>
      </c>
      <c r="F54" s="10">
        <v>153123.09743250001</v>
      </c>
      <c r="G54" s="18">
        <v>332261.56440933968</v>
      </c>
      <c r="H54" s="19">
        <v>-0.53914893013669418</v>
      </c>
      <c r="I54" s="20">
        <v>-179138.46697683967</v>
      </c>
      <c r="J54" s="10">
        <v>316.050067973539</v>
      </c>
      <c r="K54" s="20">
        <v>685.79653740910999</v>
      </c>
      <c r="L54" s="21" t="s">
        <v>88</v>
      </c>
      <c r="M54" s="21" t="s">
        <v>89</v>
      </c>
    </row>
    <row r="55" spans="1:13" x14ac:dyDescent="0.2">
      <c r="A55" s="4" t="s">
        <v>562</v>
      </c>
      <c r="B55" s="9">
        <v>324</v>
      </c>
      <c r="C55" s="9" t="s">
        <v>563</v>
      </c>
      <c r="D55" s="9" t="s">
        <v>564</v>
      </c>
      <c r="E55" s="10">
        <v>1766.59</v>
      </c>
      <c r="F55" s="10">
        <v>1773515.9591709201</v>
      </c>
      <c r="G55" s="18">
        <v>1351771.3321119384</v>
      </c>
      <c r="H55" s="19">
        <v>0.31199406071148245</v>
      </c>
      <c r="I55" s="20">
        <v>421744.62705898168</v>
      </c>
      <c r="J55" s="10">
        <v>1003.92052438365</v>
      </c>
      <c r="K55" s="20">
        <v>765.18679043351233</v>
      </c>
      <c r="L55" s="21" t="s">
        <v>88</v>
      </c>
      <c r="M55" s="21" t="s">
        <v>206</v>
      </c>
    </row>
    <row r="56" spans="1:13" x14ac:dyDescent="0.2">
      <c r="A56" s="4" t="s">
        <v>568</v>
      </c>
      <c r="B56" s="9">
        <v>329</v>
      </c>
      <c r="C56" s="9" t="s">
        <v>569</v>
      </c>
      <c r="D56" s="9" t="s">
        <v>570</v>
      </c>
      <c r="E56" s="10">
        <v>2533.4899999999998</v>
      </c>
      <c r="F56" s="10">
        <v>4503738.9948333399</v>
      </c>
      <c r="G56" s="18">
        <v>6279319.8147349916</v>
      </c>
      <c r="H56" s="19">
        <v>-0.28276642570985039</v>
      </c>
      <c r="I56" s="20">
        <v>-1775580.8199016517</v>
      </c>
      <c r="J56" s="10">
        <v>1777.6817729035199</v>
      </c>
      <c r="K56" s="20">
        <v>2478.5255969966302</v>
      </c>
      <c r="L56" s="21" t="s">
        <v>27</v>
      </c>
      <c r="M56" s="21" t="s">
        <v>84</v>
      </c>
    </row>
    <row r="57" spans="1:13" x14ac:dyDescent="0.2">
      <c r="A57" s="4" t="s">
        <v>583</v>
      </c>
      <c r="B57" s="9">
        <v>334</v>
      </c>
      <c r="C57" s="9" t="s">
        <v>584</v>
      </c>
      <c r="D57" s="9" t="s">
        <v>585</v>
      </c>
      <c r="E57" s="10">
        <v>361.43</v>
      </c>
      <c r="F57" s="10">
        <v>220327.66942575001</v>
      </c>
      <c r="G57" s="18">
        <v>306122.81982702081</v>
      </c>
      <c r="H57" s="19">
        <v>-0.28026381845610437</v>
      </c>
      <c r="I57" s="20">
        <v>-85795.150401270803</v>
      </c>
      <c r="J57" s="10">
        <v>609.59983793749802</v>
      </c>
      <c r="K57" s="20">
        <v>846.97678617442057</v>
      </c>
      <c r="L57" s="21" t="s">
        <v>88</v>
      </c>
      <c r="M57" s="21" t="s">
        <v>14</v>
      </c>
    </row>
    <row r="58" spans="1:13" x14ac:dyDescent="0.2">
      <c r="A58" s="4" t="s">
        <v>586</v>
      </c>
      <c r="B58" s="9">
        <v>335</v>
      </c>
      <c r="C58" s="9" t="s">
        <v>587</v>
      </c>
      <c r="D58" s="9" t="s">
        <v>588</v>
      </c>
      <c r="E58" s="10">
        <v>1045.99</v>
      </c>
      <c r="F58" s="10">
        <v>736780.86790319998</v>
      </c>
      <c r="G58" s="18">
        <v>1065495.8100705317</v>
      </c>
      <c r="H58" s="19">
        <v>-0.30850890173427509</v>
      </c>
      <c r="I58" s="20">
        <v>-328714.9421673317</v>
      </c>
      <c r="J58" s="10">
        <v>704.38614891461702</v>
      </c>
      <c r="K58" s="20">
        <v>1018.6481802603579</v>
      </c>
      <c r="L58" s="21" t="s">
        <v>88</v>
      </c>
      <c r="M58" s="21" t="s">
        <v>14</v>
      </c>
    </row>
    <row r="59" spans="1:13" x14ac:dyDescent="0.2">
      <c r="A59" s="4" t="s">
        <v>592</v>
      </c>
      <c r="B59" s="9">
        <v>337</v>
      </c>
      <c r="C59" s="9" t="s">
        <v>593</v>
      </c>
      <c r="D59" s="9" t="s">
        <v>594</v>
      </c>
      <c r="E59" s="10">
        <v>6816.58</v>
      </c>
      <c r="F59" s="10">
        <v>2016147.0699142599</v>
      </c>
      <c r="G59" s="18">
        <v>2833102.3691088711</v>
      </c>
      <c r="H59" s="19">
        <v>-0.28836067065644894</v>
      </c>
      <c r="I59" s="20">
        <v>-816955.29919461114</v>
      </c>
      <c r="J59" s="10">
        <v>295.77105673435398</v>
      </c>
      <c r="K59" s="20">
        <v>415.61932363573391</v>
      </c>
      <c r="L59" s="21" t="s">
        <v>27</v>
      </c>
      <c r="M59" s="21" t="s">
        <v>206</v>
      </c>
    </row>
    <row r="60" spans="1:13" x14ac:dyDescent="0.2">
      <c r="A60" s="4" t="s">
        <v>595</v>
      </c>
      <c r="B60" s="9">
        <v>338</v>
      </c>
      <c r="C60" s="9" t="s">
        <v>596</v>
      </c>
      <c r="D60" s="9" t="s">
        <v>597</v>
      </c>
      <c r="E60" s="10">
        <v>690.07</v>
      </c>
      <c r="F60" s="10">
        <v>194040.91297492001</v>
      </c>
      <c r="G60" s="18">
        <v>301661.57471640082</v>
      </c>
      <c r="H60" s="19">
        <v>-0.35675959671912921</v>
      </c>
      <c r="I60" s="20">
        <v>-107620.66174148081</v>
      </c>
      <c r="J60" s="10">
        <v>281.19018791560302</v>
      </c>
      <c r="K60" s="20">
        <v>437.14633981538219</v>
      </c>
      <c r="L60" s="21" t="s">
        <v>88</v>
      </c>
      <c r="M60" s="21" t="s">
        <v>89</v>
      </c>
    </row>
    <row r="61" spans="1:13" x14ac:dyDescent="0.2">
      <c r="A61" s="4" t="s">
        <v>598</v>
      </c>
      <c r="B61" s="9">
        <v>339</v>
      </c>
      <c r="C61" s="9" t="s">
        <v>599</v>
      </c>
      <c r="D61" s="9" t="s">
        <v>600</v>
      </c>
      <c r="E61" s="10">
        <v>580.29999999999995</v>
      </c>
      <c r="F61" s="10">
        <v>162512.70302973999</v>
      </c>
      <c r="G61" s="18">
        <v>309252.19676898571</v>
      </c>
      <c r="H61" s="19">
        <v>-0.4744978217531034</v>
      </c>
      <c r="I61" s="20">
        <v>-146739.49373924572</v>
      </c>
      <c r="J61" s="10">
        <v>280.04946239831099</v>
      </c>
      <c r="K61" s="20">
        <v>532.91779556950837</v>
      </c>
      <c r="L61" s="21" t="s">
        <v>88</v>
      </c>
      <c r="M61" s="21" t="s">
        <v>89</v>
      </c>
    </row>
    <row r="62" spans="1:13" x14ac:dyDescent="0.2">
      <c r="A62" s="4" t="s">
        <v>610</v>
      </c>
      <c r="B62" s="9">
        <v>410</v>
      </c>
      <c r="C62" s="9" t="s">
        <v>611</v>
      </c>
      <c r="D62" s="9" t="s">
        <v>612</v>
      </c>
      <c r="E62" s="10">
        <v>9978.41</v>
      </c>
      <c r="F62" s="10">
        <v>11083384.6374439</v>
      </c>
      <c r="G62" s="18">
        <v>12090850.985419603</v>
      </c>
      <c r="H62" s="19">
        <v>-8.3324684853906081E-2</v>
      </c>
      <c r="I62" s="20">
        <v>-1007466.347975703</v>
      </c>
      <c r="J62" s="10">
        <v>1110.7365439427699</v>
      </c>
      <c r="K62" s="20">
        <v>1211.7011613493135</v>
      </c>
      <c r="L62" s="21" t="s">
        <v>88</v>
      </c>
      <c r="M62" s="21" t="s">
        <v>14</v>
      </c>
    </row>
    <row r="63" spans="1:13" x14ac:dyDescent="0.2">
      <c r="A63" s="4" t="s">
        <v>616</v>
      </c>
      <c r="B63" s="9">
        <v>414</v>
      </c>
      <c r="C63" s="9" t="s">
        <v>617</v>
      </c>
      <c r="D63" s="9" t="s">
        <v>618</v>
      </c>
      <c r="E63" s="10">
        <v>15606.66</v>
      </c>
      <c r="F63" s="10">
        <v>17227769.631175902</v>
      </c>
      <c r="G63" s="18">
        <v>16513636.855985997</v>
      </c>
      <c r="H63" s="19">
        <v>4.3245033266613241E-2</v>
      </c>
      <c r="I63" s="20">
        <v>714132.7751899045</v>
      </c>
      <c r="J63" s="10">
        <v>1103.87293829531</v>
      </c>
      <c r="K63" s="20">
        <v>1058.1147315303849</v>
      </c>
      <c r="L63" s="21" t="s">
        <v>13</v>
      </c>
      <c r="M63" s="21" t="s">
        <v>43</v>
      </c>
    </row>
    <row r="64" spans="1:13" x14ac:dyDescent="0.2">
      <c r="A64" s="4" t="s">
        <v>619</v>
      </c>
      <c r="B64" s="9">
        <v>415</v>
      </c>
      <c r="C64" s="9" t="s">
        <v>620</v>
      </c>
      <c r="D64" s="9" t="s">
        <v>621</v>
      </c>
      <c r="E64" s="10">
        <v>640.17999999999995</v>
      </c>
      <c r="F64" s="10">
        <v>495498.12629355001</v>
      </c>
      <c r="G64" s="18">
        <v>733477.17779989459</v>
      </c>
      <c r="H64" s="19">
        <v>-0.32445324641207823</v>
      </c>
      <c r="I64" s="20">
        <v>-237979.05150634458</v>
      </c>
      <c r="J64" s="10">
        <v>773.99813535810199</v>
      </c>
      <c r="K64" s="20">
        <v>1145.7358521039312</v>
      </c>
      <c r="L64" s="21" t="s">
        <v>88</v>
      </c>
      <c r="M64" s="21" t="s">
        <v>14</v>
      </c>
    </row>
    <row r="65" spans="1:13" x14ac:dyDescent="0.2">
      <c r="A65" s="4" t="s">
        <v>628</v>
      </c>
      <c r="B65" s="9">
        <v>419</v>
      </c>
      <c r="C65" s="9" t="s">
        <v>629</v>
      </c>
      <c r="D65" s="9" t="s">
        <v>630</v>
      </c>
      <c r="E65" s="10">
        <v>726.22</v>
      </c>
      <c r="F65" s="10">
        <v>547805.41366733995</v>
      </c>
      <c r="G65" s="18">
        <v>569114.65684047167</v>
      </c>
      <c r="H65" s="19">
        <v>-3.7442794552916485E-2</v>
      </c>
      <c r="I65" s="20">
        <v>-21309.243173131719</v>
      </c>
      <c r="J65" s="10">
        <v>754.32432825774595</v>
      </c>
      <c r="K65" s="20">
        <v>783.6670111542943</v>
      </c>
      <c r="L65" s="21" t="s">
        <v>27</v>
      </c>
      <c r="M65" s="21" t="s">
        <v>84</v>
      </c>
    </row>
    <row r="66" spans="1:13" x14ac:dyDescent="0.2">
      <c r="A66" s="4" t="s">
        <v>631</v>
      </c>
      <c r="B66" s="9">
        <v>420</v>
      </c>
      <c r="C66" s="9" t="s">
        <v>632</v>
      </c>
      <c r="D66" s="9" t="s">
        <v>633</v>
      </c>
      <c r="E66" s="10">
        <v>28315.88</v>
      </c>
      <c r="F66" s="10">
        <v>20507979.814095002</v>
      </c>
      <c r="G66" s="18">
        <v>23737332.276103348</v>
      </c>
      <c r="H66" s="19">
        <v>-0.1360452987911957</v>
      </c>
      <c r="I66" s="20">
        <v>-3229352.4620083459</v>
      </c>
      <c r="J66" s="10">
        <v>724.25719469410706</v>
      </c>
      <c r="K66" s="20">
        <v>838.3045936097817</v>
      </c>
      <c r="L66" s="21" t="s">
        <v>13</v>
      </c>
      <c r="M66" s="21" t="s">
        <v>14</v>
      </c>
    </row>
    <row r="67" spans="1:13" x14ac:dyDescent="0.2">
      <c r="A67" s="4" t="s">
        <v>637</v>
      </c>
      <c r="B67" s="9">
        <v>424</v>
      </c>
      <c r="C67" s="9" t="s">
        <v>638</v>
      </c>
      <c r="D67" s="9" t="s">
        <v>639</v>
      </c>
      <c r="E67" s="10">
        <v>625714.06999999995</v>
      </c>
      <c r="F67" s="10">
        <v>453258370.07243598</v>
      </c>
      <c r="G67" s="18">
        <v>465622414.72458923</v>
      </c>
      <c r="H67" s="19">
        <v>-2.6553800378071812E-2</v>
      </c>
      <c r="I67" s="20">
        <v>-12364044.652153254</v>
      </c>
      <c r="J67" s="10">
        <v>724.38577267798496</v>
      </c>
      <c r="K67" s="20">
        <v>744.14566820367213</v>
      </c>
      <c r="L67" s="21" t="s">
        <v>13</v>
      </c>
      <c r="M67" s="21" t="s">
        <v>14</v>
      </c>
    </row>
    <row r="68" spans="1:13" x14ac:dyDescent="0.2">
      <c r="A68" s="4" t="s">
        <v>649</v>
      </c>
      <c r="B68" s="9">
        <v>434</v>
      </c>
      <c r="C68" s="9" t="s">
        <v>650</v>
      </c>
      <c r="D68" s="9" t="s">
        <v>651</v>
      </c>
      <c r="E68" s="10">
        <v>3099.05</v>
      </c>
      <c r="F68" s="10">
        <v>1291009.4250435301</v>
      </c>
      <c r="G68" s="18">
        <v>1152177.4377741683</v>
      </c>
      <c r="H68" s="19">
        <v>0.12049531844466815</v>
      </c>
      <c r="I68" s="20">
        <v>138831.98726936174</v>
      </c>
      <c r="J68" s="10">
        <v>416.58231556235899</v>
      </c>
      <c r="K68" s="20">
        <v>371.78407504692353</v>
      </c>
      <c r="L68" s="21" t="s">
        <v>13</v>
      </c>
      <c r="M68" s="21" t="s">
        <v>71</v>
      </c>
    </row>
    <row r="69" spans="1:13" x14ac:dyDescent="0.2">
      <c r="A69" s="4" t="s">
        <v>652</v>
      </c>
      <c r="B69" s="9">
        <v>435</v>
      </c>
      <c r="C69" s="9" t="s">
        <v>653</v>
      </c>
      <c r="D69" s="9" t="s">
        <v>654</v>
      </c>
      <c r="E69" s="10">
        <v>4458.41</v>
      </c>
      <c r="F69" s="10">
        <v>2211461.3204978998</v>
      </c>
      <c r="G69" s="18">
        <v>3517926.4624735801</v>
      </c>
      <c r="H69" s="19">
        <v>-0.3713736361211657</v>
      </c>
      <c r="I69" s="20">
        <v>-1306465.1419756804</v>
      </c>
      <c r="J69" s="10">
        <v>496.02017770862199</v>
      </c>
      <c r="K69" s="20">
        <v>789.05404897117592</v>
      </c>
      <c r="L69" s="21" t="s">
        <v>13</v>
      </c>
      <c r="M69" s="21" t="s">
        <v>14</v>
      </c>
    </row>
    <row r="70" spans="1:13" x14ac:dyDescent="0.2">
      <c r="A70" s="4" t="s">
        <v>661</v>
      </c>
      <c r="B70" s="9">
        <v>439</v>
      </c>
      <c r="C70" s="9" t="s">
        <v>662</v>
      </c>
      <c r="D70" s="9" t="s">
        <v>663</v>
      </c>
      <c r="E70" s="10">
        <v>42246.19</v>
      </c>
      <c r="F70" s="10">
        <v>20853989.4267033</v>
      </c>
      <c r="G70" s="18">
        <v>21133011.134123955</v>
      </c>
      <c r="H70" s="19">
        <v>-1.320312120453554E-2</v>
      </c>
      <c r="I70" s="20">
        <v>-279021.70742065459</v>
      </c>
      <c r="J70" s="10">
        <v>493.63006289332401</v>
      </c>
      <c r="K70" s="20">
        <v>500.23472256608119</v>
      </c>
      <c r="L70" s="21" t="s">
        <v>13</v>
      </c>
      <c r="M70" s="21" t="s">
        <v>14</v>
      </c>
    </row>
    <row r="71" spans="1:13" x14ac:dyDescent="0.2">
      <c r="A71" s="4" t="s">
        <v>664</v>
      </c>
      <c r="B71" s="9">
        <v>440</v>
      </c>
      <c r="C71" s="9" t="s">
        <v>665</v>
      </c>
      <c r="D71" s="9" t="s">
        <v>666</v>
      </c>
      <c r="E71" s="10">
        <v>1529.29</v>
      </c>
      <c r="F71" s="10">
        <v>3490349.9121622802</v>
      </c>
      <c r="G71" s="18">
        <v>2421224.656345713</v>
      </c>
      <c r="H71" s="19">
        <v>0.44156383961088652</v>
      </c>
      <c r="I71" s="20">
        <v>1069125.2558165672</v>
      </c>
      <c r="J71" s="10">
        <v>2282.3335745099198</v>
      </c>
      <c r="K71" s="20">
        <v>1583.2344789710996</v>
      </c>
      <c r="L71" s="21" t="s">
        <v>88</v>
      </c>
      <c r="M71" s="21" t="s">
        <v>14</v>
      </c>
    </row>
    <row r="72" spans="1:13" x14ac:dyDescent="0.2">
      <c r="A72" s="4" t="s">
        <v>670</v>
      </c>
      <c r="B72" s="9">
        <v>444</v>
      </c>
      <c r="C72" s="9" t="s">
        <v>671</v>
      </c>
      <c r="D72" s="9" t="s">
        <v>672</v>
      </c>
      <c r="E72" s="10">
        <v>1288.02</v>
      </c>
      <c r="F72" s="10">
        <v>2917305.03591032</v>
      </c>
      <c r="G72" s="18">
        <v>1306036.0893269118</v>
      </c>
      <c r="H72" s="19">
        <v>1.2337093589916046</v>
      </c>
      <c r="I72" s="20">
        <v>1611268.9465834082</v>
      </c>
      <c r="J72" s="10">
        <v>2264.9532118370198</v>
      </c>
      <c r="K72" s="20">
        <v>1013.9874297968291</v>
      </c>
      <c r="L72" s="21" t="s">
        <v>88</v>
      </c>
      <c r="M72" s="21" t="s">
        <v>14</v>
      </c>
    </row>
    <row r="73" spans="1:13" x14ac:dyDescent="0.2">
      <c r="A73" s="4" t="s">
        <v>685</v>
      </c>
      <c r="B73" s="9">
        <v>450</v>
      </c>
      <c r="C73" s="9" t="s">
        <v>686</v>
      </c>
      <c r="D73" s="9" t="s">
        <v>687</v>
      </c>
      <c r="E73" s="10">
        <v>1572.32</v>
      </c>
      <c r="F73" s="10">
        <v>869517.31756919995</v>
      </c>
      <c r="G73" s="18">
        <v>991009.84354627458</v>
      </c>
      <c r="H73" s="19">
        <v>-0.12259467125202336</v>
      </c>
      <c r="I73" s="20">
        <v>-121492.52597707463</v>
      </c>
      <c r="J73" s="10">
        <v>553.01549148341303</v>
      </c>
      <c r="K73" s="20">
        <v>630.28508417260775</v>
      </c>
      <c r="L73" s="21" t="s">
        <v>13</v>
      </c>
      <c r="M73" s="21" t="s">
        <v>43</v>
      </c>
    </row>
    <row r="74" spans="1:13" x14ac:dyDescent="0.2">
      <c r="A74" s="4" t="s">
        <v>691</v>
      </c>
      <c r="B74" s="9">
        <v>454</v>
      </c>
      <c r="C74" s="9" t="s">
        <v>692</v>
      </c>
      <c r="D74" s="9" t="s">
        <v>693</v>
      </c>
      <c r="E74" s="10">
        <v>8025.37</v>
      </c>
      <c r="F74" s="10">
        <v>4342224.7507007997</v>
      </c>
      <c r="G74" s="18">
        <v>3833861.3855111408</v>
      </c>
      <c r="H74" s="19">
        <v>0.13259826427498306</v>
      </c>
      <c r="I74" s="20">
        <v>508363.36518965894</v>
      </c>
      <c r="J74" s="10">
        <v>541.06225017672705</v>
      </c>
      <c r="K74" s="20">
        <v>477.71771089820669</v>
      </c>
      <c r="L74" s="21" t="s">
        <v>88</v>
      </c>
      <c r="M74" s="21" t="s">
        <v>297</v>
      </c>
    </row>
    <row r="75" spans="1:13" x14ac:dyDescent="0.2">
      <c r="A75" s="4" t="s">
        <v>694</v>
      </c>
      <c r="B75" s="9">
        <v>455</v>
      </c>
      <c r="C75" s="9" t="s">
        <v>695</v>
      </c>
      <c r="D75" s="9" t="s">
        <v>696</v>
      </c>
      <c r="E75" s="10">
        <v>567.61</v>
      </c>
      <c r="F75" s="10">
        <v>563789.31252459995</v>
      </c>
      <c r="G75" s="18">
        <v>570986.28947064641</v>
      </c>
      <c r="H75" s="19">
        <v>-1.2604465428966552E-2</v>
      </c>
      <c r="I75" s="20">
        <v>-7196.9769460464595</v>
      </c>
      <c r="J75" s="10">
        <v>993.26881577949598</v>
      </c>
      <c r="K75" s="20">
        <v>1005.9482557929676</v>
      </c>
      <c r="L75" s="21" t="s">
        <v>88</v>
      </c>
      <c r="M75" s="21" t="s">
        <v>14</v>
      </c>
    </row>
    <row r="76" spans="1:13" x14ac:dyDescent="0.2">
      <c r="A76" s="4" t="s">
        <v>697</v>
      </c>
      <c r="B76" s="9">
        <v>459</v>
      </c>
      <c r="C76" s="9" t="s">
        <v>698</v>
      </c>
      <c r="D76" s="9" t="s">
        <v>699</v>
      </c>
      <c r="E76" s="10">
        <v>2852.64</v>
      </c>
      <c r="F76" s="10">
        <v>2834057.3643200002</v>
      </c>
      <c r="G76" s="18">
        <v>2775755.7861730745</v>
      </c>
      <c r="H76" s="19">
        <v>2.1003857197144097E-2</v>
      </c>
      <c r="I76" s="20">
        <v>58301.578146925662</v>
      </c>
      <c r="J76" s="10">
        <v>993.48581115037302</v>
      </c>
      <c r="K76" s="20">
        <v>973.04804888561978</v>
      </c>
      <c r="L76" s="21" t="s">
        <v>13</v>
      </c>
      <c r="M76" s="21" t="s">
        <v>14</v>
      </c>
    </row>
    <row r="77" spans="1:13" x14ac:dyDescent="0.2">
      <c r="A77" s="4" t="s">
        <v>709</v>
      </c>
      <c r="B77" s="9">
        <v>469</v>
      </c>
      <c r="C77" s="9" t="s">
        <v>710</v>
      </c>
      <c r="D77" s="9" t="s">
        <v>711</v>
      </c>
      <c r="E77" s="10">
        <v>4485.57</v>
      </c>
      <c r="F77" s="10">
        <v>2446440.0724554998</v>
      </c>
      <c r="G77" s="18">
        <v>2342100.6400567368</v>
      </c>
      <c r="H77" s="19">
        <v>4.4549508511400299E-2</v>
      </c>
      <c r="I77" s="20">
        <v>104339.43239876302</v>
      </c>
      <c r="J77" s="10">
        <v>545.40227272241896</v>
      </c>
      <c r="K77" s="20">
        <v>522.14114149522516</v>
      </c>
      <c r="L77" s="21" t="s">
        <v>27</v>
      </c>
      <c r="M77" s="21" t="s">
        <v>14</v>
      </c>
    </row>
    <row r="78" spans="1:13" x14ac:dyDescent="0.2">
      <c r="A78" s="4" t="s">
        <v>712</v>
      </c>
      <c r="B78" s="9">
        <v>470</v>
      </c>
      <c r="C78" s="9" t="s">
        <v>611</v>
      </c>
      <c r="D78" s="9" t="s">
        <v>612</v>
      </c>
      <c r="E78" s="10">
        <v>2067.36</v>
      </c>
      <c r="F78" s="10">
        <v>3007719.0945794401</v>
      </c>
      <c r="G78" s="18">
        <v>2945991.1039233515</v>
      </c>
      <c r="H78" s="19">
        <v>2.0953216923795901E-2</v>
      </c>
      <c r="I78" s="20">
        <v>61727.990656088572</v>
      </c>
      <c r="J78" s="10">
        <v>1454.8598669701601</v>
      </c>
      <c r="K78" s="20">
        <v>1425.001501394702</v>
      </c>
      <c r="L78" s="21" t="s">
        <v>88</v>
      </c>
      <c r="M78" s="21" t="s">
        <v>71</v>
      </c>
    </row>
    <row r="79" spans="1:13" x14ac:dyDescent="0.2">
      <c r="A79" s="4" t="s">
        <v>713</v>
      </c>
      <c r="B79" s="9">
        <v>474</v>
      </c>
      <c r="C79" s="9" t="s">
        <v>617</v>
      </c>
      <c r="D79" s="9" t="s">
        <v>618</v>
      </c>
      <c r="E79" s="10">
        <v>4518.2</v>
      </c>
      <c r="F79" s="10">
        <v>6541975.8018999202</v>
      </c>
      <c r="G79" s="18">
        <v>6205247.2206276702</v>
      </c>
      <c r="H79" s="19">
        <v>5.4265135505458216E-2</v>
      </c>
      <c r="I79" s="20">
        <v>336728.58127225004</v>
      </c>
      <c r="J79" s="10">
        <v>1447.91638305075</v>
      </c>
      <c r="K79" s="20">
        <v>1373.3892303633461</v>
      </c>
      <c r="L79" s="21" t="s">
        <v>13</v>
      </c>
      <c r="M79" s="21" t="s">
        <v>14</v>
      </c>
    </row>
    <row r="80" spans="1:13" x14ac:dyDescent="0.2">
      <c r="A80" s="4" t="s">
        <v>765</v>
      </c>
      <c r="B80" s="9">
        <v>529</v>
      </c>
      <c r="C80" s="9" t="s">
        <v>766</v>
      </c>
      <c r="D80" s="9" t="s">
        <v>767</v>
      </c>
      <c r="E80" s="10">
        <v>667.57</v>
      </c>
      <c r="F80" s="10">
        <v>524992.53145301004</v>
      </c>
      <c r="G80" s="18">
        <v>471700.70402072486</v>
      </c>
      <c r="H80" s="19">
        <v>0.11297805362178066</v>
      </c>
      <c r="I80" s="20">
        <v>53291.827432285179</v>
      </c>
      <c r="J80" s="10">
        <v>786.42319375198099</v>
      </c>
      <c r="K80" s="20">
        <v>706.59362167371933</v>
      </c>
      <c r="L80" s="21" t="s">
        <v>27</v>
      </c>
      <c r="M80" s="21" t="s">
        <v>84</v>
      </c>
    </row>
    <row r="81" spans="1:13" x14ac:dyDescent="0.2">
      <c r="A81" s="4" t="s">
        <v>774</v>
      </c>
      <c r="B81" s="9">
        <v>533</v>
      </c>
      <c r="C81" s="9" t="s">
        <v>775</v>
      </c>
      <c r="D81" s="9" t="s">
        <v>776</v>
      </c>
      <c r="E81" s="10">
        <v>1462.7</v>
      </c>
      <c r="F81" s="10">
        <v>473150.60943918</v>
      </c>
      <c r="G81" s="18">
        <v>521515.83419825637</v>
      </c>
      <c r="H81" s="19">
        <v>-9.2739705273629125E-2</v>
      </c>
      <c r="I81" s="20">
        <v>-48365.224759076373</v>
      </c>
      <c r="J81" s="10">
        <v>323.47754798603899</v>
      </c>
      <c r="K81" s="20">
        <v>356.54326533004468</v>
      </c>
      <c r="L81" s="21" t="s">
        <v>27</v>
      </c>
      <c r="M81" s="21" t="s">
        <v>14</v>
      </c>
    </row>
    <row r="82" spans="1:13" x14ac:dyDescent="0.2">
      <c r="A82" s="4" t="s">
        <v>786</v>
      </c>
      <c r="B82" s="9">
        <v>624</v>
      </c>
      <c r="C82" s="9" t="s">
        <v>787</v>
      </c>
      <c r="D82" s="9" t="s">
        <v>788</v>
      </c>
      <c r="E82" s="10">
        <v>168.14</v>
      </c>
      <c r="F82" s="10">
        <v>180549.89257214</v>
      </c>
      <c r="G82" s="18">
        <v>408919.79898556316</v>
      </c>
      <c r="H82" s="19">
        <v>-0.55847114025771416</v>
      </c>
      <c r="I82" s="20">
        <v>-228369.90641342316</v>
      </c>
      <c r="J82" s="10">
        <v>1073.80690241549</v>
      </c>
      <c r="K82" s="20">
        <v>2432.0197394169336</v>
      </c>
      <c r="L82" s="21" t="s">
        <v>88</v>
      </c>
      <c r="M82" s="21" t="s">
        <v>71</v>
      </c>
    </row>
    <row r="83" spans="1:13" x14ac:dyDescent="0.2">
      <c r="A83" s="4" t="s">
        <v>792</v>
      </c>
      <c r="B83" s="9">
        <v>628</v>
      </c>
      <c r="C83" s="9" t="s">
        <v>793</v>
      </c>
      <c r="D83" s="9" t="s">
        <v>794</v>
      </c>
      <c r="E83" s="10">
        <v>262.61</v>
      </c>
      <c r="F83" s="10">
        <v>161649.33953411001</v>
      </c>
      <c r="G83" s="18">
        <v>188222.47137821873</v>
      </c>
      <c r="H83" s="19">
        <v>-0.14117938017460249</v>
      </c>
      <c r="I83" s="20">
        <v>-26573.131844108721</v>
      </c>
      <c r="J83" s="10">
        <v>615.54906337957402</v>
      </c>
      <c r="K83" s="20">
        <v>716.73763900163249</v>
      </c>
      <c r="L83" s="21" t="s">
        <v>88</v>
      </c>
      <c r="M83" s="21" t="s">
        <v>89</v>
      </c>
    </row>
    <row r="84" spans="1:13" x14ac:dyDescent="0.2">
      <c r="A84" s="4" t="s">
        <v>801</v>
      </c>
      <c r="B84" s="9">
        <v>632</v>
      </c>
      <c r="C84" s="9" t="s">
        <v>802</v>
      </c>
      <c r="D84" s="9" t="s">
        <v>803</v>
      </c>
      <c r="E84" s="10">
        <v>1670.34</v>
      </c>
      <c r="F84" s="10">
        <v>1019818.0398264599</v>
      </c>
      <c r="G84" s="18">
        <v>1097352.169456254</v>
      </c>
      <c r="H84" s="19">
        <v>-7.0655648922817921E-2</v>
      </c>
      <c r="I84" s="20">
        <v>-77534.129629794043</v>
      </c>
      <c r="J84" s="10">
        <v>610.54518231405598</v>
      </c>
      <c r="K84" s="20">
        <v>656.96335444056535</v>
      </c>
      <c r="L84" s="21" t="s">
        <v>88</v>
      </c>
      <c r="M84" s="21" t="s">
        <v>43</v>
      </c>
    </row>
    <row r="85" spans="1:13" x14ac:dyDescent="0.2">
      <c r="A85" s="4" t="s">
        <v>804</v>
      </c>
      <c r="B85" s="9">
        <v>633</v>
      </c>
      <c r="C85" s="9" t="s">
        <v>805</v>
      </c>
      <c r="D85" s="9" t="s">
        <v>806</v>
      </c>
      <c r="E85" s="10">
        <v>11185.11</v>
      </c>
      <c r="F85" s="10">
        <v>7195536.4232467301</v>
      </c>
      <c r="G85" s="18">
        <v>8598508.3079321608</v>
      </c>
      <c r="H85" s="19">
        <v>-0.16316456697392329</v>
      </c>
      <c r="I85" s="20">
        <v>-1402971.8846854307</v>
      </c>
      <c r="J85" s="10">
        <v>643.31387203583404</v>
      </c>
      <c r="K85" s="20">
        <v>768.7459763857629</v>
      </c>
      <c r="L85" s="21" t="s">
        <v>13</v>
      </c>
      <c r="M85" s="21" t="s">
        <v>14</v>
      </c>
    </row>
    <row r="86" spans="1:13" x14ac:dyDescent="0.2">
      <c r="A86" s="4" t="s">
        <v>816</v>
      </c>
      <c r="B86" s="9">
        <v>637</v>
      </c>
      <c r="C86" s="9" t="s">
        <v>817</v>
      </c>
      <c r="D86" s="9" t="s">
        <v>818</v>
      </c>
      <c r="E86" s="10">
        <v>16074.53</v>
      </c>
      <c r="F86" s="10">
        <v>10248668.272626899</v>
      </c>
      <c r="G86" s="18">
        <v>9389616.2217691615</v>
      </c>
      <c r="H86" s="19">
        <v>9.1489580678071836E-2</v>
      </c>
      <c r="I86" s="20">
        <v>859052.05085773766</v>
      </c>
      <c r="J86" s="10">
        <v>637.57187753712503</v>
      </c>
      <c r="K86" s="20">
        <v>584.13006301081032</v>
      </c>
      <c r="L86" s="21" t="s">
        <v>13</v>
      </c>
      <c r="M86" s="21" t="s">
        <v>43</v>
      </c>
    </row>
    <row r="87" spans="1:13" x14ac:dyDescent="0.2">
      <c r="A87" s="4" t="s">
        <v>819</v>
      </c>
      <c r="B87" s="9">
        <v>638</v>
      </c>
      <c r="C87" s="9" t="s">
        <v>820</v>
      </c>
      <c r="D87" s="9" t="s">
        <v>821</v>
      </c>
      <c r="E87" s="10">
        <v>10475.969999999999</v>
      </c>
      <c r="F87" s="10">
        <v>6209699.7745595602</v>
      </c>
      <c r="G87" s="18">
        <v>7417988.1257910971</v>
      </c>
      <c r="H87" s="19">
        <v>-0.16288626117242272</v>
      </c>
      <c r="I87" s="20">
        <v>-1208288.3512315368</v>
      </c>
      <c r="J87" s="10">
        <v>592.75654422068396</v>
      </c>
      <c r="K87" s="20">
        <v>708.09558692809333</v>
      </c>
      <c r="L87" s="21" t="s">
        <v>13</v>
      </c>
      <c r="M87" s="21" t="s">
        <v>14</v>
      </c>
    </row>
    <row r="88" spans="1:13" x14ac:dyDescent="0.2">
      <c r="A88" s="4" t="s">
        <v>822</v>
      </c>
      <c r="B88" s="9">
        <v>642</v>
      </c>
      <c r="C88" s="9" t="s">
        <v>823</v>
      </c>
      <c r="D88" s="9" t="s">
        <v>824</v>
      </c>
      <c r="E88" s="10">
        <v>13857.87</v>
      </c>
      <c r="F88" s="10">
        <v>8169096.8761600796</v>
      </c>
      <c r="G88" s="18">
        <v>6890970.3353343653</v>
      </c>
      <c r="H88" s="19">
        <v>0.18547845638979998</v>
      </c>
      <c r="I88" s="20">
        <v>1278126.5408257144</v>
      </c>
      <c r="J88" s="10">
        <v>589.49152186880701</v>
      </c>
      <c r="K88" s="20">
        <v>497.26042568838966</v>
      </c>
      <c r="L88" s="21" t="s">
        <v>27</v>
      </c>
      <c r="M88" s="21" t="s">
        <v>71</v>
      </c>
    </row>
    <row r="89" spans="1:13" x14ac:dyDescent="0.2">
      <c r="A89" s="4" t="s">
        <v>825</v>
      </c>
      <c r="B89" s="9">
        <v>643</v>
      </c>
      <c r="C89" s="9" t="s">
        <v>826</v>
      </c>
      <c r="D89" s="9" t="s">
        <v>827</v>
      </c>
      <c r="E89" s="10">
        <v>13671.5</v>
      </c>
      <c r="F89" s="10">
        <v>6273689.8501797998</v>
      </c>
      <c r="G89" s="18">
        <v>6586677.6007277248</v>
      </c>
      <c r="H89" s="19">
        <v>-4.7518304298565468E-2</v>
      </c>
      <c r="I89" s="20">
        <v>-312987.75054792501</v>
      </c>
      <c r="J89" s="10">
        <v>458.88818711771199</v>
      </c>
      <c r="K89" s="20">
        <v>481.78163337802908</v>
      </c>
      <c r="L89" s="21" t="s">
        <v>13</v>
      </c>
      <c r="M89" s="21" t="s">
        <v>14</v>
      </c>
    </row>
    <row r="90" spans="1:13" x14ac:dyDescent="0.2">
      <c r="A90" s="4" t="s">
        <v>831</v>
      </c>
      <c r="B90" s="9">
        <v>647</v>
      </c>
      <c r="C90" s="9" t="s">
        <v>832</v>
      </c>
      <c r="D90" s="9" t="s">
        <v>833</v>
      </c>
      <c r="E90" s="10">
        <v>5154.37</v>
      </c>
      <c r="F90" s="10">
        <v>3025771.7417477202</v>
      </c>
      <c r="G90" s="18">
        <v>2923935.6002400741</v>
      </c>
      <c r="H90" s="19">
        <v>3.4828448854784519E-2</v>
      </c>
      <c r="I90" s="20">
        <v>101836.14150764607</v>
      </c>
      <c r="J90" s="10">
        <v>587.030372625116</v>
      </c>
      <c r="K90" s="20">
        <v>567.27312944939422</v>
      </c>
      <c r="L90" s="21" t="s">
        <v>13</v>
      </c>
      <c r="M90" s="21" t="s">
        <v>14</v>
      </c>
    </row>
    <row r="91" spans="1:13" x14ac:dyDescent="0.2">
      <c r="A91" s="4" t="s">
        <v>834</v>
      </c>
      <c r="B91" s="9">
        <v>651</v>
      </c>
      <c r="C91" s="9" t="s">
        <v>835</v>
      </c>
      <c r="D91" s="9" t="s">
        <v>836</v>
      </c>
      <c r="E91" s="10">
        <v>2919.53</v>
      </c>
      <c r="F91" s="10">
        <v>1438671.915423</v>
      </c>
      <c r="G91" s="18">
        <v>1597822.1848683003</v>
      </c>
      <c r="H91" s="19">
        <v>-9.9604493511534234E-2</v>
      </c>
      <c r="I91" s="20">
        <v>-159150.26944530034</v>
      </c>
      <c r="J91" s="10">
        <v>492.77517799885601</v>
      </c>
      <c r="K91" s="20">
        <v>547.28746917082549</v>
      </c>
      <c r="L91" s="21" t="s">
        <v>13</v>
      </c>
      <c r="M91" s="21" t="s">
        <v>14</v>
      </c>
    </row>
    <row r="92" spans="1:13" x14ac:dyDescent="0.2">
      <c r="A92" s="4" t="s">
        <v>840</v>
      </c>
      <c r="B92" s="9">
        <v>655</v>
      </c>
      <c r="C92" s="9" t="s">
        <v>841</v>
      </c>
      <c r="D92" s="9" t="s">
        <v>842</v>
      </c>
      <c r="E92" s="10">
        <v>1289.8499999999999</v>
      </c>
      <c r="F92" s="10">
        <v>867660.36534200003</v>
      </c>
      <c r="G92" s="18">
        <v>876178.03764109022</v>
      </c>
      <c r="H92" s="19">
        <v>-9.7213944348818141E-3</v>
      </c>
      <c r="I92" s="20">
        <v>-8517.6722990901908</v>
      </c>
      <c r="J92" s="10">
        <v>672.68315334496299</v>
      </c>
      <c r="K92" s="20">
        <v>679.28676795060687</v>
      </c>
      <c r="L92" s="21" t="s">
        <v>13</v>
      </c>
      <c r="M92" s="21" t="s">
        <v>14</v>
      </c>
    </row>
    <row r="93" spans="1:13" x14ac:dyDescent="0.2">
      <c r="A93" s="4" t="s">
        <v>849</v>
      </c>
      <c r="B93" s="9">
        <v>663</v>
      </c>
      <c r="C93" s="9" t="s">
        <v>850</v>
      </c>
      <c r="D93" s="9" t="s">
        <v>851</v>
      </c>
      <c r="E93" s="10">
        <v>17387.75</v>
      </c>
      <c r="F93" s="10">
        <v>4215456.1156032002</v>
      </c>
      <c r="G93" s="18">
        <v>4448519.6237093098</v>
      </c>
      <c r="H93" s="19">
        <v>-5.2391250982449886E-2</v>
      </c>
      <c r="I93" s="20">
        <v>-233063.50810610969</v>
      </c>
      <c r="J93" s="10">
        <v>242.43827496963101</v>
      </c>
      <c r="K93" s="20">
        <v>255.84216610598321</v>
      </c>
      <c r="L93" s="21" t="s">
        <v>13</v>
      </c>
      <c r="M93" s="21" t="s">
        <v>14</v>
      </c>
    </row>
    <row r="94" spans="1:13" x14ac:dyDescent="0.2">
      <c r="A94" s="4" t="s">
        <v>855</v>
      </c>
      <c r="B94" s="9">
        <v>668</v>
      </c>
      <c r="C94" s="9" t="s">
        <v>856</v>
      </c>
      <c r="D94" s="9" t="s">
        <v>857</v>
      </c>
      <c r="E94" s="10">
        <v>5092.51</v>
      </c>
      <c r="F94" s="10">
        <v>1198799.77863825</v>
      </c>
      <c r="G94" s="18">
        <v>1229219.1849997502</v>
      </c>
      <c r="H94" s="19">
        <v>-2.4746934259335308E-2</v>
      </c>
      <c r="I94" s="20">
        <v>-30419.406361500267</v>
      </c>
      <c r="J94" s="10">
        <v>235.404501638337</v>
      </c>
      <c r="K94" s="20">
        <v>241.3778637645778</v>
      </c>
      <c r="L94" s="21" t="s">
        <v>13</v>
      </c>
      <c r="M94" s="21" t="s">
        <v>14</v>
      </c>
    </row>
    <row r="95" spans="1:13" x14ac:dyDescent="0.2">
      <c r="A95" s="4" t="s">
        <v>858</v>
      </c>
      <c r="B95" s="9">
        <v>669</v>
      </c>
      <c r="C95" s="9" t="s">
        <v>859</v>
      </c>
      <c r="D95" s="9" t="s">
        <v>860</v>
      </c>
      <c r="E95" s="10">
        <v>2340.0500000000002</v>
      </c>
      <c r="F95" s="10">
        <v>1167122.54768156</v>
      </c>
      <c r="G95" s="18">
        <v>2157624.098924851</v>
      </c>
      <c r="H95" s="19">
        <v>-0.45907048949669277</v>
      </c>
      <c r="I95" s="20">
        <v>-990501.551243291</v>
      </c>
      <c r="J95" s="10">
        <v>498.75966226429301</v>
      </c>
      <c r="K95" s="20">
        <v>922.0418789875647</v>
      </c>
      <c r="L95" s="21" t="s">
        <v>13</v>
      </c>
      <c r="M95" s="21" t="s">
        <v>71</v>
      </c>
    </row>
    <row r="96" spans="1:13" x14ac:dyDescent="0.2">
      <c r="A96" s="4" t="s">
        <v>870</v>
      </c>
      <c r="B96" s="9">
        <v>673</v>
      </c>
      <c r="C96" s="9" t="s">
        <v>871</v>
      </c>
      <c r="D96" s="9" t="s">
        <v>872</v>
      </c>
      <c r="E96" s="10">
        <v>6476.05</v>
      </c>
      <c r="F96" s="10">
        <v>3102755.1660882002</v>
      </c>
      <c r="G96" s="18">
        <v>2896384.6193074645</v>
      </c>
      <c r="H96" s="19">
        <v>7.1251085026849376E-2</v>
      </c>
      <c r="I96" s="20">
        <v>206370.54678073572</v>
      </c>
      <c r="J96" s="10">
        <v>479.11229315527203</v>
      </c>
      <c r="K96" s="20">
        <v>447.24556161664356</v>
      </c>
      <c r="L96" s="21" t="s">
        <v>13</v>
      </c>
      <c r="M96" s="21" t="s">
        <v>43</v>
      </c>
    </row>
    <row r="97" spans="1:13" x14ac:dyDescent="0.2">
      <c r="A97" s="4" t="s">
        <v>873</v>
      </c>
      <c r="B97" s="9">
        <v>674</v>
      </c>
      <c r="C97" s="9" t="s">
        <v>874</v>
      </c>
      <c r="D97" s="9" t="s">
        <v>875</v>
      </c>
      <c r="E97" s="10">
        <v>1091.3900000000001</v>
      </c>
      <c r="F97" s="10">
        <v>513584.27004363999</v>
      </c>
      <c r="G97" s="18">
        <v>788205.55467493949</v>
      </c>
      <c r="H97" s="19">
        <v>-0.34841328255362919</v>
      </c>
      <c r="I97" s="20">
        <v>-274621.2846312995</v>
      </c>
      <c r="J97" s="10">
        <v>470.57813434577901</v>
      </c>
      <c r="K97" s="20">
        <v>722.20338712553666</v>
      </c>
      <c r="L97" s="21" t="s">
        <v>13</v>
      </c>
      <c r="M97" s="21" t="s">
        <v>14</v>
      </c>
    </row>
    <row r="98" spans="1:13" x14ac:dyDescent="0.2">
      <c r="A98" s="4" t="s">
        <v>879</v>
      </c>
      <c r="B98" s="9">
        <v>678</v>
      </c>
      <c r="C98" s="9" t="s">
        <v>880</v>
      </c>
      <c r="D98" s="9" t="s">
        <v>881</v>
      </c>
      <c r="E98" s="10">
        <v>12653.23</v>
      </c>
      <c r="F98" s="10">
        <v>5869377.3936370797</v>
      </c>
      <c r="G98" s="18">
        <v>7151884.1660503251</v>
      </c>
      <c r="H98" s="19">
        <v>-0.17932432106510518</v>
      </c>
      <c r="I98" s="20">
        <v>-1282506.7724132454</v>
      </c>
      <c r="J98" s="10">
        <v>463.86396150525002</v>
      </c>
      <c r="K98" s="20">
        <v>565.22201572644497</v>
      </c>
      <c r="L98" s="21" t="s">
        <v>27</v>
      </c>
      <c r="M98" s="21" t="s">
        <v>43</v>
      </c>
    </row>
    <row r="99" spans="1:13" x14ac:dyDescent="0.2">
      <c r="A99" s="4" t="s">
        <v>888</v>
      </c>
      <c r="B99" s="9">
        <v>683</v>
      </c>
      <c r="C99" s="9" t="s">
        <v>889</v>
      </c>
      <c r="D99" s="9" t="s">
        <v>890</v>
      </c>
      <c r="E99" s="10">
        <v>7335.05</v>
      </c>
      <c r="F99" s="10">
        <v>12771371.450754501</v>
      </c>
      <c r="G99" s="18">
        <v>13927097.698118474</v>
      </c>
      <c r="H99" s="19">
        <v>-8.2983997988334127E-2</v>
      </c>
      <c r="I99" s="20">
        <v>-1155726.2473639734</v>
      </c>
      <c r="J99" s="10">
        <v>1741.1430666122901</v>
      </c>
      <c r="K99" s="20">
        <v>1898.705216476844</v>
      </c>
      <c r="L99" s="21" t="s">
        <v>27</v>
      </c>
      <c r="M99" s="21" t="s">
        <v>14</v>
      </c>
    </row>
    <row r="100" spans="1:13" x14ac:dyDescent="0.2">
      <c r="A100" s="4" t="s">
        <v>891</v>
      </c>
      <c r="B100" s="9">
        <v>684</v>
      </c>
      <c r="C100" s="9" t="s">
        <v>892</v>
      </c>
      <c r="D100" s="9" t="s">
        <v>893</v>
      </c>
      <c r="E100" s="10">
        <v>445.48</v>
      </c>
      <c r="F100" s="10">
        <v>2091043.3123034399</v>
      </c>
      <c r="G100" s="18">
        <v>1018996.5208754002</v>
      </c>
      <c r="H100" s="19">
        <v>1.0520612872231072</v>
      </c>
      <c r="I100" s="20">
        <v>1072046.7914280398</v>
      </c>
      <c r="J100" s="10">
        <v>4693.9106408894704</v>
      </c>
      <c r="K100" s="20">
        <v>2287.4125008426868</v>
      </c>
      <c r="L100" s="21" t="s">
        <v>27</v>
      </c>
      <c r="M100" s="21" t="s">
        <v>206</v>
      </c>
    </row>
    <row r="101" spans="1:13" x14ac:dyDescent="0.2">
      <c r="A101" s="4" t="s">
        <v>894</v>
      </c>
      <c r="B101" s="9">
        <v>687</v>
      </c>
      <c r="C101" s="9" t="s">
        <v>895</v>
      </c>
      <c r="D101" s="9" t="s">
        <v>896</v>
      </c>
      <c r="E101" s="10">
        <v>6571.33</v>
      </c>
      <c r="F101" s="10">
        <v>5152700.3500538496</v>
      </c>
      <c r="G101" s="18">
        <v>5917829.4050709046</v>
      </c>
      <c r="H101" s="19">
        <v>-0.12929217837226403</v>
      </c>
      <c r="I101" s="20">
        <v>-765129.05501705501</v>
      </c>
      <c r="J101" s="10">
        <v>784.11833678324604</v>
      </c>
      <c r="K101" s="20">
        <v>900.55276558488231</v>
      </c>
      <c r="L101" s="21" t="s">
        <v>13</v>
      </c>
      <c r="M101" s="21" t="s">
        <v>14</v>
      </c>
    </row>
    <row r="102" spans="1:13" x14ac:dyDescent="0.2">
      <c r="A102" s="4" t="s">
        <v>900</v>
      </c>
      <c r="B102" s="9">
        <v>691</v>
      </c>
      <c r="C102" s="9" t="s">
        <v>901</v>
      </c>
      <c r="D102" s="9" t="s">
        <v>902</v>
      </c>
      <c r="E102" s="10">
        <v>6545.06</v>
      </c>
      <c r="F102" s="10">
        <v>4753795.7895040596</v>
      </c>
      <c r="G102" s="18">
        <v>3300237.3857912472</v>
      </c>
      <c r="H102" s="19">
        <v>0.44044056041875262</v>
      </c>
      <c r="I102" s="20">
        <v>1453558.4037128123</v>
      </c>
      <c r="J102" s="10">
        <v>726.31813757307998</v>
      </c>
      <c r="K102" s="20">
        <v>504.23332800482302</v>
      </c>
      <c r="L102" s="21" t="s">
        <v>13</v>
      </c>
      <c r="M102" s="21" t="s">
        <v>14</v>
      </c>
    </row>
    <row r="103" spans="1:13" x14ac:dyDescent="0.2">
      <c r="A103" s="4" t="s">
        <v>903</v>
      </c>
      <c r="B103" s="9">
        <v>692</v>
      </c>
      <c r="C103" s="9" t="s">
        <v>904</v>
      </c>
      <c r="D103" s="9" t="s">
        <v>905</v>
      </c>
      <c r="E103" s="10">
        <v>2285.0700000000002</v>
      </c>
      <c r="F103" s="10">
        <v>1300484.30687657</v>
      </c>
      <c r="G103" s="18">
        <v>1450081.2604165087</v>
      </c>
      <c r="H103" s="19">
        <v>-0.10316453127390185</v>
      </c>
      <c r="I103" s="20">
        <v>-149596.95353993867</v>
      </c>
      <c r="J103" s="10">
        <v>569.12230560839305</v>
      </c>
      <c r="K103" s="20">
        <v>634.58942632676838</v>
      </c>
      <c r="L103" s="21" t="s">
        <v>13</v>
      </c>
      <c r="M103" s="21" t="s">
        <v>14</v>
      </c>
    </row>
    <row r="104" spans="1:13" x14ac:dyDescent="0.2">
      <c r="A104" s="4" t="s">
        <v>906</v>
      </c>
      <c r="B104" s="9">
        <v>696</v>
      </c>
      <c r="C104" s="9" t="s">
        <v>907</v>
      </c>
      <c r="D104" s="9" t="s">
        <v>908</v>
      </c>
      <c r="E104" s="10">
        <v>6442.38</v>
      </c>
      <c r="F104" s="10">
        <v>3660847.23031314</v>
      </c>
      <c r="G104" s="18">
        <v>3306654.904673235</v>
      </c>
      <c r="H104" s="19">
        <v>0.10711499562271606</v>
      </c>
      <c r="I104" s="20">
        <v>354192.32563990494</v>
      </c>
      <c r="J104" s="10">
        <v>568.24453545322399</v>
      </c>
      <c r="K104" s="20">
        <v>513.26604526172548</v>
      </c>
      <c r="L104" s="21" t="s">
        <v>27</v>
      </c>
      <c r="M104" s="21" t="s">
        <v>14</v>
      </c>
    </row>
    <row r="105" spans="1:13" x14ac:dyDescent="0.2">
      <c r="A105" s="4" t="s">
        <v>909</v>
      </c>
      <c r="B105" s="9">
        <v>698</v>
      </c>
      <c r="C105" s="9" t="s">
        <v>910</v>
      </c>
      <c r="D105" s="9" t="s">
        <v>911</v>
      </c>
      <c r="E105" s="10">
        <v>2764.51</v>
      </c>
      <c r="F105" s="10">
        <v>2359967.9860782898</v>
      </c>
      <c r="G105" s="18">
        <v>3336612.8943434898</v>
      </c>
      <c r="H105" s="19">
        <v>-0.29270548882697495</v>
      </c>
      <c r="I105" s="20">
        <v>-976644.90826519998</v>
      </c>
      <c r="J105" s="10">
        <v>853.66592491193398</v>
      </c>
      <c r="K105" s="20">
        <v>1206.9454964328179</v>
      </c>
      <c r="L105" s="21" t="s">
        <v>13</v>
      </c>
      <c r="M105" s="21" t="s">
        <v>14</v>
      </c>
    </row>
    <row r="106" spans="1:13" x14ac:dyDescent="0.2">
      <c r="A106" s="4" t="s">
        <v>915</v>
      </c>
      <c r="B106" s="9">
        <v>702</v>
      </c>
      <c r="C106" s="9" t="s">
        <v>916</v>
      </c>
      <c r="D106" s="9" t="s">
        <v>917</v>
      </c>
      <c r="E106" s="10">
        <v>1790.28</v>
      </c>
      <c r="F106" s="10">
        <v>1514524.33303188</v>
      </c>
      <c r="G106" s="18">
        <v>793397.43237101112</v>
      </c>
      <c r="H106" s="19">
        <v>0.90891005092596822</v>
      </c>
      <c r="I106" s="20">
        <v>721126.90066086885</v>
      </c>
      <c r="J106" s="10">
        <v>845.97064874314594</v>
      </c>
      <c r="K106" s="20">
        <v>443.16946643598271</v>
      </c>
      <c r="L106" s="21" t="s">
        <v>88</v>
      </c>
      <c r="M106" s="21" t="s">
        <v>43</v>
      </c>
    </row>
    <row r="107" spans="1:13" x14ac:dyDescent="0.2">
      <c r="A107" s="4" t="s">
        <v>927</v>
      </c>
      <c r="B107" s="9">
        <v>706</v>
      </c>
      <c r="C107" s="9" t="s">
        <v>928</v>
      </c>
      <c r="D107" s="9" t="s">
        <v>929</v>
      </c>
      <c r="E107" s="10">
        <v>311.07</v>
      </c>
      <c r="F107" s="10">
        <v>6256867.3467780901</v>
      </c>
      <c r="G107" s="18">
        <v>3381057.5418802267</v>
      </c>
      <c r="H107" s="19">
        <v>0.85056517650942454</v>
      </c>
      <c r="I107" s="20">
        <v>2875809.8048978634</v>
      </c>
      <c r="J107" s="10">
        <v>20114.017252638001</v>
      </c>
      <c r="K107" s="20">
        <v>10869.121232777918</v>
      </c>
      <c r="L107" s="21" t="s">
        <v>88</v>
      </c>
      <c r="M107" s="21" t="s">
        <v>84</v>
      </c>
    </row>
    <row r="108" spans="1:13" x14ac:dyDescent="0.2">
      <c r="A108" s="4" t="s">
        <v>930</v>
      </c>
      <c r="B108" s="9">
        <v>707</v>
      </c>
      <c r="C108" s="9" t="s">
        <v>931</v>
      </c>
      <c r="D108" s="9" t="s">
        <v>932</v>
      </c>
      <c r="E108" s="10">
        <v>1263.2</v>
      </c>
      <c r="F108" s="10">
        <v>1926164.1622220799</v>
      </c>
      <c r="G108" s="18">
        <v>1743595.2248930898</v>
      </c>
      <c r="H108" s="19">
        <v>0.1047083260624216</v>
      </c>
      <c r="I108" s="20">
        <v>182568.93732899008</v>
      </c>
      <c r="J108" s="10">
        <v>1524.8291341213401</v>
      </c>
      <c r="K108" s="20">
        <v>1380.3002097000394</v>
      </c>
      <c r="L108" s="21" t="s">
        <v>13</v>
      </c>
      <c r="M108" s="21" t="s">
        <v>297</v>
      </c>
    </row>
    <row r="109" spans="1:13" x14ac:dyDescent="0.2">
      <c r="A109" s="4" t="s">
        <v>933</v>
      </c>
      <c r="B109" s="9">
        <v>708</v>
      </c>
      <c r="C109" s="9" t="s">
        <v>934</v>
      </c>
      <c r="D109" s="9" t="s">
        <v>935</v>
      </c>
      <c r="E109" s="10">
        <v>241.07</v>
      </c>
      <c r="F109" s="10">
        <v>1057865.82715551</v>
      </c>
      <c r="G109" s="18">
        <v>848911.35256895761</v>
      </c>
      <c r="H109" s="19">
        <v>0.2461440454933474</v>
      </c>
      <c r="I109" s="20">
        <v>208954.47458655236</v>
      </c>
      <c r="J109" s="10">
        <v>4388.2101761127897</v>
      </c>
      <c r="K109" s="20">
        <v>3521.4309228396633</v>
      </c>
      <c r="L109" s="21" t="s">
        <v>27</v>
      </c>
      <c r="M109" s="21" t="s">
        <v>89</v>
      </c>
    </row>
    <row r="110" spans="1:13" x14ac:dyDescent="0.2">
      <c r="A110" s="4" t="s">
        <v>942</v>
      </c>
      <c r="B110" s="9">
        <v>711</v>
      </c>
      <c r="C110" s="9" t="s">
        <v>943</v>
      </c>
      <c r="D110" s="9" t="s">
        <v>944</v>
      </c>
      <c r="E110" s="10">
        <v>180.74</v>
      </c>
      <c r="F110" s="10">
        <v>101948.70380814</v>
      </c>
      <c r="G110" s="18">
        <v>192645.05415094679</v>
      </c>
      <c r="H110" s="19">
        <v>-0.47079511458281048</v>
      </c>
      <c r="I110" s="20">
        <v>-90696.350342806792</v>
      </c>
      <c r="J110" s="10">
        <v>564.062763130132</v>
      </c>
      <c r="K110" s="20">
        <v>1065.8683974269491</v>
      </c>
      <c r="L110" s="21" t="s">
        <v>88</v>
      </c>
      <c r="M110" s="21" t="s">
        <v>297</v>
      </c>
    </row>
    <row r="111" spans="1:13" x14ac:dyDescent="0.2">
      <c r="A111" s="4" t="s">
        <v>945</v>
      </c>
      <c r="B111" s="9">
        <v>712</v>
      </c>
      <c r="C111" s="9" t="s">
        <v>946</v>
      </c>
      <c r="D111" s="9" t="s">
        <v>947</v>
      </c>
      <c r="E111" s="10">
        <v>2192.09</v>
      </c>
      <c r="F111" s="10">
        <v>3815618.31101633</v>
      </c>
      <c r="G111" s="18">
        <v>1464563.0118138667</v>
      </c>
      <c r="H111" s="19">
        <v>1.6052947399584276</v>
      </c>
      <c r="I111" s="20">
        <v>2351055.2992024636</v>
      </c>
      <c r="J111" s="10">
        <v>1740.63031673715</v>
      </c>
      <c r="K111" s="20">
        <v>668.11262850241849</v>
      </c>
      <c r="L111" s="21" t="s">
        <v>88</v>
      </c>
      <c r="M111" s="21" t="s">
        <v>297</v>
      </c>
    </row>
    <row r="112" spans="1:13" x14ac:dyDescent="0.2">
      <c r="A112" s="4" t="s">
        <v>948</v>
      </c>
      <c r="B112" s="9">
        <v>713</v>
      </c>
      <c r="C112" s="9" t="s">
        <v>949</v>
      </c>
      <c r="D112" s="9" t="s">
        <v>950</v>
      </c>
      <c r="E112" s="10">
        <v>12387.08</v>
      </c>
      <c r="F112" s="10">
        <v>5684498.8996676002</v>
      </c>
      <c r="G112" s="18">
        <v>3801435.5861223368</v>
      </c>
      <c r="H112" s="19">
        <v>0.49535583883616136</v>
      </c>
      <c r="I112" s="20">
        <v>1883063.3135452634</v>
      </c>
      <c r="J112" s="10">
        <v>458.90548052225398</v>
      </c>
      <c r="K112" s="20">
        <v>306.88714258100674</v>
      </c>
      <c r="L112" s="21" t="s">
        <v>13</v>
      </c>
      <c r="M112" s="21" t="s">
        <v>14</v>
      </c>
    </row>
    <row r="113" spans="1:13" x14ac:dyDescent="0.2">
      <c r="A113" s="4" t="s">
        <v>951</v>
      </c>
      <c r="B113" s="9">
        <v>714</v>
      </c>
      <c r="C113" s="9" t="s">
        <v>952</v>
      </c>
      <c r="D113" s="9" t="s">
        <v>953</v>
      </c>
      <c r="E113" s="10">
        <v>39649.42</v>
      </c>
      <c r="F113" s="10">
        <v>9052422.7391100004</v>
      </c>
      <c r="G113" s="18">
        <v>8804963.4218029547</v>
      </c>
      <c r="H113" s="19">
        <v>2.8104525306064936E-2</v>
      </c>
      <c r="I113" s="20">
        <v>247459.31730704568</v>
      </c>
      <c r="J113" s="10">
        <v>228.31160554454499</v>
      </c>
      <c r="K113" s="20">
        <v>222.07042175655926</v>
      </c>
      <c r="L113" s="21" t="s">
        <v>13</v>
      </c>
      <c r="M113" s="21" t="s">
        <v>14</v>
      </c>
    </row>
    <row r="114" spans="1:13" x14ac:dyDescent="0.2">
      <c r="A114" s="4" t="s">
        <v>972</v>
      </c>
      <c r="B114" s="9">
        <v>724</v>
      </c>
      <c r="C114" s="9" t="s">
        <v>973</v>
      </c>
      <c r="D114" s="9" t="s">
        <v>974</v>
      </c>
      <c r="E114" s="10">
        <v>1544.27</v>
      </c>
      <c r="F114" s="10">
        <v>710544.05919861002</v>
      </c>
      <c r="G114" s="18">
        <v>736800.9959021929</v>
      </c>
      <c r="H114" s="19">
        <v>-3.5636402298061247E-2</v>
      </c>
      <c r="I114" s="20">
        <v>-26256.936703582876</v>
      </c>
      <c r="J114" s="10">
        <v>460.11646875132601</v>
      </c>
      <c r="K114" s="20">
        <v>477.11928348164048</v>
      </c>
      <c r="L114" s="21" t="s">
        <v>27</v>
      </c>
      <c r="M114" s="21" t="s">
        <v>14</v>
      </c>
    </row>
    <row r="115" spans="1:13" x14ac:dyDescent="0.2">
      <c r="A115" s="4" t="s">
        <v>975</v>
      </c>
      <c r="B115" s="9">
        <v>815</v>
      </c>
      <c r="C115" s="9" t="s">
        <v>976</v>
      </c>
      <c r="D115" s="9" t="s">
        <v>977</v>
      </c>
      <c r="E115" s="10">
        <v>5208.41</v>
      </c>
      <c r="F115" s="10">
        <v>2640649.0247018998</v>
      </c>
      <c r="G115" s="18">
        <v>3187354.0280193491</v>
      </c>
      <c r="H115" s="19">
        <v>-0.17152315008357566</v>
      </c>
      <c r="I115" s="20">
        <v>-546705.00331744924</v>
      </c>
      <c r="J115" s="10">
        <v>506.99714974471999</v>
      </c>
      <c r="K115" s="20">
        <v>611.96296528486607</v>
      </c>
      <c r="L115" s="21" t="s">
        <v>27</v>
      </c>
      <c r="M115" s="21" t="s">
        <v>14</v>
      </c>
    </row>
    <row r="116" spans="1:13" x14ac:dyDescent="0.2">
      <c r="A116" s="4" t="s">
        <v>981</v>
      </c>
      <c r="B116" s="9">
        <v>819</v>
      </c>
      <c r="C116" s="9" t="s">
        <v>982</v>
      </c>
      <c r="D116" s="9" t="s">
        <v>983</v>
      </c>
      <c r="E116" s="10">
        <v>247466.27</v>
      </c>
      <c r="F116" s="10">
        <v>125459111.38294899</v>
      </c>
      <c r="G116" s="18">
        <v>129682335.20242973</v>
      </c>
      <c r="H116" s="19">
        <v>-3.256591433897401E-2</v>
      </c>
      <c r="I116" s="20">
        <v>-4223223.8194807321</v>
      </c>
      <c r="J116" s="10">
        <v>506.97459246849797</v>
      </c>
      <c r="K116" s="20">
        <v>524.04044883543008</v>
      </c>
      <c r="L116" s="21" t="s">
        <v>27</v>
      </c>
      <c r="M116" s="21" t="s">
        <v>14</v>
      </c>
    </row>
    <row r="117" spans="1:13" x14ac:dyDescent="0.2">
      <c r="A117" s="4" t="s">
        <v>984</v>
      </c>
      <c r="B117" s="9">
        <v>820</v>
      </c>
      <c r="C117" s="9" t="s">
        <v>985</v>
      </c>
      <c r="D117" s="9" t="s">
        <v>986</v>
      </c>
      <c r="E117" s="10">
        <v>10797.91</v>
      </c>
      <c r="F117" s="10">
        <v>3533950.4050628101</v>
      </c>
      <c r="G117" s="18">
        <v>3028636.6505874167</v>
      </c>
      <c r="H117" s="19">
        <v>0.16684528808610311</v>
      </c>
      <c r="I117" s="20">
        <v>505313.75447539333</v>
      </c>
      <c r="J117" s="10">
        <v>327.28096502589898</v>
      </c>
      <c r="K117" s="20">
        <v>280.4835982692407</v>
      </c>
      <c r="L117" s="21" t="s">
        <v>13</v>
      </c>
      <c r="M117" s="21" t="s">
        <v>14</v>
      </c>
    </row>
    <row r="118" spans="1:13" x14ac:dyDescent="0.2">
      <c r="A118" s="4" t="s">
        <v>987</v>
      </c>
      <c r="B118" s="9">
        <v>821</v>
      </c>
      <c r="C118" s="9" t="s">
        <v>988</v>
      </c>
      <c r="D118" s="9" t="s">
        <v>989</v>
      </c>
      <c r="E118" s="10">
        <v>4135.09</v>
      </c>
      <c r="F118" s="10">
        <v>1286327.8649695099</v>
      </c>
      <c r="G118" s="18">
        <v>1231538.8932206128</v>
      </c>
      <c r="H118" s="19">
        <v>4.448821880534877E-2</v>
      </c>
      <c r="I118" s="20">
        <v>54788.971748897107</v>
      </c>
      <c r="J118" s="10">
        <v>311.076147065604</v>
      </c>
      <c r="K118" s="20">
        <v>297.82638182496942</v>
      </c>
      <c r="L118" s="21" t="s">
        <v>27</v>
      </c>
      <c r="M118" s="21" t="s">
        <v>14</v>
      </c>
    </row>
    <row r="119" spans="1:13" x14ac:dyDescent="0.2">
      <c r="A119" s="4" t="s">
        <v>996</v>
      </c>
      <c r="B119" s="9">
        <v>826</v>
      </c>
      <c r="C119" s="9" t="s">
        <v>997</v>
      </c>
      <c r="D119" s="9" t="s">
        <v>998</v>
      </c>
      <c r="E119" s="10">
        <v>75.5</v>
      </c>
      <c r="F119" s="10">
        <v>40753.998186270001</v>
      </c>
      <c r="G119" s="18">
        <v>89038.556912906104</v>
      </c>
      <c r="H119" s="19">
        <v>-0.54228819963767017</v>
      </c>
      <c r="I119" s="20">
        <v>-48284.558726636104</v>
      </c>
      <c r="J119" s="10">
        <v>539.78805544728505</v>
      </c>
      <c r="K119" s="20">
        <v>1179.3186346080279</v>
      </c>
      <c r="L119" s="21" t="s">
        <v>88</v>
      </c>
      <c r="M119" s="21" t="s">
        <v>89</v>
      </c>
    </row>
    <row r="120" spans="1:13" x14ac:dyDescent="0.2">
      <c r="A120" s="4" t="s">
        <v>1005</v>
      </c>
      <c r="B120" s="9">
        <v>830</v>
      </c>
      <c r="C120" s="9" t="s">
        <v>1006</v>
      </c>
      <c r="D120" s="9" t="s">
        <v>1007</v>
      </c>
      <c r="E120" s="10">
        <v>310.41000000000003</v>
      </c>
      <c r="F120" s="10">
        <v>130852.92353636</v>
      </c>
      <c r="G120" s="18">
        <v>269705.48166707729</v>
      </c>
      <c r="H120" s="19">
        <v>-0.51483031517363065</v>
      </c>
      <c r="I120" s="20">
        <v>-138852.55813071728</v>
      </c>
      <c r="J120" s="10">
        <v>421.54867284030797</v>
      </c>
      <c r="K120" s="20">
        <v>868.86853409064543</v>
      </c>
      <c r="L120" s="21" t="s">
        <v>88</v>
      </c>
      <c r="M120" s="21" t="s">
        <v>84</v>
      </c>
    </row>
    <row r="121" spans="1:13" x14ac:dyDescent="0.2">
      <c r="A121" s="4" t="s">
        <v>1017</v>
      </c>
      <c r="B121" s="9">
        <v>834</v>
      </c>
      <c r="C121" s="9" t="s">
        <v>1018</v>
      </c>
      <c r="D121" s="9" t="s">
        <v>1019</v>
      </c>
      <c r="E121" s="10">
        <v>743.89</v>
      </c>
      <c r="F121" s="10">
        <v>651587.74094987998</v>
      </c>
      <c r="G121" s="18">
        <v>806062.15931761533</v>
      </c>
      <c r="H121" s="19">
        <v>-0.19164082643267655</v>
      </c>
      <c r="I121" s="20">
        <v>-154474.41836773534</v>
      </c>
      <c r="J121" s="10">
        <v>875.91947861898905</v>
      </c>
      <c r="K121" s="20">
        <v>1083.5770870930048</v>
      </c>
      <c r="L121" s="21" t="s">
        <v>27</v>
      </c>
      <c r="M121" s="21" t="s">
        <v>89</v>
      </c>
    </row>
    <row r="122" spans="1:13" x14ac:dyDescent="0.2">
      <c r="A122" s="4" t="s">
        <v>1020</v>
      </c>
      <c r="B122" s="9">
        <v>835</v>
      </c>
      <c r="C122" s="9" t="s">
        <v>1021</v>
      </c>
      <c r="D122" s="9" t="s">
        <v>1022</v>
      </c>
      <c r="E122" s="10">
        <v>510.54</v>
      </c>
      <c r="F122" s="10">
        <v>624724.88417194004</v>
      </c>
      <c r="G122" s="18">
        <v>875577.2861937522</v>
      </c>
      <c r="H122" s="19">
        <v>-0.28649943982934784</v>
      </c>
      <c r="I122" s="20">
        <v>-250852.40202181216</v>
      </c>
      <c r="J122" s="10">
        <v>1223.65511844702</v>
      </c>
      <c r="K122" s="20">
        <v>1715.0023234100211</v>
      </c>
      <c r="L122" s="21" t="s">
        <v>27</v>
      </c>
      <c r="M122" s="21" t="s">
        <v>206</v>
      </c>
    </row>
    <row r="123" spans="1:13" x14ac:dyDescent="0.2">
      <c r="A123" s="4" t="s">
        <v>1026</v>
      </c>
      <c r="B123" s="9">
        <v>838</v>
      </c>
      <c r="C123" s="9" t="s">
        <v>1027</v>
      </c>
      <c r="D123" s="9" t="s">
        <v>1028</v>
      </c>
      <c r="E123" s="10">
        <v>281.51</v>
      </c>
      <c r="F123" s="10">
        <v>225416.81499371</v>
      </c>
      <c r="G123" s="18">
        <v>296021.56589992851</v>
      </c>
      <c r="H123" s="19">
        <v>-0.2385121864063337</v>
      </c>
      <c r="I123" s="20">
        <v>-70604.750906218513</v>
      </c>
      <c r="J123" s="10">
        <v>800.74176758804299</v>
      </c>
      <c r="K123" s="20">
        <v>1051.5490245459434</v>
      </c>
      <c r="L123" s="21" t="s">
        <v>88</v>
      </c>
      <c r="M123" s="21" t="s">
        <v>206</v>
      </c>
    </row>
    <row r="124" spans="1:13" x14ac:dyDescent="0.2">
      <c r="A124" s="4" t="s">
        <v>1035</v>
      </c>
      <c r="B124" s="9">
        <v>842</v>
      </c>
      <c r="C124" s="9" t="s">
        <v>1036</v>
      </c>
      <c r="D124" s="9" t="s">
        <v>1037</v>
      </c>
      <c r="E124" s="10">
        <v>1266.29</v>
      </c>
      <c r="F124" s="10">
        <v>685794.55936009996</v>
      </c>
      <c r="G124" s="18">
        <v>794499.4759579316</v>
      </c>
      <c r="H124" s="19">
        <v>-0.13682188583795593</v>
      </c>
      <c r="I124" s="20">
        <v>-108704.91659783165</v>
      </c>
      <c r="J124" s="10">
        <v>541.57780552645897</v>
      </c>
      <c r="K124" s="20">
        <v>627.42300417592469</v>
      </c>
      <c r="L124" s="21" t="s">
        <v>13</v>
      </c>
      <c r="M124" s="21" t="s">
        <v>43</v>
      </c>
    </row>
    <row r="125" spans="1:13" x14ac:dyDescent="0.2">
      <c r="A125" s="4" t="s">
        <v>1059</v>
      </c>
      <c r="B125" s="9">
        <v>851</v>
      </c>
      <c r="C125" s="9" t="s">
        <v>1060</v>
      </c>
      <c r="D125" s="9" t="s">
        <v>1061</v>
      </c>
      <c r="E125" s="10">
        <v>358.06</v>
      </c>
      <c r="F125" s="10">
        <v>143986.11212395999</v>
      </c>
      <c r="G125" s="18">
        <v>317487.31062957039</v>
      </c>
      <c r="H125" s="19">
        <v>-0.54648230873089454</v>
      </c>
      <c r="I125" s="20">
        <v>-173501.1985056104</v>
      </c>
      <c r="J125" s="10">
        <v>402.12844809238698</v>
      </c>
      <c r="K125" s="20">
        <v>886.68745637482652</v>
      </c>
      <c r="L125" s="21" t="s">
        <v>27</v>
      </c>
      <c r="M125" s="21" t="s">
        <v>89</v>
      </c>
    </row>
    <row r="126" spans="1:13" x14ac:dyDescent="0.2">
      <c r="A126" s="4" t="s">
        <v>1071</v>
      </c>
      <c r="B126" s="9">
        <v>855</v>
      </c>
      <c r="C126" s="9" t="s">
        <v>1072</v>
      </c>
      <c r="D126" s="9" t="s">
        <v>1073</v>
      </c>
      <c r="E126" s="10">
        <v>1959.38</v>
      </c>
      <c r="F126" s="10">
        <v>734409.59555239999</v>
      </c>
      <c r="G126" s="18">
        <v>682075.80290626653</v>
      </c>
      <c r="H126" s="19">
        <v>7.6727238267571746E-2</v>
      </c>
      <c r="I126" s="20">
        <v>52333.792646133457</v>
      </c>
      <c r="J126" s="10">
        <v>374.81733790913501</v>
      </c>
      <c r="K126" s="20">
        <v>348.10797441347086</v>
      </c>
      <c r="L126" s="21" t="s">
        <v>13</v>
      </c>
      <c r="M126" s="21" t="s">
        <v>14</v>
      </c>
    </row>
    <row r="127" spans="1:13" x14ac:dyDescent="0.2">
      <c r="A127" s="4" t="s">
        <v>1080</v>
      </c>
      <c r="B127" s="9">
        <v>860</v>
      </c>
      <c r="C127" s="9" t="s">
        <v>1081</v>
      </c>
      <c r="D127" s="9" t="s">
        <v>1082</v>
      </c>
      <c r="E127" s="10">
        <v>1139.98</v>
      </c>
      <c r="F127" s="10">
        <v>628725.32574455999</v>
      </c>
      <c r="G127" s="18">
        <v>622665.18920436641</v>
      </c>
      <c r="H127" s="19">
        <v>9.7325764235138643E-3</v>
      </c>
      <c r="I127" s="20">
        <v>6060.1365401935764</v>
      </c>
      <c r="J127" s="10">
        <v>551.52311947978001</v>
      </c>
      <c r="K127" s="20">
        <v>546.20711697079457</v>
      </c>
      <c r="L127" s="21" t="s">
        <v>13</v>
      </c>
      <c r="M127" s="21" t="s">
        <v>14</v>
      </c>
    </row>
    <row r="128" spans="1:13" x14ac:dyDescent="0.2">
      <c r="A128" s="4" t="s">
        <v>1098</v>
      </c>
      <c r="B128" s="9">
        <v>868</v>
      </c>
      <c r="C128" s="9" t="s">
        <v>1099</v>
      </c>
      <c r="D128" s="9" t="s">
        <v>1100</v>
      </c>
      <c r="E128" s="10">
        <v>706.45</v>
      </c>
      <c r="F128" s="10">
        <v>374304.30172842997</v>
      </c>
      <c r="G128" s="18">
        <v>397004.36386224657</v>
      </c>
      <c r="H128" s="19">
        <v>-5.7178369308033092E-2</v>
      </c>
      <c r="I128" s="20">
        <v>-22700.062133816595</v>
      </c>
      <c r="J128" s="10">
        <v>529.83834910953397</v>
      </c>
      <c r="K128" s="20">
        <v>561.97093051489355</v>
      </c>
      <c r="L128" s="21" t="s">
        <v>27</v>
      </c>
      <c r="M128" s="21" t="s">
        <v>89</v>
      </c>
    </row>
    <row r="129" spans="1:13" x14ac:dyDescent="0.2">
      <c r="A129" s="4" t="s">
        <v>1116</v>
      </c>
      <c r="B129" s="9">
        <v>874</v>
      </c>
      <c r="C129" s="9" t="s">
        <v>1117</v>
      </c>
      <c r="D129" s="9" t="s">
        <v>1118</v>
      </c>
      <c r="E129" s="10">
        <v>2886.43</v>
      </c>
      <c r="F129" s="10">
        <v>752339.41720324999</v>
      </c>
      <c r="G129" s="18">
        <v>642273.37850910134</v>
      </c>
      <c r="H129" s="19">
        <v>0.17136945477896504</v>
      </c>
      <c r="I129" s="20">
        <v>110066.03869414865</v>
      </c>
      <c r="J129" s="10">
        <v>260.64703360318799</v>
      </c>
      <c r="K129" s="20">
        <v>222.5147945763803</v>
      </c>
      <c r="L129" s="21" t="s">
        <v>13</v>
      </c>
      <c r="M129" s="21" t="s">
        <v>14</v>
      </c>
    </row>
    <row r="130" spans="1:13" x14ac:dyDescent="0.2">
      <c r="A130" s="4" t="s">
        <v>1119</v>
      </c>
      <c r="B130" s="9">
        <v>875</v>
      </c>
      <c r="C130" s="9" t="s">
        <v>1120</v>
      </c>
      <c r="D130" s="9" t="s">
        <v>1121</v>
      </c>
      <c r="E130" s="10">
        <v>340.86</v>
      </c>
      <c r="F130" s="10">
        <v>88394.073618540002</v>
      </c>
      <c r="G130" s="18">
        <v>182194.12336625805</v>
      </c>
      <c r="H130" s="19">
        <v>-0.51483575877557497</v>
      </c>
      <c r="I130" s="20">
        <v>-93800.049747718047</v>
      </c>
      <c r="J130" s="10">
        <v>259.32662564847698</v>
      </c>
      <c r="K130" s="20">
        <v>534.51306508906305</v>
      </c>
      <c r="L130" s="21" t="s">
        <v>88</v>
      </c>
      <c r="M130" s="21" t="s">
        <v>14</v>
      </c>
    </row>
    <row r="131" spans="1:13" x14ac:dyDescent="0.2">
      <c r="A131" s="4" t="s">
        <v>1122</v>
      </c>
      <c r="B131" s="9">
        <v>876</v>
      </c>
      <c r="C131" s="9" t="s">
        <v>1123</v>
      </c>
      <c r="D131" s="9" t="s">
        <v>1124</v>
      </c>
      <c r="E131" s="10">
        <v>1266.69</v>
      </c>
      <c r="F131" s="10">
        <v>512490.46135876002</v>
      </c>
      <c r="G131" s="18">
        <v>529780.07489905681</v>
      </c>
      <c r="H131" s="19">
        <v>-3.263545452061499E-2</v>
      </c>
      <c r="I131" s="20">
        <v>-17289.613540296792</v>
      </c>
      <c r="J131" s="10">
        <v>404.59027967281702</v>
      </c>
      <c r="K131" s="20">
        <v>418.23972313593441</v>
      </c>
      <c r="L131" s="21" t="s">
        <v>13</v>
      </c>
      <c r="M131" s="21" t="s">
        <v>14</v>
      </c>
    </row>
    <row r="132" spans="1:13" x14ac:dyDescent="0.2">
      <c r="A132" s="4" t="s">
        <v>1125</v>
      </c>
      <c r="B132" s="9">
        <v>877</v>
      </c>
      <c r="C132" s="9" t="s">
        <v>1126</v>
      </c>
      <c r="D132" s="9" t="s">
        <v>1127</v>
      </c>
      <c r="E132" s="10">
        <v>2346.7399999999998</v>
      </c>
      <c r="F132" s="10">
        <v>802947.93395149999</v>
      </c>
      <c r="G132" s="18">
        <v>856764.14571431186</v>
      </c>
      <c r="H132" s="19">
        <v>-6.2813333204954677E-2</v>
      </c>
      <c r="I132" s="20">
        <v>-53816.211762811872</v>
      </c>
      <c r="J132" s="10">
        <v>342.15462043153502</v>
      </c>
      <c r="K132" s="20">
        <v>365.08694858156929</v>
      </c>
      <c r="L132" s="21" t="s">
        <v>27</v>
      </c>
      <c r="M132" s="21" t="s">
        <v>89</v>
      </c>
    </row>
    <row r="133" spans="1:13" x14ac:dyDescent="0.2">
      <c r="A133" s="4" t="s">
        <v>1128</v>
      </c>
      <c r="B133" s="9">
        <v>878</v>
      </c>
      <c r="C133" s="9" t="s">
        <v>1129</v>
      </c>
      <c r="D133" s="9" t="s">
        <v>1130</v>
      </c>
      <c r="E133" s="10">
        <v>649.95000000000005</v>
      </c>
      <c r="F133" s="10">
        <v>229045.13775549</v>
      </c>
      <c r="G133" s="18">
        <v>249052.94519900248</v>
      </c>
      <c r="H133" s="19">
        <v>-8.0335558479443903E-2</v>
      </c>
      <c r="I133" s="20">
        <v>-20007.807443512487</v>
      </c>
      <c r="J133" s="10">
        <v>352.40424302714098</v>
      </c>
      <c r="K133" s="20">
        <v>383.18785321794365</v>
      </c>
      <c r="L133" s="21" t="s">
        <v>27</v>
      </c>
      <c r="M133" s="21" t="s">
        <v>297</v>
      </c>
    </row>
    <row r="134" spans="1:13" x14ac:dyDescent="0.2">
      <c r="A134" s="4" t="s">
        <v>1134</v>
      </c>
      <c r="B134" s="9">
        <v>880</v>
      </c>
      <c r="C134" s="9" t="s">
        <v>1135</v>
      </c>
      <c r="D134" s="9" t="s">
        <v>1136</v>
      </c>
      <c r="E134" s="10">
        <v>6764.23</v>
      </c>
      <c r="F134" s="10">
        <v>2396912.6521623698</v>
      </c>
      <c r="G134" s="18">
        <v>2723141.5556773748</v>
      </c>
      <c r="H134" s="19">
        <v>-0.11979873129799673</v>
      </c>
      <c r="I134" s="20">
        <v>-326228.90351500502</v>
      </c>
      <c r="J134" s="10">
        <v>354.351145978533</v>
      </c>
      <c r="K134" s="20">
        <v>402.57968100986733</v>
      </c>
      <c r="L134" s="21" t="s">
        <v>13</v>
      </c>
      <c r="M134" s="21" t="s">
        <v>43</v>
      </c>
    </row>
    <row r="135" spans="1:13" x14ac:dyDescent="0.2">
      <c r="A135" s="4" t="s">
        <v>1137</v>
      </c>
      <c r="B135" s="9">
        <v>881</v>
      </c>
      <c r="C135" s="9" t="s">
        <v>1138</v>
      </c>
      <c r="D135" s="9" t="s">
        <v>1139</v>
      </c>
      <c r="E135" s="10">
        <v>9972.19</v>
      </c>
      <c r="F135" s="10">
        <v>3016780.0671110898</v>
      </c>
      <c r="G135" s="18">
        <v>3534998.254738091</v>
      </c>
      <c r="H135" s="19">
        <v>-0.14659644794234863</v>
      </c>
      <c r="I135" s="20">
        <v>-518218.1876270012</v>
      </c>
      <c r="J135" s="10">
        <v>302.51931292033998</v>
      </c>
      <c r="K135" s="20">
        <v>354.48565006664444</v>
      </c>
      <c r="L135" s="21" t="s">
        <v>88</v>
      </c>
      <c r="M135" s="21" t="s">
        <v>71</v>
      </c>
    </row>
    <row r="136" spans="1:13" x14ac:dyDescent="0.2">
      <c r="A136" s="4" t="s">
        <v>1143</v>
      </c>
      <c r="B136" s="9">
        <v>1005</v>
      </c>
      <c r="C136" s="9" t="s">
        <v>1144</v>
      </c>
      <c r="D136" s="9" t="s">
        <v>1145</v>
      </c>
      <c r="E136" s="10">
        <v>2598.4</v>
      </c>
      <c r="F136" s="10">
        <v>8161284.2357064504</v>
      </c>
      <c r="G136" s="18">
        <v>7736714.3400581619</v>
      </c>
      <c r="H136" s="19">
        <v>5.4877287306578551E-2</v>
      </c>
      <c r="I136" s="20">
        <v>424569.89564828854</v>
      </c>
      <c r="J136" s="10">
        <v>3140.8883296284098</v>
      </c>
      <c r="K136" s="20">
        <v>2977.491664123369</v>
      </c>
      <c r="L136" s="21" t="s">
        <v>13</v>
      </c>
      <c r="M136" s="21" t="s">
        <v>14</v>
      </c>
    </row>
    <row r="137" spans="1:13" x14ac:dyDescent="0.2">
      <c r="A137" s="4" t="s">
        <v>1146</v>
      </c>
      <c r="B137" s="9">
        <v>1006</v>
      </c>
      <c r="C137" s="9" t="s">
        <v>1147</v>
      </c>
      <c r="D137" s="9" t="s">
        <v>1148</v>
      </c>
      <c r="E137" s="10">
        <v>3301.87</v>
      </c>
      <c r="F137" s="10">
        <v>15093836.474435899</v>
      </c>
      <c r="G137" s="18">
        <v>13912320.645467995</v>
      </c>
      <c r="H137" s="19">
        <v>8.4925862411949049E-2</v>
      </c>
      <c r="I137" s="20">
        <v>1181515.8289679047</v>
      </c>
      <c r="J137" s="10">
        <v>4571.29943772345</v>
      </c>
      <c r="K137" s="20">
        <v>4213.4671096887505</v>
      </c>
      <c r="L137" s="21" t="s">
        <v>13</v>
      </c>
      <c r="M137" s="21" t="s">
        <v>14</v>
      </c>
    </row>
    <row r="138" spans="1:13" x14ac:dyDescent="0.2">
      <c r="A138" s="4" t="s">
        <v>1149</v>
      </c>
      <c r="B138" s="9">
        <v>1007</v>
      </c>
      <c r="C138" s="9" t="s">
        <v>1150</v>
      </c>
      <c r="D138" s="9" t="s">
        <v>1151</v>
      </c>
      <c r="E138" s="10">
        <v>1228.79</v>
      </c>
      <c r="F138" s="10">
        <v>7489745.1950593796</v>
      </c>
      <c r="G138" s="18">
        <v>6233148.3745253347</v>
      </c>
      <c r="H138" s="19">
        <v>0.20159905476816706</v>
      </c>
      <c r="I138" s="20">
        <v>1256596.8205340449</v>
      </c>
      <c r="J138" s="10">
        <v>6095.2198464012399</v>
      </c>
      <c r="K138" s="20">
        <v>5072.5904137609641</v>
      </c>
      <c r="L138" s="21" t="s">
        <v>27</v>
      </c>
      <c r="M138" s="21" t="s">
        <v>297</v>
      </c>
    </row>
    <row r="139" spans="1:13" x14ac:dyDescent="0.2">
      <c r="A139" s="4" t="s">
        <v>1152</v>
      </c>
      <c r="B139" s="9">
        <v>1008</v>
      </c>
      <c r="C139" s="9" t="s">
        <v>1153</v>
      </c>
      <c r="D139" s="9" t="s">
        <v>1154</v>
      </c>
      <c r="E139" s="10">
        <v>553.16999999999996</v>
      </c>
      <c r="F139" s="10">
        <v>5372884.7465043701</v>
      </c>
      <c r="G139" s="18">
        <v>4880956.4847789286</v>
      </c>
      <c r="H139" s="19">
        <v>0.10078521766368957</v>
      </c>
      <c r="I139" s="20">
        <v>491928.26172544155</v>
      </c>
      <c r="J139" s="10">
        <v>9712.8997351706894</v>
      </c>
      <c r="K139" s="20">
        <v>8823.6102550372016</v>
      </c>
      <c r="L139" s="21" t="s">
        <v>27</v>
      </c>
      <c r="M139" s="21" t="s">
        <v>206</v>
      </c>
    </row>
    <row r="140" spans="1:13" x14ac:dyDescent="0.2">
      <c r="A140" s="4" t="s">
        <v>1155</v>
      </c>
      <c r="B140" s="9">
        <v>1009</v>
      </c>
      <c r="C140" s="9" t="s">
        <v>1156</v>
      </c>
      <c r="D140" s="9" t="s">
        <v>1157</v>
      </c>
      <c r="E140" s="10">
        <v>568.41</v>
      </c>
      <c r="F140" s="10">
        <v>535510.42149920005</v>
      </c>
      <c r="G140" s="18">
        <v>661634.54368254181</v>
      </c>
      <c r="H140" s="19">
        <v>-0.19062505636624863</v>
      </c>
      <c r="I140" s="20">
        <v>-126124.12218334177</v>
      </c>
      <c r="J140" s="10">
        <v>942.119986452033</v>
      </c>
      <c r="K140" s="20">
        <v>1164.0093307340508</v>
      </c>
      <c r="L140" s="21" t="s">
        <v>27</v>
      </c>
      <c r="M140" s="21" t="s">
        <v>71</v>
      </c>
    </row>
    <row r="141" spans="1:13" x14ac:dyDescent="0.2">
      <c r="A141" s="4" t="s">
        <v>1167</v>
      </c>
      <c r="B141" s="9">
        <v>1013</v>
      </c>
      <c r="C141" s="9" t="s">
        <v>1168</v>
      </c>
      <c r="D141" s="9" t="s">
        <v>1169</v>
      </c>
      <c r="E141" s="10">
        <v>1272.24</v>
      </c>
      <c r="F141" s="10">
        <v>2795541.2104979702</v>
      </c>
      <c r="G141" s="18">
        <v>2616048.5783517291</v>
      </c>
      <c r="H141" s="19">
        <v>6.8612117386343416E-2</v>
      </c>
      <c r="I141" s="20">
        <v>179492.63214624114</v>
      </c>
      <c r="J141" s="10">
        <v>2197.3379319137698</v>
      </c>
      <c r="K141" s="20">
        <v>2056.2539916617375</v>
      </c>
      <c r="L141" s="21" t="s">
        <v>13</v>
      </c>
      <c r="M141" s="21" t="s">
        <v>14</v>
      </c>
    </row>
    <row r="142" spans="1:13" x14ac:dyDescent="0.2">
      <c r="A142" s="4" t="s">
        <v>1170</v>
      </c>
      <c r="B142" s="9">
        <v>1014</v>
      </c>
      <c r="C142" s="9" t="s">
        <v>1171</v>
      </c>
      <c r="D142" s="9" t="s">
        <v>1172</v>
      </c>
      <c r="E142" s="10">
        <v>1273.0999999999999</v>
      </c>
      <c r="F142" s="10">
        <v>3925634.22301728</v>
      </c>
      <c r="G142" s="18">
        <v>3516753.1380117689</v>
      </c>
      <c r="H142" s="19">
        <v>0.1162666439637204</v>
      </c>
      <c r="I142" s="20">
        <v>408881.08500551106</v>
      </c>
      <c r="J142" s="10">
        <v>3083.5238575267299</v>
      </c>
      <c r="K142" s="20">
        <v>2762.3542047064402</v>
      </c>
      <c r="L142" s="21" t="s">
        <v>13</v>
      </c>
      <c r="M142" s="21" t="s">
        <v>14</v>
      </c>
    </row>
    <row r="143" spans="1:13" x14ac:dyDescent="0.2">
      <c r="A143" s="4" t="s">
        <v>1173</v>
      </c>
      <c r="B143" s="9">
        <v>1015</v>
      </c>
      <c r="C143" s="9" t="s">
        <v>1174</v>
      </c>
      <c r="D143" s="9" t="s">
        <v>1175</v>
      </c>
      <c r="E143" s="10">
        <v>515.33000000000004</v>
      </c>
      <c r="F143" s="10">
        <v>2506329.2796543501</v>
      </c>
      <c r="G143" s="18">
        <v>2164266.0888496093</v>
      </c>
      <c r="H143" s="19">
        <v>0.15805043223061274</v>
      </c>
      <c r="I143" s="20">
        <v>342063.19080474088</v>
      </c>
      <c r="J143" s="10">
        <v>4863.5423508321801</v>
      </c>
      <c r="K143" s="20">
        <v>4199.7673119158771</v>
      </c>
      <c r="L143" s="21" t="s">
        <v>88</v>
      </c>
      <c r="M143" s="21" t="s">
        <v>14</v>
      </c>
    </row>
    <row r="144" spans="1:13" x14ac:dyDescent="0.2">
      <c r="A144" s="4" t="s">
        <v>1179</v>
      </c>
      <c r="B144" s="9">
        <v>1129</v>
      </c>
      <c r="C144" s="9" t="s">
        <v>1180</v>
      </c>
      <c r="D144" s="9" t="s">
        <v>1181</v>
      </c>
      <c r="E144" s="10">
        <v>16762.080000000002</v>
      </c>
      <c r="F144" s="10">
        <v>4592114.0253440002</v>
      </c>
      <c r="G144" s="18">
        <v>5209339.441395266</v>
      </c>
      <c r="H144" s="19">
        <v>-0.11848439192627092</v>
      </c>
      <c r="I144" s="20">
        <v>-617225.41605126578</v>
      </c>
      <c r="J144" s="10">
        <v>273.95848399148599</v>
      </c>
      <c r="K144" s="20">
        <v>310.78120623426599</v>
      </c>
      <c r="L144" s="21" t="s">
        <v>13</v>
      </c>
      <c r="M144" s="21" t="s">
        <v>14</v>
      </c>
    </row>
    <row r="145" spans="1:13" x14ac:dyDescent="0.2">
      <c r="A145" s="4" t="s">
        <v>1194</v>
      </c>
      <c r="B145" s="9">
        <v>1134</v>
      </c>
      <c r="C145" s="9" t="s">
        <v>1195</v>
      </c>
      <c r="D145" s="9" t="s">
        <v>1196</v>
      </c>
      <c r="E145" s="10">
        <v>1293.6500000000001</v>
      </c>
      <c r="F145" s="10">
        <v>1154072.5547390699</v>
      </c>
      <c r="G145" s="18">
        <v>1321040.1759516739</v>
      </c>
      <c r="H145" s="19">
        <v>-0.12639102447608855</v>
      </c>
      <c r="I145" s="20">
        <v>-166967.62121260399</v>
      </c>
      <c r="J145" s="10">
        <v>892.10571231714096</v>
      </c>
      <c r="K145" s="20">
        <v>1021.172787037973</v>
      </c>
      <c r="L145" s="21" t="s">
        <v>27</v>
      </c>
      <c r="M145" s="21" t="s">
        <v>71</v>
      </c>
    </row>
    <row r="146" spans="1:13" x14ac:dyDescent="0.2">
      <c r="A146" s="4" t="s">
        <v>1197</v>
      </c>
      <c r="B146" s="9">
        <v>1135</v>
      </c>
      <c r="C146" s="9" t="s">
        <v>1198</v>
      </c>
      <c r="D146" s="9" t="s">
        <v>1199</v>
      </c>
      <c r="E146" s="10">
        <v>1525.63</v>
      </c>
      <c r="F146" s="10">
        <v>2164816.7904074299</v>
      </c>
      <c r="G146" s="18">
        <v>2671989.780735313</v>
      </c>
      <c r="H146" s="19">
        <v>-0.18981097681755302</v>
      </c>
      <c r="I146" s="20">
        <v>-507172.99032788305</v>
      </c>
      <c r="J146" s="10">
        <v>1418.9657980030699</v>
      </c>
      <c r="K146" s="20">
        <v>1751.4009168247298</v>
      </c>
      <c r="L146" s="21" t="s">
        <v>13</v>
      </c>
      <c r="M146" s="21" t="s">
        <v>297</v>
      </c>
    </row>
    <row r="147" spans="1:13" x14ac:dyDescent="0.2">
      <c r="A147" s="4" t="s">
        <v>1200</v>
      </c>
      <c r="B147" s="9">
        <v>1136</v>
      </c>
      <c r="C147" s="9" t="s">
        <v>1201</v>
      </c>
      <c r="D147" s="9" t="s">
        <v>1202</v>
      </c>
      <c r="E147" s="10">
        <v>2834.18</v>
      </c>
      <c r="F147" s="10">
        <v>6039817.2563191103</v>
      </c>
      <c r="G147" s="18">
        <v>7058329.8688322576</v>
      </c>
      <c r="H147" s="19">
        <v>-0.14429937838561824</v>
      </c>
      <c r="I147" s="20">
        <v>-1018512.6125131473</v>
      </c>
      <c r="J147" s="10">
        <v>2131.06339622717</v>
      </c>
      <c r="K147" s="20">
        <v>2490.431048427502</v>
      </c>
      <c r="L147" s="21" t="s">
        <v>27</v>
      </c>
      <c r="M147" s="21" t="s">
        <v>71</v>
      </c>
    </row>
    <row r="148" spans="1:13" x14ac:dyDescent="0.2">
      <c r="A148" s="4" t="s">
        <v>1218</v>
      </c>
      <c r="B148" s="9">
        <v>1142</v>
      </c>
      <c r="C148" s="9" t="s">
        <v>1219</v>
      </c>
      <c r="D148" s="9" t="s">
        <v>1220</v>
      </c>
      <c r="E148" s="10">
        <v>3989.55</v>
      </c>
      <c r="F148" s="10">
        <v>4995012.0215228898</v>
      </c>
      <c r="G148" s="18">
        <v>5876187.9431911027</v>
      </c>
      <c r="H148" s="19">
        <v>-0.14995706913854692</v>
      </c>
      <c r="I148" s="20">
        <v>-881175.92166821286</v>
      </c>
      <c r="J148" s="10">
        <v>1252.02391786615</v>
      </c>
      <c r="K148" s="20">
        <v>1472.8949237861671</v>
      </c>
      <c r="L148" s="21" t="s">
        <v>13</v>
      </c>
      <c r="M148" s="21" t="s">
        <v>14</v>
      </c>
    </row>
    <row r="149" spans="1:13" x14ac:dyDescent="0.2">
      <c r="A149" s="4" t="s">
        <v>1221</v>
      </c>
      <c r="B149" s="9">
        <v>1143</v>
      </c>
      <c r="C149" s="9" t="s">
        <v>1222</v>
      </c>
      <c r="D149" s="9" t="s">
        <v>1223</v>
      </c>
      <c r="E149" s="10">
        <v>6229.98</v>
      </c>
      <c r="F149" s="10">
        <v>12062509.9755404</v>
      </c>
      <c r="G149" s="18">
        <v>14806212.535035441</v>
      </c>
      <c r="H149" s="19">
        <v>-0.18530752229868025</v>
      </c>
      <c r="I149" s="20">
        <v>-2743702.5594950411</v>
      </c>
      <c r="J149" s="10">
        <v>1936.2036435976299</v>
      </c>
      <c r="K149" s="20">
        <v>2376.6067523548136</v>
      </c>
      <c r="L149" s="21" t="s">
        <v>13</v>
      </c>
      <c r="M149" s="21" t="s">
        <v>14</v>
      </c>
    </row>
    <row r="150" spans="1:13" x14ac:dyDescent="0.2">
      <c r="A150" s="4" t="s">
        <v>1224</v>
      </c>
      <c r="B150" s="9">
        <v>1144</v>
      </c>
      <c r="C150" s="9" t="s">
        <v>1225</v>
      </c>
      <c r="D150" s="9" t="s">
        <v>1226</v>
      </c>
      <c r="E150" s="10">
        <v>5795.86</v>
      </c>
      <c r="F150" s="10">
        <v>13848987.8832298</v>
      </c>
      <c r="G150" s="18">
        <v>16662288.505038191</v>
      </c>
      <c r="H150" s="19">
        <v>-0.16884239046501709</v>
      </c>
      <c r="I150" s="20">
        <v>-2813300.6218083911</v>
      </c>
      <c r="J150" s="10">
        <v>2389.4621131686699</v>
      </c>
      <c r="K150" s="20">
        <v>2874.860418477705</v>
      </c>
      <c r="L150" s="21" t="s">
        <v>13</v>
      </c>
      <c r="M150" s="21" t="s">
        <v>14</v>
      </c>
    </row>
    <row r="151" spans="1:13" x14ac:dyDescent="0.2">
      <c r="A151" s="4" t="s">
        <v>1227</v>
      </c>
      <c r="B151" s="9">
        <v>1145</v>
      </c>
      <c r="C151" s="9" t="s">
        <v>1228</v>
      </c>
      <c r="D151" s="9" t="s">
        <v>1229</v>
      </c>
      <c r="E151" s="10">
        <v>1208.52</v>
      </c>
      <c r="F151" s="10">
        <v>3805961.4680615999</v>
      </c>
      <c r="G151" s="18">
        <v>3543858.0933613987</v>
      </c>
      <c r="H151" s="19">
        <v>7.3959895626519348E-2</v>
      </c>
      <c r="I151" s="20">
        <v>262103.37470020121</v>
      </c>
      <c r="J151" s="10">
        <v>3149.2747063032498</v>
      </c>
      <c r="K151" s="20">
        <v>2932.3950727843962</v>
      </c>
      <c r="L151" s="21" t="s">
        <v>27</v>
      </c>
      <c r="M151" s="21" t="s">
        <v>297</v>
      </c>
    </row>
    <row r="152" spans="1:13" x14ac:dyDescent="0.2">
      <c r="A152" s="4" t="s">
        <v>1245</v>
      </c>
      <c r="B152" s="9">
        <v>1151</v>
      </c>
      <c r="C152" s="9" t="s">
        <v>1246</v>
      </c>
      <c r="D152" s="9" t="s">
        <v>1247</v>
      </c>
      <c r="E152" s="10">
        <v>423.44</v>
      </c>
      <c r="F152" s="10">
        <v>600322.76867380005</v>
      </c>
      <c r="G152" s="18">
        <v>602354.7799983694</v>
      </c>
      <c r="H152" s="19">
        <v>-3.3734460023290211E-3</v>
      </c>
      <c r="I152" s="20">
        <v>-2032.0113245693501</v>
      </c>
      <c r="J152" s="10">
        <v>1417.7280575141699</v>
      </c>
      <c r="K152" s="20">
        <v>1422.5268751142296</v>
      </c>
      <c r="L152" s="21" t="s">
        <v>27</v>
      </c>
      <c r="M152" s="21" t="s">
        <v>89</v>
      </c>
    </row>
    <row r="153" spans="1:13" x14ac:dyDescent="0.2">
      <c r="A153" s="4" t="s">
        <v>1248</v>
      </c>
      <c r="B153" s="9">
        <v>1152</v>
      </c>
      <c r="C153" s="9" t="s">
        <v>1249</v>
      </c>
      <c r="D153" s="9" t="s">
        <v>1250</v>
      </c>
      <c r="E153" s="10">
        <v>917.19</v>
      </c>
      <c r="F153" s="10">
        <v>2080759.91472115</v>
      </c>
      <c r="G153" s="18">
        <v>2514165.1088723042</v>
      </c>
      <c r="H153" s="19">
        <v>-0.17238533484602953</v>
      </c>
      <c r="I153" s="20">
        <v>-433405.19415115425</v>
      </c>
      <c r="J153" s="10">
        <v>2268.6247284871702</v>
      </c>
      <c r="K153" s="20">
        <v>2741.1606197977562</v>
      </c>
      <c r="L153" s="21" t="s">
        <v>27</v>
      </c>
      <c r="M153" s="21" t="s">
        <v>206</v>
      </c>
    </row>
    <row r="154" spans="1:13" x14ac:dyDescent="0.2">
      <c r="A154" s="4" t="s">
        <v>1251</v>
      </c>
      <c r="B154" s="9">
        <v>1153</v>
      </c>
      <c r="C154" s="9" t="s">
        <v>1252</v>
      </c>
      <c r="D154" s="9" t="s">
        <v>1253</v>
      </c>
      <c r="E154" s="10">
        <v>1339.33</v>
      </c>
      <c r="F154" s="10">
        <v>3834203.23652612</v>
      </c>
      <c r="G154" s="18">
        <v>4098877.0092466571</v>
      </c>
      <c r="H154" s="19">
        <v>-6.4572265067593268E-2</v>
      </c>
      <c r="I154" s="20">
        <v>-264673.77272053715</v>
      </c>
      <c r="J154" s="10">
        <v>2862.7770874438102</v>
      </c>
      <c r="K154" s="20">
        <v>3060.3936365545887</v>
      </c>
      <c r="L154" s="21" t="s">
        <v>27</v>
      </c>
      <c r="M154" s="21" t="s">
        <v>84</v>
      </c>
    </row>
    <row r="155" spans="1:13" x14ac:dyDescent="0.2">
      <c r="A155" s="4" t="s">
        <v>1254</v>
      </c>
      <c r="B155" s="9">
        <v>1154</v>
      </c>
      <c r="C155" s="9" t="s">
        <v>1255</v>
      </c>
      <c r="D155" s="9" t="s">
        <v>1256</v>
      </c>
      <c r="E155" s="10">
        <v>732.72</v>
      </c>
      <c r="F155" s="10">
        <v>3560352.53252848</v>
      </c>
      <c r="G155" s="18">
        <v>3362764.2973964429</v>
      </c>
      <c r="H155" s="19">
        <v>5.8757681971649607E-2</v>
      </c>
      <c r="I155" s="20">
        <v>197588.2351320372</v>
      </c>
      <c r="J155" s="10">
        <v>4859.0901470254403</v>
      </c>
      <c r="K155" s="20">
        <v>4589.4261073758635</v>
      </c>
      <c r="L155" s="21" t="s">
        <v>88</v>
      </c>
      <c r="M155" s="21" t="s">
        <v>297</v>
      </c>
    </row>
    <row r="156" spans="1:13" x14ac:dyDescent="0.2">
      <c r="A156" s="4" t="s">
        <v>1260</v>
      </c>
      <c r="B156" s="9">
        <v>1156</v>
      </c>
      <c r="C156" s="9" t="s">
        <v>1261</v>
      </c>
      <c r="D156" s="9" t="s">
        <v>1262</v>
      </c>
      <c r="E156" s="10">
        <v>868.28</v>
      </c>
      <c r="F156" s="10">
        <v>749053.57333619997</v>
      </c>
      <c r="G156" s="18">
        <v>784720.08947706805</v>
      </c>
      <c r="H156" s="19">
        <v>-4.5451259142143006E-2</v>
      </c>
      <c r="I156" s="20">
        <v>-35666.516140868072</v>
      </c>
      <c r="J156" s="10">
        <v>862.68666022043601</v>
      </c>
      <c r="K156" s="20">
        <v>903.76386589241724</v>
      </c>
      <c r="L156" s="21" t="s">
        <v>27</v>
      </c>
      <c r="M156" s="21" t="s">
        <v>14</v>
      </c>
    </row>
    <row r="157" spans="1:13" x14ac:dyDescent="0.2">
      <c r="A157" s="4" t="s">
        <v>1263</v>
      </c>
      <c r="B157" s="9">
        <v>1157</v>
      </c>
      <c r="C157" s="9" t="s">
        <v>1264</v>
      </c>
      <c r="D157" s="9" t="s">
        <v>1265</v>
      </c>
      <c r="E157" s="10">
        <v>906.78</v>
      </c>
      <c r="F157" s="10">
        <v>1726415.5459237001</v>
      </c>
      <c r="G157" s="18">
        <v>2018980.9429862846</v>
      </c>
      <c r="H157" s="19">
        <v>-0.14490745842794003</v>
      </c>
      <c r="I157" s="20">
        <v>-292565.39706258452</v>
      </c>
      <c r="J157" s="10">
        <v>1903.8968061974199</v>
      </c>
      <c r="K157" s="20">
        <v>2226.5388991665945</v>
      </c>
      <c r="L157" s="21" t="s">
        <v>27</v>
      </c>
      <c r="M157" s="21" t="s">
        <v>14</v>
      </c>
    </row>
    <row r="158" spans="1:13" x14ac:dyDescent="0.2">
      <c r="A158" s="4" t="s">
        <v>1266</v>
      </c>
      <c r="B158" s="9">
        <v>1158</v>
      </c>
      <c r="C158" s="9" t="s">
        <v>1267</v>
      </c>
      <c r="D158" s="9" t="s">
        <v>1268</v>
      </c>
      <c r="E158" s="10">
        <v>487.85</v>
      </c>
      <c r="F158" s="10">
        <v>1093870.1016154201</v>
      </c>
      <c r="G158" s="18">
        <v>1451108.0755743713</v>
      </c>
      <c r="H158" s="19">
        <v>-0.24618288601112728</v>
      </c>
      <c r="I158" s="20">
        <v>-357237.97395895119</v>
      </c>
      <c r="J158" s="10">
        <v>2242.22630237864</v>
      </c>
      <c r="K158" s="20">
        <v>2974.4964140091652</v>
      </c>
      <c r="L158" s="21" t="s">
        <v>27</v>
      </c>
      <c r="M158" s="21" t="s">
        <v>89</v>
      </c>
    </row>
    <row r="159" spans="1:13" x14ac:dyDescent="0.2">
      <c r="A159" s="4" t="s">
        <v>1275</v>
      </c>
      <c r="B159" s="9">
        <v>1161</v>
      </c>
      <c r="C159" s="9" t="s">
        <v>1276</v>
      </c>
      <c r="D159" s="9" t="s">
        <v>1277</v>
      </c>
      <c r="E159" s="10">
        <v>1403.75</v>
      </c>
      <c r="F159" s="10">
        <v>1650913.65502935</v>
      </c>
      <c r="G159" s="18">
        <v>1512783.9958720233</v>
      </c>
      <c r="H159" s="19">
        <v>9.1308249911582567E-2</v>
      </c>
      <c r="I159" s="20">
        <v>138129.65915732668</v>
      </c>
      <c r="J159" s="10">
        <v>1176.0738415169001</v>
      </c>
      <c r="K159" s="20">
        <v>1077.673371948013</v>
      </c>
      <c r="L159" s="21" t="s">
        <v>13</v>
      </c>
      <c r="M159" s="21" t="s">
        <v>14</v>
      </c>
    </row>
    <row r="160" spans="1:13" x14ac:dyDescent="0.2">
      <c r="A160" s="4" t="s">
        <v>1278</v>
      </c>
      <c r="B160" s="9">
        <v>1162</v>
      </c>
      <c r="C160" s="9" t="s">
        <v>1279</v>
      </c>
      <c r="D160" s="9" t="s">
        <v>1280</v>
      </c>
      <c r="E160" s="10">
        <v>1642.49</v>
      </c>
      <c r="F160" s="10">
        <v>4943681.3561676499</v>
      </c>
      <c r="G160" s="18">
        <v>4055360.5598552837</v>
      </c>
      <c r="H160" s="19">
        <v>0.21904853667168642</v>
      </c>
      <c r="I160" s="20">
        <v>888320.79631236615</v>
      </c>
      <c r="J160" s="10">
        <v>3009.8699877427898</v>
      </c>
      <c r="K160" s="20">
        <v>2469.0321157847438</v>
      </c>
      <c r="L160" s="21" t="s">
        <v>13</v>
      </c>
      <c r="M160" s="21" t="s">
        <v>14</v>
      </c>
    </row>
    <row r="161" spans="1:13" x14ac:dyDescent="0.2">
      <c r="A161" s="4" t="s">
        <v>1281</v>
      </c>
      <c r="B161" s="9">
        <v>1163</v>
      </c>
      <c r="C161" s="9" t="s">
        <v>1282</v>
      </c>
      <c r="D161" s="9" t="s">
        <v>1283</v>
      </c>
      <c r="E161" s="10">
        <v>2029.32</v>
      </c>
      <c r="F161" s="10">
        <v>7838519.2612091601</v>
      </c>
      <c r="G161" s="18">
        <v>7649062.2691489803</v>
      </c>
      <c r="H161" s="19">
        <v>2.4768655999089995E-2</v>
      </c>
      <c r="I161" s="20">
        <v>189456.99206017982</v>
      </c>
      <c r="J161" s="10">
        <v>3862.6334245999401</v>
      </c>
      <c r="K161" s="20">
        <v>3769.2735838354624</v>
      </c>
      <c r="L161" s="21" t="s">
        <v>13</v>
      </c>
      <c r="M161" s="21" t="s">
        <v>71</v>
      </c>
    </row>
    <row r="162" spans="1:13" x14ac:dyDescent="0.2">
      <c r="A162" s="4" t="s">
        <v>1284</v>
      </c>
      <c r="B162" s="9">
        <v>1164</v>
      </c>
      <c r="C162" s="9" t="s">
        <v>1285</v>
      </c>
      <c r="D162" s="9" t="s">
        <v>1286</v>
      </c>
      <c r="E162" s="10">
        <v>771.25</v>
      </c>
      <c r="F162" s="10">
        <v>4402208.4945781603</v>
      </c>
      <c r="G162" s="18">
        <v>4096829.529969471</v>
      </c>
      <c r="H162" s="19">
        <v>7.4540315230291088E-2</v>
      </c>
      <c r="I162" s="20">
        <v>305378.9646086893</v>
      </c>
      <c r="J162" s="10">
        <v>5707.8878373784901</v>
      </c>
      <c r="K162" s="20">
        <v>5311.9345607383739</v>
      </c>
      <c r="L162" s="21" t="s">
        <v>88</v>
      </c>
      <c r="M162" s="21" t="s">
        <v>14</v>
      </c>
    </row>
    <row r="163" spans="1:13" x14ac:dyDescent="0.2">
      <c r="A163" s="4" t="s">
        <v>1287</v>
      </c>
      <c r="B163" s="9">
        <v>1165</v>
      </c>
      <c r="C163" s="9" t="s">
        <v>1288</v>
      </c>
      <c r="D163" s="9" t="s">
        <v>1289</v>
      </c>
      <c r="E163" s="10">
        <v>3284.64</v>
      </c>
      <c r="F163" s="10">
        <v>1319231.9346003199</v>
      </c>
      <c r="G163" s="18">
        <v>1067492.8408645957</v>
      </c>
      <c r="H163" s="19">
        <v>0.23582274662547936</v>
      </c>
      <c r="I163" s="20">
        <v>251739.09373572422</v>
      </c>
      <c r="J163" s="10">
        <v>401.63668913497997</v>
      </c>
      <c r="K163" s="20">
        <v>324.9953848411381</v>
      </c>
      <c r="L163" s="21" t="s">
        <v>27</v>
      </c>
      <c r="M163" s="21" t="s">
        <v>43</v>
      </c>
    </row>
    <row r="164" spans="1:13" x14ac:dyDescent="0.2">
      <c r="A164" s="4" t="s">
        <v>1290</v>
      </c>
      <c r="B164" s="9">
        <v>1166</v>
      </c>
      <c r="C164" s="9" t="s">
        <v>1291</v>
      </c>
      <c r="D164" s="9" t="s">
        <v>1292</v>
      </c>
      <c r="E164" s="10">
        <v>2262.6799999999998</v>
      </c>
      <c r="F164" s="10">
        <v>3002904.9814246101</v>
      </c>
      <c r="G164" s="18">
        <v>3152556.6507203067</v>
      </c>
      <c r="H164" s="19">
        <v>-4.7469938172718856E-2</v>
      </c>
      <c r="I164" s="20">
        <v>-149651.66929569654</v>
      </c>
      <c r="J164" s="10">
        <v>1327.14523548386</v>
      </c>
      <c r="K164" s="20">
        <v>1393.2843578059235</v>
      </c>
      <c r="L164" s="21" t="s">
        <v>13</v>
      </c>
      <c r="M164" s="21" t="s">
        <v>14</v>
      </c>
    </row>
    <row r="165" spans="1:13" x14ac:dyDescent="0.2">
      <c r="A165" s="4" t="s">
        <v>1293</v>
      </c>
      <c r="B165" s="9">
        <v>1167</v>
      </c>
      <c r="C165" s="9" t="s">
        <v>1294</v>
      </c>
      <c r="D165" s="9" t="s">
        <v>1295</v>
      </c>
      <c r="E165" s="10">
        <v>2298.58</v>
      </c>
      <c r="F165" s="10">
        <v>3555584.33784978</v>
      </c>
      <c r="G165" s="18">
        <v>3952869.2735970165</v>
      </c>
      <c r="H165" s="19">
        <v>-0.10050545774454897</v>
      </c>
      <c r="I165" s="20">
        <v>-397284.93574723648</v>
      </c>
      <c r="J165" s="10">
        <v>1546.86125253408</v>
      </c>
      <c r="K165" s="20">
        <v>1719.700542768586</v>
      </c>
      <c r="L165" s="21" t="s">
        <v>13</v>
      </c>
      <c r="M165" s="21" t="s">
        <v>14</v>
      </c>
    </row>
    <row r="166" spans="1:13" x14ac:dyDescent="0.2">
      <c r="A166" s="4" t="s">
        <v>1296</v>
      </c>
      <c r="B166" s="9">
        <v>1168</v>
      </c>
      <c r="C166" s="9" t="s">
        <v>1297</v>
      </c>
      <c r="D166" s="9" t="s">
        <v>1298</v>
      </c>
      <c r="E166" s="10">
        <v>1784.27</v>
      </c>
      <c r="F166" s="10">
        <v>3956834.8886987101</v>
      </c>
      <c r="G166" s="18">
        <v>4907920.7959014177</v>
      </c>
      <c r="H166" s="19">
        <v>-0.19378591194808104</v>
      </c>
      <c r="I166" s="20">
        <v>-951085.9072027076</v>
      </c>
      <c r="J166" s="10">
        <v>2217.62114965712</v>
      </c>
      <c r="K166" s="20">
        <v>2750.6603798199922</v>
      </c>
      <c r="L166" s="21" t="s">
        <v>27</v>
      </c>
      <c r="M166" s="21" t="s">
        <v>297</v>
      </c>
    </row>
    <row r="167" spans="1:13" x14ac:dyDescent="0.2">
      <c r="A167" s="4" t="s">
        <v>1302</v>
      </c>
      <c r="B167" s="9">
        <v>1170</v>
      </c>
      <c r="C167" s="9" t="s">
        <v>1303</v>
      </c>
      <c r="D167" s="9" t="s">
        <v>1304</v>
      </c>
      <c r="E167" s="10">
        <v>1838</v>
      </c>
      <c r="F167" s="10">
        <v>630444.29734328005</v>
      </c>
      <c r="G167" s="18">
        <v>731846.51752615918</v>
      </c>
      <c r="H167" s="19">
        <v>-0.13855667514227696</v>
      </c>
      <c r="I167" s="20">
        <v>-101402.22018287913</v>
      </c>
      <c r="J167" s="10">
        <v>343.00560247186098</v>
      </c>
      <c r="K167" s="20">
        <v>398.17547199464593</v>
      </c>
      <c r="L167" s="21" t="s">
        <v>27</v>
      </c>
      <c r="M167" s="21" t="s">
        <v>14</v>
      </c>
    </row>
    <row r="168" spans="1:13" x14ac:dyDescent="0.2">
      <c r="A168" s="4" t="s">
        <v>1305</v>
      </c>
      <c r="B168" s="9">
        <v>1171</v>
      </c>
      <c r="C168" s="9" t="s">
        <v>1306</v>
      </c>
      <c r="D168" s="9" t="s">
        <v>1307</v>
      </c>
      <c r="E168" s="10">
        <v>7822.32</v>
      </c>
      <c r="F168" s="10">
        <v>3183160.1484876401</v>
      </c>
      <c r="G168" s="18">
        <v>4145811.5492472141</v>
      </c>
      <c r="H168" s="19">
        <v>-0.23219854287259348</v>
      </c>
      <c r="I168" s="20">
        <v>-962651.40075957403</v>
      </c>
      <c r="J168" s="10">
        <v>406.93300050210701</v>
      </c>
      <c r="K168" s="20">
        <v>529.99769240419903</v>
      </c>
      <c r="L168" s="21" t="s">
        <v>13</v>
      </c>
      <c r="M168" s="21" t="s">
        <v>43</v>
      </c>
    </row>
    <row r="169" spans="1:13" x14ac:dyDescent="0.2">
      <c r="A169" s="4" t="s">
        <v>1308</v>
      </c>
      <c r="B169" s="9">
        <v>1172</v>
      </c>
      <c r="C169" s="9" t="s">
        <v>1309</v>
      </c>
      <c r="D169" s="9" t="s">
        <v>1310</v>
      </c>
      <c r="E169" s="10">
        <v>1416.02</v>
      </c>
      <c r="F169" s="10">
        <v>1952896.85542408</v>
      </c>
      <c r="G169" s="18">
        <v>2425611.7322254297</v>
      </c>
      <c r="H169" s="19">
        <v>-0.19488480803465169</v>
      </c>
      <c r="I169" s="20">
        <v>-472714.87680134969</v>
      </c>
      <c r="J169" s="10">
        <v>1379.14496647228</v>
      </c>
      <c r="K169" s="20">
        <v>1712.9784411416715</v>
      </c>
      <c r="L169" s="21" t="s">
        <v>27</v>
      </c>
      <c r="M169" s="21" t="s">
        <v>71</v>
      </c>
    </row>
    <row r="170" spans="1:13" x14ac:dyDescent="0.2">
      <c r="A170" s="4" t="s">
        <v>1317</v>
      </c>
      <c r="B170" s="9">
        <v>1175</v>
      </c>
      <c r="C170" s="9" t="s">
        <v>1318</v>
      </c>
      <c r="D170" s="9" t="s">
        <v>1319</v>
      </c>
      <c r="E170" s="10">
        <v>1016.26</v>
      </c>
      <c r="F170" s="10">
        <v>849568.45620611997</v>
      </c>
      <c r="G170" s="18">
        <v>983104.60710459645</v>
      </c>
      <c r="H170" s="19">
        <v>-0.13583107019685567</v>
      </c>
      <c r="I170" s="20">
        <v>-133536.15089847648</v>
      </c>
      <c r="J170" s="10">
        <v>835.97549466290104</v>
      </c>
      <c r="K170" s="20">
        <v>967.37508817093703</v>
      </c>
      <c r="L170" s="21" t="s">
        <v>27</v>
      </c>
      <c r="M170" s="21" t="s">
        <v>71</v>
      </c>
    </row>
    <row r="171" spans="1:13" x14ac:dyDescent="0.2">
      <c r="A171" s="4" t="s">
        <v>1332</v>
      </c>
      <c r="B171" s="9">
        <v>1180</v>
      </c>
      <c r="C171" s="9" t="s">
        <v>1333</v>
      </c>
      <c r="D171" s="9" t="s">
        <v>1334</v>
      </c>
      <c r="E171" s="10">
        <v>723.58</v>
      </c>
      <c r="F171" s="10">
        <v>429138.69534420001</v>
      </c>
      <c r="G171" s="18">
        <v>414903.52202501427</v>
      </c>
      <c r="H171" s="19">
        <v>3.4309598650087453E-2</v>
      </c>
      <c r="I171" s="20">
        <v>14235.173319185735</v>
      </c>
      <c r="J171" s="10">
        <v>593.07705484424696</v>
      </c>
      <c r="K171" s="20">
        <v>573.40380058184894</v>
      </c>
      <c r="L171" s="21" t="s">
        <v>27</v>
      </c>
      <c r="M171" s="21" t="s">
        <v>297</v>
      </c>
    </row>
    <row r="172" spans="1:13" x14ac:dyDescent="0.2">
      <c r="A172" s="4" t="s">
        <v>1335</v>
      </c>
      <c r="B172" s="9">
        <v>1181</v>
      </c>
      <c r="C172" s="9" t="s">
        <v>1336</v>
      </c>
      <c r="D172" s="9" t="s">
        <v>1337</v>
      </c>
      <c r="E172" s="10">
        <v>1117.94</v>
      </c>
      <c r="F172" s="10">
        <v>1861192.1746056599</v>
      </c>
      <c r="G172" s="18">
        <v>2030632.5857927098</v>
      </c>
      <c r="H172" s="19">
        <v>-8.3442180713801578E-2</v>
      </c>
      <c r="I172" s="20">
        <v>-169440.41118704993</v>
      </c>
      <c r="J172" s="10">
        <v>1664.84084530982</v>
      </c>
      <c r="K172" s="20">
        <v>1816.4056977947919</v>
      </c>
      <c r="L172" s="21" t="s">
        <v>27</v>
      </c>
      <c r="M172" s="21" t="s">
        <v>14</v>
      </c>
    </row>
    <row r="173" spans="1:13" x14ac:dyDescent="0.2">
      <c r="A173" s="4" t="s">
        <v>1338</v>
      </c>
      <c r="B173" s="9">
        <v>1182</v>
      </c>
      <c r="C173" s="9" t="s">
        <v>1339</v>
      </c>
      <c r="D173" s="9" t="s">
        <v>1340</v>
      </c>
      <c r="E173" s="10">
        <v>1529.87</v>
      </c>
      <c r="F173" s="10">
        <v>3602888.38178162</v>
      </c>
      <c r="G173" s="18">
        <v>4239884.9979011612</v>
      </c>
      <c r="H173" s="19">
        <v>-0.15023912592791203</v>
      </c>
      <c r="I173" s="20">
        <v>-636996.61611954123</v>
      </c>
      <c r="J173" s="10">
        <v>2355.0291082128701</v>
      </c>
      <c r="K173" s="20">
        <v>2771.4021439084113</v>
      </c>
      <c r="L173" s="21" t="s">
        <v>27</v>
      </c>
      <c r="M173" s="21" t="s">
        <v>297</v>
      </c>
    </row>
    <row r="174" spans="1:13" x14ac:dyDescent="0.2">
      <c r="A174" s="4" t="s">
        <v>1341</v>
      </c>
      <c r="B174" s="9">
        <v>1183</v>
      </c>
      <c r="C174" s="9" t="s">
        <v>1342</v>
      </c>
      <c r="D174" s="9" t="s">
        <v>1343</v>
      </c>
      <c r="E174" s="10">
        <v>481.7</v>
      </c>
      <c r="F174" s="10">
        <v>1234442.20499975</v>
      </c>
      <c r="G174" s="18">
        <v>1809493.8268974216</v>
      </c>
      <c r="H174" s="19">
        <v>-0.3177969514732546</v>
      </c>
      <c r="I174" s="20">
        <v>-575051.6218976716</v>
      </c>
      <c r="J174" s="10">
        <v>2562.6784409378201</v>
      </c>
      <c r="K174" s="20">
        <v>3756.4746250724966</v>
      </c>
      <c r="L174" s="21" t="s">
        <v>88</v>
      </c>
      <c r="M174" s="21" t="s">
        <v>206</v>
      </c>
    </row>
    <row r="175" spans="1:13" x14ac:dyDescent="0.2">
      <c r="A175" s="4" t="s">
        <v>1347</v>
      </c>
      <c r="B175" s="9">
        <v>1185</v>
      </c>
      <c r="C175" s="9" t="s">
        <v>1348</v>
      </c>
      <c r="D175" s="9" t="s">
        <v>1349</v>
      </c>
      <c r="E175" s="10">
        <v>509.45</v>
      </c>
      <c r="F175" s="10">
        <v>430856.79087892</v>
      </c>
      <c r="G175" s="18">
        <v>393086.81409779662</v>
      </c>
      <c r="H175" s="19">
        <v>9.6085585744746765E-2</v>
      </c>
      <c r="I175" s="20">
        <v>37769.976781123376</v>
      </c>
      <c r="J175" s="10">
        <v>845.72929802516398</v>
      </c>
      <c r="K175" s="20">
        <v>771.59056648895205</v>
      </c>
      <c r="L175" s="21" t="s">
        <v>27</v>
      </c>
      <c r="M175" s="21" t="s">
        <v>206</v>
      </c>
    </row>
    <row r="176" spans="1:13" x14ac:dyDescent="0.2">
      <c r="A176" s="4" t="s">
        <v>1350</v>
      </c>
      <c r="B176" s="9">
        <v>1186</v>
      </c>
      <c r="C176" s="9" t="s">
        <v>1351</v>
      </c>
      <c r="D176" s="9" t="s">
        <v>1352</v>
      </c>
      <c r="E176" s="10">
        <v>320.42</v>
      </c>
      <c r="F176" s="10">
        <v>537227.76685228001</v>
      </c>
      <c r="G176" s="18">
        <v>675615.93877843802</v>
      </c>
      <c r="H176" s="19">
        <v>-0.20483260382573851</v>
      </c>
      <c r="I176" s="20">
        <v>-138388.17192615801</v>
      </c>
      <c r="J176" s="10">
        <v>1676.6361864186999</v>
      </c>
      <c r="K176" s="20">
        <v>2108.5323599601711</v>
      </c>
      <c r="L176" s="21" t="s">
        <v>27</v>
      </c>
      <c r="M176" s="21" t="s">
        <v>84</v>
      </c>
    </row>
    <row r="177" spans="1:13" x14ac:dyDescent="0.2">
      <c r="A177" s="4" t="s">
        <v>1353</v>
      </c>
      <c r="B177" s="9">
        <v>1187</v>
      </c>
      <c r="C177" s="9" t="s">
        <v>1354</v>
      </c>
      <c r="D177" s="9" t="s">
        <v>1355</v>
      </c>
      <c r="E177" s="10">
        <v>461.97</v>
      </c>
      <c r="F177" s="10">
        <v>936337.01173302997</v>
      </c>
      <c r="G177" s="18">
        <v>1274728.6238230483</v>
      </c>
      <c r="H177" s="19">
        <v>-0.26546168789647423</v>
      </c>
      <c r="I177" s="20">
        <v>-338391.61209001835</v>
      </c>
      <c r="J177" s="10">
        <v>2026.83510126855</v>
      </c>
      <c r="K177" s="20">
        <v>2759.3320428232314</v>
      </c>
      <c r="L177" s="21" t="s">
        <v>88</v>
      </c>
      <c r="M177" s="21" t="s">
        <v>14</v>
      </c>
    </row>
    <row r="178" spans="1:13" x14ac:dyDescent="0.2">
      <c r="A178" s="4" t="s">
        <v>1389</v>
      </c>
      <c r="B178" s="9">
        <v>1199</v>
      </c>
      <c r="C178" s="9" t="s">
        <v>1390</v>
      </c>
      <c r="D178" s="9" t="s">
        <v>1391</v>
      </c>
      <c r="E178" s="10">
        <v>556.42999999999995</v>
      </c>
      <c r="F178" s="10">
        <v>202774.69701027</v>
      </c>
      <c r="G178" s="18">
        <v>214923.23906503816</v>
      </c>
      <c r="H178" s="19">
        <v>-5.652502776161708E-2</v>
      </c>
      <c r="I178" s="20">
        <v>-12148.542054768157</v>
      </c>
      <c r="J178" s="10">
        <v>364.42085619084202</v>
      </c>
      <c r="K178" s="20">
        <v>386.25386673083437</v>
      </c>
      <c r="L178" s="21" t="s">
        <v>27</v>
      </c>
      <c r="M178" s="21" t="s">
        <v>89</v>
      </c>
    </row>
    <row r="179" spans="1:13" x14ac:dyDescent="0.2">
      <c r="A179" s="4" t="s">
        <v>1392</v>
      </c>
      <c r="B179" s="9">
        <v>1200</v>
      </c>
      <c r="C179" s="9" t="s">
        <v>1393</v>
      </c>
      <c r="D179" s="9" t="s">
        <v>1394</v>
      </c>
      <c r="E179" s="10">
        <v>1356.7</v>
      </c>
      <c r="F179" s="10">
        <v>778161.72225204005</v>
      </c>
      <c r="G179" s="18">
        <v>874549.0772966895</v>
      </c>
      <c r="H179" s="19">
        <v>-0.11021377478619254</v>
      </c>
      <c r="I179" s="20">
        <v>-96387.355044649448</v>
      </c>
      <c r="J179" s="10">
        <v>573.56948643918304</v>
      </c>
      <c r="K179" s="20">
        <v>644.61493130145902</v>
      </c>
      <c r="L179" s="21" t="s">
        <v>13</v>
      </c>
      <c r="M179" s="21" t="s">
        <v>14</v>
      </c>
    </row>
    <row r="180" spans="1:13" x14ac:dyDescent="0.2">
      <c r="A180" s="4" t="s">
        <v>1395</v>
      </c>
      <c r="B180" s="9">
        <v>1201</v>
      </c>
      <c r="C180" s="9" t="s">
        <v>1396</v>
      </c>
      <c r="D180" s="9" t="s">
        <v>1397</v>
      </c>
      <c r="E180" s="10">
        <v>928.28</v>
      </c>
      <c r="F180" s="10">
        <v>1504023.0877918799</v>
      </c>
      <c r="G180" s="18">
        <v>1659327.8532470246</v>
      </c>
      <c r="H180" s="19">
        <v>-9.3594984952034527E-2</v>
      </c>
      <c r="I180" s="20">
        <v>-155304.76545514469</v>
      </c>
      <c r="J180" s="10">
        <v>1620.2256730640299</v>
      </c>
      <c r="K180" s="20">
        <v>1787.5294665909259</v>
      </c>
      <c r="L180" s="21" t="s">
        <v>27</v>
      </c>
      <c r="M180" s="21" t="s">
        <v>71</v>
      </c>
    </row>
    <row r="181" spans="1:13" x14ac:dyDescent="0.2">
      <c r="A181" s="4" t="s">
        <v>1398</v>
      </c>
      <c r="B181" s="9">
        <v>1202</v>
      </c>
      <c r="C181" s="9" t="s">
        <v>1399</v>
      </c>
      <c r="D181" s="9" t="s">
        <v>1400</v>
      </c>
      <c r="E181" s="10">
        <v>1027.3699999999999</v>
      </c>
      <c r="F181" s="10">
        <v>2205963.4868303402</v>
      </c>
      <c r="G181" s="18">
        <v>2708752.6731362161</v>
      </c>
      <c r="H181" s="19">
        <v>-0.18561649843200356</v>
      </c>
      <c r="I181" s="20">
        <v>-502789.18630587589</v>
      </c>
      <c r="J181" s="10">
        <v>2147.19476608266</v>
      </c>
      <c r="K181" s="20">
        <v>2636.5892260200476</v>
      </c>
      <c r="L181" s="21" t="s">
        <v>27</v>
      </c>
      <c r="M181" s="21" t="s">
        <v>71</v>
      </c>
    </row>
    <row r="182" spans="1:13" x14ac:dyDescent="0.2">
      <c r="A182" s="4" t="s">
        <v>1401</v>
      </c>
      <c r="B182" s="9">
        <v>1203</v>
      </c>
      <c r="C182" s="9" t="s">
        <v>1402</v>
      </c>
      <c r="D182" s="9" t="s">
        <v>1403</v>
      </c>
      <c r="E182" s="10">
        <v>569.36</v>
      </c>
      <c r="F182" s="10">
        <v>1711397.08958547</v>
      </c>
      <c r="G182" s="18">
        <v>2007530.8578283668</v>
      </c>
      <c r="H182" s="19">
        <v>-0.14751144027904886</v>
      </c>
      <c r="I182" s="20">
        <v>-296133.76824289677</v>
      </c>
      <c r="J182" s="10">
        <v>3005.8259968832899</v>
      </c>
      <c r="K182" s="20">
        <v>3525.9429145503141</v>
      </c>
      <c r="L182" s="21" t="s">
        <v>27</v>
      </c>
      <c r="M182" s="21" t="s">
        <v>43</v>
      </c>
    </row>
    <row r="183" spans="1:13" x14ac:dyDescent="0.2">
      <c r="A183" s="4" t="s">
        <v>1404</v>
      </c>
      <c r="B183" s="9">
        <v>1204</v>
      </c>
      <c r="C183" s="9" t="s">
        <v>1405</v>
      </c>
      <c r="D183" s="9" t="s">
        <v>1406</v>
      </c>
      <c r="E183" s="10">
        <v>509.17</v>
      </c>
      <c r="F183" s="10">
        <v>143258.59515312</v>
      </c>
      <c r="G183" s="18">
        <v>152336.03192040022</v>
      </c>
      <c r="H183" s="19">
        <v>-5.9588244835098933E-2</v>
      </c>
      <c r="I183" s="20">
        <v>-9077.4367672802182</v>
      </c>
      <c r="J183" s="10">
        <v>281.35710107256898</v>
      </c>
      <c r="K183" s="20">
        <v>299.18501074375985</v>
      </c>
      <c r="L183" s="21" t="s">
        <v>27</v>
      </c>
      <c r="M183" s="21" t="s">
        <v>89</v>
      </c>
    </row>
    <row r="184" spans="1:13" x14ac:dyDescent="0.2">
      <c r="A184" s="4" t="s">
        <v>1407</v>
      </c>
      <c r="B184" s="9">
        <v>1205</v>
      </c>
      <c r="C184" s="9" t="s">
        <v>1408</v>
      </c>
      <c r="D184" s="9" t="s">
        <v>1409</v>
      </c>
      <c r="E184" s="10">
        <v>55.56</v>
      </c>
      <c r="F184" s="10">
        <v>48089.90342124</v>
      </c>
      <c r="G184" s="18">
        <v>130557.51181046176</v>
      </c>
      <c r="H184" s="19">
        <v>-0.6316573228581821</v>
      </c>
      <c r="I184" s="20">
        <v>-82467.608389221758</v>
      </c>
      <c r="J184" s="10">
        <v>865.549017660907</v>
      </c>
      <c r="K184" s="20">
        <v>2349.8472248103267</v>
      </c>
      <c r="L184" s="21" t="s">
        <v>88</v>
      </c>
      <c r="M184" s="21" t="s">
        <v>89</v>
      </c>
    </row>
    <row r="185" spans="1:13" x14ac:dyDescent="0.2">
      <c r="A185" s="4" t="s">
        <v>1434</v>
      </c>
      <c r="B185" s="9">
        <v>1214</v>
      </c>
      <c r="C185" s="9" t="s">
        <v>1435</v>
      </c>
      <c r="D185" s="9" t="s">
        <v>1436</v>
      </c>
      <c r="E185" s="10">
        <v>2773.59</v>
      </c>
      <c r="F185" s="10">
        <v>3288160.7928193798</v>
      </c>
      <c r="G185" s="18">
        <v>3862925.6694021872</v>
      </c>
      <c r="H185" s="19">
        <v>-0.14879004303278703</v>
      </c>
      <c r="I185" s="20">
        <v>-574764.8765828074</v>
      </c>
      <c r="J185" s="10">
        <v>1185.5251831811399</v>
      </c>
      <c r="K185" s="20">
        <v>1392.7529553402583</v>
      </c>
      <c r="L185" s="21" t="s">
        <v>13</v>
      </c>
      <c r="M185" s="21" t="s">
        <v>14</v>
      </c>
    </row>
    <row r="186" spans="1:13" x14ac:dyDescent="0.2">
      <c r="A186" s="4" t="s">
        <v>1437</v>
      </c>
      <c r="B186" s="9">
        <v>1215</v>
      </c>
      <c r="C186" s="9" t="s">
        <v>1438</v>
      </c>
      <c r="D186" s="9" t="s">
        <v>1439</v>
      </c>
      <c r="E186" s="10">
        <v>3523.06</v>
      </c>
      <c r="F186" s="10">
        <v>6561303.6182268597</v>
      </c>
      <c r="G186" s="18">
        <v>8041856.6466893461</v>
      </c>
      <c r="H186" s="19">
        <v>-0.1841058717543807</v>
      </c>
      <c r="I186" s="20">
        <v>-1480553.0284624863</v>
      </c>
      <c r="J186" s="10">
        <v>1862.38770223239</v>
      </c>
      <c r="K186" s="20">
        <v>2282.634030271794</v>
      </c>
      <c r="L186" s="21" t="s">
        <v>27</v>
      </c>
      <c r="M186" s="21" t="s">
        <v>71</v>
      </c>
    </row>
    <row r="187" spans="1:13" x14ac:dyDescent="0.2">
      <c r="A187" s="4" t="s">
        <v>1440</v>
      </c>
      <c r="B187" s="9">
        <v>1216</v>
      </c>
      <c r="C187" s="9" t="s">
        <v>1441</v>
      </c>
      <c r="D187" s="9" t="s">
        <v>1442</v>
      </c>
      <c r="E187" s="10">
        <v>2772.38</v>
      </c>
      <c r="F187" s="10">
        <v>5644304.2440355001</v>
      </c>
      <c r="G187" s="18">
        <v>7044492.0339842914</v>
      </c>
      <c r="H187" s="19">
        <v>-0.19876348545699954</v>
      </c>
      <c r="I187" s="20">
        <v>-1400187.7899487913</v>
      </c>
      <c r="J187" s="10">
        <v>2035.9056998086501</v>
      </c>
      <c r="K187" s="20">
        <v>2540.9547154373827</v>
      </c>
      <c r="L187" s="21" t="s">
        <v>27</v>
      </c>
      <c r="M187" s="21" t="s">
        <v>14</v>
      </c>
    </row>
    <row r="188" spans="1:13" x14ac:dyDescent="0.2">
      <c r="A188" s="4" t="s">
        <v>1443</v>
      </c>
      <c r="B188" s="9">
        <v>1217</v>
      </c>
      <c r="C188" s="9" t="s">
        <v>1444</v>
      </c>
      <c r="D188" s="9" t="s">
        <v>1445</v>
      </c>
      <c r="E188" s="10">
        <v>748.9</v>
      </c>
      <c r="F188" s="10">
        <v>2407354.96727084</v>
      </c>
      <c r="G188" s="18">
        <v>2310957.9774698731</v>
      </c>
      <c r="H188" s="19">
        <v>4.1712999864455737E-2</v>
      </c>
      <c r="I188" s="20">
        <v>96396.98980096681</v>
      </c>
      <c r="J188" s="10">
        <v>3214.5212542006102</v>
      </c>
      <c r="K188" s="20">
        <v>3085.8031479100991</v>
      </c>
      <c r="L188" s="21" t="s">
        <v>88</v>
      </c>
      <c r="M188" s="21" t="s">
        <v>14</v>
      </c>
    </row>
    <row r="189" spans="1:13" x14ac:dyDescent="0.2">
      <c r="A189" s="4" t="s">
        <v>1455</v>
      </c>
      <c r="B189" s="9">
        <v>1223</v>
      </c>
      <c r="C189" s="9" t="s">
        <v>1456</v>
      </c>
      <c r="D189" s="9" t="s">
        <v>1457</v>
      </c>
      <c r="E189" s="10">
        <v>1822.08</v>
      </c>
      <c r="F189" s="10">
        <v>1149651.03274524</v>
      </c>
      <c r="G189" s="18">
        <v>1275358.0816709062</v>
      </c>
      <c r="H189" s="19">
        <v>-9.8566081739938846E-2</v>
      </c>
      <c r="I189" s="20">
        <v>-125707.04892566614</v>
      </c>
      <c r="J189" s="10">
        <v>630.95529984701</v>
      </c>
      <c r="K189" s="20">
        <v>699.94626013726406</v>
      </c>
      <c r="L189" s="21" t="s">
        <v>88</v>
      </c>
      <c r="M189" s="21" t="s">
        <v>14</v>
      </c>
    </row>
    <row r="190" spans="1:13" x14ac:dyDescent="0.2">
      <c r="A190" s="4" t="s">
        <v>1461</v>
      </c>
      <c r="B190" s="9">
        <v>1225</v>
      </c>
      <c r="C190" s="9" t="s">
        <v>1462</v>
      </c>
      <c r="D190" s="9" t="s">
        <v>1463</v>
      </c>
      <c r="E190" s="10">
        <v>1183.44</v>
      </c>
      <c r="F190" s="10">
        <v>841675.40942857997</v>
      </c>
      <c r="G190" s="18">
        <v>944122.26544450969</v>
      </c>
      <c r="H190" s="19">
        <v>-0.10851015781064727</v>
      </c>
      <c r="I190" s="20">
        <v>-102446.85601592972</v>
      </c>
      <c r="J190" s="10">
        <v>711.21088473313398</v>
      </c>
      <c r="K190" s="20">
        <v>797.77788941096264</v>
      </c>
      <c r="L190" s="21" t="s">
        <v>88</v>
      </c>
      <c r="M190" s="21" t="s">
        <v>14</v>
      </c>
    </row>
    <row r="191" spans="1:13" x14ac:dyDescent="0.2">
      <c r="A191" s="4" t="s">
        <v>1464</v>
      </c>
      <c r="B191" s="9">
        <v>1226</v>
      </c>
      <c r="C191" s="9" t="s">
        <v>1465</v>
      </c>
      <c r="D191" s="9" t="s">
        <v>1466</v>
      </c>
      <c r="E191" s="10">
        <v>926.02</v>
      </c>
      <c r="F191" s="10">
        <v>382343.29590791999</v>
      </c>
      <c r="G191" s="18">
        <v>273863.33544562804</v>
      </c>
      <c r="H191" s="19">
        <v>0.39610983443904429</v>
      </c>
      <c r="I191" s="20">
        <v>108479.96046229196</v>
      </c>
      <c r="J191" s="10">
        <v>412.88881007744999</v>
      </c>
      <c r="K191" s="20">
        <v>295.74235485802473</v>
      </c>
      <c r="L191" s="21" t="s">
        <v>27</v>
      </c>
      <c r="M191" s="21" t="s">
        <v>43</v>
      </c>
    </row>
    <row r="192" spans="1:13" x14ac:dyDescent="0.2">
      <c r="A192" s="4" t="s">
        <v>1494</v>
      </c>
      <c r="B192" s="9">
        <v>1237</v>
      </c>
      <c r="C192" s="9" t="s">
        <v>1495</v>
      </c>
      <c r="D192" s="9" t="s">
        <v>1496</v>
      </c>
      <c r="E192" s="10">
        <v>324.38</v>
      </c>
      <c r="F192" s="10">
        <v>61584.788140819997</v>
      </c>
      <c r="G192" s="18">
        <v>168561.64411985196</v>
      </c>
      <c r="H192" s="19">
        <v>-0.6346453046160877</v>
      </c>
      <c r="I192" s="20">
        <v>-106976.85597903197</v>
      </c>
      <c r="J192" s="10">
        <v>189.85383852524799</v>
      </c>
      <c r="K192" s="20">
        <v>519.64253073510065</v>
      </c>
      <c r="L192" s="21" t="s">
        <v>88</v>
      </c>
      <c r="M192" s="21" t="s">
        <v>89</v>
      </c>
    </row>
    <row r="193" spans="1:13" x14ac:dyDescent="0.2">
      <c r="A193" s="4" t="s">
        <v>1497</v>
      </c>
      <c r="B193" s="9">
        <v>1238</v>
      </c>
      <c r="C193" s="9" t="s">
        <v>1498</v>
      </c>
      <c r="D193" s="9" t="s">
        <v>1499</v>
      </c>
      <c r="E193" s="10">
        <v>2858</v>
      </c>
      <c r="F193" s="10">
        <v>946001.79274599999</v>
      </c>
      <c r="G193" s="18">
        <v>1078421.1498723212</v>
      </c>
      <c r="H193" s="19">
        <v>-0.12279002237854783</v>
      </c>
      <c r="I193" s="20">
        <v>-132419.35712632118</v>
      </c>
      <c r="J193" s="10">
        <v>331.00132706298098</v>
      </c>
      <c r="K193" s="20">
        <v>377.33420219465404</v>
      </c>
      <c r="L193" s="21" t="s">
        <v>27</v>
      </c>
      <c r="M193" s="21" t="s">
        <v>14</v>
      </c>
    </row>
    <row r="194" spans="1:13" x14ac:dyDescent="0.2">
      <c r="A194" s="4" t="s">
        <v>1500</v>
      </c>
      <c r="B194" s="9">
        <v>1239</v>
      </c>
      <c r="C194" s="9" t="s">
        <v>1501</v>
      </c>
      <c r="D194" s="9" t="s">
        <v>1502</v>
      </c>
      <c r="E194" s="10">
        <v>3227.93</v>
      </c>
      <c r="F194" s="10">
        <v>1102795.2093736599</v>
      </c>
      <c r="G194" s="18">
        <v>1249196.283272773</v>
      </c>
      <c r="H194" s="19">
        <v>-0.1171962131648009</v>
      </c>
      <c r="I194" s="20">
        <v>-146401.07389911311</v>
      </c>
      <c r="J194" s="10">
        <v>341.64161223250198</v>
      </c>
      <c r="K194" s="20">
        <v>386.99608828963858</v>
      </c>
      <c r="L194" s="21" t="s">
        <v>27</v>
      </c>
      <c r="M194" s="21" t="s">
        <v>14</v>
      </c>
    </row>
    <row r="195" spans="1:13" x14ac:dyDescent="0.2">
      <c r="A195" s="4" t="s">
        <v>1503</v>
      </c>
      <c r="B195" s="9">
        <v>1240</v>
      </c>
      <c r="C195" s="9" t="s">
        <v>1504</v>
      </c>
      <c r="D195" s="9" t="s">
        <v>1505</v>
      </c>
      <c r="E195" s="10">
        <v>158.75</v>
      </c>
      <c r="F195" s="10">
        <v>47952.773122270002</v>
      </c>
      <c r="G195" s="18">
        <v>119089.89171426777</v>
      </c>
      <c r="H195" s="19">
        <v>-0.59733968658462655</v>
      </c>
      <c r="I195" s="20">
        <v>-71137.118591997772</v>
      </c>
      <c r="J195" s="10">
        <v>302.06471258122798</v>
      </c>
      <c r="K195" s="20">
        <v>750.17254623160795</v>
      </c>
      <c r="L195" s="21" t="s">
        <v>88</v>
      </c>
      <c r="M195" s="21" t="s">
        <v>297</v>
      </c>
    </row>
    <row r="196" spans="1:13" x14ac:dyDescent="0.2">
      <c r="A196" s="4" t="s">
        <v>1518</v>
      </c>
      <c r="B196" s="9">
        <v>1431</v>
      </c>
      <c r="C196" s="9" t="s">
        <v>1519</v>
      </c>
      <c r="D196" s="9" t="s">
        <v>1520</v>
      </c>
      <c r="E196" s="10">
        <v>623.79</v>
      </c>
      <c r="F196" s="10">
        <v>7372655.9873746401</v>
      </c>
      <c r="G196" s="18">
        <v>7033273.7964876471</v>
      </c>
      <c r="H196" s="19">
        <v>4.8253800535459336E-2</v>
      </c>
      <c r="I196" s="20">
        <v>339382.19088699296</v>
      </c>
      <c r="J196" s="10">
        <v>11819.131418225101</v>
      </c>
      <c r="K196" s="20">
        <v>11275.066603324272</v>
      </c>
      <c r="L196" s="21" t="s">
        <v>88</v>
      </c>
      <c r="M196" s="21" t="s">
        <v>14</v>
      </c>
    </row>
    <row r="197" spans="1:13" x14ac:dyDescent="0.2">
      <c r="A197" s="4" t="s">
        <v>1527</v>
      </c>
      <c r="B197" s="9">
        <v>1434</v>
      </c>
      <c r="C197" s="9" t="s">
        <v>1528</v>
      </c>
      <c r="D197" s="9" t="s">
        <v>1529</v>
      </c>
      <c r="E197" s="10">
        <v>369.73</v>
      </c>
      <c r="F197" s="10">
        <v>3218859.1196742002</v>
      </c>
      <c r="G197" s="18">
        <v>2958392.8045174689</v>
      </c>
      <c r="H197" s="19">
        <v>8.804318167587423E-2</v>
      </c>
      <c r="I197" s="20">
        <v>260466.31515673129</v>
      </c>
      <c r="J197" s="10">
        <v>8705.9722491391003</v>
      </c>
      <c r="K197" s="20">
        <v>8001.4951573241797</v>
      </c>
      <c r="L197" s="21" t="s">
        <v>27</v>
      </c>
      <c r="M197" s="21" t="s">
        <v>71</v>
      </c>
    </row>
    <row r="198" spans="1:13" x14ac:dyDescent="0.2">
      <c r="A198" s="4" t="s">
        <v>1530</v>
      </c>
      <c r="B198" s="9">
        <v>1435</v>
      </c>
      <c r="C198" s="9" t="s">
        <v>1531</v>
      </c>
      <c r="D198" s="9" t="s">
        <v>1532</v>
      </c>
      <c r="E198" s="10">
        <v>2836.04</v>
      </c>
      <c r="F198" s="10">
        <v>29141021.2813267</v>
      </c>
      <c r="G198" s="18">
        <v>27785146.08284894</v>
      </c>
      <c r="H198" s="19">
        <v>4.8798562888056493E-2</v>
      </c>
      <c r="I198" s="20">
        <v>1355875.19847776</v>
      </c>
      <c r="J198" s="10">
        <v>10275.250448275299</v>
      </c>
      <c r="K198" s="20">
        <v>9797.1629747284733</v>
      </c>
      <c r="L198" s="21" t="s">
        <v>27</v>
      </c>
      <c r="M198" s="21" t="s">
        <v>43</v>
      </c>
    </row>
    <row r="199" spans="1:13" x14ac:dyDescent="0.2">
      <c r="A199" s="4" t="s">
        <v>1533</v>
      </c>
      <c r="B199" s="9">
        <v>1436</v>
      </c>
      <c r="C199" s="9" t="s">
        <v>1534</v>
      </c>
      <c r="D199" s="9" t="s">
        <v>1535</v>
      </c>
      <c r="E199" s="10">
        <v>1031.98</v>
      </c>
      <c r="F199" s="10">
        <v>12678136.2699423</v>
      </c>
      <c r="G199" s="18">
        <v>11883157.539722405</v>
      </c>
      <c r="H199" s="19">
        <v>6.6899620539621882E-2</v>
      </c>
      <c r="I199" s="20">
        <v>794978.73021989502</v>
      </c>
      <c r="J199" s="10">
        <v>12285.253851763</v>
      </c>
      <c r="K199" s="20">
        <v>11514.910695674727</v>
      </c>
      <c r="L199" s="21" t="s">
        <v>27</v>
      </c>
      <c r="M199" s="21" t="s">
        <v>43</v>
      </c>
    </row>
    <row r="200" spans="1:13" x14ac:dyDescent="0.2">
      <c r="A200" s="4" t="s">
        <v>1536</v>
      </c>
      <c r="B200" s="9">
        <v>1437</v>
      </c>
      <c r="C200" s="9" t="s">
        <v>1537</v>
      </c>
      <c r="D200" s="9" t="s">
        <v>1538</v>
      </c>
      <c r="E200" s="10">
        <v>485.34</v>
      </c>
      <c r="F200" s="10">
        <v>8176594.31620201</v>
      </c>
      <c r="G200" s="18">
        <v>7875248.9296739455</v>
      </c>
      <c r="H200" s="19">
        <v>3.8264871271888191E-2</v>
      </c>
      <c r="I200" s="20">
        <v>301345.3865280645</v>
      </c>
      <c r="J200" s="10">
        <v>16847.146981913698</v>
      </c>
      <c r="K200" s="20">
        <v>16226.251554938694</v>
      </c>
      <c r="L200" s="21" t="s">
        <v>88</v>
      </c>
      <c r="M200" s="21" t="s">
        <v>14</v>
      </c>
    </row>
    <row r="201" spans="1:13" x14ac:dyDescent="0.2">
      <c r="A201" s="4" t="s">
        <v>1542</v>
      </c>
      <c r="B201" s="9">
        <v>1439</v>
      </c>
      <c r="C201" s="9" t="s">
        <v>1543</v>
      </c>
      <c r="D201" s="9" t="s">
        <v>1544</v>
      </c>
      <c r="E201" s="10">
        <v>644.88</v>
      </c>
      <c r="F201" s="10">
        <v>5743241.5466754399</v>
      </c>
      <c r="G201" s="18">
        <v>5026859.794872365</v>
      </c>
      <c r="H201" s="19">
        <v>0.14251078825270116</v>
      </c>
      <c r="I201" s="20">
        <v>716381.75180307496</v>
      </c>
      <c r="J201" s="10">
        <v>8905.9073729615393</v>
      </c>
      <c r="K201" s="20">
        <v>7795.0313157058135</v>
      </c>
      <c r="L201" s="21" t="s">
        <v>88</v>
      </c>
      <c r="M201" s="21" t="s">
        <v>14</v>
      </c>
    </row>
    <row r="202" spans="1:13" x14ac:dyDescent="0.2">
      <c r="A202" s="4" t="s">
        <v>1551</v>
      </c>
      <c r="B202" s="9">
        <v>1442</v>
      </c>
      <c r="C202" s="9" t="s">
        <v>1552</v>
      </c>
      <c r="D202" s="9" t="s">
        <v>1553</v>
      </c>
      <c r="E202" s="10">
        <v>373.78</v>
      </c>
      <c r="F202" s="10">
        <v>2574724.4858720698</v>
      </c>
      <c r="G202" s="18">
        <v>2187524.4566849321</v>
      </c>
      <c r="H202" s="19">
        <v>0.17700374869130323</v>
      </c>
      <c r="I202" s="20">
        <v>387200.02918713773</v>
      </c>
      <c r="J202" s="10">
        <v>6888.3420350796496</v>
      </c>
      <c r="K202" s="20">
        <v>5852.4384843622774</v>
      </c>
      <c r="L202" s="21" t="s">
        <v>88</v>
      </c>
      <c r="M202" s="21" t="s">
        <v>14</v>
      </c>
    </row>
    <row r="203" spans="1:13" x14ac:dyDescent="0.2">
      <c r="A203" s="4" t="s">
        <v>1554</v>
      </c>
      <c r="B203" s="9">
        <v>1443</v>
      </c>
      <c r="C203" s="9" t="s">
        <v>1555</v>
      </c>
      <c r="D203" s="9" t="s">
        <v>1556</v>
      </c>
      <c r="E203" s="10">
        <v>2580.0500000000002</v>
      </c>
      <c r="F203" s="10">
        <v>20531221.5568983</v>
      </c>
      <c r="G203" s="18">
        <v>17034146.421732493</v>
      </c>
      <c r="H203" s="19">
        <v>0.20529793795268533</v>
      </c>
      <c r="I203" s="20">
        <v>3497075.1351658069</v>
      </c>
      <c r="J203" s="10">
        <v>7957.6835940769697</v>
      </c>
      <c r="K203" s="20">
        <v>6602.254383338498</v>
      </c>
      <c r="L203" s="21" t="s">
        <v>27</v>
      </c>
      <c r="M203" s="21" t="s">
        <v>14</v>
      </c>
    </row>
    <row r="204" spans="1:13" x14ac:dyDescent="0.2">
      <c r="A204" s="4" t="s">
        <v>1557</v>
      </c>
      <c r="B204" s="9">
        <v>1444</v>
      </c>
      <c r="C204" s="9" t="s">
        <v>1558</v>
      </c>
      <c r="D204" s="9" t="s">
        <v>1559</v>
      </c>
      <c r="E204" s="10">
        <v>927.67</v>
      </c>
      <c r="F204" s="10">
        <v>9669635.4186937809</v>
      </c>
      <c r="G204" s="18">
        <v>7207753.1369408024</v>
      </c>
      <c r="H204" s="19">
        <v>0.34156029416927564</v>
      </c>
      <c r="I204" s="20">
        <v>2461882.2817529785</v>
      </c>
      <c r="J204" s="10">
        <v>10423.572411195601</v>
      </c>
      <c r="K204" s="20">
        <v>7769.7383088175784</v>
      </c>
      <c r="L204" s="21" t="s">
        <v>88</v>
      </c>
      <c r="M204" s="21" t="s">
        <v>14</v>
      </c>
    </row>
    <row r="205" spans="1:13" x14ac:dyDescent="0.2">
      <c r="A205" s="4" t="s">
        <v>1563</v>
      </c>
      <c r="B205" s="9">
        <v>1446</v>
      </c>
      <c r="C205" s="9" t="s">
        <v>1564</v>
      </c>
      <c r="D205" s="9" t="s">
        <v>1565</v>
      </c>
      <c r="E205" s="10">
        <v>200.35</v>
      </c>
      <c r="F205" s="10">
        <v>1264692.36962376</v>
      </c>
      <c r="G205" s="18">
        <v>1307938.3406019176</v>
      </c>
      <c r="H205" s="19">
        <v>-3.3064227598264287E-2</v>
      </c>
      <c r="I205" s="20">
        <v>-43245.970978157595</v>
      </c>
      <c r="J205" s="10">
        <v>6312.4151216559003</v>
      </c>
      <c r="K205" s="20">
        <v>6528.2672353477292</v>
      </c>
      <c r="L205" s="21" t="s">
        <v>88</v>
      </c>
      <c r="M205" s="21" t="s">
        <v>89</v>
      </c>
    </row>
    <row r="206" spans="1:13" x14ac:dyDescent="0.2">
      <c r="A206" s="4" t="s">
        <v>1566</v>
      </c>
      <c r="B206" s="9">
        <v>1447</v>
      </c>
      <c r="C206" s="9" t="s">
        <v>1567</v>
      </c>
      <c r="D206" s="9" t="s">
        <v>1568</v>
      </c>
      <c r="E206" s="10">
        <v>763.69</v>
      </c>
      <c r="F206" s="10">
        <v>7351728.1275634496</v>
      </c>
      <c r="G206" s="18">
        <v>5765418.6950667407</v>
      </c>
      <c r="H206" s="19">
        <v>0.27514210439808184</v>
      </c>
      <c r="I206" s="20">
        <v>1586309.4324967088</v>
      </c>
      <c r="J206" s="10">
        <v>9626.5868710647592</v>
      </c>
      <c r="K206" s="20">
        <v>7549.422795986251</v>
      </c>
      <c r="L206" s="21" t="s">
        <v>27</v>
      </c>
      <c r="M206" s="21" t="s">
        <v>89</v>
      </c>
    </row>
    <row r="207" spans="1:13" x14ac:dyDescent="0.2">
      <c r="A207" s="4" t="s">
        <v>1569</v>
      </c>
      <c r="B207" s="9">
        <v>1448</v>
      </c>
      <c r="C207" s="9" t="s">
        <v>1570</v>
      </c>
      <c r="D207" s="9" t="s">
        <v>1571</v>
      </c>
      <c r="E207" s="10">
        <v>281.60000000000002</v>
      </c>
      <c r="F207" s="10">
        <v>4225128.9469935503</v>
      </c>
      <c r="G207" s="18">
        <v>2646700.5306805111</v>
      </c>
      <c r="H207" s="19">
        <v>0.59637590200172574</v>
      </c>
      <c r="I207" s="20">
        <v>1578428.4163130391</v>
      </c>
      <c r="J207" s="10">
        <v>15004.009044721401</v>
      </c>
      <c r="K207" s="20">
        <v>9398.7944981552228</v>
      </c>
      <c r="L207" s="21" t="s">
        <v>88</v>
      </c>
      <c r="M207" s="21" t="s">
        <v>89</v>
      </c>
    </row>
    <row r="208" spans="1:13" x14ac:dyDescent="0.2">
      <c r="A208" s="4" t="s">
        <v>1590</v>
      </c>
      <c r="B208" s="9">
        <v>1455</v>
      </c>
      <c r="C208" s="9" t="s">
        <v>1591</v>
      </c>
      <c r="D208" s="9" t="s">
        <v>1592</v>
      </c>
      <c r="E208" s="10">
        <v>467.43</v>
      </c>
      <c r="F208" s="10">
        <v>1135323.73126733</v>
      </c>
      <c r="G208" s="18">
        <v>1382588.7041343322</v>
      </c>
      <c r="H208" s="19">
        <v>-0.1788420317102343</v>
      </c>
      <c r="I208" s="20">
        <v>-247264.97286700225</v>
      </c>
      <c r="J208" s="10">
        <v>2428.8636400473401</v>
      </c>
      <c r="K208" s="20">
        <v>2957.851879713181</v>
      </c>
      <c r="L208" s="21" t="s">
        <v>88</v>
      </c>
      <c r="M208" s="21" t="s">
        <v>14</v>
      </c>
    </row>
    <row r="209" spans="1:13" x14ac:dyDescent="0.2">
      <c r="A209" s="4" t="s">
        <v>1605</v>
      </c>
      <c r="B209" s="9">
        <v>1462</v>
      </c>
      <c r="C209" s="9" t="s">
        <v>1606</v>
      </c>
      <c r="D209" s="9" t="s">
        <v>1607</v>
      </c>
      <c r="E209" s="10">
        <v>6582.61</v>
      </c>
      <c r="F209" s="10">
        <v>23659035.372608699</v>
      </c>
      <c r="G209" s="18">
        <v>21372794.031533699</v>
      </c>
      <c r="H209" s="19">
        <v>0.10696969884713771</v>
      </c>
      <c r="I209" s="20">
        <v>2286241.3410749994</v>
      </c>
      <c r="J209" s="10">
        <v>3594.1724289618801</v>
      </c>
      <c r="K209" s="20">
        <v>3246.8571025070146</v>
      </c>
      <c r="L209" s="21" t="s">
        <v>13</v>
      </c>
      <c r="M209" s="21" t="s">
        <v>14</v>
      </c>
    </row>
    <row r="210" spans="1:13" x14ac:dyDescent="0.2">
      <c r="A210" s="4" t="s">
        <v>1608</v>
      </c>
      <c r="B210" s="9">
        <v>1463</v>
      </c>
      <c r="C210" s="9" t="s">
        <v>1609</v>
      </c>
      <c r="D210" s="9" t="s">
        <v>1610</v>
      </c>
      <c r="E210" s="10">
        <v>4447.12</v>
      </c>
      <c r="F210" s="10">
        <v>21115300.149690401</v>
      </c>
      <c r="G210" s="18">
        <v>21381416.013502683</v>
      </c>
      <c r="H210" s="19">
        <v>-1.2446129089123724E-2</v>
      </c>
      <c r="I210" s="20">
        <v>-266115.86381228268</v>
      </c>
      <c r="J210" s="10">
        <v>4748.0841869997603</v>
      </c>
      <c r="K210" s="20">
        <v>4807.9242326500489</v>
      </c>
      <c r="L210" s="21" t="s">
        <v>13</v>
      </c>
      <c r="M210" s="21" t="s">
        <v>71</v>
      </c>
    </row>
    <row r="211" spans="1:13" x14ac:dyDescent="0.2">
      <c r="A211" s="4" t="s">
        <v>1611</v>
      </c>
      <c r="B211" s="9">
        <v>1464</v>
      </c>
      <c r="C211" s="9" t="s">
        <v>1612</v>
      </c>
      <c r="D211" s="9" t="s">
        <v>1613</v>
      </c>
      <c r="E211" s="10">
        <v>2432.75</v>
      </c>
      <c r="F211" s="10">
        <v>15851606.975943601</v>
      </c>
      <c r="G211" s="18">
        <v>15419144.000628091</v>
      </c>
      <c r="H211" s="19">
        <v>2.804714550288467E-2</v>
      </c>
      <c r="I211" s="20">
        <v>432462.97531550936</v>
      </c>
      <c r="J211" s="10">
        <v>6515.9210670819602</v>
      </c>
      <c r="K211" s="20">
        <v>6338.1539412714383</v>
      </c>
      <c r="L211" s="21" t="s">
        <v>13</v>
      </c>
      <c r="M211" s="21" t="s">
        <v>71</v>
      </c>
    </row>
    <row r="212" spans="1:13" x14ac:dyDescent="0.2">
      <c r="A212" s="4" t="s">
        <v>1614</v>
      </c>
      <c r="B212" s="9">
        <v>1465</v>
      </c>
      <c r="C212" s="9" t="s">
        <v>1615</v>
      </c>
      <c r="D212" s="9" t="s">
        <v>1616</v>
      </c>
      <c r="E212" s="10">
        <v>1047.77</v>
      </c>
      <c r="F212" s="10">
        <v>9654169.2440700307</v>
      </c>
      <c r="G212" s="18">
        <v>11302256.34012791</v>
      </c>
      <c r="H212" s="19">
        <v>-0.14581929894887025</v>
      </c>
      <c r="I212" s="20">
        <v>-1648087.0960578788</v>
      </c>
      <c r="J212" s="10">
        <v>9214.0157134390502</v>
      </c>
      <c r="K212" s="20">
        <v>10786.963112255466</v>
      </c>
      <c r="L212" s="21" t="s">
        <v>27</v>
      </c>
      <c r="M212" s="21" t="s">
        <v>71</v>
      </c>
    </row>
    <row r="213" spans="1:13" x14ac:dyDescent="0.2">
      <c r="A213" s="4" t="s">
        <v>1617</v>
      </c>
      <c r="B213" s="9">
        <v>1466</v>
      </c>
      <c r="C213" s="9" t="s">
        <v>1618</v>
      </c>
      <c r="D213" s="9" t="s">
        <v>1619</v>
      </c>
      <c r="E213" s="10">
        <v>2352.35</v>
      </c>
      <c r="F213" s="10">
        <v>5576410.7953042602</v>
      </c>
      <c r="G213" s="18">
        <v>5791909.0686305482</v>
      </c>
      <c r="H213" s="19">
        <v>-3.7206777726096339E-2</v>
      </c>
      <c r="I213" s="20">
        <v>-215498.27332628798</v>
      </c>
      <c r="J213" s="10">
        <v>2370.5701937654899</v>
      </c>
      <c r="K213" s="20">
        <v>2462.1799768871761</v>
      </c>
      <c r="L213" s="21" t="s">
        <v>13</v>
      </c>
      <c r="M213" s="21" t="s">
        <v>14</v>
      </c>
    </row>
    <row r="214" spans="1:13" x14ac:dyDescent="0.2">
      <c r="A214" s="4" t="s">
        <v>1620</v>
      </c>
      <c r="B214" s="9">
        <v>1467</v>
      </c>
      <c r="C214" s="9" t="s">
        <v>1621</v>
      </c>
      <c r="D214" s="9" t="s">
        <v>1622</v>
      </c>
      <c r="E214" s="10">
        <v>1382.33</v>
      </c>
      <c r="F214" s="10">
        <v>4362988.0982251</v>
      </c>
      <c r="G214" s="18">
        <v>5175808.2565251607</v>
      </c>
      <c r="H214" s="19">
        <v>-0.15704216965057208</v>
      </c>
      <c r="I214" s="20">
        <v>-812820.15830006078</v>
      </c>
      <c r="J214" s="10">
        <v>3156.2565365904702</v>
      </c>
      <c r="K214" s="20">
        <v>3744.2638563332639</v>
      </c>
      <c r="L214" s="21" t="s">
        <v>27</v>
      </c>
      <c r="M214" s="21" t="s">
        <v>14</v>
      </c>
    </row>
    <row r="215" spans="1:13" x14ac:dyDescent="0.2">
      <c r="A215" s="4" t="s">
        <v>1623</v>
      </c>
      <c r="B215" s="9">
        <v>1468</v>
      </c>
      <c r="C215" s="9" t="s">
        <v>1624</v>
      </c>
      <c r="D215" s="9" t="s">
        <v>1625</v>
      </c>
      <c r="E215" s="10">
        <v>719.58</v>
      </c>
      <c r="F215" s="10">
        <v>3440685.5958209801</v>
      </c>
      <c r="G215" s="18">
        <v>4095891.6205590665</v>
      </c>
      <c r="H215" s="19">
        <v>-0.15996664107256245</v>
      </c>
      <c r="I215" s="20">
        <v>-655206.02473808639</v>
      </c>
      <c r="J215" s="10">
        <v>4781.5192137371496</v>
      </c>
      <c r="K215" s="20">
        <v>5692.0587294797888</v>
      </c>
      <c r="L215" s="21" t="s">
        <v>27</v>
      </c>
      <c r="M215" s="21" t="s">
        <v>297</v>
      </c>
    </row>
    <row r="216" spans="1:13" x14ac:dyDescent="0.2">
      <c r="A216" s="4" t="s">
        <v>1626</v>
      </c>
      <c r="B216" s="9">
        <v>1469</v>
      </c>
      <c r="C216" s="9" t="s">
        <v>1627</v>
      </c>
      <c r="D216" s="9" t="s">
        <v>1628</v>
      </c>
      <c r="E216" s="10">
        <v>346.23</v>
      </c>
      <c r="F216" s="10">
        <v>2548470.2911132802</v>
      </c>
      <c r="G216" s="18">
        <v>3443734.522101867</v>
      </c>
      <c r="H216" s="19">
        <v>-0.25996900319777511</v>
      </c>
      <c r="I216" s="20">
        <v>-895264.23098858679</v>
      </c>
      <c r="J216" s="10">
        <v>7360.6281694632999</v>
      </c>
      <c r="K216" s="20">
        <v>9946.3781939804958</v>
      </c>
      <c r="L216" s="21" t="s">
        <v>27</v>
      </c>
      <c r="M216" s="21" t="s">
        <v>206</v>
      </c>
    </row>
    <row r="217" spans="1:13" x14ac:dyDescent="0.2">
      <c r="A217" s="4" t="s">
        <v>1635</v>
      </c>
      <c r="B217" s="9">
        <v>1473</v>
      </c>
      <c r="C217" s="9" t="s">
        <v>1636</v>
      </c>
      <c r="D217" s="9" t="s">
        <v>1637</v>
      </c>
      <c r="E217" s="10">
        <v>728.45</v>
      </c>
      <c r="F217" s="10">
        <v>3512517.70791926</v>
      </c>
      <c r="G217" s="18">
        <v>3701862.3070763722</v>
      </c>
      <c r="H217" s="19">
        <v>-5.1148471620666679E-2</v>
      </c>
      <c r="I217" s="20">
        <v>-189344.59915711218</v>
      </c>
      <c r="J217" s="10">
        <v>4821.9063874243402</v>
      </c>
      <c r="K217" s="20">
        <v>5081.8344527096879</v>
      </c>
      <c r="L217" s="21" t="s">
        <v>27</v>
      </c>
      <c r="M217" s="21" t="s">
        <v>14</v>
      </c>
    </row>
    <row r="218" spans="1:13" x14ac:dyDescent="0.2">
      <c r="A218" s="4" t="s">
        <v>1638</v>
      </c>
      <c r="B218" s="9">
        <v>1474</v>
      </c>
      <c r="C218" s="9" t="s">
        <v>1639</v>
      </c>
      <c r="D218" s="9" t="s">
        <v>1640</v>
      </c>
      <c r="E218" s="10">
        <v>692.46</v>
      </c>
      <c r="F218" s="10">
        <v>4334952.4394565197</v>
      </c>
      <c r="G218" s="18">
        <v>5752701.0340274209</v>
      </c>
      <c r="H218" s="19">
        <v>-0.24644920467531181</v>
      </c>
      <c r="I218" s="20">
        <v>-1417748.5945709012</v>
      </c>
      <c r="J218" s="10">
        <v>6260.2207195455603</v>
      </c>
      <c r="K218" s="20">
        <v>8307.6293706891665</v>
      </c>
      <c r="L218" s="21" t="s">
        <v>27</v>
      </c>
      <c r="M218" s="21" t="s">
        <v>206</v>
      </c>
    </row>
    <row r="219" spans="1:13" x14ac:dyDescent="0.2">
      <c r="A219" s="4" t="s">
        <v>1641</v>
      </c>
      <c r="B219" s="9">
        <v>1475</v>
      </c>
      <c r="C219" s="9" t="s">
        <v>1642</v>
      </c>
      <c r="D219" s="9" t="s">
        <v>1643</v>
      </c>
      <c r="E219" s="10">
        <v>611.54999999999995</v>
      </c>
      <c r="F219" s="10">
        <v>568031.56401139998</v>
      </c>
      <c r="G219" s="18">
        <v>654891.73804920202</v>
      </c>
      <c r="H219" s="19">
        <v>-0.13263287501006213</v>
      </c>
      <c r="I219" s="20">
        <v>-86860.174037802033</v>
      </c>
      <c r="J219" s="10">
        <v>928.83912028681198</v>
      </c>
      <c r="K219" s="20">
        <v>1070.871945138095</v>
      </c>
      <c r="L219" s="21" t="s">
        <v>27</v>
      </c>
      <c r="M219" s="21" t="s">
        <v>43</v>
      </c>
    </row>
    <row r="220" spans="1:13" x14ac:dyDescent="0.2">
      <c r="A220" s="4" t="s">
        <v>1644</v>
      </c>
      <c r="B220" s="9">
        <v>1476</v>
      </c>
      <c r="C220" s="9" t="s">
        <v>1645</v>
      </c>
      <c r="D220" s="9" t="s">
        <v>1646</v>
      </c>
      <c r="E220" s="10">
        <v>357.43</v>
      </c>
      <c r="F220" s="10">
        <v>788325.67125603999</v>
      </c>
      <c r="G220" s="18">
        <v>780667.92553403857</v>
      </c>
      <c r="H220" s="19">
        <v>9.8092229378628996E-3</v>
      </c>
      <c r="I220" s="20">
        <v>7657.7457220014185</v>
      </c>
      <c r="J220" s="10">
        <v>2205.5386264612398</v>
      </c>
      <c r="K220" s="20">
        <v>2184.1141637076871</v>
      </c>
      <c r="L220" s="21" t="s">
        <v>27</v>
      </c>
      <c r="M220" s="21" t="s">
        <v>206</v>
      </c>
    </row>
    <row r="221" spans="1:13" x14ac:dyDescent="0.2">
      <c r="A221" s="4" t="s">
        <v>1647</v>
      </c>
      <c r="B221" s="9">
        <v>1477</v>
      </c>
      <c r="C221" s="9" t="s">
        <v>1648</v>
      </c>
      <c r="D221" s="9" t="s">
        <v>1649</v>
      </c>
      <c r="E221" s="10">
        <v>738.19</v>
      </c>
      <c r="F221" s="10">
        <v>2317934.1556872898</v>
      </c>
      <c r="G221" s="18">
        <v>2729385.0115069798</v>
      </c>
      <c r="H221" s="19">
        <v>-0.15074855840602636</v>
      </c>
      <c r="I221" s="20">
        <v>-411450.85581969004</v>
      </c>
      <c r="J221" s="10">
        <v>3140.0237820714001</v>
      </c>
      <c r="K221" s="20">
        <v>3697.4017685243361</v>
      </c>
      <c r="L221" s="21" t="s">
        <v>27</v>
      </c>
      <c r="M221" s="21" t="s">
        <v>43</v>
      </c>
    </row>
    <row r="222" spans="1:13" x14ac:dyDescent="0.2">
      <c r="A222" s="4" t="s">
        <v>1650</v>
      </c>
      <c r="B222" s="9">
        <v>1478</v>
      </c>
      <c r="C222" s="9" t="s">
        <v>1651</v>
      </c>
      <c r="D222" s="9" t="s">
        <v>1652</v>
      </c>
      <c r="E222" s="10">
        <v>439.17</v>
      </c>
      <c r="F222" s="10">
        <v>2225608.2514830399</v>
      </c>
      <c r="G222" s="18">
        <v>2479570.6233434691</v>
      </c>
      <c r="H222" s="19">
        <v>-0.10242191509672839</v>
      </c>
      <c r="I222" s="20">
        <v>-253962.37186042918</v>
      </c>
      <c r="J222" s="10">
        <v>5067.7602101305702</v>
      </c>
      <c r="K222" s="20">
        <v>5646.0382615922517</v>
      </c>
      <c r="L222" s="21" t="s">
        <v>27</v>
      </c>
      <c r="M222" s="21" t="s">
        <v>206</v>
      </c>
    </row>
    <row r="223" spans="1:13" x14ac:dyDescent="0.2">
      <c r="A223" s="4" t="s">
        <v>1653</v>
      </c>
      <c r="B223" s="9">
        <v>1479</v>
      </c>
      <c r="C223" s="9" t="s">
        <v>1654</v>
      </c>
      <c r="D223" s="9" t="s">
        <v>1655</v>
      </c>
      <c r="E223" s="10">
        <v>1173.75</v>
      </c>
      <c r="F223" s="10">
        <v>1828844.5569396301</v>
      </c>
      <c r="G223" s="18">
        <v>2063323.5154335182</v>
      </c>
      <c r="H223" s="19">
        <v>-0.11364139299533381</v>
      </c>
      <c r="I223" s="20">
        <v>-234478.95849388815</v>
      </c>
      <c r="J223" s="10">
        <v>1558.1210282765701</v>
      </c>
      <c r="K223" s="20">
        <v>1757.8901089955427</v>
      </c>
      <c r="L223" s="21" t="s">
        <v>27</v>
      </c>
      <c r="M223" s="21" t="s">
        <v>43</v>
      </c>
    </row>
    <row r="224" spans="1:13" x14ac:dyDescent="0.2">
      <c r="A224" s="4" t="s">
        <v>1656</v>
      </c>
      <c r="B224" s="9">
        <v>1480</v>
      </c>
      <c r="C224" s="9" t="s">
        <v>1657</v>
      </c>
      <c r="D224" s="9" t="s">
        <v>1658</v>
      </c>
      <c r="E224" s="10">
        <v>1037.32</v>
      </c>
      <c r="F224" s="10">
        <v>2526567.3141794801</v>
      </c>
      <c r="G224" s="18">
        <v>2703898.5138223697</v>
      </c>
      <c r="H224" s="19">
        <v>-6.5583526429106073E-2</v>
      </c>
      <c r="I224" s="20">
        <v>-177331.19964288967</v>
      </c>
      <c r="J224" s="10">
        <v>2435.6681777845602</v>
      </c>
      <c r="K224" s="20">
        <v>2606.619475014817</v>
      </c>
      <c r="L224" s="21" t="s">
        <v>27</v>
      </c>
      <c r="M224" s="21" t="s">
        <v>71</v>
      </c>
    </row>
    <row r="225" spans="1:13" x14ac:dyDescent="0.2">
      <c r="A225" s="4" t="s">
        <v>1659</v>
      </c>
      <c r="B225" s="9">
        <v>1481</v>
      </c>
      <c r="C225" s="9" t="s">
        <v>1660</v>
      </c>
      <c r="D225" s="9" t="s">
        <v>1661</v>
      </c>
      <c r="E225" s="10">
        <v>458.05</v>
      </c>
      <c r="F225" s="10">
        <v>1692505.7371281399</v>
      </c>
      <c r="G225" s="18">
        <v>1621640.7654174371</v>
      </c>
      <c r="H225" s="19">
        <v>4.3699550000188173E-2</v>
      </c>
      <c r="I225" s="20">
        <v>70864.97171070287</v>
      </c>
      <c r="J225" s="10">
        <v>3695.0239867441101</v>
      </c>
      <c r="K225" s="20">
        <v>3540.3138640267152</v>
      </c>
      <c r="L225" s="21" t="s">
        <v>88</v>
      </c>
      <c r="M225" s="21" t="s">
        <v>14</v>
      </c>
    </row>
    <row r="226" spans="1:13" x14ac:dyDescent="0.2">
      <c r="A226" s="4" t="s">
        <v>1665</v>
      </c>
      <c r="B226" s="9">
        <v>1484</v>
      </c>
      <c r="C226" s="9" t="s">
        <v>1666</v>
      </c>
      <c r="D226" s="9" t="s">
        <v>1667</v>
      </c>
      <c r="E226" s="10">
        <v>12722.57</v>
      </c>
      <c r="F226" s="10">
        <v>16682312.369799299</v>
      </c>
      <c r="G226" s="18">
        <v>18688514.229385287</v>
      </c>
      <c r="H226" s="19">
        <v>-0.10734945726351651</v>
      </c>
      <c r="I226" s="20">
        <v>-2006201.8595859874</v>
      </c>
      <c r="J226" s="10">
        <v>1311.2376170694499</v>
      </c>
      <c r="K226" s="20">
        <v>1468.9260290480058</v>
      </c>
      <c r="L226" s="21" t="s">
        <v>27</v>
      </c>
      <c r="M226" s="21" t="s">
        <v>14</v>
      </c>
    </row>
    <row r="227" spans="1:13" x14ac:dyDescent="0.2">
      <c r="A227" s="4" t="s">
        <v>1668</v>
      </c>
      <c r="B227" s="9">
        <v>1485</v>
      </c>
      <c r="C227" s="9" t="s">
        <v>1669</v>
      </c>
      <c r="D227" s="9" t="s">
        <v>1670</v>
      </c>
      <c r="E227" s="10">
        <v>3053.54</v>
      </c>
      <c r="F227" s="10">
        <v>5745153.32719988</v>
      </c>
      <c r="G227" s="18">
        <v>6874012.4203647515</v>
      </c>
      <c r="H227" s="19">
        <v>-0.16422127632771355</v>
      </c>
      <c r="I227" s="20">
        <v>-1128859.0931648714</v>
      </c>
      <c r="J227" s="10">
        <v>1881.47308605746</v>
      </c>
      <c r="K227" s="20">
        <v>2251.161740263678</v>
      </c>
      <c r="L227" s="21" t="s">
        <v>27</v>
      </c>
      <c r="M227" s="21" t="s">
        <v>14</v>
      </c>
    </row>
    <row r="228" spans="1:13" x14ac:dyDescent="0.2">
      <c r="A228" s="4" t="s">
        <v>1671</v>
      </c>
      <c r="B228" s="9">
        <v>1486</v>
      </c>
      <c r="C228" s="9" t="s">
        <v>1672</v>
      </c>
      <c r="D228" s="9" t="s">
        <v>1673</v>
      </c>
      <c r="E228" s="10">
        <v>527.74</v>
      </c>
      <c r="F228" s="10">
        <v>1483772.76606708</v>
      </c>
      <c r="G228" s="18">
        <v>1778611.3570347046</v>
      </c>
      <c r="H228" s="19">
        <v>-0.16576898027862419</v>
      </c>
      <c r="I228" s="20">
        <v>-294838.59096762468</v>
      </c>
      <c r="J228" s="10">
        <v>2811.5601736974299</v>
      </c>
      <c r="K228" s="20">
        <v>3370.2417043140649</v>
      </c>
      <c r="L228" s="21" t="s">
        <v>88</v>
      </c>
      <c r="M228" s="21" t="s">
        <v>297</v>
      </c>
    </row>
    <row r="229" spans="1:13" x14ac:dyDescent="0.2">
      <c r="A229" s="4" t="s">
        <v>1677</v>
      </c>
      <c r="B229" s="9">
        <v>1488</v>
      </c>
      <c r="C229" s="9" t="s">
        <v>1678</v>
      </c>
      <c r="D229" s="9" t="s">
        <v>1679</v>
      </c>
      <c r="E229" s="10">
        <v>1208.8900000000001</v>
      </c>
      <c r="F229" s="10">
        <v>944728.48128608998</v>
      </c>
      <c r="G229" s="18">
        <v>1125252.9830504979</v>
      </c>
      <c r="H229" s="19">
        <v>-0.16043014725010149</v>
      </c>
      <c r="I229" s="20">
        <v>-180524.50176440796</v>
      </c>
      <c r="J229" s="10">
        <v>781.48423867025997</v>
      </c>
      <c r="K229" s="20">
        <v>930.81503118604496</v>
      </c>
      <c r="L229" s="21" t="s">
        <v>27</v>
      </c>
      <c r="M229" s="21" t="s">
        <v>206</v>
      </c>
    </row>
    <row r="230" spans="1:13" x14ac:dyDescent="0.2">
      <c r="A230" s="4" t="s">
        <v>1680</v>
      </c>
      <c r="B230" s="9">
        <v>1489</v>
      </c>
      <c r="C230" s="9" t="s">
        <v>1681</v>
      </c>
      <c r="D230" s="9" t="s">
        <v>1682</v>
      </c>
      <c r="E230" s="10">
        <v>6183.06</v>
      </c>
      <c r="F230" s="10">
        <v>3760660.7987053799</v>
      </c>
      <c r="G230" s="18">
        <v>4637396.6876182798</v>
      </c>
      <c r="H230" s="19">
        <v>-0.18905777270548371</v>
      </c>
      <c r="I230" s="20">
        <v>-876735.88891289989</v>
      </c>
      <c r="J230" s="10">
        <v>608.22000735968595</v>
      </c>
      <c r="K230" s="20">
        <v>750.01644616391877</v>
      </c>
      <c r="L230" s="21" t="s">
        <v>13</v>
      </c>
      <c r="M230" s="21" t="s">
        <v>14</v>
      </c>
    </row>
    <row r="231" spans="1:13" x14ac:dyDescent="0.2">
      <c r="A231" s="4" t="s">
        <v>1683</v>
      </c>
      <c r="B231" s="9">
        <v>1493</v>
      </c>
      <c r="C231" s="9" t="s">
        <v>1684</v>
      </c>
      <c r="D231" s="9" t="s">
        <v>1685</v>
      </c>
      <c r="E231" s="10">
        <v>58470.84</v>
      </c>
      <c r="F231" s="10">
        <v>35489213.268842503</v>
      </c>
      <c r="G231" s="18">
        <v>35292153.276051424</v>
      </c>
      <c r="H231" s="19">
        <v>5.5836772341344857E-3</v>
      </c>
      <c r="I231" s="20">
        <v>197059.99279107898</v>
      </c>
      <c r="J231" s="10">
        <v>606.95576237390299</v>
      </c>
      <c r="K231" s="20">
        <v>603.58553556014294</v>
      </c>
      <c r="L231" s="21" t="s">
        <v>13</v>
      </c>
      <c r="M231" s="21" t="s">
        <v>14</v>
      </c>
    </row>
    <row r="232" spans="1:13" x14ac:dyDescent="0.2">
      <c r="A232" s="4" t="s">
        <v>1686</v>
      </c>
      <c r="B232" s="9">
        <v>1494</v>
      </c>
      <c r="C232" s="9" t="s">
        <v>1687</v>
      </c>
      <c r="D232" s="9" t="s">
        <v>1688</v>
      </c>
      <c r="E232" s="10">
        <v>916.52</v>
      </c>
      <c r="F232" s="10">
        <v>834100.66078536003</v>
      </c>
      <c r="G232" s="18">
        <v>1717149.8738483088</v>
      </c>
      <c r="H232" s="19">
        <v>-0.51425284799628179</v>
      </c>
      <c r="I232" s="20">
        <v>-883049.21306294878</v>
      </c>
      <c r="J232" s="10">
        <v>910.07360536088697</v>
      </c>
      <c r="K232" s="20">
        <v>1873.5541765027592</v>
      </c>
      <c r="L232" s="21" t="s">
        <v>27</v>
      </c>
      <c r="M232" s="21" t="s">
        <v>84</v>
      </c>
    </row>
    <row r="233" spans="1:13" x14ac:dyDescent="0.2">
      <c r="A233" s="4" t="s">
        <v>1689</v>
      </c>
      <c r="B233" s="9">
        <v>1495</v>
      </c>
      <c r="C233" s="9" t="s">
        <v>1690</v>
      </c>
      <c r="D233" s="9" t="s">
        <v>1691</v>
      </c>
      <c r="E233" s="10">
        <v>473.4</v>
      </c>
      <c r="F233" s="10">
        <v>1193627.9630923199</v>
      </c>
      <c r="G233" s="18">
        <v>1483005.3938135777</v>
      </c>
      <c r="H233" s="19">
        <v>-0.19512904803206388</v>
      </c>
      <c r="I233" s="20">
        <v>-289377.43072125781</v>
      </c>
      <c r="J233" s="10">
        <v>2521.3940918722401</v>
      </c>
      <c r="K233" s="20">
        <v>3132.6687659771396</v>
      </c>
      <c r="L233" s="21" t="s">
        <v>27</v>
      </c>
      <c r="M233" s="21" t="s">
        <v>206</v>
      </c>
    </row>
    <row r="234" spans="1:13" x14ac:dyDescent="0.2">
      <c r="A234" s="4" t="s">
        <v>1698</v>
      </c>
      <c r="B234" s="9">
        <v>1498</v>
      </c>
      <c r="C234" s="9" t="s">
        <v>1699</v>
      </c>
      <c r="D234" s="9" t="s">
        <v>1700</v>
      </c>
      <c r="E234" s="10">
        <v>1144.6300000000001</v>
      </c>
      <c r="F234" s="10">
        <v>1024245.84695593</v>
      </c>
      <c r="G234" s="18">
        <v>680554.74968633032</v>
      </c>
      <c r="H234" s="19">
        <v>0.50501608787244268</v>
      </c>
      <c r="I234" s="20">
        <v>343691.09726959968</v>
      </c>
      <c r="J234" s="10">
        <v>894.82701567836796</v>
      </c>
      <c r="K234" s="20">
        <v>594.56308998220413</v>
      </c>
      <c r="L234" s="21" t="s">
        <v>27</v>
      </c>
      <c r="M234" s="21" t="s">
        <v>71</v>
      </c>
    </row>
    <row r="235" spans="1:13" x14ac:dyDescent="0.2">
      <c r="A235" s="4" t="s">
        <v>1701</v>
      </c>
      <c r="B235" s="9">
        <v>1499</v>
      </c>
      <c r="C235" s="9" t="s">
        <v>1702</v>
      </c>
      <c r="D235" s="9" t="s">
        <v>1703</v>
      </c>
      <c r="E235" s="10">
        <v>2632.89</v>
      </c>
      <c r="F235" s="10">
        <v>37341260.627701499</v>
      </c>
      <c r="G235" s="18">
        <v>37717330.604488447</v>
      </c>
      <c r="H235" s="19">
        <v>-9.970747419285924E-3</v>
      </c>
      <c r="I235" s="20">
        <v>-376069.97678694874</v>
      </c>
      <c r="J235" s="10">
        <v>14182.613260600099</v>
      </c>
      <c r="K235" s="20">
        <v>14325.448691167672</v>
      </c>
      <c r="L235" s="21" t="s">
        <v>88</v>
      </c>
      <c r="M235" s="21" t="s">
        <v>43</v>
      </c>
    </row>
    <row r="236" spans="1:13" x14ac:dyDescent="0.2">
      <c r="A236" s="4" t="s">
        <v>1704</v>
      </c>
      <c r="B236" s="9">
        <v>1500</v>
      </c>
      <c r="C236" s="9" t="s">
        <v>1705</v>
      </c>
      <c r="D236" s="9" t="s">
        <v>1706</v>
      </c>
      <c r="E236" s="10">
        <v>1008.45</v>
      </c>
      <c r="F236" s="10">
        <v>15782261.6979161</v>
      </c>
      <c r="G236" s="18">
        <v>26280011.727235653</v>
      </c>
      <c r="H236" s="19">
        <v>-0.39945758541804854</v>
      </c>
      <c r="I236" s="20">
        <v>-10497750.029319553</v>
      </c>
      <c r="J236" s="10">
        <v>15650.019037053</v>
      </c>
      <c r="K236" s="20">
        <v>26059.806363464377</v>
      </c>
      <c r="L236" s="21" t="s">
        <v>88</v>
      </c>
      <c r="M236" s="21" t="s">
        <v>14</v>
      </c>
    </row>
    <row r="237" spans="1:13" x14ac:dyDescent="0.2">
      <c r="A237" s="4" t="s">
        <v>1713</v>
      </c>
      <c r="B237" s="9">
        <v>1503</v>
      </c>
      <c r="C237" s="9" t="s">
        <v>1714</v>
      </c>
      <c r="D237" s="9" t="s">
        <v>1715</v>
      </c>
      <c r="E237" s="10">
        <v>283.20999999999998</v>
      </c>
      <c r="F237" s="10">
        <v>3680904.7225688999</v>
      </c>
      <c r="G237" s="18">
        <v>3614538.5298595927</v>
      </c>
      <c r="H237" s="19">
        <v>1.836090337979697E-2</v>
      </c>
      <c r="I237" s="20">
        <v>66366.192709307186</v>
      </c>
      <c r="J237" s="10">
        <v>12997.085987673099</v>
      </c>
      <c r="K237" s="20">
        <v>12762.750361426479</v>
      </c>
      <c r="L237" s="21" t="s">
        <v>88</v>
      </c>
      <c r="M237" s="21" t="s">
        <v>14</v>
      </c>
    </row>
    <row r="238" spans="1:13" x14ac:dyDescent="0.2">
      <c r="A238" s="4" t="s">
        <v>1719</v>
      </c>
      <c r="B238" s="9">
        <v>1513</v>
      </c>
      <c r="C238" s="9" t="s">
        <v>1720</v>
      </c>
      <c r="D238" s="9" t="s">
        <v>1721</v>
      </c>
      <c r="E238" s="10">
        <v>4860.97</v>
      </c>
      <c r="F238" s="10">
        <v>5425602.8611102896</v>
      </c>
      <c r="G238" s="18">
        <v>5866774.9371832618</v>
      </c>
      <c r="H238" s="19">
        <v>-7.5198397892657295E-2</v>
      </c>
      <c r="I238" s="20">
        <v>-441172.07607297227</v>
      </c>
      <c r="J238" s="10">
        <v>1116.15641756898</v>
      </c>
      <c r="K238" s="20">
        <v>1206.914450651467</v>
      </c>
      <c r="L238" s="21" t="s">
        <v>27</v>
      </c>
      <c r="M238" s="21" t="s">
        <v>14</v>
      </c>
    </row>
    <row r="239" spans="1:13" x14ac:dyDescent="0.2">
      <c r="A239" s="4" t="s">
        <v>1728</v>
      </c>
      <c r="B239" s="9">
        <v>1517</v>
      </c>
      <c r="C239" s="9" t="s">
        <v>1729</v>
      </c>
      <c r="D239" s="9" t="s">
        <v>1730</v>
      </c>
      <c r="E239" s="10">
        <v>2346.17</v>
      </c>
      <c r="F239" s="10">
        <v>1898835.3811854499</v>
      </c>
      <c r="G239" s="18">
        <v>1678309.4579229078</v>
      </c>
      <c r="H239" s="19">
        <v>0.13139765269241152</v>
      </c>
      <c r="I239" s="20">
        <v>220525.92326254211</v>
      </c>
      <c r="J239" s="10">
        <v>809.33409820492602</v>
      </c>
      <c r="K239" s="20">
        <v>715.34008955996694</v>
      </c>
      <c r="L239" s="21" t="s">
        <v>27</v>
      </c>
      <c r="M239" s="21" t="s">
        <v>14</v>
      </c>
    </row>
    <row r="240" spans="1:13" x14ac:dyDescent="0.2">
      <c r="A240" s="4" t="s">
        <v>1739</v>
      </c>
      <c r="B240" s="9">
        <v>1532</v>
      </c>
      <c r="C240" s="9" t="s">
        <v>1740</v>
      </c>
      <c r="D240" s="9" t="s">
        <v>1741</v>
      </c>
      <c r="E240" s="10">
        <v>261.7</v>
      </c>
      <c r="F240" s="10">
        <v>241264.66569237999</v>
      </c>
      <c r="G240" s="18">
        <v>74673.149078707662</v>
      </c>
      <c r="H240" s="19">
        <v>2.230942697194676</v>
      </c>
      <c r="I240" s="20">
        <v>166591.51661367231</v>
      </c>
      <c r="J240" s="10">
        <v>921.91312836217003</v>
      </c>
      <c r="K240" s="20">
        <v>285.33874313606293</v>
      </c>
      <c r="L240" s="21" t="s">
        <v>88</v>
      </c>
      <c r="M240" s="21" t="s">
        <v>14</v>
      </c>
    </row>
    <row r="241" spans="1:13" x14ac:dyDescent="0.2">
      <c r="A241" s="4" t="s">
        <v>1742</v>
      </c>
      <c r="B241" s="9">
        <v>1693</v>
      </c>
      <c r="C241" s="9" t="s">
        <v>1743</v>
      </c>
      <c r="D241" s="9" t="s">
        <v>1744</v>
      </c>
      <c r="E241" s="10">
        <v>9715.18</v>
      </c>
      <c r="F241" s="10">
        <v>18501804.8168118</v>
      </c>
      <c r="G241" s="18">
        <v>16520664.796025159</v>
      </c>
      <c r="H241" s="19">
        <v>0.11991890430845638</v>
      </c>
      <c r="I241" s="20">
        <v>1981140.0207866412</v>
      </c>
      <c r="J241" s="10">
        <v>1904.4222358012701</v>
      </c>
      <c r="K241" s="20">
        <v>1700.5001241382206</v>
      </c>
      <c r="L241" s="21" t="s">
        <v>27</v>
      </c>
      <c r="M241" s="21" t="s">
        <v>14</v>
      </c>
    </row>
    <row r="242" spans="1:13" x14ac:dyDescent="0.2">
      <c r="A242" s="4" t="s">
        <v>1745</v>
      </c>
      <c r="B242" s="9">
        <v>1694</v>
      </c>
      <c r="C242" s="9" t="s">
        <v>1746</v>
      </c>
      <c r="D242" s="9" t="s">
        <v>1747</v>
      </c>
      <c r="E242" s="10">
        <v>5026.4799999999996</v>
      </c>
      <c r="F242" s="10">
        <v>13743656.5654536</v>
      </c>
      <c r="G242" s="18">
        <v>12277713.304716961</v>
      </c>
      <c r="H242" s="19">
        <v>0.11939872062116341</v>
      </c>
      <c r="I242" s="20">
        <v>1465943.2607366387</v>
      </c>
      <c r="J242" s="10">
        <v>2734.2507212708701</v>
      </c>
      <c r="K242" s="20">
        <v>2442.6066163034493</v>
      </c>
      <c r="L242" s="21" t="s">
        <v>27</v>
      </c>
      <c r="M242" s="21" t="s">
        <v>14</v>
      </c>
    </row>
    <row r="243" spans="1:13" x14ac:dyDescent="0.2">
      <c r="A243" s="4" t="s">
        <v>1748</v>
      </c>
      <c r="B243" s="9">
        <v>1695</v>
      </c>
      <c r="C243" s="9" t="s">
        <v>1749</v>
      </c>
      <c r="D243" s="9" t="s">
        <v>1750</v>
      </c>
      <c r="E243" s="10">
        <v>862.66</v>
      </c>
      <c r="F243" s="10">
        <v>3715624.96184421</v>
      </c>
      <c r="G243" s="18">
        <v>3201458.7524669524</v>
      </c>
      <c r="H243" s="19">
        <v>0.160603727591698</v>
      </c>
      <c r="I243" s="20">
        <v>514166.20937725762</v>
      </c>
      <c r="J243" s="10">
        <v>4307.1719586444397</v>
      </c>
      <c r="K243" s="20">
        <v>3711.1477899368842</v>
      </c>
      <c r="L243" s="21" t="s">
        <v>88</v>
      </c>
      <c r="M243" s="21" t="s">
        <v>14</v>
      </c>
    </row>
    <row r="244" spans="1:13" x14ac:dyDescent="0.2">
      <c r="A244" s="4" t="s">
        <v>1754</v>
      </c>
      <c r="B244" s="9">
        <v>1697</v>
      </c>
      <c r="C244" s="9" t="s">
        <v>1755</v>
      </c>
      <c r="D244" s="9" t="s">
        <v>1756</v>
      </c>
      <c r="E244" s="10">
        <v>50085.35</v>
      </c>
      <c r="F244" s="10">
        <v>84112451.829664201</v>
      </c>
      <c r="G244" s="18">
        <v>82535541.157398745</v>
      </c>
      <c r="H244" s="19">
        <v>1.9105837923307178E-2</v>
      </c>
      <c r="I244" s="20">
        <v>1576910.6722654551</v>
      </c>
      <c r="J244" s="10">
        <v>1679.38233095435</v>
      </c>
      <c r="K244" s="20">
        <v>1647.8978614983971</v>
      </c>
      <c r="L244" s="21" t="s">
        <v>27</v>
      </c>
      <c r="M244" s="21" t="s">
        <v>71</v>
      </c>
    </row>
    <row r="245" spans="1:13" x14ac:dyDescent="0.2">
      <c r="A245" s="4" t="s">
        <v>1757</v>
      </c>
      <c r="B245" s="9">
        <v>1698</v>
      </c>
      <c r="C245" s="9" t="s">
        <v>1758</v>
      </c>
      <c r="D245" s="9" t="s">
        <v>1759</v>
      </c>
      <c r="E245" s="10">
        <v>8334.11</v>
      </c>
      <c r="F245" s="10">
        <v>22300473.233640801</v>
      </c>
      <c r="G245" s="18">
        <v>20871830.995143164</v>
      </c>
      <c r="H245" s="19">
        <v>6.8448342592948089E-2</v>
      </c>
      <c r="I245" s="20">
        <v>1428642.2384976372</v>
      </c>
      <c r="J245" s="10">
        <v>2675.8074027869602</v>
      </c>
      <c r="K245" s="20">
        <v>2504.3863106130302</v>
      </c>
      <c r="L245" s="21" t="s">
        <v>27</v>
      </c>
      <c r="M245" s="21" t="s">
        <v>71</v>
      </c>
    </row>
    <row r="246" spans="1:13" x14ac:dyDescent="0.2">
      <c r="A246" s="4" t="s">
        <v>1760</v>
      </c>
      <c r="B246" s="9">
        <v>1699</v>
      </c>
      <c r="C246" s="9" t="s">
        <v>1761</v>
      </c>
      <c r="D246" s="9" t="s">
        <v>1762</v>
      </c>
      <c r="E246" s="10">
        <v>2130.83</v>
      </c>
      <c r="F246" s="10">
        <v>8961748.2347749192</v>
      </c>
      <c r="G246" s="18">
        <v>9124265.575429121</v>
      </c>
      <c r="H246" s="19">
        <v>-1.7811553084541441E-2</v>
      </c>
      <c r="I246" s="20">
        <v>-162517.34065420181</v>
      </c>
      <c r="J246" s="10">
        <v>4205.7546753025399</v>
      </c>
      <c r="K246" s="20">
        <v>4282.0241762266915</v>
      </c>
      <c r="L246" s="21" t="s">
        <v>27</v>
      </c>
      <c r="M246" s="21" t="s">
        <v>14</v>
      </c>
    </row>
    <row r="247" spans="1:13" x14ac:dyDescent="0.2">
      <c r="A247" s="4" t="s">
        <v>1763</v>
      </c>
      <c r="B247" s="9">
        <v>1700</v>
      </c>
      <c r="C247" s="9" t="s">
        <v>1764</v>
      </c>
      <c r="D247" s="9" t="s">
        <v>1765</v>
      </c>
      <c r="E247" s="10">
        <v>502.06</v>
      </c>
      <c r="F247" s="10">
        <v>2787524.4371477398</v>
      </c>
      <c r="G247" s="18">
        <v>3172931.9282795307</v>
      </c>
      <c r="H247" s="19">
        <v>-0.12146730526953742</v>
      </c>
      <c r="I247" s="20">
        <v>-385407.49113179091</v>
      </c>
      <c r="J247" s="10">
        <v>5552.1739177543304</v>
      </c>
      <c r="K247" s="20">
        <v>6319.8261727274248</v>
      </c>
      <c r="L247" s="21" t="s">
        <v>88</v>
      </c>
      <c r="M247" s="21" t="s">
        <v>297</v>
      </c>
    </row>
    <row r="248" spans="1:13" x14ac:dyDescent="0.2">
      <c r="A248" s="4" t="s">
        <v>1766</v>
      </c>
      <c r="B248" s="9">
        <v>1701</v>
      </c>
      <c r="C248" s="9" t="s">
        <v>1767</v>
      </c>
      <c r="D248" s="9" t="s">
        <v>1768</v>
      </c>
      <c r="E248" s="10">
        <v>22750.26</v>
      </c>
      <c r="F248" s="10">
        <v>37911635.161952801</v>
      </c>
      <c r="G248" s="18">
        <v>29411690.973100349</v>
      </c>
      <c r="H248" s="19">
        <v>0.28899882691636036</v>
      </c>
      <c r="I248" s="20">
        <v>8499944.1888524517</v>
      </c>
      <c r="J248" s="10">
        <v>1666.4264567505099</v>
      </c>
      <c r="K248" s="20">
        <v>1292.8068063002511</v>
      </c>
      <c r="L248" s="21" t="s">
        <v>88</v>
      </c>
      <c r="M248" s="21" t="s">
        <v>14</v>
      </c>
    </row>
    <row r="249" spans="1:13" x14ac:dyDescent="0.2">
      <c r="A249" s="4" t="s">
        <v>1769</v>
      </c>
      <c r="B249" s="9">
        <v>1702</v>
      </c>
      <c r="C249" s="9" t="s">
        <v>1770</v>
      </c>
      <c r="D249" s="9" t="s">
        <v>1771</v>
      </c>
      <c r="E249" s="10">
        <v>56892.52</v>
      </c>
      <c r="F249" s="10">
        <v>50991530.575159997</v>
      </c>
      <c r="G249" s="18">
        <v>58231960.81565249</v>
      </c>
      <c r="H249" s="19">
        <v>-0.12433773719923089</v>
      </c>
      <c r="I249" s="20">
        <v>-7240430.2404924929</v>
      </c>
      <c r="J249" s="10">
        <v>896.27829062871501</v>
      </c>
      <c r="K249" s="20">
        <v>1023.5433553594127</v>
      </c>
      <c r="L249" s="21" t="s">
        <v>88</v>
      </c>
      <c r="M249" s="21" t="s">
        <v>71</v>
      </c>
    </row>
    <row r="250" spans="1:13" x14ac:dyDescent="0.2">
      <c r="A250" s="4" t="s">
        <v>1772</v>
      </c>
      <c r="B250" s="9">
        <v>1703</v>
      </c>
      <c r="C250" s="9" t="s">
        <v>1773</v>
      </c>
      <c r="D250" s="9" t="s">
        <v>1774</v>
      </c>
      <c r="E250" s="10">
        <v>6259.02</v>
      </c>
      <c r="F250" s="10">
        <v>10480150.871249201</v>
      </c>
      <c r="G250" s="18">
        <v>11607273.916984232</v>
      </c>
      <c r="H250" s="19">
        <v>-9.7104889037366929E-2</v>
      </c>
      <c r="I250" s="20">
        <v>-1127123.0457350314</v>
      </c>
      <c r="J250" s="10">
        <v>1674.4076343020399</v>
      </c>
      <c r="K250" s="20">
        <v>1854.4874304578402</v>
      </c>
      <c r="L250" s="21" t="s">
        <v>27</v>
      </c>
      <c r="M250" s="21" t="s">
        <v>71</v>
      </c>
    </row>
    <row r="251" spans="1:13" x14ac:dyDescent="0.2">
      <c r="A251" s="4" t="s">
        <v>1775</v>
      </c>
      <c r="B251" s="9">
        <v>1704</v>
      </c>
      <c r="C251" s="9" t="s">
        <v>1776</v>
      </c>
      <c r="D251" s="9" t="s">
        <v>1777</v>
      </c>
      <c r="E251" s="10">
        <v>1381.18</v>
      </c>
      <c r="F251" s="10">
        <v>3048738.66908008</v>
      </c>
      <c r="G251" s="18">
        <v>4365301.5371726891</v>
      </c>
      <c r="H251" s="19">
        <v>-0.30159723374924463</v>
      </c>
      <c r="I251" s="20">
        <v>-1316562.8680926091</v>
      </c>
      <c r="J251" s="10">
        <v>2207.3434809945702</v>
      </c>
      <c r="K251" s="20">
        <v>3160.5594760803724</v>
      </c>
      <c r="L251" s="21" t="s">
        <v>88</v>
      </c>
      <c r="M251" s="21" t="s">
        <v>14</v>
      </c>
    </row>
    <row r="252" spans="1:13" x14ac:dyDescent="0.2">
      <c r="A252" s="4" t="s">
        <v>1781</v>
      </c>
      <c r="B252" s="9">
        <v>1706</v>
      </c>
      <c r="C252" s="9" t="s">
        <v>1782</v>
      </c>
      <c r="D252" s="9" t="s">
        <v>1783</v>
      </c>
      <c r="E252" s="10">
        <v>32210.77</v>
      </c>
      <c r="F252" s="10">
        <v>28868814.593768101</v>
      </c>
      <c r="G252" s="18">
        <v>32114927.207965311</v>
      </c>
      <c r="H252" s="19">
        <v>-0.10107800005824399</v>
      </c>
      <c r="I252" s="20">
        <v>-3246112.6141972095</v>
      </c>
      <c r="J252" s="10">
        <v>896.24726741298298</v>
      </c>
      <c r="K252" s="20">
        <v>997.02451099322707</v>
      </c>
      <c r="L252" s="21" t="s">
        <v>88</v>
      </c>
      <c r="M252" s="21" t="s">
        <v>206</v>
      </c>
    </row>
    <row r="253" spans="1:13" x14ac:dyDescent="0.2">
      <c r="A253" s="4" t="s">
        <v>1790</v>
      </c>
      <c r="B253" s="9">
        <v>1721</v>
      </c>
      <c r="C253" s="9" t="s">
        <v>1791</v>
      </c>
      <c r="D253" s="9" t="s">
        <v>1792</v>
      </c>
      <c r="E253" s="10">
        <v>41544.080000000002</v>
      </c>
      <c r="F253" s="10">
        <v>22786466.793086398</v>
      </c>
      <c r="G253" s="18">
        <v>20548840.868003495</v>
      </c>
      <c r="H253" s="19">
        <v>0.10889304849146586</v>
      </c>
      <c r="I253" s="20">
        <v>2237625.9250829034</v>
      </c>
      <c r="J253" s="10">
        <v>548.488901260695</v>
      </c>
      <c r="K253" s="20">
        <v>494.62741425501525</v>
      </c>
      <c r="L253" s="21" t="s">
        <v>27</v>
      </c>
      <c r="M253" s="21" t="s">
        <v>297</v>
      </c>
    </row>
    <row r="254" spans="1:13" x14ac:dyDescent="0.2">
      <c r="A254" s="4" t="s">
        <v>1802</v>
      </c>
      <c r="B254" s="9">
        <v>1727</v>
      </c>
      <c r="C254" s="9" t="s">
        <v>1803</v>
      </c>
      <c r="D254" s="9" t="s">
        <v>1804</v>
      </c>
      <c r="E254" s="10">
        <v>18518.14</v>
      </c>
      <c r="F254" s="10">
        <v>7268359.4285078002</v>
      </c>
      <c r="G254" s="18">
        <v>6426266.9253524393</v>
      </c>
      <c r="H254" s="19">
        <v>0.1310391418434867</v>
      </c>
      <c r="I254" s="20">
        <v>842092.50315536093</v>
      </c>
      <c r="J254" s="10">
        <v>392.499431827808</v>
      </c>
      <c r="K254" s="20">
        <v>347.02550717039827</v>
      </c>
      <c r="L254" s="21" t="s">
        <v>27</v>
      </c>
      <c r="M254" s="21" t="s">
        <v>89</v>
      </c>
    </row>
    <row r="255" spans="1:13" x14ac:dyDescent="0.2">
      <c r="A255" s="4" t="s">
        <v>1805</v>
      </c>
      <c r="B255" s="9">
        <v>1729</v>
      </c>
      <c r="C255" s="9" t="s">
        <v>1806</v>
      </c>
      <c r="D255" s="9" t="s">
        <v>1807</v>
      </c>
      <c r="E255" s="10">
        <v>2255.79</v>
      </c>
      <c r="F255" s="10">
        <v>2644399.3116603298</v>
      </c>
      <c r="G255" s="18">
        <v>2590687.1023105485</v>
      </c>
      <c r="H255" s="19">
        <v>2.0732804552841929E-2</v>
      </c>
      <c r="I255" s="20">
        <v>53712.209349781275</v>
      </c>
      <c r="J255" s="10">
        <v>1172.27193651019</v>
      </c>
      <c r="K255" s="20">
        <v>1148.4611166423065</v>
      </c>
      <c r="L255" s="21" t="s">
        <v>88</v>
      </c>
      <c r="M255" s="21" t="s">
        <v>71</v>
      </c>
    </row>
    <row r="256" spans="1:13" x14ac:dyDescent="0.2">
      <c r="A256" s="4" t="s">
        <v>1808</v>
      </c>
      <c r="B256" s="9">
        <v>1730</v>
      </c>
      <c r="C256" s="9" t="s">
        <v>1809</v>
      </c>
      <c r="D256" s="9" t="s">
        <v>1810</v>
      </c>
      <c r="E256" s="10">
        <v>1679.22</v>
      </c>
      <c r="F256" s="10">
        <v>2452619.4723499101</v>
      </c>
      <c r="G256" s="18">
        <v>3576139.046441148</v>
      </c>
      <c r="H256" s="19">
        <v>-0.31417111009968368</v>
      </c>
      <c r="I256" s="20">
        <v>-1123519.574091238</v>
      </c>
      <c r="J256" s="10">
        <v>1460.5706651599601</v>
      </c>
      <c r="K256" s="20">
        <v>2129.6429571117233</v>
      </c>
      <c r="L256" s="21" t="s">
        <v>27</v>
      </c>
      <c r="M256" s="21" t="s">
        <v>297</v>
      </c>
    </row>
    <row r="257" spans="1:13" x14ac:dyDescent="0.2">
      <c r="A257" s="4" t="s">
        <v>1811</v>
      </c>
      <c r="B257" s="9">
        <v>1731</v>
      </c>
      <c r="C257" s="9" t="s">
        <v>1812</v>
      </c>
      <c r="D257" s="9" t="s">
        <v>1813</v>
      </c>
      <c r="E257" s="10">
        <v>577.76</v>
      </c>
      <c r="F257" s="10">
        <v>1153269.84650143</v>
      </c>
      <c r="G257" s="18">
        <v>1358801.4240992302</v>
      </c>
      <c r="H257" s="19">
        <v>-0.15125946584435646</v>
      </c>
      <c r="I257" s="20">
        <v>-205531.57759780018</v>
      </c>
      <c r="J257" s="10">
        <v>1996.10538372582</v>
      </c>
      <c r="K257" s="20">
        <v>2351.844059988975</v>
      </c>
      <c r="L257" s="21" t="s">
        <v>88</v>
      </c>
      <c r="M257" s="21" t="s">
        <v>206</v>
      </c>
    </row>
    <row r="258" spans="1:13" x14ac:dyDescent="0.2">
      <c r="A258" s="4" t="s">
        <v>1817</v>
      </c>
      <c r="B258" s="9">
        <v>1733</v>
      </c>
      <c r="C258" s="9" t="s">
        <v>1818</v>
      </c>
      <c r="D258" s="9" t="s">
        <v>1819</v>
      </c>
      <c r="E258" s="10">
        <v>1228.97</v>
      </c>
      <c r="F258" s="10">
        <v>366388.89566957997</v>
      </c>
      <c r="G258" s="18">
        <v>611199.40548653586</v>
      </c>
      <c r="H258" s="19">
        <v>-0.40054114519643302</v>
      </c>
      <c r="I258" s="20">
        <v>-244810.50981695589</v>
      </c>
      <c r="J258" s="10">
        <v>298.126801849988</v>
      </c>
      <c r="K258" s="20">
        <v>497.32654620254021</v>
      </c>
      <c r="L258" s="21" t="s">
        <v>88</v>
      </c>
      <c r="M258" s="21" t="s">
        <v>43</v>
      </c>
    </row>
    <row r="259" spans="1:13" x14ac:dyDescent="0.2">
      <c r="A259" s="4" t="s">
        <v>1820</v>
      </c>
      <c r="B259" s="9">
        <v>1734</v>
      </c>
      <c r="C259" s="9" t="s">
        <v>1821</v>
      </c>
      <c r="D259" s="9" t="s">
        <v>1822</v>
      </c>
      <c r="E259" s="10">
        <v>991.93</v>
      </c>
      <c r="F259" s="10">
        <v>653938.66409481002</v>
      </c>
      <c r="G259" s="18">
        <v>878018.03951251949</v>
      </c>
      <c r="H259" s="19">
        <v>-0.25521044595179354</v>
      </c>
      <c r="I259" s="20">
        <v>-224079.37541770947</v>
      </c>
      <c r="J259" s="10">
        <v>659.25888328290296</v>
      </c>
      <c r="K259" s="20">
        <v>885.16129113195439</v>
      </c>
      <c r="L259" s="21" t="s">
        <v>27</v>
      </c>
      <c r="M259" s="21" t="s">
        <v>206</v>
      </c>
    </row>
    <row r="260" spans="1:13" x14ac:dyDescent="0.2">
      <c r="A260" s="4" t="s">
        <v>1823</v>
      </c>
      <c r="B260" s="9">
        <v>1735</v>
      </c>
      <c r="C260" s="9" t="s">
        <v>1824</v>
      </c>
      <c r="D260" s="9" t="s">
        <v>1825</v>
      </c>
      <c r="E260" s="10">
        <v>830.79</v>
      </c>
      <c r="F260" s="10">
        <v>1029388.40133403</v>
      </c>
      <c r="G260" s="18">
        <v>1378807.3415865754</v>
      </c>
      <c r="H260" s="19">
        <v>-0.25342114863594639</v>
      </c>
      <c r="I260" s="20">
        <v>-349418.94025254541</v>
      </c>
      <c r="J260" s="10">
        <v>1239.0476550440301</v>
      </c>
      <c r="K260" s="20">
        <v>1659.6340129112957</v>
      </c>
      <c r="L260" s="21" t="s">
        <v>27</v>
      </c>
      <c r="M260" s="21" t="s">
        <v>43</v>
      </c>
    </row>
    <row r="261" spans="1:13" x14ac:dyDescent="0.2">
      <c r="A261" s="4" t="s">
        <v>1826</v>
      </c>
      <c r="B261" s="9">
        <v>1736</v>
      </c>
      <c r="C261" s="9" t="s">
        <v>1827</v>
      </c>
      <c r="D261" s="9" t="s">
        <v>1828</v>
      </c>
      <c r="E261" s="10">
        <v>684.68</v>
      </c>
      <c r="F261" s="10">
        <v>1065611.0667497399</v>
      </c>
      <c r="G261" s="18">
        <v>1571090.3322452146</v>
      </c>
      <c r="H261" s="19">
        <v>-0.32173787536016657</v>
      </c>
      <c r="I261" s="20">
        <v>-505479.26549547468</v>
      </c>
      <c r="J261" s="10">
        <v>1556.36365418844</v>
      </c>
      <c r="K261" s="20">
        <v>2294.634474857181</v>
      </c>
      <c r="L261" s="21" t="s">
        <v>27</v>
      </c>
      <c r="M261" s="21" t="s">
        <v>43</v>
      </c>
    </row>
    <row r="262" spans="1:13" x14ac:dyDescent="0.2">
      <c r="A262" s="4" t="s">
        <v>1832</v>
      </c>
      <c r="B262" s="9">
        <v>1738</v>
      </c>
      <c r="C262" s="9" t="s">
        <v>1833</v>
      </c>
      <c r="D262" s="9" t="s">
        <v>1834</v>
      </c>
      <c r="E262" s="10">
        <v>1032.3900000000001</v>
      </c>
      <c r="F262" s="10">
        <v>440073.62473447999</v>
      </c>
      <c r="G262" s="18">
        <v>512950.7079284495</v>
      </c>
      <c r="H262" s="19">
        <v>-0.14207424235416921</v>
      </c>
      <c r="I262" s="20">
        <v>-72877.083193969505</v>
      </c>
      <c r="J262" s="10">
        <v>426.26684173081901</v>
      </c>
      <c r="K262" s="20">
        <v>496.85749370727092</v>
      </c>
      <c r="L262" s="21" t="s">
        <v>88</v>
      </c>
      <c r="M262" s="21" t="s">
        <v>14</v>
      </c>
    </row>
    <row r="263" spans="1:13" x14ac:dyDescent="0.2">
      <c r="A263" s="4" t="s">
        <v>1853</v>
      </c>
      <c r="B263" s="9">
        <v>1745</v>
      </c>
      <c r="C263" s="9" t="s">
        <v>1854</v>
      </c>
      <c r="D263" s="9" t="s">
        <v>1855</v>
      </c>
      <c r="E263" s="10">
        <v>1106.69</v>
      </c>
      <c r="F263" s="10">
        <v>2336128.6723498199</v>
      </c>
      <c r="G263" s="18">
        <v>2672199.7510263789</v>
      </c>
      <c r="H263" s="19">
        <v>-0.12576570241333182</v>
      </c>
      <c r="I263" s="20">
        <v>-336071.07867655903</v>
      </c>
      <c r="J263" s="10">
        <v>2110.9151364427398</v>
      </c>
      <c r="K263" s="20">
        <v>2414.5874192649962</v>
      </c>
      <c r="L263" s="21" t="s">
        <v>27</v>
      </c>
      <c r="M263" s="21" t="s">
        <v>14</v>
      </c>
    </row>
    <row r="264" spans="1:13" x14ac:dyDescent="0.2">
      <c r="A264" s="4" t="s">
        <v>1859</v>
      </c>
      <c r="B264" s="9">
        <v>1747</v>
      </c>
      <c r="C264" s="9" t="s">
        <v>1860</v>
      </c>
      <c r="D264" s="9" t="s">
        <v>1861</v>
      </c>
      <c r="E264" s="10">
        <v>735.14</v>
      </c>
      <c r="F264" s="10">
        <v>298964.35093433998</v>
      </c>
      <c r="G264" s="18">
        <v>313032.36728584522</v>
      </c>
      <c r="H264" s="19">
        <v>-4.4941091790226262E-2</v>
      </c>
      <c r="I264" s="20">
        <v>-14068.016351505241</v>
      </c>
      <c r="J264" s="10">
        <v>406.67675671891101</v>
      </c>
      <c r="K264" s="20">
        <v>425.81326997013525</v>
      </c>
      <c r="L264" s="21" t="s">
        <v>27</v>
      </c>
      <c r="M264" s="21" t="s">
        <v>89</v>
      </c>
    </row>
    <row r="265" spans="1:13" x14ac:dyDescent="0.2">
      <c r="A265" s="4" t="s">
        <v>1862</v>
      </c>
      <c r="B265" s="9">
        <v>1748</v>
      </c>
      <c r="C265" s="9" t="s">
        <v>1863</v>
      </c>
      <c r="D265" s="9" t="s">
        <v>1864</v>
      </c>
      <c r="E265" s="10">
        <v>7955.31</v>
      </c>
      <c r="F265" s="10">
        <v>3851965.4267753698</v>
      </c>
      <c r="G265" s="18">
        <v>5693531.14469973</v>
      </c>
      <c r="H265" s="19">
        <v>-0.32344878268361144</v>
      </c>
      <c r="I265" s="20">
        <v>-1841565.7179243602</v>
      </c>
      <c r="J265" s="10">
        <v>484.20054363379597</v>
      </c>
      <c r="K265" s="20">
        <v>715.68941307123544</v>
      </c>
      <c r="L265" s="21" t="s">
        <v>27</v>
      </c>
      <c r="M265" s="21" t="s">
        <v>71</v>
      </c>
    </row>
    <row r="266" spans="1:13" x14ac:dyDescent="0.2">
      <c r="A266" s="4" t="s">
        <v>1865</v>
      </c>
      <c r="B266" s="9">
        <v>1749</v>
      </c>
      <c r="C266" s="9" t="s">
        <v>1866</v>
      </c>
      <c r="D266" s="9" t="s">
        <v>1867</v>
      </c>
      <c r="E266" s="10">
        <v>3473.79</v>
      </c>
      <c r="F266" s="10">
        <v>4165948.1210691598</v>
      </c>
      <c r="G266" s="18">
        <v>4886791.9354180098</v>
      </c>
      <c r="H266" s="19">
        <v>-0.14750859538839442</v>
      </c>
      <c r="I266" s="20">
        <v>-720843.81434884993</v>
      </c>
      <c r="J266" s="10">
        <v>1199.25157279777</v>
      </c>
      <c r="K266" s="20">
        <v>1406.7608967202996</v>
      </c>
      <c r="L266" s="21" t="s">
        <v>27</v>
      </c>
      <c r="M266" s="21" t="s">
        <v>14</v>
      </c>
    </row>
    <row r="267" spans="1:13" x14ac:dyDescent="0.2">
      <c r="A267" s="4" t="s">
        <v>1868</v>
      </c>
      <c r="B267" s="9">
        <v>1750</v>
      </c>
      <c r="C267" s="9" t="s">
        <v>1869</v>
      </c>
      <c r="D267" s="9" t="s">
        <v>1870</v>
      </c>
      <c r="E267" s="10">
        <v>1642.83</v>
      </c>
      <c r="F267" s="10">
        <v>2842633.8685023999</v>
      </c>
      <c r="G267" s="18">
        <v>3282781.1391162453</v>
      </c>
      <c r="H267" s="19">
        <v>-0.13407755557299736</v>
      </c>
      <c r="I267" s="20">
        <v>-440147.27061384544</v>
      </c>
      <c r="J267" s="10">
        <v>1730.3274644987</v>
      </c>
      <c r="K267" s="20">
        <v>1998.2476209444953</v>
      </c>
      <c r="L267" s="21" t="s">
        <v>27</v>
      </c>
      <c r="M267" s="21" t="s">
        <v>297</v>
      </c>
    </row>
    <row r="268" spans="1:13" x14ac:dyDescent="0.2">
      <c r="A268" s="4" t="s">
        <v>1871</v>
      </c>
      <c r="B268" s="9">
        <v>1751</v>
      </c>
      <c r="C268" s="9" t="s">
        <v>1872</v>
      </c>
      <c r="D268" s="9" t="s">
        <v>1873</v>
      </c>
      <c r="E268" s="10">
        <v>984.67</v>
      </c>
      <c r="F268" s="10">
        <v>2444161.5110833701</v>
      </c>
      <c r="G268" s="18">
        <v>3296824.9475794467</v>
      </c>
      <c r="H268" s="19">
        <v>-0.25863169869607655</v>
      </c>
      <c r="I268" s="20">
        <v>-852663.43649607664</v>
      </c>
      <c r="J268" s="10">
        <v>2482.2138493945899</v>
      </c>
      <c r="K268" s="20">
        <v>3348.1521195724931</v>
      </c>
      <c r="L268" s="21" t="s">
        <v>27</v>
      </c>
      <c r="M268" s="21" t="s">
        <v>297</v>
      </c>
    </row>
    <row r="269" spans="1:13" x14ac:dyDescent="0.2">
      <c r="A269" s="4" t="s">
        <v>1874</v>
      </c>
      <c r="B269" s="9">
        <v>1752</v>
      </c>
      <c r="C269" s="9" t="s">
        <v>1875</v>
      </c>
      <c r="D269" s="9" t="s">
        <v>1876</v>
      </c>
      <c r="E269" s="10">
        <v>9769.9</v>
      </c>
      <c r="F269" s="10">
        <v>4589851.4290343402</v>
      </c>
      <c r="G269" s="18">
        <v>3686412.5896074614</v>
      </c>
      <c r="H269" s="19">
        <v>0.24507263293691078</v>
      </c>
      <c r="I269" s="20">
        <v>903438.83942687884</v>
      </c>
      <c r="J269" s="10">
        <v>469.79512881752498</v>
      </c>
      <c r="K269" s="20">
        <v>377.32347205267826</v>
      </c>
      <c r="L269" s="21" t="s">
        <v>27</v>
      </c>
      <c r="M269" s="21" t="s">
        <v>71</v>
      </c>
    </row>
    <row r="270" spans="1:13" x14ac:dyDescent="0.2">
      <c r="A270" s="4" t="s">
        <v>1877</v>
      </c>
      <c r="B270" s="9">
        <v>1753</v>
      </c>
      <c r="C270" s="9" t="s">
        <v>1878</v>
      </c>
      <c r="D270" s="9" t="s">
        <v>1879</v>
      </c>
      <c r="E270" s="10">
        <v>4753.97</v>
      </c>
      <c r="F270" s="10">
        <v>6226866.3888825905</v>
      </c>
      <c r="G270" s="18">
        <v>6987355.0672503803</v>
      </c>
      <c r="H270" s="19">
        <v>-0.10883784651679812</v>
      </c>
      <c r="I270" s="20">
        <v>-760488.67836778983</v>
      </c>
      <c r="J270" s="10">
        <v>1309.8245022334199</v>
      </c>
      <c r="K270" s="20">
        <v>1469.7936813337863</v>
      </c>
      <c r="L270" s="21" t="s">
        <v>27</v>
      </c>
      <c r="M270" s="21" t="s">
        <v>71</v>
      </c>
    </row>
    <row r="271" spans="1:13" x14ac:dyDescent="0.2">
      <c r="A271" s="4" t="s">
        <v>1880</v>
      </c>
      <c r="B271" s="9">
        <v>1754</v>
      </c>
      <c r="C271" s="9" t="s">
        <v>1881</v>
      </c>
      <c r="D271" s="9" t="s">
        <v>1882</v>
      </c>
      <c r="E271" s="10">
        <v>11505.97</v>
      </c>
      <c r="F271" s="10">
        <v>20935978.341571901</v>
      </c>
      <c r="G271" s="18">
        <v>22043685.846341308</v>
      </c>
      <c r="H271" s="19">
        <v>-5.0250557574207468E-2</v>
      </c>
      <c r="I271" s="20">
        <v>-1107707.5047694072</v>
      </c>
      <c r="J271" s="10">
        <v>1819.5752588936</v>
      </c>
      <c r="K271" s="20">
        <v>1915.8476726726483</v>
      </c>
      <c r="L271" s="21" t="s">
        <v>27</v>
      </c>
      <c r="M271" s="21" t="s">
        <v>71</v>
      </c>
    </row>
    <row r="272" spans="1:13" x14ac:dyDescent="0.2">
      <c r="A272" s="4" t="s">
        <v>1883</v>
      </c>
      <c r="B272" s="9">
        <v>1755</v>
      </c>
      <c r="C272" s="9" t="s">
        <v>1884</v>
      </c>
      <c r="D272" s="9" t="s">
        <v>1885</v>
      </c>
      <c r="E272" s="10">
        <v>8326.4</v>
      </c>
      <c r="F272" s="10">
        <v>18078718.621395901</v>
      </c>
      <c r="G272" s="18">
        <v>20427179.636564884</v>
      </c>
      <c r="H272" s="19">
        <v>-0.11496746280946223</v>
      </c>
      <c r="I272" s="20">
        <v>-2348461.0151689835</v>
      </c>
      <c r="J272" s="10">
        <v>2171.2527168279098</v>
      </c>
      <c r="K272" s="20">
        <v>2453.3027042377121</v>
      </c>
      <c r="L272" s="21" t="s">
        <v>27</v>
      </c>
      <c r="M272" s="21" t="s">
        <v>71</v>
      </c>
    </row>
    <row r="273" spans="1:13" x14ac:dyDescent="0.2">
      <c r="A273" s="4" t="s">
        <v>1886</v>
      </c>
      <c r="B273" s="9">
        <v>1756</v>
      </c>
      <c r="C273" s="9" t="s">
        <v>1887</v>
      </c>
      <c r="D273" s="9" t="s">
        <v>1888</v>
      </c>
      <c r="E273" s="10">
        <v>1873.17</v>
      </c>
      <c r="F273" s="10">
        <v>4891994.4942837805</v>
      </c>
      <c r="G273" s="18">
        <v>5666381.9524547011</v>
      </c>
      <c r="H273" s="19">
        <v>-0.13666347674205853</v>
      </c>
      <c r="I273" s="20">
        <v>-774387.45817092061</v>
      </c>
      <c r="J273" s="10">
        <v>2611.6126642449899</v>
      </c>
      <c r="K273" s="20">
        <v>3025.0227968922741</v>
      </c>
      <c r="L273" s="21" t="s">
        <v>27</v>
      </c>
      <c r="M273" s="21" t="s">
        <v>84</v>
      </c>
    </row>
    <row r="274" spans="1:13" x14ac:dyDescent="0.2">
      <c r="A274" s="4" t="s">
        <v>1889</v>
      </c>
      <c r="B274" s="9">
        <v>1757</v>
      </c>
      <c r="C274" s="9" t="s">
        <v>1890</v>
      </c>
      <c r="D274" s="9" t="s">
        <v>1891</v>
      </c>
      <c r="E274" s="10">
        <v>4030.97</v>
      </c>
      <c r="F274" s="10">
        <v>1531811.66514681</v>
      </c>
      <c r="G274" s="18">
        <v>1639807.2404076234</v>
      </c>
      <c r="H274" s="19">
        <v>-6.5858701315386792E-2</v>
      </c>
      <c r="I274" s="20">
        <v>-107995.57526081335</v>
      </c>
      <c r="J274" s="10">
        <v>380.01068356916801</v>
      </c>
      <c r="K274" s="20">
        <v>406.80214449812911</v>
      </c>
      <c r="L274" s="21" t="s">
        <v>27</v>
      </c>
      <c r="M274" s="21" t="s">
        <v>71</v>
      </c>
    </row>
    <row r="275" spans="1:13" x14ac:dyDescent="0.2">
      <c r="A275" s="4" t="s">
        <v>1916</v>
      </c>
      <c r="B275" s="9">
        <v>1767</v>
      </c>
      <c r="C275" s="9" t="s">
        <v>1917</v>
      </c>
      <c r="D275" s="9" t="s">
        <v>1918</v>
      </c>
      <c r="E275" s="10">
        <v>4512.25</v>
      </c>
      <c r="F275" s="10">
        <v>3877573.4548156699</v>
      </c>
      <c r="G275" s="18">
        <v>4499314.5437992485</v>
      </c>
      <c r="H275" s="19">
        <v>-0.13818573538950085</v>
      </c>
      <c r="I275" s="20">
        <v>-621741.08898357861</v>
      </c>
      <c r="J275" s="10">
        <v>859.34366553618997</v>
      </c>
      <c r="K275" s="20">
        <v>997.13325808615411</v>
      </c>
      <c r="L275" s="21" t="s">
        <v>13</v>
      </c>
      <c r="M275" s="21" t="s">
        <v>71</v>
      </c>
    </row>
    <row r="276" spans="1:13" x14ac:dyDescent="0.2">
      <c r="A276" s="4" t="s">
        <v>1919</v>
      </c>
      <c r="B276" s="9">
        <v>1768</v>
      </c>
      <c r="C276" s="9" t="s">
        <v>1920</v>
      </c>
      <c r="D276" s="9" t="s">
        <v>1921</v>
      </c>
      <c r="E276" s="10">
        <v>1282.6400000000001</v>
      </c>
      <c r="F276" s="10">
        <v>2119571.9123593201</v>
      </c>
      <c r="G276" s="18">
        <v>2528197.190929132</v>
      </c>
      <c r="H276" s="19">
        <v>-0.16162713890985492</v>
      </c>
      <c r="I276" s="20">
        <v>-408625.27856981196</v>
      </c>
      <c r="J276" s="10">
        <v>1652.50726030634</v>
      </c>
      <c r="K276" s="20">
        <v>1971.0886850005704</v>
      </c>
      <c r="L276" s="21" t="s">
        <v>13</v>
      </c>
      <c r="M276" s="21" t="s">
        <v>43</v>
      </c>
    </row>
    <row r="277" spans="1:13" x14ac:dyDescent="0.2">
      <c r="A277" s="4" t="s">
        <v>1922</v>
      </c>
      <c r="B277" s="9">
        <v>1769</v>
      </c>
      <c r="C277" s="9" t="s">
        <v>1923</v>
      </c>
      <c r="D277" s="9" t="s">
        <v>1924</v>
      </c>
      <c r="E277" s="10">
        <v>1035.08</v>
      </c>
      <c r="F277" s="10">
        <v>2376713.8623910001</v>
      </c>
      <c r="G277" s="18">
        <v>3241272.2596483398</v>
      </c>
      <c r="H277" s="19">
        <v>-0.26673427222406276</v>
      </c>
      <c r="I277" s="20">
        <v>-864558.39725733967</v>
      </c>
      <c r="J277" s="10">
        <v>2296.1644147225302</v>
      </c>
      <c r="K277" s="20">
        <v>3131.4219767055106</v>
      </c>
      <c r="L277" s="21" t="s">
        <v>27</v>
      </c>
      <c r="M277" s="21" t="s">
        <v>43</v>
      </c>
    </row>
    <row r="278" spans="1:13" x14ac:dyDescent="0.2">
      <c r="A278" s="4" t="s">
        <v>1925</v>
      </c>
      <c r="B278" s="9">
        <v>1770</v>
      </c>
      <c r="C278" s="9" t="s">
        <v>1926</v>
      </c>
      <c r="D278" s="9" t="s">
        <v>1927</v>
      </c>
      <c r="E278" s="10">
        <v>357.6</v>
      </c>
      <c r="F278" s="10">
        <v>1219086.4216926401</v>
      </c>
      <c r="G278" s="18">
        <v>1472701.1070276038</v>
      </c>
      <c r="H278" s="19">
        <v>-0.17221056202425364</v>
      </c>
      <c r="I278" s="20">
        <v>-253614.68533496372</v>
      </c>
      <c r="J278" s="10">
        <v>3409.0783604380299</v>
      </c>
      <c r="K278" s="20">
        <v>4118.291686318802</v>
      </c>
      <c r="L278" s="21" t="s">
        <v>88</v>
      </c>
      <c r="M278" s="21" t="s">
        <v>84</v>
      </c>
    </row>
    <row r="279" spans="1:13" x14ac:dyDescent="0.2">
      <c r="A279" s="4" t="s">
        <v>1928</v>
      </c>
      <c r="B279" s="9">
        <v>1771</v>
      </c>
      <c r="C279" s="9" t="s">
        <v>1929</v>
      </c>
      <c r="D279" s="9" t="s">
        <v>1930</v>
      </c>
      <c r="E279" s="10">
        <v>3725.06</v>
      </c>
      <c r="F279" s="10">
        <v>1702346.71882154</v>
      </c>
      <c r="G279" s="18">
        <v>1918204.2090126404</v>
      </c>
      <c r="H279" s="19">
        <v>-0.11253102728942944</v>
      </c>
      <c r="I279" s="20">
        <v>-215857.4901911004</v>
      </c>
      <c r="J279" s="10">
        <v>456.99846950694501</v>
      </c>
      <c r="K279" s="20">
        <v>514.94585564061799</v>
      </c>
      <c r="L279" s="21" t="s">
        <v>27</v>
      </c>
      <c r="M279" s="21" t="s">
        <v>14</v>
      </c>
    </row>
    <row r="280" spans="1:13" x14ac:dyDescent="0.2">
      <c r="A280" s="4" t="s">
        <v>1931</v>
      </c>
      <c r="B280" s="9">
        <v>1772</v>
      </c>
      <c r="C280" s="9" t="s">
        <v>1932</v>
      </c>
      <c r="D280" s="9" t="s">
        <v>1933</v>
      </c>
      <c r="E280" s="10">
        <v>1946.11</v>
      </c>
      <c r="F280" s="10">
        <v>1112627.9821384</v>
      </c>
      <c r="G280" s="18">
        <v>1403418.5440785286</v>
      </c>
      <c r="H280" s="19">
        <v>-0.20720159582261979</v>
      </c>
      <c r="I280" s="20">
        <v>-290790.56194012868</v>
      </c>
      <c r="J280" s="10">
        <v>571.71895840337902</v>
      </c>
      <c r="K280" s="20">
        <v>721.14040012051157</v>
      </c>
      <c r="L280" s="21" t="s">
        <v>88</v>
      </c>
      <c r="M280" s="21" t="s">
        <v>14</v>
      </c>
    </row>
    <row r="281" spans="1:13" x14ac:dyDescent="0.2">
      <c r="A281" s="4" t="s">
        <v>1934</v>
      </c>
      <c r="B281" s="9">
        <v>1773</v>
      </c>
      <c r="C281" s="9" t="s">
        <v>1935</v>
      </c>
      <c r="D281" s="9" t="s">
        <v>1936</v>
      </c>
      <c r="E281" s="10">
        <v>970.84</v>
      </c>
      <c r="F281" s="10">
        <v>1109573.9131944601</v>
      </c>
      <c r="G281" s="18">
        <v>1282500.2395059709</v>
      </c>
      <c r="H281" s="19">
        <v>-0.13483531697282214</v>
      </c>
      <c r="I281" s="20">
        <v>-172926.32631151075</v>
      </c>
      <c r="J281" s="10">
        <v>1142.90090354174</v>
      </c>
      <c r="K281" s="20">
        <v>1321.0212182295443</v>
      </c>
      <c r="L281" s="21" t="s">
        <v>27</v>
      </c>
      <c r="M281" s="21" t="s">
        <v>71</v>
      </c>
    </row>
    <row r="282" spans="1:13" x14ac:dyDescent="0.2">
      <c r="A282" s="4" t="s">
        <v>1949</v>
      </c>
      <c r="B282" s="9">
        <v>1780</v>
      </c>
      <c r="C282" s="9" t="s">
        <v>1950</v>
      </c>
      <c r="D282" s="9" t="s">
        <v>1951</v>
      </c>
      <c r="E282" s="10">
        <v>1181.49</v>
      </c>
      <c r="F282" s="10">
        <v>1026025.12345262</v>
      </c>
      <c r="G282" s="18">
        <v>1271840.3892099701</v>
      </c>
      <c r="H282" s="19">
        <v>-0.19327524730524032</v>
      </c>
      <c r="I282" s="20">
        <v>-245815.26575735013</v>
      </c>
      <c r="J282" s="10">
        <v>868.41625697434597</v>
      </c>
      <c r="K282" s="20">
        <v>1076.4715648968422</v>
      </c>
      <c r="L282" s="21" t="s">
        <v>27</v>
      </c>
      <c r="M282" s="21" t="s">
        <v>297</v>
      </c>
    </row>
    <row r="283" spans="1:13" x14ac:dyDescent="0.2">
      <c r="A283" s="4" t="s">
        <v>1952</v>
      </c>
      <c r="B283" s="9">
        <v>1781</v>
      </c>
      <c r="C283" s="9" t="s">
        <v>1953</v>
      </c>
      <c r="D283" s="9" t="s">
        <v>1954</v>
      </c>
      <c r="E283" s="10">
        <v>943.64</v>
      </c>
      <c r="F283" s="10">
        <v>1167317.1599965</v>
      </c>
      <c r="G283" s="18">
        <v>1502079.7264175832</v>
      </c>
      <c r="H283" s="19">
        <v>-0.2228660440145098</v>
      </c>
      <c r="I283" s="20">
        <v>-334762.56642108317</v>
      </c>
      <c r="J283" s="10">
        <v>1237.0365393545201</v>
      </c>
      <c r="K283" s="20">
        <v>1591.7931906421763</v>
      </c>
      <c r="L283" s="21" t="s">
        <v>27</v>
      </c>
      <c r="M283" s="21" t="s">
        <v>206</v>
      </c>
    </row>
    <row r="284" spans="1:13" x14ac:dyDescent="0.2">
      <c r="A284" s="4" t="s">
        <v>1961</v>
      </c>
      <c r="B284" s="9">
        <v>1784</v>
      </c>
      <c r="C284" s="9" t="s">
        <v>1962</v>
      </c>
      <c r="D284" s="9" t="s">
        <v>1963</v>
      </c>
      <c r="E284" s="10">
        <v>2098.0700000000002</v>
      </c>
      <c r="F284" s="10">
        <v>658064.16854504996</v>
      </c>
      <c r="G284" s="18">
        <v>655714.17249023728</v>
      </c>
      <c r="H284" s="19">
        <v>3.5838725978545069E-3</v>
      </c>
      <c r="I284" s="20">
        <v>2349.9960548126837</v>
      </c>
      <c r="J284" s="10">
        <v>313.65215104598502</v>
      </c>
      <c r="K284" s="20">
        <v>312.53207590320494</v>
      </c>
      <c r="L284" s="21" t="s">
        <v>27</v>
      </c>
      <c r="M284" s="21" t="s">
        <v>89</v>
      </c>
    </row>
    <row r="285" spans="1:13" x14ac:dyDescent="0.2">
      <c r="A285" s="4" t="s">
        <v>1964</v>
      </c>
      <c r="B285" s="9">
        <v>1785</v>
      </c>
      <c r="C285" s="9" t="s">
        <v>1965</v>
      </c>
      <c r="D285" s="9" t="s">
        <v>1966</v>
      </c>
      <c r="E285" s="10">
        <v>1327.56</v>
      </c>
      <c r="F285" s="10">
        <v>739346.92310380004</v>
      </c>
      <c r="G285" s="18">
        <v>809601.52815748309</v>
      </c>
      <c r="H285" s="19">
        <v>-8.677676932449882E-2</v>
      </c>
      <c r="I285" s="20">
        <v>-70254.605053683044</v>
      </c>
      <c r="J285" s="10">
        <v>556.92166312919903</v>
      </c>
      <c r="K285" s="20">
        <v>609.84176094299551</v>
      </c>
      <c r="L285" s="21" t="s">
        <v>88</v>
      </c>
      <c r="M285" s="21" t="s">
        <v>14</v>
      </c>
    </row>
    <row r="286" spans="1:13" x14ac:dyDescent="0.2">
      <c r="A286" s="4" t="s">
        <v>1979</v>
      </c>
      <c r="B286" s="9">
        <v>1790</v>
      </c>
      <c r="C286" s="9" t="s">
        <v>1980</v>
      </c>
      <c r="D286" s="9" t="s">
        <v>1981</v>
      </c>
      <c r="E286" s="10">
        <v>2588.5500000000002</v>
      </c>
      <c r="F286" s="10">
        <v>2323085.3675514702</v>
      </c>
      <c r="G286" s="18">
        <v>2597891.2267638203</v>
      </c>
      <c r="H286" s="19">
        <v>-0.10578035615242957</v>
      </c>
      <c r="I286" s="20">
        <v>-274805.8592123501</v>
      </c>
      <c r="J286" s="10">
        <v>897.44658884374303</v>
      </c>
      <c r="K286" s="20">
        <v>1003.6086715589114</v>
      </c>
      <c r="L286" s="21" t="s">
        <v>13</v>
      </c>
      <c r="M286" s="21" t="s">
        <v>14</v>
      </c>
    </row>
    <row r="287" spans="1:13" x14ac:dyDescent="0.2">
      <c r="A287" s="4" t="s">
        <v>1982</v>
      </c>
      <c r="B287" s="9">
        <v>1791</v>
      </c>
      <c r="C287" s="9" t="s">
        <v>1983</v>
      </c>
      <c r="D287" s="9" t="s">
        <v>1984</v>
      </c>
      <c r="E287" s="10">
        <v>1717.85</v>
      </c>
      <c r="F287" s="10">
        <v>2784900.0704843998</v>
      </c>
      <c r="G287" s="18">
        <v>3229655.0397454822</v>
      </c>
      <c r="H287" s="19">
        <v>-0.13770974416392387</v>
      </c>
      <c r="I287" s="20">
        <v>-444754.96926108235</v>
      </c>
      <c r="J287" s="10">
        <v>1621.15439094473</v>
      </c>
      <c r="K287" s="20">
        <v>1880.0564890680107</v>
      </c>
      <c r="L287" s="21" t="s">
        <v>27</v>
      </c>
      <c r="M287" s="21" t="s">
        <v>43</v>
      </c>
    </row>
    <row r="288" spans="1:13" x14ac:dyDescent="0.2">
      <c r="A288" s="4" t="s">
        <v>1985</v>
      </c>
      <c r="B288" s="9">
        <v>1792</v>
      </c>
      <c r="C288" s="9" t="s">
        <v>1986</v>
      </c>
      <c r="D288" s="9" t="s">
        <v>1987</v>
      </c>
      <c r="E288" s="10">
        <v>551.91</v>
      </c>
      <c r="F288" s="10">
        <v>1188183.76434243</v>
      </c>
      <c r="G288" s="18">
        <v>1405147.5301200929</v>
      </c>
      <c r="H288" s="19">
        <v>-0.15440639586016872</v>
      </c>
      <c r="I288" s="20">
        <v>-216963.76577766286</v>
      </c>
      <c r="J288" s="10">
        <v>2152.8578288895501</v>
      </c>
      <c r="K288" s="20">
        <v>2545.9722239497255</v>
      </c>
      <c r="L288" s="21" t="s">
        <v>27</v>
      </c>
      <c r="M288" s="21" t="s">
        <v>84</v>
      </c>
    </row>
    <row r="289" spans="1:13" x14ac:dyDescent="0.2">
      <c r="A289" s="4" t="s">
        <v>1991</v>
      </c>
      <c r="B289" s="9">
        <v>1794</v>
      </c>
      <c r="C289" s="9" t="s">
        <v>1992</v>
      </c>
      <c r="D289" s="9" t="s">
        <v>1993</v>
      </c>
      <c r="E289" s="10">
        <v>4675.3</v>
      </c>
      <c r="F289" s="10">
        <v>1475555.06555478</v>
      </c>
      <c r="G289" s="18">
        <v>1594828.3777230089</v>
      </c>
      <c r="H289" s="19">
        <v>-7.4787553215300118E-2</v>
      </c>
      <c r="I289" s="20">
        <v>-119273.31216822891</v>
      </c>
      <c r="J289" s="10">
        <v>315.60649916685099</v>
      </c>
      <c r="K289" s="20">
        <v>341.11787002395755</v>
      </c>
      <c r="L289" s="21" t="s">
        <v>13</v>
      </c>
      <c r="M289" s="21" t="s">
        <v>14</v>
      </c>
    </row>
    <row r="290" spans="1:13" x14ac:dyDescent="0.2">
      <c r="A290" s="4" t="s">
        <v>2000</v>
      </c>
      <c r="B290" s="9">
        <v>1798</v>
      </c>
      <c r="C290" s="9" t="s">
        <v>2001</v>
      </c>
      <c r="D290" s="9" t="s">
        <v>2002</v>
      </c>
      <c r="E290" s="10">
        <v>285.56</v>
      </c>
      <c r="F290" s="10">
        <v>1089814.00442308</v>
      </c>
      <c r="G290" s="18">
        <v>1240910.0905087569</v>
      </c>
      <c r="H290" s="19">
        <v>-0.12176231561122171</v>
      </c>
      <c r="I290" s="20">
        <v>-151096.08608567691</v>
      </c>
      <c r="J290" s="10">
        <v>3816.4098768142599</v>
      </c>
      <c r="K290" s="20">
        <v>4345.5319040088143</v>
      </c>
      <c r="L290" s="21" t="s">
        <v>88</v>
      </c>
      <c r="M290" s="21" t="s">
        <v>14</v>
      </c>
    </row>
    <row r="291" spans="1:13" x14ac:dyDescent="0.2">
      <c r="A291" s="4" t="s">
        <v>2006</v>
      </c>
      <c r="B291" s="9">
        <v>1803</v>
      </c>
      <c r="C291" s="9" t="s">
        <v>2007</v>
      </c>
      <c r="D291" s="9" t="s">
        <v>2008</v>
      </c>
      <c r="E291" s="10">
        <v>3354.6</v>
      </c>
      <c r="F291" s="10">
        <v>2479877.0676690498</v>
      </c>
      <c r="G291" s="18">
        <v>2188015.9723528465</v>
      </c>
      <c r="H291" s="19">
        <v>0.13339075171483133</v>
      </c>
      <c r="I291" s="20">
        <v>291861.09531620331</v>
      </c>
      <c r="J291" s="10">
        <v>739.24672618763805</v>
      </c>
      <c r="K291" s="20">
        <v>652.24347831420937</v>
      </c>
      <c r="L291" s="21" t="s">
        <v>27</v>
      </c>
      <c r="M291" s="21" t="s">
        <v>43</v>
      </c>
    </row>
    <row r="292" spans="1:13" x14ac:dyDescent="0.2">
      <c r="A292" s="4" t="s">
        <v>2012</v>
      </c>
      <c r="B292" s="9">
        <v>1805</v>
      </c>
      <c r="C292" s="9" t="s">
        <v>2013</v>
      </c>
      <c r="D292" s="9" t="s">
        <v>2014</v>
      </c>
      <c r="E292" s="10">
        <v>828.77</v>
      </c>
      <c r="F292" s="10">
        <v>301014.87324300001</v>
      </c>
      <c r="G292" s="18">
        <v>214390.32790231335</v>
      </c>
      <c r="H292" s="19">
        <v>0.40405062200453695</v>
      </c>
      <c r="I292" s="20">
        <v>86624.545340686658</v>
      </c>
      <c r="J292" s="10">
        <v>363.206768154011</v>
      </c>
      <c r="K292" s="20">
        <v>258.68495228146935</v>
      </c>
      <c r="L292" s="21" t="s">
        <v>27</v>
      </c>
      <c r="M292" s="21" t="s">
        <v>206</v>
      </c>
    </row>
    <row r="293" spans="1:13" x14ac:dyDescent="0.2">
      <c r="A293" s="4" t="s">
        <v>2015</v>
      </c>
      <c r="B293" s="9">
        <v>1806</v>
      </c>
      <c r="C293" s="9" t="s">
        <v>2016</v>
      </c>
      <c r="D293" s="9" t="s">
        <v>2017</v>
      </c>
      <c r="E293" s="10">
        <v>1200.1600000000001</v>
      </c>
      <c r="F293" s="10">
        <v>305297.24691232003</v>
      </c>
      <c r="G293" s="18">
        <v>494678.16105731245</v>
      </c>
      <c r="H293" s="19">
        <v>-0.38283661793400059</v>
      </c>
      <c r="I293" s="20">
        <v>-189380.91414499242</v>
      </c>
      <c r="J293" s="10">
        <v>254.38045503292901</v>
      </c>
      <c r="K293" s="20">
        <v>412.17684396856453</v>
      </c>
      <c r="L293" s="21" t="s">
        <v>88</v>
      </c>
      <c r="M293" s="21" t="s">
        <v>206</v>
      </c>
    </row>
    <row r="294" spans="1:13" x14ac:dyDescent="0.2">
      <c r="A294" s="4" t="s">
        <v>2018</v>
      </c>
      <c r="B294" s="9">
        <v>1807</v>
      </c>
      <c r="C294" s="9" t="s">
        <v>2019</v>
      </c>
      <c r="D294" s="9" t="s">
        <v>2020</v>
      </c>
      <c r="E294" s="10">
        <v>1179.6400000000001</v>
      </c>
      <c r="F294" s="10">
        <v>981423.29925579997</v>
      </c>
      <c r="G294" s="18">
        <v>1049005.8113499912</v>
      </c>
      <c r="H294" s="19">
        <v>-6.4425298089833369E-2</v>
      </c>
      <c r="I294" s="20">
        <v>-67582.512094191276</v>
      </c>
      <c r="J294" s="10">
        <v>831.96848127886506</v>
      </c>
      <c r="K294" s="20">
        <v>889.25927516021079</v>
      </c>
      <c r="L294" s="21" t="s">
        <v>88</v>
      </c>
      <c r="M294" s="21" t="s">
        <v>14</v>
      </c>
    </row>
    <row r="295" spans="1:13" x14ac:dyDescent="0.2">
      <c r="A295" s="4" t="s">
        <v>2021</v>
      </c>
      <c r="B295" s="9">
        <v>1813</v>
      </c>
      <c r="C295" s="9" t="s">
        <v>2022</v>
      </c>
      <c r="D295" s="9" t="s">
        <v>2023</v>
      </c>
      <c r="E295" s="10">
        <v>3284.01</v>
      </c>
      <c r="F295" s="10">
        <v>1105635.70166075</v>
      </c>
      <c r="G295" s="18">
        <v>1247257.4538143496</v>
      </c>
      <c r="H295" s="19">
        <v>-0.11354652699849017</v>
      </c>
      <c r="I295" s="20">
        <v>-141621.75215359963</v>
      </c>
      <c r="J295" s="10">
        <v>336.67245278204098</v>
      </c>
      <c r="K295" s="20">
        <v>379.79709374038129</v>
      </c>
      <c r="L295" s="21" t="s">
        <v>27</v>
      </c>
      <c r="M295" s="21" t="s">
        <v>71</v>
      </c>
    </row>
    <row r="296" spans="1:13" x14ac:dyDescent="0.2">
      <c r="A296" s="4" t="s">
        <v>2027</v>
      </c>
      <c r="B296" s="9">
        <v>1815</v>
      </c>
      <c r="C296" s="9" t="s">
        <v>2028</v>
      </c>
      <c r="D296" s="9" t="s">
        <v>2029</v>
      </c>
      <c r="E296" s="10">
        <v>21206.25</v>
      </c>
      <c r="F296" s="10">
        <v>7513539.0278967097</v>
      </c>
      <c r="G296" s="18">
        <v>7902288.6603595633</v>
      </c>
      <c r="H296" s="19">
        <v>-4.9194562382027955E-2</v>
      </c>
      <c r="I296" s="20">
        <v>-388749.63246285357</v>
      </c>
      <c r="J296" s="10">
        <v>354.30776435705098</v>
      </c>
      <c r="K296" s="20">
        <v>372.63960673667259</v>
      </c>
      <c r="L296" s="21" t="s">
        <v>27</v>
      </c>
      <c r="M296" s="21" t="s">
        <v>71</v>
      </c>
    </row>
    <row r="297" spans="1:13" x14ac:dyDescent="0.2">
      <c r="A297" s="4" t="s">
        <v>2033</v>
      </c>
      <c r="B297" s="9">
        <v>1817</v>
      </c>
      <c r="C297" s="9" t="s">
        <v>2034</v>
      </c>
      <c r="D297" s="9" t="s">
        <v>2035</v>
      </c>
      <c r="E297" s="10">
        <v>8453.5</v>
      </c>
      <c r="F297" s="10">
        <v>48302496.946181498</v>
      </c>
      <c r="G297" s="18">
        <v>57667641.410928115</v>
      </c>
      <c r="H297" s="19">
        <v>-0.16239860406310855</v>
      </c>
      <c r="I297" s="20">
        <v>-9365144.4647466168</v>
      </c>
      <c r="J297" s="10">
        <v>5713.9051216870503</v>
      </c>
      <c r="K297" s="20">
        <v>6821.7473722041896</v>
      </c>
      <c r="L297" s="21" t="s">
        <v>88</v>
      </c>
      <c r="M297" s="21" t="s">
        <v>206</v>
      </c>
    </row>
    <row r="298" spans="1:13" x14ac:dyDescent="0.2">
      <c r="A298" s="4" t="s">
        <v>2036</v>
      </c>
      <c r="B298" s="9">
        <v>1818</v>
      </c>
      <c r="C298" s="9" t="s">
        <v>2037</v>
      </c>
      <c r="D298" s="9" t="s">
        <v>2038</v>
      </c>
      <c r="E298" s="10">
        <v>1563.22</v>
      </c>
      <c r="F298" s="10">
        <v>11749049.192569699</v>
      </c>
      <c r="G298" s="18">
        <v>11545482.992724603</v>
      </c>
      <c r="H298" s="19">
        <v>1.7631674653489554E-2</v>
      </c>
      <c r="I298" s="20">
        <v>203566.1998450961</v>
      </c>
      <c r="J298" s="10">
        <v>7515.9281435560697</v>
      </c>
      <c r="K298" s="20">
        <v>7385.7057821193448</v>
      </c>
      <c r="L298" s="21" t="s">
        <v>88</v>
      </c>
      <c r="M298" s="21" t="s">
        <v>43</v>
      </c>
    </row>
    <row r="299" spans="1:13" x14ac:dyDescent="0.2">
      <c r="A299" s="4" t="s">
        <v>2042</v>
      </c>
      <c r="B299" s="9">
        <v>1821</v>
      </c>
      <c r="C299" s="9" t="s">
        <v>2043</v>
      </c>
      <c r="D299" s="9" t="s">
        <v>2044</v>
      </c>
      <c r="E299" s="10">
        <v>6394.41</v>
      </c>
      <c r="F299" s="10">
        <v>13310790.0073302</v>
      </c>
      <c r="G299" s="18">
        <v>18353987.509013537</v>
      </c>
      <c r="H299" s="19">
        <v>-0.27477394213146367</v>
      </c>
      <c r="I299" s="20">
        <v>-5043197.5016833376</v>
      </c>
      <c r="J299" s="10">
        <v>2081.6291115724898</v>
      </c>
      <c r="K299" s="20">
        <v>2870.3175913045202</v>
      </c>
      <c r="L299" s="21" t="s">
        <v>88</v>
      </c>
      <c r="M299" s="21" t="s">
        <v>43</v>
      </c>
    </row>
    <row r="300" spans="1:13" x14ac:dyDescent="0.2">
      <c r="A300" s="4" t="s">
        <v>2045</v>
      </c>
      <c r="B300" s="9">
        <v>1822</v>
      </c>
      <c r="C300" s="9" t="s">
        <v>2046</v>
      </c>
      <c r="D300" s="9" t="s">
        <v>2047</v>
      </c>
      <c r="E300" s="10">
        <v>601.47</v>
      </c>
      <c r="F300" s="10">
        <v>1940620.0549248001</v>
      </c>
      <c r="G300" s="18">
        <v>1878319.0270461664</v>
      </c>
      <c r="H300" s="19">
        <v>3.3168501719649558E-2</v>
      </c>
      <c r="I300" s="20">
        <v>62301.0278786337</v>
      </c>
      <c r="J300" s="10">
        <v>3226.4619264880998</v>
      </c>
      <c r="K300" s="20">
        <v>3122.8806541409649</v>
      </c>
      <c r="L300" s="21" t="s">
        <v>88</v>
      </c>
      <c r="M300" s="21" t="s">
        <v>14</v>
      </c>
    </row>
    <row r="301" spans="1:13" x14ac:dyDescent="0.2">
      <c r="A301" s="4" t="s">
        <v>2054</v>
      </c>
      <c r="B301" s="9">
        <v>1825</v>
      </c>
      <c r="C301" s="9" t="s">
        <v>2055</v>
      </c>
      <c r="D301" s="9" t="s">
        <v>2056</v>
      </c>
      <c r="E301" s="10">
        <v>2480.9899999999998</v>
      </c>
      <c r="F301" s="10">
        <v>5138245.6691423003</v>
      </c>
      <c r="G301" s="18">
        <v>6065170.8227824792</v>
      </c>
      <c r="H301" s="19">
        <v>-0.15282754282177771</v>
      </c>
      <c r="I301" s="20">
        <v>-926925.15364017896</v>
      </c>
      <c r="J301" s="10">
        <v>2071.04650528309</v>
      </c>
      <c r="K301" s="20">
        <v>2444.657504779334</v>
      </c>
      <c r="L301" s="21" t="s">
        <v>88</v>
      </c>
      <c r="M301" s="21" t="s">
        <v>71</v>
      </c>
    </row>
    <row r="302" spans="1:13" x14ac:dyDescent="0.2">
      <c r="A302" s="4" t="s">
        <v>2073</v>
      </c>
      <c r="B302" s="9">
        <v>1830</v>
      </c>
      <c r="C302" s="9" t="s">
        <v>2074</v>
      </c>
      <c r="D302" s="9" t="s">
        <v>2075</v>
      </c>
      <c r="E302" s="10">
        <v>983.13</v>
      </c>
      <c r="F302" s="10">
        <v>1847140.87493803</v>
      </c>
      <c r="G302" s="18">
        <v>2007787.6701554416</v>
      </c>
      <c r="H302" s="19">
        <v>-8.0011844681253941E-2</v>
      </c>
      <c r="I302" s="20">
        <v>-160646.79521741159</v>
      </c>
      <c r="J302" s="10">
        <v>1878.8368526421</v>
      </c>
      <c r="K302" s="20">
        <v>2042.2402633989825</v>
      </c>
      <c r="L302" s="21" t="s">
        <v>88</v>
      </c>
      <c r="M302" s="21" t="s">
        <v>14</v>
      </c>
    </row>
    <row r="303" spans="1:13" x14ac:dyDescent="0.2">
      <c r="A303" s="4" t="s">
        <v>2076</v>
      </c>
      <c r="B303" s="9">
        <v>1831</v>
      </c>
      <c r="C303" s="9" t="s">
        <v>2077</v>
      </c>
      <c r="D303" s="9" t="s">
        <v>2078</v>
      </c>
      <c r="E303" s="10">
        <v>452.63</v>
      </c>
      <c r="F303" s="10">
        <v>1401126.4471763701</v>
      </c>
      <c r="G303" s="18">
        <v>1562829.2828945573</v>
      </c>
      <c r="H303" s="19">
        <v>-0.10346800990233121</v>
      </c>
      <c r="I303" s="20">
        <v>-161702.83571818727</v>
      </c>
      <c r="J303" s="10">
        <v>3095.5227165154101</v>
      </c>
      <c r="K303" s="20">
        <v>3452.7744137475584</v>
      </c>
      <c r="L303" s="21" t="s">
        <v>88</v>
      </c>
      <c r="M303" s="21" t="s">
        <v>14</v>
      </c>
    </row>
    <row r="304" spans="1:13" x14ac:dyDescent="0.2">
      <c r="A304" s="4" t="s">
        <v>2085</v>
      </c>
      <c r="B304" s="9">
        <v>1834</v>
      </c>
      <c r="C304" s="9" t="s">
        <v>2086</v>
      </c>
      <c r="D304" s="9" t="s">
        <v>2087</v>
      </c>
      <c r="E304" s="10">
        <v>506.49</v>
      </c>
      <c r="F304" s="10">
        <v>686524.83851298003</v>
      </c>
      <c r="G304" s="18">
        <v>746852.39552257664</v>
      </c>
      <c r="H304" s="19">
        <v>-8.0775742799065575E-2</v>
      </c>
      <c r="I304" s="20">
        <v>-60327.55700959661</v>
      </c>
      <c r="J304" s="10">
        <v>1355.45585996363</v>
      </c>
      <c r="K304" s="20">
        <v>1474.5649381479923</v>
      </c>
      <c r="L304" s="21" t="s">
        <v>88</v>
      </c>
      <c r="M304" s="21" t="s">
        <v>14</v>
      </c>
    </row>
    <row r="305" spans="1:13" x14ac:dyDescent="0.2">
      <c r="A305" s="4" t="s">
        <v>2100</v>
      </c>
      <c r="B305" s="9">
        <v>1839</v>
      </c>
      <c r="C305" s="9" t="s">
        <v>2101</v>
      </c>
      <c r="D305" s="9" t="s">
        <v>2102</v>
      </c>
      <c r="E305" s="10">
        <v>1924.04</v>
      </c>
      <c r="F305" s="10">
        <v>2333728.53035666</v>
      </c>
      <c r="G305" s="18">
        <v>2844003.6322359713</v>
      </c>
      <c r="H305" s="19">
        <v>-0.17942139598399051</v>
      </c>
      <c r="I305" s="20">
        <v>-510275.10187931126</v>
      </c>
      <c r="J305" s="10">
        <v>1212.9313997404699</v>
      </c>
      <c r="K305" s="20">
        <v>1478.1416354316809</v>
      </c>
      <c r="L305" s="21" t="s">
        <v>88</v>
      </c>
      <c r="M305" s="21" t="s">
        <v>297</v>
      </c>
    </row>
    <row r="306" spans="1:13" x14ac:dyDescent="0.2">
      <c r="A306" s="4" t="s">
        <v>2103</v>
      </c>
      <c r="B306" s="9">
        <v>1840</v>
      </c>
      <c r="C306" s="9" t="s">
        <v>2104</v>
      </c>
      <c r="D306" s="9" t="s">
        <v>2105</v>
      </c>
      <c r="E306" s="10">
        <v>282.66000000000003</v>
      </c>
      <c r="F306" s="10">
        <v>718852.62432001997</v>
      </c>
      <c r="G306" s="18">
        <v>684195.82912229362</v>
      </c>
      <c r="H306" s="19">
        <v>5.0653327194619811E-2</v>
      </c>
      <c r="I306" s="20">
        <v>34656.795197726344</v>
      </c>
      <c r="J306" s="10">
        <v>2543.1706796859098</v>
      </c>
      <c r="K306" s="20">
        <v>2420.5612011685189</v>
      </c>
      <c r="L306" s="21" t="s">
        <v>88</v>
      </c>
      <c r="M306" s="21" t="s">
        <v>89</v>
      </c>
    </row>
    <row r="307" spans="1:13" x14ac:dyDescent="0.2">
      <c r="A307" s="4" t="s">
        <v>2112</v>
      </c>
      <c r="B307" s="9">
        <v>1844</v>
      </c>
      <c r="C307" s="9" t="s">
        <v>2113</v>
      </c>
      <c r="D307" s="9" t="s">
        <v>2114</v>
      </c>
      <c r="E307" s="10">
        <v>7033.55</v>
      </c>
      <c r="F307" s="10">
        <v>11366914.047318</v>
      </c>
      <c r="G307" s="18">
        <v>11541719.15177826</v>
      </c>
      <c r="H307" s="19">
        <v>-1.5145499744148777E-2</v>
      </c>
      <c r="I307" s="20">
        <v>-174805.1044602599</v>
      </c>
      <c r="J307" s="10">
        <v>1616.09913163594</v>
      </c>
      <c r="K307" s="20">
        <v>1640.9521723423109</v>
      </c>
      <c r="L307" s="21" t="s">
        <v>27</v>
      </c>
      <c r="M307" s="21" t="s">
        <v>14</v>
      </c>
    </row>
    <row r="308" spans="1:13" x14ac:dyDescent="0.2">
      <c r="A308" s="4" t="s">
        <v>2115</v>
      </c>
      <c r="B308" s="9">
        <v>1845</v>
      </c>
      <c r="C308" s="9" t="s">
        <v>2116</v>
      </c>
      <c r="D308" s="9" t="s">
        <v>2117</v>
      </c>
      <c r="E308" s="10">
        <v>672.34</v>
      </c>
      <c r="F308" s="10">
        <v>1890062.1902041801</v>
      </c>
      <c r="G308" s="18">
        <v>1974191.6581917775</v>
      </c>
      <c r="H308" s="19">
        <v>-4.2614640599105746E-2</v>
      </c>
      <c r="I308" s="20">
        <v>-84129.467987597454</v>
      </c>
      <c r="J308" s="10">
        <v>2811.17022667725</v>
      </c>
      <c r="K308" s="20">
        <v>2936.2995778799082</v>
      </c>
      <c r="L308" s="21" t="s">
        <v>88</v>
      </c>
      <c r="M308" s="21" t="s">
        <v>89</v>
      </c>
    </row>
    <row r="309" spans="1:13" x14ac:dyDescent="0.2">
      <c r="A309" s="4" t="s">
        <v>2118</v>
      </c>
      <c r="B309" s="9">
        <v>1846</v>
      </c>
      <c r="C309" s="9" t="s">
        <v>2119</v>
      </c>
      <c r="D309" s="9" t="s">
        <v>2120</v>
      </c>
      <c r="E309" s="10">
        <v>499.31</v>
      </c>
      <c r="F309" s="10">
        <v>2534514.1846272</v>
      </c>
      <c r="G309" s="18">
        <v>2105006.9648754322</v>
      </c>
      <c r="H309" s="19">
        <v>0.20404075944574632</v>
      </c>
      <c r="I309" s="20">
        <v>429507.21975176781</v>
      </c>
      <c r="J309" s="10">
        <v>5076.0332952017798</v>
      </c>
      <c r="K309" s="20">
        <v>4215.8317776039576</v>
      </c>
      <c r="L309" s="21" t="s">
        <v>27</v>
      </c>
      <c r="M309" s="21" t="s">
        <v>206</v>
      </c>
    </row>
    <row r="310" spans="1:13" x14ac:dyDescent="0.2">
      <c r="A310" s="4" t="s">
        <v>2124</v>
      </c>
      <c r="B310" s="9">
        <v>1848</v>
      </c>
      <c r="C310" s="9" t="s">
        <v>2125</v>
      </c>
      <c r="D310" s="9" t="s">
        <v>2126</v>
      </c>
      <c r="E310" s="10">
        <v>1657.9</v>
      </c>
      <c r="F310" s="10">
        <v>2652039.9152072798</v>
      </c>
      <c r="G310" s="18">
        <v>2606622.407484984</v>
      </c>
      <c r="H310" s="19">
        <v>1.7423892157097304E-2</v>
      </c>
      <c r="I310" s="20">
        <v>45417.507722295821</v>
      </c>
      <c r="J310" s="10">
        <v>1599.63804524234</v>
      </c>
      <c r="K310" s="20">
        <v>1572.2434450117521</v>
      </c>
      <c r="L310" s="21" t="s">
        <v>88</v>
      </c>
      <c r="M310" s="21" t="s">
        <v>43</v>
      </c>
    </row>
    <row r="311" spans="1:13" x14ac:dyDescent="0.2">
      <c r="A311" s="4" t="s">
        <v>2127</v>
      </c>
      <c r="B311" s="9">
        <v>1849</v>
      </c>
      <c r="C311" s="9" t="s">
        <v>2128</v>
      </c>
      <c r="D311" s="9" t="s">
        <v>2129</v>
      </c>
      <c r="E311" s="10">
        <v>2231.6</v>
      </c>
      <c r="F311" s="10">
        <v>2263680.6619408801</v>
      </c>
      <c r="G311" s="18">
        <v>2595195.8862030846</v>
      </c>
      <c r="H311" s="19">
        <v>-0.12774188878174611</v>
      </c>
      <c r="I311" s="20">
        <v>-331515.22426220449</v>
      </c>
      <c r="J311" s="10">
        <v>1014.37563270339</v>
      </c>
      <c r="K311" s="20">
        <v>1162.9305817364602</v>
      </c>
      <c r="L311" s="21" t="s">
        <v>88</v>
      </c>
      <c r="M311" s="21" t="s">
        <v>43</v>
      </c>
    </row>
    <row r="312" spans="1:13" x14ac:dyDescent="0.2">
      <c r="A312" s="4" t="s">
        <v>2133</v>
      </c>
      <c r="B312" s="9">
        <v>1853</v>
      </c>
      <c r="C312" s="9" t="s">
        <v>2134</v>
      </c>
      <c r="D312" s="9" t="s">
        <v>2135</v>
      </c>
      <c r="E312" s="10">
        <v>28166.73</v>
      </c>
      <c r="F312" s="10">
        <v>28491747.229145199</v>
      </c>
      <c r="G312" s="18">
        <v>31419396.307993971</v>
      </c>
      <c r="H312" s="19">
        <v>-9.3179673159537596E-2</v>
      </c>
      <c r="I312" s="20">
        <v>-2927649.0788487718</v>
      </c>
      <c r="J312" s="10">
        <v>1011.5390472783</v>
      </c>
      <c r="K312" s="20">
        <v>1115.479017549924</v>
      </c>
      <c r="L312" s="21" t="s">
        <v>27</v>
      </c>
      <c r="M312" s="21" t="s">
        <v>71</v>
      </c>
    </row>
    <row r="313" spans="1:13" x14ac:dyDescent="0.2">
      <c r="A313" s="4" t="s">
        <v>2136</v>
      </c>
      <c r="B313" s="9">
        <v>1935</v>
      </c>
      <c r="C313" s="9" t="s">
        <v>2137</v>
      </c>
      <c r="D313" s="9" t="s">
        <v>2138</v>
      </c>
      <c r="E313" s="10">
        <v>2919.58</v>
      </c>
      <c r="F313" s="10">
        <v>11684393.879815301</v>
      </c>
      <c r="G313" s="18">
        <v>11066429.981287958</v>
      </c>
      <c r="H313" s="19">
        <v>5.5841305603725362E-2</v>
      </c>
      <c r="I313" s="20">
        <v>617963.89852734283</v>
      </c>
      <c r="J313" s="10">
        <v>4002.0803950620598</v>
      </c>
      <c r="K313" s="20">
        <v>3790.4184784414056</v>
      </c>
      <c r="L313" s="21" t="s">
        <v>13</v>
      </c>
      <c r="M313" s="21" t="s">
        <v>14</v>
      </c>
    </row>
    <row r="314" spans="1:13" x14ac:dyDescent="0.2">
      <c r="A314" s="4" t="s">
        <v>2139</v>
      </c>
      <c r="B314" s="9">
        <v>1936</v>
      </c>
      <c r="C314" s="9" t="s">
        <v>2140</v>
      </c>
      <c r="D314" s="9" t="s">
        <v>2141</v>
      </c>
      <c r="E314" s="10">
        <v>2580.8000000000002</v>
      </c>
      <c r="F314" s="10">
        <v>12581941.4042545</v>
      </c>
      <c r="G314" s="18">
        <v>12647678.728078051</v>
      </c>
      <c r="H314" s="19">
        <v>-5.1975801439040712E-3</v>
      </c>
      <c r="I314" s="20">
        <v>-65737.323823550716</v>
      </c>
      <c r="J314" s="10">
        <v>4875.2097815617299</v>
      </c>
      <c r="K314" s="20">
        <v>4900.6814662422694</v>
      </c>
      <c r="L314" s="21" t="s">
        <v>13</v>
      </c>
      <c r="M314" s="21" t="s">
        <v>14</v>
      </c>
    </row>
    <row r="315" spans="1:13" x14ac:dyDescent="0.2">
      <c r="A315" s="4" t="s">
        <v>2142</v>
      </c>
      <c r="B315" s="9">
        <v>1937</v>
      </c>
      <c r="C315" s="9" t="s">
        <v>2143</v>
      </c>
      <c r="D315" s="9" t="s">
        <v>2144</v>
      </c>
      <c r="E315" s="10">
        <v>2102.3200000000002</v>
      </c>
      <c r="F315" s="10">
        <v>13316856.1111609</v>
      </c>
      <c r="G315" s="18">
        <v>13264270.922480749</v>
      </c>
      <c r="H315" s="19">
        <v>3.9644235998712671E-3</v>
      </c>
      <c r="I315" s="20">
        <v>52585.188680151477</v>
      </c>
      <c r="J315" s="10">
        <v>6334.3620910046602</v>
      </c>
      <c r="K315" s="20">
        <v>6309.3491583016612</v>
      </c>
      <c r="L315" s="21" t="s">
        <v>13</v>
      </c>
      <c r="M315" s="21" t="s">
        <v>14</v>
      </c>
    </row>
    <row r="316" spans="1:13" x14ac:dyDescent="0.2">
      <c r="A316" s="4" t="s">
        <v>2145</v>
      </c>
      <c r="B316" s="9">
        <v>1938</v>
      </c>
      <c r="C316" s="9" t="s">
        <v>2146</v>
      </c>
      <c r="D316" s="9" t="s">
        <v>2147</v>
      </c>
      <c r="E316" s="10">
        <v>1208.73</v>
      </c>
      <c r="F316" s="10">
        <v>10009322.709120801</v>
      </c>
      <c r="G316" s="18">
        <v>10648863.497140858</v>
      </c>
      <c r="H316" s="19">
        <v>-6.005718715351873E-2</v>
      </c>
      <c r="I316" s="20">
        <v>-639540.7880200576</v>
      </c>
      <c r="J316" s="10">
        <v>8280.8590083151703</v>
      </c>
      <c r="K316" s="20">
        <v>8809.9604519957793</v>
      </c>
      <c r="L316" s="21" t="s">
        <v>13</v>
      </c>
      <c r="M316" s="21" t="s">
        <v>14</v>
      </c>
    </row>
    <row r="317" spans="1:13" x14ac:dyDescent="0.2">
      <c r="A317" s="4" t="s">
        <v>2148</v>
      </c>
      <c r="B317" s="9">
        <v>1939</v>
      </c>
      <c r="C317" s="9" t="s">
        <v>2149</v>
      </c>
      <c r="D317" s="9" t="s">
        <v>2150</v>
      </c>
      <c r="E317" s="10">
        <v>8807.76</v>
      </c>
      <c r="F317" s="10">
        <v>29486670.4773295</v>
      </c>
      <c r="G317" s="18">
        <v>27694105.942247454</v>
      </c>
      <c r="H317" s="19">
        <v>6.4727293916626696E-2</v>
      </c>
      <c r="I317" s="20">
        <v>1792564.5350820459</v>
      </c>
      <c r="J317" s="10">
        <v>3347.8058527173198</v>
      </c>
      <c r="K317" s="20">
        <v>3144.2848059265298</v>
      </c>
      <c r="L317" s="21" t="s">
        <v>13</v>
      </c>
      <c r="M317" s="21" t="s">
        <v>14</v>
      </c>
    </row>
    <row r="318" spans="1:13" x14ac:dyDescent="0.2">
      <c r="A318" s="4" t="s">
        <v>2151</v>
      </c>
      <c r="B318" s="9">
        <v>1940</v>
      </c>
      <c r="C318" s="9" t="s">
        <v>2152</v>
      </c>
      <c r="D318" s="9" t="s">
        <v>2153</v>
      </c>
      <c r="E318" s="10">
        <v>6428.29</v>
      </c>
      <c r="F318" s="10">
        <v>27859717.008056998</v>
      </c>
      <c r="G318" s="18">
        <v>26701336.595530394</v>
      </c>
      <c r="H318" s="19">
        <v>4.3382862441442592E-2</v>
      </c>
      <c r="I318" s="20">
        <v>1158380.4125266038</v>
      </c>
      <c r="J318" s="10">
        <v>4333.9234863481497</v>
      </c>
      <c r="K318" s="20">
        <v>4153.7230889599559</v>
      </c>
      <c r="L318" s="21" t="s">
        <v>13</v>
      </c>
      <c r="M318" s="21" t="s">
        <v>14</v>
      </c>
    </row>
    <row r="319" spans="1:13" x14ac:dyDescent="0.2">
      <c r="A319" s="4" t="s">
        <v>2154</v>
      </c>
      <c r="B319" s="9">
        <v>1941</v>
      </c>
      <c r="C319" s="9" t="s">
        <v>2155</v>
      </c>
      <c r="D319" s="9" t="s">
        <v>2156</v>
      </c>
      <c r="E319" s="10">
        <v>7595.54</v>
      </c>
      <c r="F319" s="10">
        <v>43823711.770689502</v>
      </c>
      <c r="G319" s="18">
        <v>41843861.411383577</v>
      </c>
      <c r="H319" s="19">
        <v>4.7315192540219014E-2</v>
      </c>
      <c r="I319" s="20">
        <v>1979850.3593059257</v>
      </c>
      <c r="J319" s="10">
        <v>5769.66374618387</v>
      </c>
      <c r="K319" s="20">
        <v>5509.0041539355434</v>
      </c>
      <c r="L319" s="21" t="s">
        <v>13</v>
      </c>
      <c r="M319" s="21" t="s">
        <v>14</v>
      </c>
    </row>
    <row r="320" spans="1:13" x14ac:dyDescent="0.2">
      <c r="A320" s="4" t="s">
        <v>2157</v>
      </c>
      <c r="B320" s="9">
        <v>1942</v>
      </c>
      <c r="C320" s="9" t="s">
        <v>2158</v>
      </c>
      <c r="D320" s="9" t="s">
        <v>2159</v>
      </c>
      <c r="E320" s="10">
        <v>3085.76</v>
      </c>
      <c r="F320" s="10">
        <v>24787027.8490774</v>
      </c>
      <c r="G320" s="18">
        <v>26622373.943519678</v>
      </c>
      <c r="H320" s="19">
        <v>-6.893998628131387E-2</v>
      </c>
      <c r="I320" s="20">
        <v>-1835346.0944422781</v>
      </c>
      <c r="J320" s="10">
        <v>8032.71409606626</v>
      </c>
      <c r="K320" s="20">
        <v>8627.4933706832926</v>
      </c>
      <c r="L320" s="21" t="s">
        <v>13</v>
      </c>
      <c r="M320" s="21" t="s">
        <v>14</v>
      </c>
    </row>
    <row r="321" spans="1:13" x14ac:dyDescent="0.2">
      <c r="A321" s="4" t="s">
        <v>2172</v>
      </c>
      <c r="B321" s="9">
        <v>1947</v>
      </c>
      <c r="C321" s="9" t="s">
        <v>2173</v>
      </c>
      <c r="D321" s="9" t="s">
        <v>2174</v>
      </c>
      <c r="E321" s="10">
        <v>2039.66</v>
      </c>
      <c r="F321" s="10">
        <v>3628815.5478810002</v>
      </c>
      <c r="G321" s="18">
        <v>4069662.8134535844</v>
      </c>
      <c r="H321" s="19">
        <v>-0.1083252558701471</v>
      </c>
      <c r="I321" s="20">
        <v>-440847.26557258423</v>
      </c>
      <c r="J321" s="10">
        <v>1779.1276722007599</v>
      </c>
      <c r="K321" s="20">
        <v>1995.2652959089182</v>
      </c>
      <c r="L321" s="21" t="s">
        <v>13</v>
      </c>
      <c r="M321" s="21" t="s">
        <v>14</v>
      </c>
    </row>
    <row r="322" spans="1:13" x14ac:dyDescent="0.2">
      <c r="A322" s="4" t="s">
        <v>2175</v>
      </c>
      <c r="B322" s="9">
        <v>1948</v>
      </c>
      <c r="C322" s="9" t="s">
        <v>2176</v>
      </c>
      <c r="D322" s="9" t="s">
        <v>2177</v>
      </c>
      <c r="E322" s="10">
        <v>823.22</v>
      </c>
      <c r="F322" s="10">
        <v>2354958.9494986502</v>
      </c>
      <c r="G322" s="18">
        <v>2361378.9380490389</v>
      </c>
      <c r="H322" s="19">
        <v>-2.7187455799417056E-3</v>
      </c>
      <c r="I322" s="20">
        <v>-6419.9885503887199</v>
      </c>
      <c r="J322" s="10">
        <v>2860.6678038660998</v>
      </c>
      <c r="K322" s="20">
        <v>2868.4664343055792</v>
      </c>
      <c r="L322" s="21" t="s">
        <v>27</v>
      </c>
      <c r="M322" s="21" t="s">
        <v>43</v>
      </c>
    </row>
    <row r="323" spans="1:13" x14ac:dyDescent="0.2">
      <c r="A323" s="4" t="s">
        <v>2178</v>
      </c>
      <c r="B323" s="9">
        <v>1949</v>
      </c>
      <c r="C323" s="9" t="s">
        <v>2179</v>
      </c>
      <c r="D323" s="9" t="s">
        <v>2180</v>
      </c>
      <c r="E323" s="10">
        <v>555.9</v>
      </c>
      <c r="F323" s="10">
        <v>2583710.78482028</v>
      </c>
      <c r="G323" s="18">
        <v>2444587.0628043339</v>
      </c>
      <c r="H323" s="19">
        <v>5.6910929511484951E-2</v>
      </c>
      <c r="I323" s="20">
        <v>139123.72201594617</v>
      </c>
      <c r="J323" s="10">
        <v>4647.7977780541096</v>
      </c>
      <c r="K323" s="20">
        <v>4397.5302442963375</v>
      </c>
      <c r="L323" s="21" t="s">
        <v>27</v>
      </c>
      <c r="M323" s="21" t="s">
        <v>14</v>
      </c>
    </row>
    <row r="324" spans="1:13" x14ac:dyDescent="0.2">
      <c r="A324" s="4" t="s">
        <v>2184</v>
      </c>
      <c r="B324" s="9">
        <v>1951</v>
      </c>
      <c r="C324" s="9" t="s">
        <v>2185</v>
      </c>
      <c r="D324" s="9" t="s">
        <v>2186</v>
      </c>
      <c r="E324" s="10">
        <v>5286.22</v>
      </c>
      <c r="F324" s="10">
        <v>6504602.6894243704</v>
      </c>
      <c r="G324" s="18">
        <v>7214242.4685964044</v>
      </c>
      <c r="H324" s="19">
        <v>-9.8366499637497634E-2</v>
      </c>
      <c r="I324" s="20">
        <v>-709639.779172034</v>
      </c>
      <c r="J324" s="10">
        <v>1230.4827815384899</v>
      </c>
      <c r="K324" s="20">
        <v>1364.7261121550757</v>
      </c>
      <c r="L324" s="21" t="s">
        <v>13</v>
      </c>
      <c r="M324" s="21" t="s">
        <v>14</v>
      </c>
    </row>
    <row r="325" spans="1:13" x14ac:dyDescent="0.2">
      <c r="A325" s="4" t="s">
        <v>2187</v>
      </c>
      <c r="B325" s="9">
        <v>1952</v>
      </c>
      <c r="C325" s="9" t="s">
        <v>2188</v>
      </c>
      <c r="D325" s="9" t="s">
        <v>2189</v>
      </c>
      <c r="E325" s="10">
        <v>1099.49</v>
      </c>
      <c r="F325" s="10">
        <v>2133527.4271572302</v>
      </c>
      <c r="G325" s="18">
        <v>2351116.0343575235</v>
      </c>
      <c r="H325" s="19">
        <v>-9.2546945374287162E-2</v>
      </c>
      <c r="I325" s="20">
        <v>-217588.60720029334</v>
      </c>
      <c r="J325" s="10">
        <v>1940.47006080749</v>
      </c>
      <c r="K325" s="20">
        <v>2138.3696389758193</v>
      </c>
      <c r="L325" s="21" t="s">
        <v>27</v>
      </c>
      <c r="M325" s="21" t="s">
        <v>14</v>
      </c>
    </row>
    <row r="326" spans="1:13" x14ac:dyDescent="0.2">
      <c r="A326" s="4" t="s">
        <v>2190</v>
      </c>
      <c r="B326" s="9">
        <v>1953</v>
      </c>
      <c r="C326" s="9" t="s">
        <v>2191</v>
      </c>
      <c r="D326" s="9" t="s">
        <v>2192</v>
      </c>
      <c r="E326" s="10">
        <v>537.16999999999996</v>
      </c>
      <c r="F326" s="10">
        <v>1582278.36834118</v>
      </c>
      <c r="G326" s="18">
        <v>1750062.8210786493</v>
      </c>
      <c r="H326" s="19">
        <v>-9.5873388495881659E-2</v>
      </c>
      <c r="I326" s="20">
        <v>-167784.45273746923</v>
      </c>
      <c r="J326" s="10">
        <v>2945.58215898352</v>
      </c>
      <c r="K326" s="20">
        <v>3257.9310480455897</v>
      </c>
      <c r="L326" s="21" t="s">
        <v>27</v>
      </c>
      <c r="M326" s="21" t="s">
        <v>297</v>
      </c>
    </row>
    <row r="327" spans="1:13" x14ac:dyDescent="0.2">
      <c r="A327" s="4" t="s">
        <v>2196</v>
      </c>
      <c r="B327" s="9">
        <v>1955</v>
      </c>
      <c r="C327" s="9" t="s">
        <v>2197</v>
      </c>
      <c r="D327" s="9" t="s">
        <v>2198</v>
      </c>
      <c r="E327" s="10">
        <v>11985.45</v>
      </c>
      <c r="F327" s="10">
        <v>11672353.7851045</v>
      </c>
      <c r="G327" s="18">
        <v>11983040.572549554</v>
      </c>
      <c r="H327" s="19">
        <v>-2.5927208170914502E-2</v>
      </c>
      <c r="I327" s="20">
        <v>-310686.78744505346</v>
      </c>
      <c r="J327" s="10">
        <v>973.87697459040305</v>
      </c>
      <c r="K327" s="20">
        <v>999.79897063101953</v>
      </c>
      <c r="L327" s="21" t="s">
        <v>13</v>
      </c>
      <c r="M327" s="21" t="s">
        <v>14</v>
      </c>
    </row>
    <row r="328" spans="1:13" x14ac:dyDescent="0.2">
      <c r="A328" s="4" t="s">
        <v>2199</v>
      </c>
      <c r="B328" s="9">
        <v>1956</v>
      </c>
      <c r="C328" s="9" t="s">
        <v>2200</v>
      </c>
      <c r="D328" s="9" t="s">
        <v>2201</v>
      </c>
      <c r="E328" s="10">
        <v>602.49</v>
      </c>
      <c r="F328" s="10">
        <v>895252.94046566996</v>
      </c>
      <c r="G328" s="18">
        <v>1021975.2833080693</v>
      </c>
      <c r="H328" s="19">
        <v>-0.12399746345352709</v>
      </c>
      <c r="I328" s="20">
        <v>-126722.34284239938</v>
      </c>
      <c r="J328" s="10">
        <v>1485.9216592236701</v>
      </c>
      <c r="K328" s="20">
        <v>1696.2526901825247</v>
      </c>
      <c r="L328" s="21" t="s">
        <v>27</v>
      </c>
      <c r="M328" s="21" t="s">
        <v>14</v>
      </c>
    </row>
    <row r="329" spans="1:13" x14ac:dyDescent="0.2">
      <c r="A329" s="4" t="s">
        <v>2211</v>
      </c>
      <c r="B329" s="9">
        <v>1963</v>
      </c>
      <c r="C329" s="9" t="s">
        <v>2212</v>
      </c>
      <c r="D329" s="9" t="s">
        <v>2213</v>
      </c>
      <c r="E329" s="10">
        <v>2564.64</v>
      </c>
      <c r="F329" s="10">
        <v>1216312.2747263999</v>
      </c>
      <c r="G329" s="18">
        <v>1277950.3829853495</v>
      </c>
      <c r="H329" s="19">
        <v>-4.8232004215186391E-2</v>
      </c>
      <c r="I329" s="20">
        <v>-61638.108258949593</v>
      </c>
      <c r="J329" s="10">
        <v>474.26238174808202</v>
      </c>
      <c r="K329" s="20">
        <v>498.29620647940823</v>
      </c>
      <c r="L329" s="21" t="s">
        <v>27</v>
      </c>
      <c r="M329" s="21" t="s">
        <v>297</v>
      </c>
    </row>
    <row r="330" spans="1:13" x14ac:dyDescent="0.2">
      <c r="A330" s="4" t="s">
        <v>2214</v>
      </c>
      <c r="B330" s="9">
        <v>1969</v>
      </c>
      <c r="C330" s="9" t="s">
        <v>2215</v>
      </c>
      <c r="D330" s="9" t="s">
        <v>2216</v>
      </c>
      <c r="E330" s="10">
        <v>15849.32</v>
      </c>
      <c r="F330" s="10">
        <v>12775703.2553881</v>
      </c>
      <c r="G330" s="18">
        <v>15428665.723373009</v>
      </c>
      <c r="H330" s="19">
        <v>-0.17195022016491912</v>
      </c>
      <c r="I330" s="20">
        <v>-2652962.4679849092</v>
      </c>
      <c r="J330" s="10">
        <v>806.07264257318798</v>
      </c>
      <c r="K330" s="20">
        <v>973.45915934393463</v>
      </c>
      <c r="L330" s="21" t="s">
        <v>13</v>
      </c>
      <c r="M330" s="21" t="s">
        <v>14</v>
      </c>
    </row>
    <row r="331" spans="1:13" x14ac:dyDescent="0.2">
      <c r="A331" s="4" t="s">
        <v>2217</v>
      </c>
      <c r="B331" s="9">
        <v>1970</v>
      </c>
      <c r="C331" s="9" t="s">
        <v>2218</v>
      </c>
      <c r="D331" s="9" t="s">
        <v>2219</v>
      </c>
      <c r="E331" s="10">
        <v>1681.77</v>
      </c>
      <c r="F331" s="10">
        <v>2638764.5952830398</v>
      </c>
      <c r="G331" s="18">
        <v>2777690.3542183219</v>
      </c>
      <c r="H331" s="19">
        <v>-5.0014847308051683E-2</v>
      </c>
      <c r="I331" s="20">
        <v>-138925.75893528201</v>
      </c>
      <c r="J331" s="10">
        <v>1569.04011564188</v>
      </c>
      <c r="K331" s="20">
        <v>1651.6469875299963</v>
      </c>
      <c r="L331" s="21" t="s">
        <v>13</v>
      </c>
      <c r="M331" s="21" t="s">
        <v>14</v>
      </c>
    </row>
    <row r="332" spans="1:13" x14ac:dyDescent="0.2">
      <c r="A332" s="4" t="s">
        <v>2220</v>
      </c>
      <c r="B332" s="9">
        <v>1971</v>
      </c>
      <c r="C332" s="9" t="s">
        <v>2221</v>
      </c>
      <c r="D332" s="9" t="s">
        <v>2222</v>
      </c>
      <c r="E332" s="10">
        <v>477.13</v>
      </c>
      <c r="F332" s="10">
        <v>1081961.64922297</v>
      </c>
      <c r="G332" s="18">
        <v>1153167.5756383643</v>
      </c>
      <c r="H332" s="19">
        <v>-6.1748117029717497E-2</v>
      </c>
      <c r="I332" s="20">
        <v>-71205.926415394293</v>
      </c>
      <c r="J332" s="10">
        <v>2267.64539899602</v>
      </c>
      <c r="K332" s="20">
        <v>2416.8833978965154</v>
      </c>
      <c r="L332" s="21" t="s">
        <v>27</v>
      </c>
      <c r="M332" s="21" t="s">
        <v>14</v>
      </c>
    </row>
    <row r="333" spans="1:13" x14ac:dyDescent="0.2">
      <c r="A333" s="4" t="s">
        <v>2226</v>
      </c>
      <c r="B333" s="9">
        <v>1973</v>
      </c>
      <c r="C333" s="9" t="s">
        <v>2227</v>
      </c>
      <c r="D333" s="9" t="s">
        <v>2228</v>
      </c>
      <c r="E333" s="10">
        <v>51994.62</v>
      </c>
      <c r="F333" s="10">
        <v>41676671.547476701</v>
      </c>
      <c r="G333" s="18">
        <v>38768059.851220459</v>
      </c>
      <c r="H333" s="19">
        <v>7.5025980340996501E-2</v>
      </c>
      <c r="I333" s="20">
        <v>2908611.6962562427</v>
      </c>
      <c r="J333" s="10">
        <v>801.55738319612101</v>
      </c>
      <c r="K333" s="20">
        <v>745.61675518006393</v>
      </c>
      <c r="L333" s="21" t="s">
        <v>27</v>
      </c>
      <c r="M333" s="21" t="s">
        <v>14</v>
      </c>
    </row>
    <row r="334" spans="1:13" x14ac:dyDescent="0.2">
      <c r="A334" s="4" t="s">
        <v>2229</v>
      </c>
      <c r="B334" s="9">
        <v>1974</v>
      </c>
      <c r="C334" s="9" t="s">
        <v>2230</v>
      </c>
      <c r="D334" s="9" t="s">
        <v>2231</v>
      </c>
      <c r="E334" s="10">
        <v>713.75</v>
      </c>
      <c r="F334" s="10">
        <v>965026.51156576001</v>
      </c>
      <c r="G334" s="18">
        <v>1025917.6398548043</v>
      </c>
      <c r="H334" s="19">
        <v>-5.9352842687902162E-2</v>
      </c>
      <c r="I334" s="20">
        <v>-60891.128289044253</v>
      </c>
      <c r="J334" s="10">
        <v>1352.05115455798</v>
      </c>
      <c r="K334" s="20">
        <v>1437.3627178351023</v>
      </c>
      <c r="L334" s="21" t="s">
        <v>27</v>
      </c>
      <c r="M334" s="21" t="s">
        <v>14</v>
      </c>
    </row>
    <row r="335" spans="1:13" x14ac:dyDescent="0.2">
      <c r="A335" s="4" t="s">
        <v>2232</v>
      </c>
      <c r="B335" s="9">
        <v>1975</v>
      </c>
      <c r="C335" s="9" t="s">
        <v>2233</v>
      </c>
      <c r="D335" s="9" t="s">
        <v>2234</v>
      </c>
      <c r="E335" s="10">
        <v>382.47</v>
      </c>
      <c r="F335" s="10">
        <v>922062.10649149003</v>
      </c>
      <c r="G335" s="18">
        <v>946065.0429493069</v>
      </c>
      <c r="H335" s="19">
        <v>-2.5371338510709714E-2</v>
      </c>
      <c r="I335" s="20">
        <v>-24002.936457816861</v>
      </c>
      <c r="J335" s="10">
        <v>2410.8089693086799</v>
      </c>
      <c r="K335" s="20">
        <v>2473.566666534125</v>
      </c>
      <c r="L335" s="21" t="s">
        <v>27</v>
      </c>
      <c r="M335" s="21" t="s">
        <v>297</v>
      </c>
    </row>
    <row r="336" spans="1:13" x14ac:dyDescent="0.2">
      <c r="A336" s="4" t="s">
        <v>2235</v>
      </c>
      <c r="B336" s="9">
        <v>1976</v>
      </c>
      <c r="C336" s="9" t="s">
        <v>2236</v>
      </c>
      <c r="D336" s="9" t="s">
        <v>2237</v>
      </c>
      <c r="E336" s="10">
        <v>249.68</v>
      </c>
      <c r="F336" s="10">
        <v>877869.67468499998</v>
      </c>
      <c r="G336" s="18">
        <v>942941.0815472242</v>
      </c>
      <c r="H336" s="19">
        <v>-6.9008984904392681E-2</v>
      </c>
      <c r="I336" s="20">
        <v>-65071.406862224219</v>
      </c>
      <c r="J336" s="10">
        <v>3515.97915205463</v>
      </c>
      <c r="K336" s="20">
        <v>3776.5983721051912</v>
      </c>
      <c r="L336" s="21" t="s">
        <v>27</v>
      </c>
      <c r="M336" s="21" t="s">
        <v>206</v>
      </c>
    </row>
    <row r="337" spans="1:13" x14ac:dyDescent="0.2">
      <c r="A337" s="4" t="s">
        <v>2241</v>
      </c>
      <c r="B337" s="9">
        <v>1978</v>
      </c>
      <c r="C337" s="9" t="s">
        <v>2242</v>
      </c>
      <c r="D337" s="9" t="s">
        <v>2243</v>
      </c>
      <c r="E337" s="10">
        <v>9531.68</v>
      </c>
      <c r="F337" s="10">
        <v>5368370.9238542197</v>
      </c>
      <c r="G337" s="18">
        <v>6904418.5660556424</v>
      </c>
      <c r="H337" s="19">
        <v>-0.22247313477678329</v>
      </c>
      <c r="I337" s="20">
        <v>-1536047.6422014227</v>
      </c>
      <c r="J337" s="10">
        <v>563.21350736220904</v>
      </c>
      <c r="K337" s="20">
        <v>724.36533392388776</v>
      </c>
      <c r="L337" s="21" t="s">
        <v>13</v>
      </c>
      <c r="M337" s="21" t="s">
        <v>14</v>
      </c>
    </row>
    <row r="338" spans="1:13" x14ac:dyDescent="0.2">
      <c r="A338" s="4" t="s">
        <v>2244</v>
      </c>
      <c r="B338" s="9">
        <v>1979</v>
      </c>
      <c r="C338" s="9" t="s">
        <v>2245</v>
      </c>
      <c r="D338" s="9" t="s">
        <v>2246</v>
      </c>
      <c r="E338" s="10">
        <v>599.55999999999995</v>
      </c>
      <c r="F338" s="10">
        <v>964597.23501382</v>
      </c>
      <c r="G338" s="18">
        <v>1097479.7577492599</v>
      </c>
      <c r="H338" s="19">
        <v>-0.12107970265252183</v>
      </c>
      <c r="I338" s="20">
        <v>-132882.52273543994</v>
      </c>
      <c r="J338" s="10">
        <v>1608.8418757319</v>
      </c>
      <c r="K338" s="20">
        <v>1830.4752781193877</v>
      </c>
      <c r="L338" s="21" t="s">
        <v>27</v>
      </c>
      <c r="M338" s="21" t="s">
        <v>43</v>
      </c>
    </row>
    <row r="339" spans="1:13" x14ac:dyDescent="0.2">
      <c r="A339" s="4" t="s">
        <v>2253</v>
      </c>
      <c r="B339" s="9">
        <v>1982</v>
      </c>
      <c r="C339" s="9" t="s">
        <v>2254</v>
      </c>
      <c r="D339" s="9" t="s">
        <v>2255</v>
      </c>
      <c r="E339" s="10">
        <v>13843.38</v>
      </c>
      <c r="F339" s="10">
        <v>7704245.9337313399</v>
      </c>
      <c r="G339" s="18">
        <v>6630461.1834619977</v>
      </c>
      <c r="H339" s="19">
        <v>0.16194721913878704</v>
      </c>
      <c r="I339" s="20">
        <v>1073784.7502693422</v>
      </c>
      <c r="J339" s="10">
        <v>556.52925324099601</v>
      </c>
      <c r="K339" s="20">
        <v>478.96259320064883</v>
      </c>
      <c r="L339" s="21" t="s">
        <v>27</v>
      </c>
      <c r="M339" s="21" t="s">
        <v>71</v>
      </c>
    </row>
    <row r="340" spans="1:13" x14ac:dyDescent="0.2">
      <c r="A340" s="4" t="s">
        <v>2256</v>
      </c>
      <c r="B340" s="9">
        <v>1983</v>
      </c>
      <c r="C340" s="9" t="s">
        <v>2257</v>
      </c>
      <c r="D340" s="9" t="s">
        <v>2258</v>
      </c>
      <c r="E340" s="10">
        <v>2573.5</v>
      </c>
      <c r="F340" s="10">
        <v>3139165.0133176902</v>
      </c>
      <c r="G340" s="18">
        <v>3034212.359954664</v>
      </c>
      <c r="H340" s="19">
        <v>3.4589752104431777E-2</v>
      </c>
      <c r="I340" s="20">
        <v>104952.65336302621</v>
      </c>
      <c r="J340" s="10">
        <v>1219.80377436087</v>
      </c>
      <c r="K340" s="20">
        <v>1179.0217058304504</v>
      </c>
      <c r="L340" s="21" t="s">
        <v>13</v>
      </c>
      <c r="M340" s="21" t="s">
        <v>14</v>
      </c>
    </row>
    <row r="341" spans="1:13" x14ac:dyDescent="0.2">
      <c r="A341" s="4" t="s">
        <v>2259</v>
      </c>
      <c r="B341" s="9">
        <v>1984</v>
      </c>
      <c r="C341" s="9" t="s">
        <v>2260</v>
      </c>
      <c r="D341" s="9" t="s">
        <v>2261</v>
      </c>
      <c r="E341" s="10">
        <v>717.07</v>
      </c>
      <c r="F341" s="10">
        <v>1687425.92434621</v>
      </c>
      <c r="G341" s="18">
        <v>1748099.9699176995</v>
      </c>
      <c r="H341" s="19">
        <v>-3.4708567367770907E-2</v>
      </c>
      <c r="I341" s="20">
        <v>-60674.045571489492</v>
      </c>
      <c r="J341" s="10">
        <v>2353.2234291578402</v>
      </c>
      <c r="K341" s="20">
        <v>2437.8372682132836</v>
      </c>
      <c r="L341" s="21" t="s">
        <v>27</v>
      </c>
      <c r="M341" s="21" t="s">
        <v>297</v>
      </c>
    </row>
    <row r="342" spans="1:13" x14ac:dyDescent="0.2">
      <c r="A342" s="4" t="s">
        <v>2262</v>
      </c>
      <c r="B342" s="9">
        <v>1985</v>
      </c>
      <c r="C342" s="9" t="s">
        <v>2263</v>
      </c>
      <c r="D342" s="9" t="s">
        <v>2264</v>
      </c>
      <c r="E342" s="10">
        <v>492.56</v>
      </c>
      <c r="F342" s="10">
        <v>1709360.3364257</v>
      </c>
      <c r="G342" s="18">
        <v>1813178.7231629307</v>
      </c>
      <c r="H342" s="19">
        <v>-5.7257668762034898E-2</v>
      </c>
      <c r="I342" s="20">
        <v>-103818.3867372307</v>
      </c>
      <c r="J342" s="10">
        <v>3470.3596240573702</v>
      </c>
      <c r="K342" s="20">
        <v>3681.1327009154838</v>
      </c>
      <c r="L342" s="21" t="s">
        <v>27</v>
      </c>
      <c r="M342" s="21" t="s">
        <v>297</v>
      </c>
    </row>
    <row r="343" spans="1:13" x14ac:dyDescent="0.2">
      <c r="A343" s="4" t="s">
        <v>2265</v>
      </c>
      <c r="B343" s="9">
        <v>1986</v>
      </c>
      <c r="C343" s="9" t="s">
        <v>2266</v>
      </c>
      <c r="D343" s="9" t="s">
        <v>2267</v>
      </c>
      <c r="E343" s="10">
        <v>250.01</v>
      </c>
      <c r="F343" s="10">
        <v>1396626.8393076099</v>
      </c>
      <c r="G343" s="18">
        <v>1544394.4596307625</v>
      </c>
      <c r="H343" s="19">
        <v>-9.5679973080504258E-2</v>
      </c>
      <c r="I343" s="20">
        <v>-147767.62032315251</v>
      </c>
      <c r="J343" s="10">
        <v>5586.2839058742102</v>
      </c>
      <c r="K343" s="20">
        <v>6177.3307452932386</v>
      </c>
      <c r="L343" s="21" t="s">
        <v>27</v>
      </c>
      <c r="M343" s="21" t="s">
        <v>206</v>
      </c>
    </row>
    <row r="344" spans="1:13" x14ac:dyDescent="0.2">
      <c r="A344" s="4" t="s">
        <v>2268</v>
      </c>
      <c r="B344" s="9">
        <v>1987</v>
      </c>
      <c r="C344" s="9" t="s">
        <v>2269</v>
      </c>
      <c r="D344" s="9" t="s">
        <v>2270</v>
      </c>
      <c r="E344" s="10">
        <v>256.63</v>
      </c>
      <c r="F344" s="10">
        <v>1175846.0209715399</v>
      </c>
      <c r="G344" s="18">
        <v>1046502.0910590994</v>
      </c>
      <c r="H344" s="19">
        <v>0.12359643713806578</v>
      </c>
      <c r="I344" s="20">
        <v>129343.92991244048</v>
      </c>
      <c r="J344" s="10">
        <v>4581.8728167850204</v>
      </c>
      <c r="K344" s="20">
        <v>4077.8634261742563</v>
      </c>
      <c r="L344" s="21" t="s">
        <v>27</v>
      </c>
      <c r="M344" s="21" t="s">
        <v>89</v>
      </c>
    </row>
    <row r="345" spans="1:13" x14ac:dyDescent="0.2">
      <c r="A345" s="4" t="s">
        <v>2271</v>
      </c>
      <c r="B345" s="9">
        <v>1988</v>
      </c>
      <c r="C345" s="9" t="s">
        <v>2272</v>
      </c>
      <c r="D345" s="9" t="s">
        <v>2273</v>
      </c>
      <c r="E345" s="10">
        <v>398.63</v>
      </c>
      <c r="F345" s="10">
        <v>2523089.3694597301</v>
      </c>
      <c r="G345" s="18">
        <v>2219864.4454239975</v>
      </c>
      <c r="H345" s="19">
        <v>0.1365961442649328</v>
      </c>
      <c r="I345" s="20">
        <v>303224.92403573263</v>
      </c>
      <c r="J345" s="10">
        <v>6329.4016242122498</v>
      </c>
      <c r="K345" s="20">
        <v>5568.7340276045397</v>
      </c>
      <c r="L345" s="21" t="s">
        <v>27</v>
      </c>
      <c r="M345" s="21" t="s">
        <v>14</v>
      </c>
    </row>
    <row r="346" spans="1:13" x14ac:dyDescent="0.2">
      <c r="A346" s="4" t="s">
        <v>2274</v>
      </c>
      <c r="B346" s="9">
        <v>1989</v>
      </c>
      <c r="C346" s="9" t="s">
        <v>2275</v>
      </c>
      <c r="D346" s="9" t="s">
        <v>2276</v>
      </c>
      <c r="E346" s="10">
        <v>531.29</v>
      </c>
      <c r="F346" s="10">
        <v>4309969.6657500397</v>
      </c>
      <c r="G346" s="18">
        <v>3712159.4244417069</v>
      </c>
      <c r="H346" s="19">
        <v>0.16104110113703959</v>
      </c>
      <c r="I346" s="20">
        <v>597810.24130833289</v>
      </c>
      <c r="J346" s="10">
        <v>8112.2732702479598</v>
      </c>
      <c r="K346" s="20">
        <v>6987.0681255843456</v>
      </c>
      <c r="L346" s="21" t="s">
        <v>27</v>
      </c>
      <c r="M346" s="21" t="s">
        <v>14</v>
      </c>
    </row>
    <row r="347" spans="1:13" x14ac:dyDescent="0.2">
      <c r="A347" s="4" t="s">
        <v>2277</v>
      </c>
      <c r="B347" s="9">
        <v>1990</v>
      </c>
      <c r="C347" s="9" t="s">
        <v>2278</v>
      </c>
      <c r="D347" s="9" t="s">
        <v>2279</v>
      </c>
      <c r="E347" s="10">
        <v>347.57</v>
      </c>
      <c r="F347" s="10">
        <v>3888781.6079131002</v>
      </c>
      <c r="G347" s="18">
        <v>3683639.2214398342</v>
      </c>
      <c r="H347" s="19">
        <v>5.5690140684589551E-2</v>
      </c>
      <c r="I347" s="20">
        <v>205142.38647326594</v>
      </c>
      <c r="J347" s="10">
        <v>11188.4846445697</v>
      </c>
      <c r="K347" s="20">
        <v>10598.265734786761</v>
      </c>
      <c r="L347" s="21" t="s">
        <v>27</v>
      </c>
      <c r="M347" s="21" t="s">
        <v>89</v>
      </c>
    </row>
    <row r="348" spans="1:13" x14ac:dyDescent="0.2">
      <c r="A348" s="4" t="s">
        <v>2280</v>
      </c>
      <c r="B348" s="9">
        <v>1991</v>
      </c>
      <c r="C348" s="9" t="s">
        <v>2281</v>
      </c>
      <c r="D348" s="9" t="s">
        <v>2282</v>
      </c>
      <c r="E348" s="10">
        <v>9733.69</v>
      </c>
      <c r="F348" s="10">
        <v>7608952.0252052499</v>
      </c>
      <c r="G348" s="18">
        <v>8815443.3166454956</v>
      </c>
      <c r="H348" s="19">
        <v>-0.13686110251110406</v>
      </c>
      <c r="I348" s="20">
        <v>-1206491.2914402457</v>
      </c>
      <c r="J348" s="10">
        <v>781.71300146247199</v>
      </c>
      <c r="K348" s="20">
        <v>905.66304419449307</v>
      </c>
      <c r="L348" s="21" t="s">
        <v>13</v>
      </c>
      <c r="M348" s="21" t="s">
        <v>14</v>
      </c>
    </row>
    <row r="349" spans="1:13" x14ac:dyDescent="0.2">
      <c r="A349" s="4" t="s">
        <v>2283</v>
      </c>
      <c r="B349" s="9">
        <v>1992</v>
      </c>
      <c r="C349" s="9" t="s">
        <v>2284</v>
      </c>
      <c r="D349" s="9" t="s">
        <v>2285</v>
      </c>
      <c r="E349" s="10">
        <v>597.01</v>
      </c>
      <c r="F349" s="10">
        <v>946234.89548638999</v>
      </c>
      <c r="G349" s="18">
        <v>1026440.4062273039</v>
      </c>
      <c r="H349" s="19">
        <v>-7.813947137536334E-2</v>
      </c>
      <c r="I349" s="20">
        <v>-80205.510740913916</v>
      </c>
      <c r="J349" s="10">
        <v>1584.9565258310399</v>
      </c>
      <c r="K349" s="20">
        <v>1719.3018646711175</v>
      </c>
      <c r="L349" s="21" t="s">
        <v>27</v>
      </c>
      <c r="M349" s="21" t="s">
        <v>14</v>
      </c>
    </row>
    <row r="350" spans="1:13" x14ac:dyDescent="0.2">
      <c r="A350" s="4" t="s">
        <v>2286</v>
      </c>
      <c r="B350" s="9">
        <v>1995</v>
      </c>
      <c r="C350" s="9" t="s">
        <v>2287</v>
      </c>
      <c r="D350" s="9" t="s">
        <v>2288</v>
      </c>
      <c r="E350" s="10">
        <v>10144.35</v>
      </c>
      <c r="F350" s="10">
        <v>7778466.3309709504</v>
      </c>
      <c r="G350" s="18">
        <v>6171702.9474262241</v>
      </c>
      <c r="H350" s="19">
        <v>0.26034360325374889</v>
      </c>
      <c r="I350" s="20">
        <v>1606763.3835447263</v>
      </c>
      <c r="J350" s="10">
        <v>766.77818992552</v>
      </c>
      <c r="K350" s="20">
        <v>608.38821091802072</v>
      </c>
      <c r="L350" s="21" t="s">
        <v>27</v>
      </c>
      <c r="M350" s="21" t="s">
        <v>14</v>
      </c>
    </row>
    <row r="351" spans="1:13" x14ac:dyDescent="0.2">
      <c r="A351" s="4" t="s">
        <v>2304</v>
      </c>
      <c r="B351" s="9">
        <v>2001</v>
      </c>
      <c r="C351" s="9" t="s">
        <v>2305</v>
      </c>
      <c r="D351" s="9" t="s">
        <v>2306</v>
      </c>
      <c r="E351" s="10">
        <v>239.67</v>
      </c>
      <c r="F351" s="10">
        <v>625953.86598680995</v>
      </c>
      <c r="G351" s="18">
        <v>804981.41390056524</v>
      </c>
      <c r="H351" s="19">
        <v>-0.22239960429182107</v>
      </c>
      <c r="I351" s="20">
        <v>-179027.54791375529</v>
      </c>
      <c r="J351" s="10">
        <v>2611.7322401085198</v>
      </c>
      <c r="K351" s="20">
        <v>3358.7074473257617</v>
      </c>
      <c r="L351" s="21" t="s">
        <v>27</v>
      </c>
      <c r="M351" s="21" t="s">
        <v>89</v>
      </c>
    </row>
    <row r="352" spans="1:13" x14ac:dyDescent="0.2">
      <c r="A352" s="4" t="s">
        <v>2307</v>
      </c>
      <c r="B352" s="9">
        <v>2002</v>
      </c>
      <c r="C352" s="9" t="s">
        <v>2308</v>
      </c>
      <c r="D352" s="9" t="s">
        <v>2309</v>
      </c>
      <c r="E352" s="10">
        <v>303.56</v>
      </c>
      <c r="F352" s="10">
        <v>1009304.25404016</v>
      </c>
      <c r="G352" s="18">
        <v>1204646.4085390782</v>
      </c>
      <c r="H352" s="19">
        <v>-0.16215725470498521</v>
      </c>
      <c r="I352" s="20">
        <v>-195342.15449891821</v>
      </c>
      <c r="J352" s="10">
        <v>3324.8921268947201</v>
      </c>
      <c r="K352" s="20">
        <v>3968.3963912869885</v>
      </c>
      <c r="L352" s="21" t="s">
        <v>27</v>
      </c>
      <c r="M352" s="21" t="s">
        <v>89</v>
      </c>
    </row>
    <row r="353" spans="1:13" x14ac:dyDescent="0.2">
      <c r="A353" s="4" t="s">
        <v>2313</v>
      </c>
      <c r="B353" s="9">
        <v>2004</v>
      </c>
      <c r="C353" s="9" t="s">
        <v>2314</v>
      </c>
      <c r="D353" s="9" t="s">
        <v>2315</v>
      </c>
      <c r="E353" s="10">
        <v>3062.21</v>
      </c>
      <c r="F353" s="10">
        <v>5816617.9058096102</v>
      </c>
      <c r="G353" s="18">
        <v>5387118.1262878692</v>
      </c>
      <c r="H353" s="19">
        <v>7.9727187979390587E-2</v>
      </c>
      <c r="I353" s="20">
        <v>429499.77952174097</v>
      </c>
      <c r="J353" s="10">
        <v>1899.48367545322</v>
      </c>
      <c r="K353" s="20">
        <v>1759.2255679028772</v>
      </c>
      <c r="L353" s="21" t="s">
        <v>27</v>
      </c>
      <c r="M353" s="21" t="s">
        <v>71</v>
      </c>
    </row>
    <row r="354" spans="1:13" x14ac:dyDescent="0.2">
      <c r="A354" s="4" t="s">
        <v>2316</v>
      </c>
      <c r="B354" s="9">
        <v>2005</v>
      </c>
      <c r="C354" s="9" t="s">
        <v>2317</v>
      </c>
      <c r="D354" s="9" t="s">
        <v>2318</v>
      </c>
      <c r="E354" s="10">
        <v>1140.3800000000001</v>
      </c>
      <c r="F354" s="10">
        <v>3140382.03300909</v>
      </c>
      <c r="G354" s="18">
        <v>3539968.2296281857</v>
      </c>
      <c r="H354" s="19">
        <v>-0.11287846972035254</v>
      </c>
      <c r="I354" s="20">
        <v>-399586.19661909575</v>
      </c>
      <c r="J354" s="10">
        <v>2753.80314720452</v>
      </c>
      <c r="K354" s="20">
        <v>3104.2005556289882</v>
      </c>
      <c r="L354" s="21" t="s">
        <v>88</v>
      </c>
      <c r="M354" s="21" t="s">
        <v>71</v>
      </c>
    </row>
    <row r="355" spans="1:13" x14ac:dyDescent="0.2">
      <c r="A355" s="4" t="s">
        <v>2319</v>
      </c>
      <c r="B355" s="9">
        <v>2006</v>
      </c>
      <c r="C355" s="9" t="s">
        <v>2320</v>
      </c>
      <c r="D355" s="9" t="s">
        <v>2321</v>
      </c>
      <c r="E355" s="10">
        <v>412.91</v>
      </c>
      <c r="F355" s="10">
        <v>1868579.88141104</v>
      </c>
      <c r="G355" s="18">
        <v>1934142.8989515472</v>
      </c>
      <c r="H355" s="19">
        <v>-3.3897711268410534E-2</v>
      </c>
      <c r="I355" s="20">
        <v>-65563.017540507251</v>
      </c>
      <c r="J355" s="10">
        <v>4525.3926555691096</v>
      </c>
      <c r="K355" s="20">
        <v>4684.1754836442497</v>
      </c>
      <c r="L355" s="21" t="s">
        <v>27</v>
      </c>
      <c r="M355" s="21" t="s">
        <v>71</v>
      </c>
    </row>
    <row r="356" spans="1:13" x14ac:dyDescent="0.2">
      <c r="A356" s="4" t="s">
        <v>2337</v>
      </c>
      <c r="B356" s="9">
        <v>2013</v>
      </c>
      <c r="C356" s="9" t="s">
        <v>2287</v>
      </c>
      <c r="D356" s="9" t="s">
        <v>2288</v>
      </c>
      <c r="E356" s="10">
        <v>1536.87</v>
      </c>
      <c r="F356" s="10">
        <v>1715064.4249925599</v>
      </c>
      <c r="G356" s="18">
        <v>1177628.6485478918</v>
      </c>
      <c r="H356" s="19">
        <v>0.45637118042887526</v>
      </c>
      <c r="I356" s="20">
        <v>537435.77644466818</v>
      </c>
      <c r="J356" s="10">
        <v>1115.9463227160099</v>
      </c>
      <c r="K356" s="20">
        <v>766.25130853480891</v>
      </c>
      <c r="L356" s="21" t="s">
        <v>88</v>
      </c>
      <c r="M356" s="21" t="s">
        <v>297</v>
      </c>
    </row>
    <row r="357" spans="1:13" x14ac:dyDescent="0.2">
      <c r="A357" s="4" t="s">
        <v>2338</v>
      </c>
      <c r="B357" s="9">
        <v>2014</v>
      </c>
      <c r="C357" s="9" t="s">
        <v>2281</v>
      </c>
      <c r="D357" s="9" t="s">
        <v>2282</v>
      </c>
      <c r="E357" s="10">
        <v>2304.89</v>
      </c>
      <c r="F357" s="10">
        <v>2645138.1011064802</v>
      </c>
      <c r="G357" s="18">
        <v>2293642.6636390453</v>
      </c>
      <c r="H357" s="19">
        <v>0.15324768894460267</v>
      </c>
      <c r="I357" s="20">
        <v>351495.43746743491</v>
      </c>
      <c r="J357" s="10">
        <v>1147.6201038255499</v>
      </c>
      <c r="K357" s="20">
        <v>995.12022857448528</v>
      </c>
      <c r="L357" s="21" t="s">
        <v>27</v>
      </c>
      <c r="M357" s="21" t="s">
        <v>71</v>
      </c>
    </row>
    <row r="358" spans="1:13" x14ac:dyDescent="0.2">
      <c r="A358" s="4" t="s">
        <v>2339</v>
      </c>
      <c r="B358" s="9">
        <v>2015</v>
      </c>
      <c r="C358" s="9" t="s">
        <v>2340</v>
      </c>
      <c r="D358" s="9" t="s">
        <v>2341</v>
      </c>
      <c r="E358" s="10">
        <v>7652.37</v>
      </c>
      <c r="F358" s="10">
        <v>11086940.7276648</v>
      </c>
      <c r="G358" s="18">
        <v>13121266.703080667</v>
      </c>
      <c r="H358" s="19">
        <v>-0.15504036473385419</v>
      </c>
      <c r="I358" s="20">
        <v>-2034325.9754158668</v>
      </c>
      <c r="J358" s="10">
        <v>1448.82444623886</v>
      </c>
      <c r="K358" s="20">
        <v>1714.6670512639441</v>
      </c>
      <c r="L358" s="21" t="s">
        <v>13</v>
      </c>
      <c r="M358" s="21" t="s">
        <v>14</v>
      </c>
    </row>
    <row r="359" spans="1:13" x14ac:dyDescent="0.2">
      <c r="A359" s="4" t="s">
        <v>2342</v>
      </c>
      <c r="B359" s="9">
        <v>2016</v>
      </c>
      <c r="C359" s="9" t="s">
        <v>2343</v>
      </c>
      <c r="D359" s="9" t="s">
        <v>2344</v>
      </c>
      <c r="E359" s="10">
        <v>3759.03</v>
      </c>
      <c r="F359" s="10">
        <v>8681326.9207214396</v>
      </c>
      <c r="G359" s="18">
        <v>9721713.7143023014</v>
      </c>
      <c r="H359" s="19">
        <v>-0.10701681042615829</v>
      </c>
      <c r="I359" s="20">
        <v>-1040386.7935808618</v>
      </c>
      <c r="J359" s="10">
        <v>2309.4593341158302</v>
      </c>
      <c r="K359" s="20">
        <v>2586.2293502053194</v>
      </c>
      <c r="L359" s="21" t="s">
        <v>13</v>
      </c>
      <c r="M359" s="21" t="s">
        <v>14</v>
      </c>
    </row>
    <row r="360" spans="1:13" x14ac:dyDescent="0.2">
      <c r="A360" s="4" t="s">
        <v>2345</v>
      </c>
      <c r="B360" s="9">
        <v>2017</v>
      </c>
      <c r="C360" s="9" t="s">
        <v>2346</v>
      </c>
      <c r="D360" s="9" t="s">
        <v>2347</v>
      </c>
      <c r="E360" s="10">
        <v>465.89</v>
      </c>
      <c r="F360" s="10">
        <v>1513343.71714012</v>
      </c>
      <c r="G360" s="18">
        <v>1788005.587356997</v>
      </c>
      <c r="H360" s="19">
        <v>-0.15361354134406158</v>
      </c>
      <c r="I360" s="20">
        <v>-274661.87021687697</v>
      </c>
      <c r="J360" s="10">
        <v>3248.28546897362</v>
      </c>
      <c r="K360" s="20">
        <v>3837.8277862950417</v>
      </c>
      <c r="L360" s="21" t="s">
        <v>27</v>
      </c>
      <c r="M360" s="21" t="s">
        <v>14</v>
      </c>
    </row>
    <row r="361" spans="1:13" x14ac:dyDescent="0.2">
      <c r="A361" s="4" t="s">
        <v>2351</v>
      </c>
      <c r="B361" s="9">
        <v>2019</v>
      </c>
      <c r="C361" s="9" t="s">
        <v>2352</v>
      </c>
      <c r="D361" s="9" t="s">
        <v>2353</v>
      </c>
      <c r="E361" s="10">
        <v>3867.84</v>
      </c>
      <c r="F361" s="10">
        <v>5575493.0122267203</v>
      </c>
      <c r="G361" s="18">
        <v>4046379.8829870005</v>
      </c>
      <c r="H361" s="19">
        <v>0.37789658249065411</v>
      </c>
      <c r="I361" s="20">
        <v>1529113.1292397198</v>
      </c>
      <c r="J361" s="10">
        <v>1441.5004271703899</v>
      </c>
      <c r="K361" s="20">
        <v>1046.1601004661518</v>
      </c>
      <c r="L361" s="21" t="s">
        <v>27</v>
      </c>
      <c r="M361" s="21" t="s">
        <v>14</v>
      </c>
    </row>
    <row r="362" spans="1:13" x14ac:dyDescent="0.2">
      <c r="A362" s="4" t="s">
        <v>2354</v>
      </c>
      <c r="B362" s="9">
        <v>2020</v>
      </c>
      <c r="C362" s="9" t="s">
        <v>2355</v>
      </c>
      <c r="D362" s="9" t="s">
        <v>2356</v>
      </c>
      <c r="E362" s="10">
        <v>9920.18</v>
      </c>
      <c r="F362" s="10">
        <v>8907529.9955135696</v>
      </c>
      <c r="G362" s="18">
        <v>11337754.185805509</v>
      </c>
      <c r="H362" s="19">
        <v>-0.21434793438496813</v>
      </c>
      <c r="I362" s="20">
        <v>-2430224.1902919393</v>
      </c>
      <c r="J362" s="10">
        <v>897.920198576394</v>
      </c>
      <c r="K362" s="20">
        <v>1142.8980306612893</v>
      </c>
      <c r="L362" s="21" t="s">
        <v>13</v>
      </c>
      <c r="M362" s="21" t="s">
        <v>14</v>
      </c>
    </row>
    <row r="363" spans="1:13" x14ac:dyDescent="0.2">
      <c r="A363" s="4" t="s">
        <v>2357</v>
      </c>
      <c r="B363" s="9">
        <v>2021</v>
      </c>
      <c r="C363" s="9" t="s">
        <v>2358</v>
      </c>
      <c r="D363" s="9" t="s">
        <v>2359</v>
      </c>
      <c r="E363" s="10">
        <v>1073.49</v>
      </c>
      <c r="F363" s="10">
        <v>2040116.5430948699</v>
      </c>
      <c r="G363" s="18">
        <v>2198446.1259421245</v>
      </c>
      <c r="H363" s="19">
        <v>-7.201885958401677E-2</v>
      </c>
      <c r="I363" s="20">
        <v>-158329.58284725458</v>
      </c>
      <c r="J363" s="10">
        <v>1900.4523033236201</v>
      </c>
      <c r="K363" s="20">
        <v>2047.9428089149637</v>
      </c>
      <c r="L363" s="21" t="s">
        <v>13</v>
      </c>
      <c r="M363" s="21" t="s">
        <v>14</v>
      </c>
    </row>
    <row r="364" spans="1:13" x14ac:dyDescent="0.2">
      <c r="A364" s="4" t="s">
        <v>2366</v>
      </c>
      <c r="B364" s="9">
        <v>2024</v>
      </c>
      <c r="C364" s="9" t="s">
        <v>2367</v>
      </c>
      <c r="D364" s="9" t="s">
        <v>2368</v>
      </c>
      <c r="E364" s="10">
        <v>18081.830000000002</v>
      </c>
      <c r="F364" s="10">
        <v>16092161.405100601</v>
      </c>
      <c r="G364" s="18">
        <v>13979860.289687153</v>
      </c>
      <c r="H364" s="19">
        <v>0.15109601037799153</v>
      </c>
      <c r="I364" s="20">
        <v>2112301.1154134478</v>
      </c>
      <c r="J364" s="10">
        <v>889.96309583159405</v>
      </c>
      <c r="K364" s="20">
        <v>773.14410597197025</v>
      </c>
      <c r="L364" s="21" t="s">
        <v>13</v>
      </c>
      <c r="M364" s="21" t="s">
        <v>14</v>
      </c>
    </row>
    <row r="365" spans="1:13" x14ac:dyDescent="0.2">
      <c r="A365" s="4" t="s">
        <v>2369</v>
      </c>
      <c r="B365" s="9">
        <v>2119</v>
      </c>
      <c r="C365" s="9" t="s">
        <v>2370</v>
      </c>
      <c r="D365" s="9" t="s">
        <v>2371</v>
      </c>
      <c r="E365" s="10">
        <v>413422.21</v>
      </c>
      <c r="F365" s="10">
        <v>190578402.77100199</v>
      </c>
      <c r="G365" s="18">
        <v>168059296.72236735</v>
      </c>
      <c r="H365" s="19">
        <v>0.13399500347687354</v>
      </c>
      <c r="I365" s="20">
        <v>22519106.048634648</v>
      </c>
      <c r="J365" s="10">
        <v>460.97765954809699</v>
      </c>
      <c r="K365" s="20">
        <v>406.50766373283943</v>
      </c>
      <c r="L365" s="21" t="s">
        <v>27</v>
      </c>
      <c r="M365" s="21" t="s">
        <v>14</v>
      </c>
    </row>
    <row r="366" spans="1:13" x14ac:dyDescent="0.2">
      <c r="A366" s="4" t="s">
        <v>2372</v>
      </c>
      <c r="B366" s="9">
        <v>2120</v>
      </c>
      <c r="C366" s="9" t="s">
        <v>2373</v>
      </c>
      <c r="D366" s="9" t="s">
        <v>2374</v>
      </c>
      <c r="E366" s="10">
        <v>5279.99</v>
      </c>
      <c r="F366" s="10">
        <v>1813629.63924504</v>
      </c>
      <c r="G366" s="18">
        <v>1736444.9615253492</v>
      </c>
      <c r="H366" s="19">
        <v>4.4449826760930206E-2</v>
      </c>
      <c r="I366" s="20">
        <v>77184.677719690837</v>
      </c>
      <c r="J366" s="10">
        <v>343.49111252957698</v>
      </c>
      <c r="K366" s="20">
        <v>328.87277466914696</v>
      </c>
      <c r="L366" s="21" t="s">
        <v>13</v>
      </c>
      <c r="M366" s="21" t="s">
        <v>14</v>
      </c>
    </row>
    <row r="367" spans="1:13" x14ac:dyDescent="0.2">
      <c r="A367" s="4" t="s">
        <v>2375</v>
      </c>
      <c r="B367" s="9">
        <v>2121</v>
      </c>
      <c r="C367" s="9" t="s">
        <v>2376</v>
      </c>
      <c r="D367" s="9" t="s">
        <v>2377</v>
      </c>
      <c r="E367" s="10">
        <v>784347.71</v>
      </c>
      <c r="F367" s="10">
        <v>279708454.030092</v>
      </c>
      <c r="G367" s="18">
        <v>272323055.59567255</v>
      </c>
      <c r="H367" s="19">
        <v>2.7119989595685658E-2</v>
      </c>
      <c r="I367" s="20">
        <v>7385398.4344194531</v>
      </c>
      <c r="J367" s="10">
        <v>356.61282676543101</v>
      </c>
      <c r="K367" s="20">
        <v>347.19685175809661</v>
      </c>
      <c r="L367" s="21" t="s">
        <v>13</v>
      </c>
      <c r="M367" s="21" t="s">
        <v>14</v>
      </c>
    </row>
    <row r="368" spans="1:13" x14ac:dyDescent="0.2">
      <c r="A368" s="4" t="s">
        <v>2378</v>
      </c>
      <c r="B368" s="9">
        <v>2122</v>
      </c>
      <c r="C368" s="9" t="s">
        <v>2379</v>
      </c>
      <c r="D368" s="9" t="s">
        <v>2380</v>
      </c>
      <c r="E368" s="10">
        <v>15314.42</v>
      </c>
      <c r="F368" s="10">
        <v>3766034.9936390198</v>
      </c>
      <c r="G368" s="18">
        <v>4537010.5005311305</v>
      </c>
      <c r="H368" s="19">
        <v>-0.16993028929552811</v>
      </c>
      <c r="I368" s="20">
        <v>-770975.50689211069</v>
      </c>
      <c r="J368" s="10">
        <v>245.91430779872999</v>
      </c>
      <c r="K368" s="20">
        <v>296.25741624763657</v>
      </c>
      <c r="L368" s="21" t="s">
        <v>13</v>
      </c>
      <c r="M368" s="21" t="s">
        <v>71</v>
      </c>
    </row>
    <row r="369" spans="1:13" x14ac:dyDescent="0.2">
      <c r="A369" s="4" t="s">
        <v>2381</v>
      </c>
      <c r="B369" s="9">
        <v>2123</v>
      </c>
      <c r="C369" s="9" t="s">
        <v>2382</v>
      </c>
      <c r="D369" s="9" t="s">
        <v>2383</v>
      </c>
      <c r="E369" s="10">
        <v>4319.71</v>
      </c>
      <c r="F369" s="10">
        <v>1800371.35889239</v>
      </c>
      <c r="G369" s="18">
        <v>1820580.4793305891</v>
      </c>
      <c r="H369" s="19">
        <v>-1.1100371924030987E-2</v>
      </c>
      <c r="I369" s="20">
        <v>-20209.120438199025</v>
      </c>
      <c r="J369" s="10">
        <v>416.78060770106998</v>
      </c>
      <c r="K369" s="20">
        <v>421.4589588955252</v>
      </c>
      <c r="L369" s="21" t="s">
        <v>13</v>
      </c>
      <c r="M369" s="21" t="s">
        <v>71</v>
      </c>
    </row>
    <row r="370" spans="1:13" x14ac:dyDescent="0.2">
      <c r="A370" s="4" t="s">
        <v>2384</v>
      </c>
      <c r="B370" s="9">
        <v>2124</v>
      </c>
      <c r="C370" s="9" t="s">
        <v>2385</v>
      </c>
      <c r="D370" s="9" t="s">
        <v>2386</v>
      </c>
      <c r="E370" s="10">
        <v>285.58</v>
      </c>
      <c r="F370" s="10">
        <v>175044.27238698001</v>
      </c>
      <c r="G370" s="18">
        <v>349533.75028996466</v>
      </c>
      <c r="H370" s="19">
        <v>-0.49920637923585998</v>
      </c>
      <c r="I370" s="20">
        <v>-174489.47790298465</v>
      </c>
      <c r="J370" s="10">
        <v>612.94303658162403</v>
      </c>
      <c r="K370" s="20">
        <v>1223.9433794031959</v>
      </c>
      <c r="L370" s="21" t="s">
        <v>27</v>
      </c>
      <c r="M370" s="21" t="s">
        <v>84</v>
      </c>
    </row>
    <row r="371" spans="1:13" x14ac:dyDescent="0.2">
      <c r="A371" s="4" t="s">
        <v>2396</v>
      </c>
      <c r="B371" s="9">
        <v>2128</v>
      </c>
      <c r="C371" s="9" t="s">
        <v>2397</v>
      </c>
      <c r="D371" s="9" t="s">
        <v>2398</v>
      </c>
      <c r="E371" s="10">
        <v>580.69000000000005</v>
      </c>
      <c r="F371" s="10">
        <v>174185.93926273999</v>
      </c>
      <c r="G371" s="18">
        <v>273660.68202829984</v>
      </c>
      <c r="H371" s="19">
        <v>-0.36349665588889035</v>
      </c>
      <c r="I371" s="20">
        <v>-99474.742765559844</v>
      </c>
      <c r="J371" s="10">
        <v>299.96373153100598</v>
      </c>
      <c r="K371" s="20">
        <v>471.2681155664809</v>
      </c>
      <c r="L371" s="21" t="s">
        <v>27</v>
      </c>
      <c r="M371" s="21" t="s">
        <v>89</v>
      </c>
    </row>
    <row r="372" spans="1:13" x14ac:dyDescent="0.2">
      <c r="A372" s="4" t="s">
        <v>2399</v>
      </c>
      <c r="B372" s="9">
        <v>2129</v>
      </c>
      <c r="C372" s="9" t="s">
        <v>2400</v>
      </c>
      <c r="D372" s="9" t="s">
        <v>2401</v>
      </c>
      <c r="E372" s="10">
        <v>15364.38</v>
      </c>
      <c r="F372" s="10">
        <v>12914288.5672138</v>
      </c>
      <c r="G372" s="18">
        <v>15083516.468551211</v>
      </c>
      <c r="H372" s="19">
        <v>-0.14381446832111286</v>
      </c>
      <c r="I372" s="20">
        <v>-2169227.9013374113</v>
      </c>
      <c r="J372" s="10">
        <v>840.53431164900701</v>
      </c>
      <c r="K372" s="20">
        <v>981.71982654368173</v>
      </c>
      <c r="L372" s="21" t="s">
        <v>13</v>
      </c>
      <c r="M372" s="21" t="s">
        <v>14</v>
      </c>
    </row>
    <row r="373" spans="1:13" x14ac:dyDescent="0.2">
      <c r="A373" s="4" t="s">
        <v>2402</v>
      </c>
      <c r="B373" s="9">
        <v>2130</v>
      </c>
      <c r="C373" s="9" t="s">
        <v>2403</v>
      </c>
      <c r="D373" s="9" t="s">
        <v>2404</v>
      </c>
      <c r="E373" s="10">
        <v>5299.86</v>
      </c>
      <c r="F373" s="10">
        <v>7929284.1476201797</v>
      </c>
      <c r="G373" s="18">
        <v>9600612.0703762956</v>
      </c>
      <c r="H373" s="19">
        <v>-0.17408555938982082</v>
      </c>
      <c r="I373" s="20">
        <v>-1671327.9227561159</v>
      </c>
      <c r="J373" s="10">
        <v>1496.1308690456301</v>
      </c>
      <c r="K373" s="20">
        <v>1811.4840902167787</v>
      </c>
      <c r="L373" s="21" t="s">
        <v>13</v>
      </c>
      <c r="M373" s="21" t="s">
        <v>71</v>
      </c>
    </row>
    <row r="374" spans="1:13" x14ac:dyDescent="0.2">
      <c r="A374" s="4" t="s">
        <v>2405</v>
      </c>
      <c r="B374" s="9">
        <v>2131</v>
      </c>
      <c r="C374" s="9" t="s">
        <v>2406</v>
      </c>
      <c r="D374" s="9" t="s">
        <v>2407</v>
      </c>
      <c r="E374" s="10">
        <v>2138.56</v>
      </c>
      <c r="F374" s="10">
        <v>5084769.3101730002</v>
      </c>
      <c r="G374" s="18">
        <v>6050849.2428433867</v>
      </c>
      <c r="H374" s="19">
        <v>-0.15966022187927006</v>
      </c>
      <c r="I374" s="20">
        <v>-966079.93267038651</v>
      </c>
      <c r="J374" s="10">
        <v>2377.6603462951698</v>
      </c>
      <c r="K374" s="20">
        <v>2829.4035439002819</v>
      </c>
      <c r="L374" s="21" t="s">
        <v>13</v>
      </c>
      <c r="M374" s="21" t="s">
        <v>71</v>
      </c>
    </row>
    <row r="375" spans="1:13" x14ac:dyDescent="0.2">
      <c r="A375" s="4" t="s">
        <v>2408</v>
      </c>
      <c r="B375" s="9">
        <v>2132</v>
      </c>
      <c r="C375" s="9" t="s">
        <v>2409</v>
      </c>
      <c r="D375" s="9" t="s">
        <v>2410</v>
      </c>
      <c r="E375" s="10">
        <v>513.42999999999995</v>
      </c>
      <c r="F375" s="10">
        <v>2013482.6016291999</v>
      </c>
      <c r="G375" s="18">
        <v>2161145.103114136</v>
      </c>
      <c r="H375" s="19">
        <v>-6.8326046812942104E-2</v>
      </c>
      <c r="I375" s="20">
        <v>-147662.5014849361</v>
      </c>
      <c r="J375" s="10">
        <v>3921.6302156656202</v>
      </c>
      <c r="K375" s="20">
        <v>4209.2302808837358</v>
      </c>
      <c r="L375" s="21" t="s">
        <v>27</v>
      </c>
      <c r="M375" s="21" t="s">
        <v>14</v>
      </c>
    </row>
    <row r="376" spans="1:13" x14ac:dyDescent="0.2">
      <c r="A376" s="4" t="s">
        <v>2411</v>
      </c>
      <c r="B376" s="9">
        <v>2133</v>
      </c>
      <c r="C376" s="9" t="s">
        <v>2412</v>
      </c>
      <c r="D376" s="9" t="s">
        <v>2413</v>
      </c>
      <c r="E376" s="10">
        <v>18283.64</v>
      </c>
      <c r="F376" s="10">
        <v>7380067.6332630003</v>
      </c>
      <c r="G376" s="18">
        <v>8210997.3719549691</v>
      </c>
      <c r="H376" s="19">
        <v>-0.10119717508740868</v>
      </c>
      <c r="I376" s="20">
        <v>-830929.73869196884</v>
      </c>
      <c r="J376" s="10">
        <v>403.64323697376398</v>
      </c>
      <c r="K376" s="20">
        <v>449.08986241005454</v>
      </c>
      <c r="L376" s="21" t="s">
        <v>13</v>
      </c>
      <c r="M376" s="21" t="s">
        <v>14</v>
      </c>
    </row>
    <row r="377" spans="1:13" x14ac:dyDescent="0.2">
      <c r="A377" s="4" t="s">
        <v>2414</v>
      </c>
      <c r="B377" s="9">
        <v>2134</v>
      </c>
      <c r="C377" s="9" t="s">
        <v>2415</v>
      </c>
      <c r="D377" s="9" t="s">
        <v>2416</v>
      </c>
      <c r="E377" s="10">
        <v>2782.4</v>
      </c>
      <c r="F377" s="10">
        <v>2700533.57079212</v>
      </c>
      <c r="G377" s="18">
        <v>3156892.1146726371</v>
      </c>
      <c r="H377" s="19">
        <v>-0.14455943608571536</v>
      </c>
      <c r="I377" s="20">
        <v>-456358.54388051713</v>
      </c>
      <c r="J377" s="10">
        <v>970.57704528181398</v>
      </c>
      <c r="K377" s="20">
        <v>1134.593198200344</v>
      </c>
      <c r="L377" s="21" t="s">
        <v>13</v>
      </c>
      <c r="M377" s="21" t="s">
        <v>14</v>
      </c>
    </row>
    <row r="378" spans="1:13" x14ac:dyDescent="0.2">
      <c r="A378" s="4" t="s">
        <v>2417</v>
      </c>
      <c r="B378" s="9">
        <v>2135</v>
      </c>
      <c r="C378" s="9" t="s">
        <v>2418</v>
      </c>
      <c r="D378" s="9" t="s">
        <v>2419</v>
      </c>
      <c r="E378" s="10">
        <v>2698.37</v>
      </c>
      <c r="F378" s="10">
        <v>5649507.58915383</v>
      </c>
      <c r="G378" s="18">
        <v>6153283.8059264272</v>
      </c>
      <c r="H378" s="19">
        <v>-8.1871116734027416E-2</v>
      </c>
      <c r="I378" s="20">
        <v>-503776.21677259728</v>
      </c>
      <c r="J378" s="10">
        <v>2093.6741770601602</v>
      </c>
      <c r="K378" s="20">
        <v>2280.3706704145197</v>
      </c>
      <c r="L378" s="21" t="s">
        <v>13</v>
      </c>
      <c r="M378" s="21" t="s">
        <v>71</v>
      </c>
    </row>
    <row r="379" spans="1:13" x14ac:dyDescent="0.2">
      <c r="A379" s="4" t="s">
        <v>2420</v>
      </c>
      <c r="B379" s="9">
        <v>2136</v>
      </c>
      <c r="C379" s="9" t="s">
        <v>2421</v>
      </c>
      <c r="D379" s="9" t="s">
        <v>2422</v>
      </c>
      <c r="E379" s="10">
        <v>763.42</v>
      </c>
      <c r="F379" s="10">
        <v>2013096.33232058</v>
      </c>
      <c r="G379" s="18">
        <v>2529291.0708922353</v>
      </c>
      <c r="H379" s="19">
        <v>-0.20408672790259766</v>
      </c>
      <c r="I379" s="20">
        <v>-516194.73857165524</v>
      </c>
      <c r="J379" s="10">
        <v>2636.9447123740301</v>
      </c>
      <c r="K379" s="20">
        <v>3313.1055918003663</v>
      </c>
      <c r="L379" s="21" t="s">
        <v>27</v>
      </c>
      <c r="M379" s="21" t="s">
        <v>71</v>
      </c>
    </row>
    <row r="380" spans="1:13" x14ac:dyDescent="0.2">
      <c r="A380" s="4" t="s">
        <v>2426</v>
      </c>
      <c r="B380" s="9">
        <v>2138</v>
      </c>
      <c r="C380" s="9" t="s">
        <v>2427</v>
      </c>
      <c r="D380" s="9" t="s">
        <v>2428</v>
      </c>
      <c r="E380" s="10">
        <v>2947.67</v>
      </c>
      <c r="F380" s="10">
        <v>2042662.94229031</v>
      </c>
      <c r="G380" s="18">
        <v>2817834.1234148373</v>
      </c>
      <c r="H380" s="19">
        <v>-0.27509468165043194</v>
      </c>
      <c r="I380" s="20">
        <v>-775171.18112452724</v>
      </c>
      <c r="J380" s="10">
        <v>692.97544918200094</v>
      </c>
      <c r="K380" s="20">
        <v>955.95304881986021</v>
      </c>
      <c r="L380" s="21" t="s">
        <v>13</v>
      </c>
      <c r="M380" s="21" t="s">
        <v>14</v>
      </c>
    </row>
    <row r="381" spans="1:13" x14ac:dyDescent="0.2">
      <c r="A381" s="4" t="s">
        <v>2429</v>
      </c>
      <c r="B381" s="9">
        <v>2139</v>
      </c>
      <c r="C381" s="9" t="s">
        <v>2430</v>
      </c>
      <c r="D381" s="9" t="s">
        <v>2431</v>
      </c>
      <c r="E381" s="10">
        <v>1706.12</v>
      </c>
      <c r="F381" s="10">
        <v>3997406.8534452599</v>
      </c>
      <c r="G381" s="18">
        <v>3868441.1319631143</v>
      </c>
      <c r="H381" s="19">
        <v>3.3337904619138201E-2</v>
      </c>
      <c r="I381" s="20">
        <v>128965.7214821456</v>
      </c>
      <c r="J381" s="10">
        <v>2342.9810643127398</v>
      </c>
      <c r="K381" s="20">
        <v>2267.3909994391452</v>
      </c>
      <c r="L381" s="21" t="s">
        <v>13</v>
      </c>
      <c r="M381" s="21" t="s">
        <v>14</v>
      </c>
    </row>
    <row r="382" spans="1:13" x14ac:dyDescent="0.2">
      <c r="A382" s="4" t="s">
        <v>2432</v>
      </c>
      <c r="B382" s="9">
        <v>2140</v>
      </c>
      <c r="C382" s="9" t="s">
        <v>2433</v>
      </c>
      <c r="D382" s="9" t="s">
        <v>2434</v>
      </c>
      <c r="E382" s="10">
        <v>1523.3</v>
      </c>
      <c r="F382" s="10">
        <v>4856870.6049426002</v>
      </c>
      <c r="G382" s="18">
        <v>5662137.7025700333</v>
      </c>
      <c r="H382" s="19">
        <v>-0.14221962444712852</v>
      </c>
      <c r="I382" s="20">
        <v>-805267.09762743302</v>
      </c>
      <c r="J382" s="10">
        <v>3188.38745154769</v>
      </c>
      <c r="K382" s="20">
        <v>3717.0207461235696</v>
      </c>
      <c r="L382" s="21" t="s">
        <v>13</v>
      </c>
      <c r="M382" s="21" t="s">
        <v>14</v>
      </c>
    </row>
    <row r="383" spans="1:13" x14ac:dyDescent="0.2">
      <c r="A383" s="4" t="s">
        <v>2435</v>
      </c>
      <c r="B383" s="9">
        <v>2141</v>
      </c>
      <c r="C383" s="9" t="s">
        <v>2436</v>
      </c>
      <c r="D383" s="9" t="s">
        <v>2437</v>
      </c>
      <c r="E383" s="10">
        <v>384.47</v>
      </c>
      <c r="F383" s="10">
        <v>1766567.2496642601</v>
      </c>
      <c r="G383" s="18">
        <v>2242681.8208330325</v>
      </c>
      <c r="H383" s="19">
        <v>-0.2122969771039219</v>
      </c>
      <c r="I383" s="20">
        <v>-476114.57116877241</v>
      </c>
      <c r="J383" s="10">
        <v>4594.81168794512</v>
      </c>
      <c r="K383" s="20">
        <v>5833.1776753271579</v>
      </c>
      <c r="L383" s="21" t="s">
        <v>27</v>
      </c>
      <c r="M383" s="21" t="s">
        <v>206</v>
      </c>
    </row>
    <row r="384" spans="1:13" x14ac:dyDescent="0.2">
      <c r="A384" s="4" t="s">
        <v>2438</v>
      </c>
      <c r="B384" s="9">
        <v>2142</v>
      </c>
      <c r="C384" s="9" t="s">
        <v>2439</v>
      </c>
      <c r="D384" s="9" t="s">
        <v>2440</v>
      </c>
      <c r="E384" s="10">
        <v>1611.18</v>
      </c>
      <c r="F384" s="10">
        <v>1093057.43783742</v>
      </c>
      <c r="G384" s="18">
        <v>719022.44725423795</v>
      </c>
      <c r="H384" s="19">
        <v>0.52019932341684849</v>
      </c>
      <c r="I384" s="20">
        <v>374034.99058318208</v>
      </c>
      <c r="J384" s="10">
        <v>678.42043585286501</v>
      </c>
      <c r="K384" s="20">
        <v>446.27071292731904</v>
      </c>
      <c r="L384" s="21" t="s">
        <v>13</v>
      </c>
      <c r="M384" s="21" t="s">
        <v>14</v>
      </c>
    </row>
    <row r="385" spans="1:13" x14ac:dyDescent="0.2">
      <c r="A385" s="4" t="s">
        <v>2441</v>
      </c>
      <c r="B385" s="9">
        <v>2143</v>
      </c>
      <c r="C385" s="9" t="s">
        <v>2442</v>
      </c>
      <c r="D385" s="9" t="s">
        <v>2443</v>
      </c>
      <c r="E385" s="10">
        <v>3864.19</v>
      </c>
      <c r="F385" s="10">
        <v>3679235.1116275499</v>
      </c>
      <c r="G385" s="18">
        <v>4070255.5193141131</v>
      </c>
      <c r="H385" s="19">
        <v>-9.6067778995961514E-2</v>
      </c>
      <c r="I385" s="20">
        <v>-391020.40768656321</v>
      </c>
      <c r="J385" s="10">
        <v>952.13618161310706</v>
      </c>
      <c r="K385" s="20">
        <v>1053.3269635587569</v>
      </c>
      <c r="L385" s="21" t="s">
        <v>13</v>
      </c>
      <c r="M385" s="21" t="s">
        <v>71</v>
      </c>
    </row>
    <row r="386" spans="1:13" x14ac:dyDescent="0.2">
      <c r="A386" s="4" t="s">
        <v>2444</v>
      </c>
      <c r="B386" s="9">
        <v>2144</v>
      </c>
      <c r="C386" s="9" t="s">
        <v>2445</v>
      </c>
      <c r="D386" s="9" t="s">
        <v>2446</v>
      </c>
      <c r="E386" s="10">
        <v>2613.0100000000002</v>
      </c>
      <c r="F386" s="10">
        <v>4282741.7852502698</v>
      </c>
      <c r="G386" s="18">
        <v>4690761.0447331127</v>
      </c>
      <c r="H386" s="19">
        <v>-8.6983595112136616E-2</v>
      </c>
      <c r="I386" s="20">
        <v>-408019.25948284287</v>
      </c>
      <c r="J386" s="10">
        <v>1639.0070398698299</v>
      </c>
      <c r="K386" s="20">
        <v>1795.1561780219411</v>
      </c>
      <c r="L386" s="21" t="s">
        <v>13</v>
      </c>
      <c r="M386" s="21" t="s">
        <v>71</v>
      </c>
    </row>
    <row r="387" spans="1:13" x14ac:dyDescent="0.2">
      <c r="A387" s="4" t="s">
        <v>2447</v>
      </c>
      <c r="B387" s="9">
        <v>2145</v>
      </c>
      <c r="C387" s="9" t="s">
        <v>2448</v>
      </c>
      <c r="D387" s="9" t="s">
        <v>2449</v>
      </c>
      <c r="E387" s="10">
        <v>1288.54</v>
      </c>
      <c r="F387" s="10">
        <v>3095420.6392287998</v>
      </c>
      <c r="G387" s="18">
        <v>3783199.388029607</v>
      </c>
      <c r="H387" s="19">
        <v>-0.18179817616195368</v>
      </c>
      <c r="I387" s="20">
        <v>-687778.74880080717</v>
      </c>
      <c r="J387" s="10">
        <v>2402.2697310357498</v>
      </c>
      <c r="K387" s="20">
        <v>2936.0356589858343</v>
      </c>
      <c r="L387" s="21" t="s">
        <v>27</v>
      </c>
      <c r="M387" s="21" t="s">
        <v>71</v>
      </c>
    </row>
    <row r="388" spans="1:13" x14ac:dyDescent="0.2">
      <c r="A388" s="4" t="s">
        <v>2450</v>
      </c>
      <c r="B388" s="9">
        <v>2146</v>
      </c>
      <c r="C388" s="9" t="s">
        <v>2451</v>
      </c>
      <c r="D388" s="9" t="s">
        <v>2452</v>
      </c>
      <c r="E388" s="10">
        <v>385.94</v>
      </c>
      <c r="F388" s="10">
        <v>1288137.79588704</v>
      </c>
      <c r="G388" s="18">
        <v>1769427.7634223048</v>
      </c>
      <c r="H388" s="19">
        <v>-0.27200317384213901</v>
      </c>
      <c r="I388" s="20">
        <v>-481289.96753526479</v>
      </c>
      <c r="J388" s="10">
        <v>3337.6633567058102</v>
      </c>
      <c r="K388" s="20">
        <v>4584.7224009491238</v>
      </c>
      <c r="L388" s="21" t="s">
        <v>27</v>
      </c>
      <c r="M388" s="21" t="s">
        <v>297</v>
      </c>
    </row>
    <row r="389" spans="1:13" x14ac:dyDescent="0.2">
      <c r="A389" s="4" t="s">
        <v>2453</v>
      </c>
      <c r="B389" s="9">
        <v>2147</v>
      </c>
      <c r="C389" s="9" t="s">
        <v>2454</v>
      </c>
      <c r="D389" s="9" t="s">
        <v>2455</v>
      </c>
      <c r="E389" s="10">
        <v>1872.54</v>
      </c>
      <c r="F389" s="10">
        <v>643850.76129149995</v>
      </c>
      <c r="G389" s="18">
        <v>667826.2463720449</v>
      </c>
      <c r="H389" s="19">
        <v>-3.5900782891945038E-2</v>
      </c>
      <c r="I389" s="20">
        <v>-23975.485080544953</v>
      </c>
      <c r="J389" s="10">
        <v>343.83818839196999</v>
      </c>
      <c r="K389" s="20">
        <v>356.6419122539678</v>
      </c>
      <c r="L389" s="21" t="s">
        <v>13</v>
      </c>
      <c r="M389" s="21" t="s">
        <v>71</v>
      </c>
    </row>
    <row r="390" spans="1:13" x14ac:dyDescent="0.2">
      <c r="A390" s="4" t="s">
        <v>2456</v>
      </c>
      <c r="B390" s="9">
        <v>2148</v>
      </c>
      <c r="C390" s="9" t="s">
        <v>2457</v>
      </c>
      <c r="D390" s="9" t="s">
        <v>2458</v>
      </c>
      <c r="E390" s="10">
        <v>1672.35</v>
      </c>
      <c r="F390" s="10">
        <v>1411673.4458085001</v>
      </c>
      <c r="G390" s="18">
        <v>1540571.2895319262</v>
      </c>
      <c r="H390" s="19">
        <v>-8.3668860116553945E-2</v>
      </c>
      <c r="I390" s="20">
        <v>-128897.84372342611</v>
      </c>
      <c r="J390" s="10">
        <v>844.12559919185605</v>
      </c>
      <c r="K390" s="20">
        <v>921.20147668366451</v>
      </c>
      <c r="L390" s="21" t="s">
        <v>13</v>
      </c>
      <c r="M390" s="21" t="s">
        <v>297</v>
      </c>
    </row>
    <row r="391" spans="1:13" x14ac:dyDescent="0.2">
      <c r="A391" s="4" t="s">
        <v>2459</v>
      </c>
      <c r="B391" s="9">
        <v>2149</v>
      </c>
      <c r="C391" s="9" t="s">
        <v>2460</v>
      </c>
      <c r="D391" s="9" t="s">
        <v>2461</v>
      </c>
      <c r="E391" s="10">
        <v>571.37</v>
      </c>
      <c r="F391" s="10">
        <v>970248.76996996999</v>
      </c>
      <c r="G391" s="18">
        <v>1133820.0721837275</v>
      </c>
      <c r="H391" s="19">
        <v>-0.14426566103978236</v>
      </c>
      <c r="I391" s="20">
        <v>-163571.30221375753</v>
      </c>
      <c r="J391" s="10">
        <v>1698.1094036613199</v>
      </c>
      <c r="K391" s="20">
        <v>1984.3885261454532</v>
      </c>
      <c r="L391" s="21" t="s">
        <v>27</v>
      </c>
      <c r="M391" s="21" t="s">
        <v>14</v>
      </c>
    </row>
    <row r="392" spans="1:13" x14ac:dyDescent="0.2">
      <c r="A392" s="4" t="s">
        <v>2462</v>
      </c>
      <c r="B392" s="9">
        <v>2150</v>
      </c>
      <c r="C392" s="9" t="s">
        <v>2463</v>
      </c>
      <c r="D392" s="9" t="s">
        <v>2464</v>
      </c>
      <c r="E392" s="10">
        <v>291.82</v>
      </c>
      <c r="F392" s="10">
        <v>645831.37477523996</v>
      </c>
      <c r="G392" s="18">
        <v>744589.38306880591</v>
      </c>
      <c r="H392" s="19">
        <v>-0.13263418810316138</v>
      </c>
      <c r="I392" s="20">
        <v>-98758.008293565945</v>
      </c>
      <c r="J392" s="10">
        <v>2213.1155327778802</v>
      </c>
      <c r="K392" s="20">
        <v>2551.5365056158107</v>
      </c>
      <c r="L392" s="21" t="s">
        <v>27</v>
      </c>
      <c r="M392" s="21" t="s">
        <v>71</v>
      </c>
    </row>
    <row r="393" spans="1:13" x14ac:dyDescent="0.2">
      <c r="A393" s="4" t="s">
        <v>2468</v>
      </c>
      <c r="B393" s="9">
        <v>2152</v>
      </c>
      <c r="C393" s="9" t="s">
        <v>2469</v>
      </c>
      <c r="D393" s="9" t="s">
        <v>2470</v>
      </c>
      <c r="E393" s="10">
        <v>489.65</v>
      </c>
      <c r="F393" s="10">
        <v>88639.625107739994</v>
      </c>
      <c r="G393" s="18">
        <v>115067.00226427727</v>
      </c>
      <c r="H393" s="19">
        <v>-0.22966946767102686</v>
      </c>
      <c r="I393" s="20">
        <v>-26427.377156537274</v>
      </c>
      <c r="J393" s="10">
        <v>181.026498739385</v>
      </c>
      <c r="K393" s="20">
        <v>234.99847291795624</v>
      </c>
      <c r="L393" s="21" t="s">
        <v>88</v>
      </c>
      <c r="M393" s="21" t="s">
        <v>89</v>
      </c>
    </row>
    <row r="394" spans="1:13" x14ac:dyDescent="0.2">
      <c r="A394" s="4" t="s">
        <v>2483</v>
      </c>
      <c r="B394" s="9">
        <v>2157</v>
      </c>
      <c r="C394" s="9" t="s">
        <v>2484</v>
      </c>
      <c r="D394" s="9" t="s">
        <v>2485</v>
      </c>
      <c r="E394" s="10">
        <v>429.28</v>
      </c>
      <c r="F394" s="10">
        <v>133707.8826744</v>
      </c>
      <c r="G394" s="18">
        <v>172052.49497394011</v>
      </c>
      <c r="H394" s="19">
        <v>-0.22286577306157701</v>
      </c>
      <c r="I394" s="20">
        <v>-38344.612299540109</v>
      </c>
      <c r="J394" s="10">
        <v>311.47009568207199</v>
      </c>
      <c r="K394" s="20">
        <v>400.79317688674087</v>
      </c>
      <c r="L394" s="21" t="s">
        <v>88</v>
      </c>
      <c r="M394" s="21" t="s">
        <v>89</v>
      </c>
    </row>
    <row r="395" spans="1:13" x14ac:dyDescent="0.2">
      <c r="A395" s="4" t="s">
        <v>2486</v>
      </c>
      <c r="B395" s="9">
        <v>2158</v>
      </c>
      <c r="C395" s="9" t="s">
        <v>2487</v>
      </c>
      <c r="D395" s="9" t="s">
        <v>2488</v>
      </c>
      <c r="E395" s="10">
        <v>4580.28</v>
      </c>
      <c r="F395" s="10">
        <v>3764983.6186896898</v>
      </c>
      <c r="G395" s="18">
        <v>4464474.0814957572</v>
      </c>
      <c r="H395" s="19">
        <v>-0.15667925270420957</v>
      </c>
      <c r="I395" s="20">
        <v>-699490.46280606743</v>
      </c>
      <c r="J395" s="10">
        <v>821.99857185361805</v>
      </c>
      <c r="K395" s="20">
        <v>974.71641067702353</v>
      </c>
      <c r="L395" s="21" t="s">
        <v>13</v>
      </c>
      <c r="M395" s="21" t="s">
        <v>14</v>
      </c>
    </row>
    <row r="396" spans="1:13" x14ac:dyDescent="0.2">
      <c r="A396" s="4" t="s">
        <v>2489</v>
      </c>
      <c r="B396" s="9">
        <v>2159</v>
      </c>
      <c r="C396" s="9" t="s">
        <v>2490</v>
      </c>
      <c r="D396" s="9" t="s">
        <v>2491</v>
      </c>
      <c r="E396" s="10">
        <v>2179.5700000000002</v>
      </c>
      <c r="F396" s="10">
        <v>3977172.4586095298</v>
      </c>
      <c r="G396" s="18">
        <v>4411903.624790946</v>
      </c>
      <c r="H396" s="19">
        <v>-9.8535961605918154E-2</v>
      </c>
      <c r="I396" s="20">
        <v>-434731.16618141625</v>
      </c>
      <c r="J396" s="10">
        <v>1824.75096400186</v>
      </c>
      <c r="K396" s="20">
        <v>2024.2082726367796</v>
      </c>
      <c r="L396" s="21" t="s">
        <v>13</v>
      </c>
      <c r="M396" s="21" t="s">
        <v>14</v>
      </c>
    </row>
    <row r="397" spans="1:13" x14ac:dyDescent="0.2">
      <c r="A397" s="4" t="s">
        <v>2492</v>
      </c>
      <c r="B397" s="9">
        <v>2160</v>
      </c>
      <c r="C397" s="9" t="s">
        <v>2493</v>
      </c>
      <c r="D397" s="9" t="s">
        <v>2494</v>
      </c>
      <c r="E397" s="10">
        <v>1309.32</v>
      </c>
      <c r="F397" s="10">
        <v>3321318.6444191998</v>
      </c>
      <c r="G397" s="18">
        <v>3934719.1145543563</v>
      </c>
      <c r="H397" s="19">
        <v>-0.15589434779885813</v>
      </c>
      <c r="I397" s="20">
        <v>-613400.47013515653</v>
      </c>
      <c r="J397" s="10">
        <v>2536.6744908954302</v>
      </c>
      <c r="K397" s="20">
        <v>3005.1623091027072</v>
      </c>
      <c r="L397" s="21" t="s">
        <v>13</v>
      </c>
      <c r="M397" s="21" t="s">
        <v>43</v>
      </c>
    </row>
    <row r="398" spans="1:13" x14ac:dyDescent="0.2">
      <c r="A398" s="4" t="s">
        <v>2495</v>
      </c>
      <c r="B398" s="9">
        <v>2161</v>
      </c>
      <c r="C398" s="9" t="s">
        <v>2496</v>
      </c>
      <c r="D398" s="9" t="s">
        <v>2497</v>
      </c>
      <c r="E398" s="10">
        <v>421.24</v>
      </c>
      <c r="F398" s="10">
        <v>1697857.6472942501</v>
      </c>
      <c r="G398" s="18">
        <v>1766642.3543135095</v>
      </c>
      <c r="H398" s="19">
        <v>-3.8935275638167531E-2</v>
      </c>
      <c r="I398" s="20">
        <v>-68784.707019259455</v>
      </c>
      <c r="J398" s="10">
        <v>4030.6182871860501</v>
      </c>
      <c r="K398" s="20">
        <v>4193.9093018552594</v>
      </c>
      <c r="L398" s="21" t="s">
        <v>27</v>
      </c>
      <c r="M398" s="21" t="s">
        <v>206</v>
      </c>
    </row>
    <row r="399" spans="1:13" x14ac:dyDescent="0.2">
      <c r="A399" s="4" t="s">
        <v>2498</v>
      </c>
      <c r="B399" s="9">
        <v>2162</v>
      </c>
      <c r="C399" s="9" t="s">
        <v>2499</v>
      </c>
      <c r="D399" s="9" t="s">
        <v>2500</v>
      </c>
      <c r="E399" s="10">
        <v>4484.71</v>
      </c>
      <c r="F399" s="10">
        <v>1726363.7060883299</v>
      </c>
      <c r="G399" s="18">
        <v>1846042.6090937073</v>
      </c>
      <c r="H399" s="19">
        <v>-6.4829978688374965E-2</v>
      </c>
      <c r="I399" s="20">
        <v>-119678.90300537739</v>
      </c>
      <c r="J399" s="10">
        <v>384.94433443596802</v>
      </c>
      <c r="K399" s="20">
        <v>411.63031926115787</v>
      </c>
      <c r="L399" s="21" t="s">
        <v>13</v>
      </c>
      <c r="M399" s="21" t="s">
        <v>71</v>
      </c>
    </row>
    <row r="400" spans="1:13" x14ac:dyDescent="0.2">
      <c r="A400" s="4" t="s">
        <v>2504</v>
      </c>
      <c r="B400" s="9">
        <v>2167</v>
      </c>
      <c r="C400" s="9" t="s">
        <v>2505</v>
      </c>
      <c r="D400" s="9" t="s">
        <v>2506</v>
      </c>
      <c r="E400" s="10">
        <v>776.44</v>
      </c>
      <c r="F400" s="10">
        <v>567104.69386939995</v>
      </c>
      <c r="G400" s="18">
        <v>833454.29024342529</v>
      </c>
      <c r="H400" s="19">
        <v>-0.31957313015478389</v>
      </c>
      <c r="I400" s="20">
        <v>-266349.59637402534</v>
      </c>
      <c r="J400" s="10">
        <v>730.39087871490403</v>
      </c>
      <c r="K400" s="20">
        <v>1073.4303877227155</v>
      </c>
      <c r="L400" s="21" t="s">
        <v>27</v>
      </c>
      <c r="M400" s="21" t="s">
        <v>297</v>
      </c>
    </row>
    <row r="401" spans="1:13" x14ac:dyDescent="0.2">
      <c r="A401" s="4" t="s">
        <v>2507</v>
      </c>
      <c r="B401" s="9">
        <v>2168</v>
      </c>
      <c r="C401" s="9" t="s">
        <v>2508</v>
      </c>
      <c r="D401" s="9" t="s">
        <v>2509</v>
      </c>
      <c r="E401" s="10">
        <v>509.34</v>
      </c>
      <c r="F401" s="10">
        <v>887896.76315621997</v>
      </c>
      <c r="G401" s="18">
        <v>1054678.0677083761</v>
      </c>
      <c r="H401" s="19">
        <v>-0.15813479928955151</v>
      </c>
      <c r="I401" s="20">
        <v>-166781.30455215613</v>
      </c>
      <c r="J401" s="10">
        <v>1743.2299900974201</v>
      </c>
      <c r="K401" s="20">
        <v>2070.6759094286253</v>
      </c>
      <c r="L401" s="21" t="s">
        <v>27</v>
      </c>
      <c r="M401" s="21" t="s">
        <v>71</v>
      </c>
    </row>
    <row r="402" spans="1:13" x14ac:dyDescent="0.2">
      <c r="A402" s="4" t="s">
        <v>2516</v>
      </c>
      <c r="B402" s="9">
        <v>2171</v>
      </c>
      <c r="C402" s="9" t="s">
        <v>2517</v>
      </c>
      <c r="D402" s="9" t="s">
        <v>2518</v>
      </c>
      <c r="E402" s="10">
        <v>478.49</v>
      </c>
      <c r="F402" s="10">
        <v>349263.18953060999</v>
      </c>
      <c r="G402" s="18">
        <v>220947.74910204363</v>
      </c>
      <c r="H402" s="19">
        <v>0.58075015903105898</v>
      </c>
      <c r="I402" s="20">
        <v>128315.44042856636</v>
      </c>
      <c r="J402" s="10">
        <v>729.92787629963004</v>
      </c>
      <c r="K402" s="20">
        <v>461.76043198822049</v>
      </c>
      <c r="L402" s="21" t="s">
        <v>27</v>
      </c>
      <c r="M402" s="21" t="s">
        <v>14</v>
      </c>
    </row>
    <row r="403" spans="1:13" x14ac:dyDescent="0.2">
      <c r="A403" s="4" t="s">
        <v>2519</v>
      </c>
      <c r="B403" s="9">
        <v>2172</v>
      </c>
      <c r="C403" s="9" t="s">
        <v>2520</v>
      </c>
      <c r="D403" s="9" t="s">
        <v>2521</v>
      </c>
      <c r="E403" s="10">
        <v>4375.18</v>
      </c>
      <c r="F403" s="10">
        <v>3094484.9699618602</v>
      </c>
      <c r="G403" s="18">
        <v>3632535.8061144119</v>
      </c>
      <c r="H403" s="19">
        <v>-0.14811989884501273</v>
      </c>
      <c r="I403" s="20">
        <v>-538050.8361525517</v>
      </c>
      <c r="J403" s="10">
        <v>707.28175068496796</v>
      </c>
      <c r="K403" s="20">
        <v>830.25973928259214</v>
      </c>
      <c r="L403" s="21" t="s">
        <v>13</v>
      </c>
      <c r="M403" s="21" t="s">
        <v>71</v>
      </c>
    </row>
    <row r="404" spans="1:13" x14ac:dyDescent="0.2">
      <c r="A404" s="4" t="s">
        <v>2522</v>
      </c>
      <c r="B404" s="9">
        <v>2173</v>
      </c>
      <c r="C404" s="9" t="s">
        <v>2523</v>
      </c>
      <c r="D404" s="9" t="s">
        <v>2524</v>
      </c>
      <c r="E404" s="10">
        <v>1788.65</v>
      </c>
      <c r="F404" s="10">
        <v>2017884.81715221</v>
      </c>
      <c r="G404" s="18">
        <v>2503058.8748795711</v>
      </c>
      <c r="H404" s="19">
        <v>-0.19383245939458632</v>
      </c>
      <c r="I404" s="20">
        <v>-485174.0577273611</v>
      </c>
      <c r="J404" s="10">
        <v>1128.1608012479901</v>
      </c>
      <c r="K404" s="20">
        <v>1399.41233605209</v>
      </c>
      <c r="L404" s="21" t="s">
        <v>13</v>
      </c>
      <c r="M404" s="21" t="s">
        <v>71</v>
      </c>
    </row>
    <row r="405" spans="1:13" x14ac:dyDescent="0.2">
      <c r="A405" s="4" t="s">
        <v>2525</v>
      </c>
      <c r="B405" s="9">
        <v>2174</v>
      </c>
      <c r="C405" s="9" t="s">
        <v>2526</v>
      </c>
      <c r="D405" s="9" t="s">
        <v>2527</v>
      </c>
      <c r="E405" s="10">
        <v>999.96</v>
      </c>
      <c r="F405" s="10">
        <v>1739715.0332234399</v>
      </c>
      <c r="G405" s="18">
        <v>2303110.6864839429</v>
      </c>
      <c r="H405" s="19">
        <v>-0.24462378493871631</v>
      </c>
      <c r="I405" s="20">
        <v>-563395.65326050296</v>
      </c>
      <c r="J405" s="10">
        <v>1739.78462460842</v>
      </c>
      <c r="K405" s="20">
        <v>2303.2028145965269</v>
      </c>
      <c r="L405" s="21" t="s">
        <v>27</v>
      </c>
      <c r="M405" s="21" t="s">
        <v>14</v>
      </c>
    </row>
    <row r="406" spans="1:13" x14ac:dyDescent="0.2">
      <c r="A406" s="4" t="s">
        <v>2531</v>
      </c>
      <c r="B406" s="9">
        <v>2176</v>
      </c>
      <c r="C406" s="9" t="s">
        <v>2532</v>
      </c>
      <c r="D406" s="9" t="s">
        <v>2533</v>
      </c>
      <c r="E406" s="10">
        <v>652.76</v>
      </c>
      <c r="F406" s="10">
        <v>696945.23443282</v>
      </c>
      <c r="G406" s="18">
        <v>741721.6756012016</v>
      </c>
      <c r="H406" s="19">
        <v>-6.0368252191214958E-2</v>
      </c>
      <c r="I406" s="20">
        <v>-44776.4411683816</v>
      </c>
      <c r="J406" s="10">
        <v>1067.68986217418</v>
      </c>
      <c r="K406" s="20">
        <v>1136.2854274177364</v>
      </c>
      <c r="L406" s="21" t="s">
        <v>27</v>
      </c>
      <c r="M406" s="21" t="s">
        <v>14</v>
      </c>
    </row>
    <row r="407" spans="1:13" x14ac:dyDescent="0.2">
      <c r="A407" s="4" t="s">
        <v>2534</v>
      </c>
      <c r="B407" s="9">
        <v>2177</v>
      </c>
      <c r="C407" s="9" t="s">
        <v>2535</v>
      </c>
      <c r="D407" s="9" t="s">
        <v>2536</v>
      </c>
      <c r="E407" s="10">
        <v>483.33</v>
      </c>
      <c r="F407" s="10">
        <v>1338583.8141574899</v>
      </c>
      <c r="G407" s="18">
        <v>1172229.7869532721</v>
      </c>
      <c r="H407" s="19">
        <v>0.14191247232898543</v>
      </c>
      <c r="I407" s="20">
        <v>166354.02720421785</v>
      </c>
      <c r="J407" s="10">
        <v>2769.5028534489702</v>
      </c>
      <c r="K407" s="20">
        <v>2425.3197338325203</v>
      </c>
      <c r="L407" s="21" t="s">
        <v>27</v>
      </c>
      <c r="M407" s="21" t="s">
        <v>14</v>
      </c>
    </row>
    <row r="408" spans="1:13" x14ac:dyDescent="0.2">
      <c r="A408" s="4" t="s">
        <v>2537</v>
      </c>
      <c r="B408" s="9">
        <v>2178</v>
      </c>
      <c r="C408" s="9" t="s">
        <v>2538</v>
      </c>
      <c r="D408" s="9" t="s">
        <v>2539</v>
      </c>
      <c r="E408" s="10">
        <v>634.20000000000005</v>
      </c>
      <c r="F408" s="10">
        <v>2139902.1207939498</v>
      </c>
      <c r="G408" s="18">
        <v>2340458.4683173755</v>
      </c>
      <c r="H408" s="19">
        <v>-8.5691051662886181E-2</v>
      </c>
      <c r="I408" s="20">
        <v>-200556.34752342571</v>
      </c>
      <c r="J408" s="10">
        <v>3374.1755294764298</v>
      </c>
      <c r="K408" s="20">
        <v>3690.410703748621</v>
      </c>
      <c r="L408" s="21" t="s">
        <v>27</v>
      </c>
      <c r="M408" s="21" t="s">
        <v>71</v>
      </c>
    </row>
    <row r="409" spans="1:13" x14ac:dyDescent="0.2">
      <c r="A409" s="4" t="s">
        <v>2543</v>
      </c>
      <c r="B409" s="9">
        <v>2180</v>
      </c>
      <c r="C409" s="9" t="s">
        <v>2544</v>
      </c>
      <c r="D409" s="9" t="s">
        <v>2545</v>
      </c>
      <c r="E409" s="10">
        <v>437.68</v>
      </c>
      <c r="F409" s="10">
        <v>213398.06521176</v>
      </c>
      <c r="G409" s="18">
        <v>200586.98546723215</v>
      </c>
      <c r="H409" s="19">
        <v>6.3867950927557968E-2</v>
      </c>
      <c r="I409" s="20">
        <v>12811.079744527844</v>
      </c>
      <c r="J409" s="10">
        <v>487.566407447816</v>
      </c>
      <c r="K409" s="20">
        <v>458.29598214958907</v>
      </c>
      <c r="L409" s="21" t="s">
        <v>27</v>
      </c>
      <c r="M409" s="21" t="s">
        <v>297</v>
      </c>
    </row>
    <row r="410" spans="1:13" x14ac:dyDescent="0.2">
      <c r="A410" s="4" t="s">
        <v>2549</v>
      </c>
      <c r="B410" s="9">
        <v>2186</v>
      </c>
      <c r="C410" s="9" t="s">
        <v>2550</v>
      </c>
      <c r="D410" s="9" t="s">
        <v>2551</v>
      </c>
      <c r="E410" s="10">
        <v>6974.36</v>
      </c>
      <c r="F410" s="10">
        <v>3831627.7272853898</v>
      </c>
      <c r="G410" s="18">
        <v>3831433.2796331067</v>
      </c>
      <c r="H410" s="19">
        <v>5.0750629879357121E-5</v>
      </c>
      <c r="I410" s="20">
        <v>194.44765228312463</v>
      </c>
      <c r="J410" s="10">
        <v>549.38771834052</v>
      </c>
      <c r="K410" s="20">
        <v>549.35983798271195</v>
      </c>
      <c r="L410" s="21" t="s">
        <v>13</v>
      </c>
      <c r="M410" s="21" t="s">
        <v>14</v>
      </c>
    </row>
    <row r="411" spans="1:13" x14ac:dyDescent="0.2">
      <c r="A411" s="4" t="s">
        <v>2552</v>
      </c>
      <c r="B411" s="9">
        <v>2187</v>
      </c>
      <c r="C411" s="9" t="s">
        <v>2553</v>
      </c>
      <c r="D411" s="9" t="s">
        <v>2554</v>
      </c>
      <c r="E411" s="10">
        <v>226</v>
      </c>
      <c r="F411" s="10">
        <v>47952.621884640001</v>
      </c>
      <c r="G411" s="18">
        <v>64695.864605582297</v>
      </c>
      <c r="H411" s="19">
        <v>-0.25879927292134347</v>
      </c>
      <c r="I411" s="20">
        <v>-16743.242720942297</v>
      </c>
      <c r="J411" s="10">
        <v>212.17974285238901</v>
      </c>
      <c r="K411" s="20">
        <v>286.26488763531989</v>
      </c>
      <c r="L411" s="21" t="s">
        <v>88</v>
      </c>
      <c r="M411" s="21" t="s">
        <v>89</v>
      </c>
    </row>
    <row r="412" spans="1:13" x14ac:dyDescent="0.2">
      <c r="A412" s="4" t="s">
        <v>2555</v>
      </c>
      <c r="B412" s="9">
        <v>2188</v>
      </c>
      <c r="C412" s="9" t="s">
        <v>2556</v>
      </c>
      <c r="D412" s="9" t="s">
        <v>2557</v>
      </c>
      <c r="E412" s="10">
        <v>1276.72</v>
      </c>
      <c r="F412" s="10">
        <v>1317209.5606835601</v>
      </c>
      <c r="G412" s="18">
        <v>1185569.7686746111</v>
      </c>
      <c r="H412" s="19">
        <v>0.1110350444884473</v>
      </c>
      <c r="I412" s="20">
        <v>131639.79200894898</v>
      </c>
      <c r="J412" s="10">
        <v>1031.71373573184</v>
      </c>
      <c r="K412" s="20">
        <v>928.60593448415557</v>
      </c>
      <c r="L412" s="21" t="s">
        <v>13</v>
      </c>
      <c r="M412" s="21" t="s">
        <v>71</v>
      </c>
    </row>
    <row r="413" spans="1:13" x14ac:dyDescent="0.2">
      <c r="A413" s="4" t="s">
        <v>2558</v>
      </c>
      <c r="B413" s="9">
        <v>2189</v>
      </c>
      <c r="C413" s="9" t="s">
        <v>2559</v>
      </c>
      <c r="D413" s="9" t="s">
        <v>2560</v>
      </c>
      <c r="E413" s="10">
        <v>4240.1400000000003</v>
      </c>
      <c r="F413" s="10">
        <v>4143761.12517286</v>
      </c>
      <c r="G413" s="18">
        <v>5167337.58134</v>
      </c>
      <c r="H413" s="19">
        <v>-0.19808584983172406</v>
      </c>
      <c r="I413" s="20">
        <v>-1023576.45616714</v>
      </c>
      <c r="J413" s="10">
        <v>977.26988381819001</v>
      </c>
      <c r="K413" s="20">
        <v>1218.6714545604625</v>
      </c>
      <c r="L413" s="21" t="s">
        <v>13</v>
      </c>
      <c r="M413" s="21" t="s">
        <v>14</v>
      </c>
    </row>
    <row r="414" spans="1:13" x14ac:dyDescent="0.2">
      <c r="A414" s="4" t="s">
        <v>2561</v>
      </c>
      <c r="B414" s="9">
        <v>2190</v>
      </c>
      <c r="C414" s="9" t="s">
        <v>2562</v>
      </c>
      <c r="D414" s="9" t="s">
        <v>2563</v>
      </c>
      <c r="E414" s="10">
        <v>2238.62</v>
      </c>
      <c r="F414" s="10">
        <v>2395385.2409302099</v>
      </c>
      <c r="G414" s="18">
        <v>2758807.4395876266</v>
      </c>
      <c r="H414" s="19">
        <v>-0.13173162919690529</v>
      </c>
      <c r="I414" s="20">
        <v>-363422.19865741674</v>
      </c>
      <c r="J414" s="10">
        <v>1070.02762457684</v>
      </c>
      <c r="K414" s="20">
        <v>1232.3696918582102</v>
      </c>
      <c r="L414" s="21" t="s">
        <v>13</v>
      </c>
      <c r="M414" s="21" t="s">
        <v>297</v>
      </c>
    </row>
    <row r="415" spans="1:13" x14ac:dyDescent="0.2">
      <c r="A415" s="4" t="s">
        <v>2564</v>
      </c>
      <c r="B415" s="9">
        <v>2191</v>
      </c>
      <c r="C415" s="9" t="s">
        <v>2565</v>
      </c>
      <c r="D415" s="9" t="s">
        <v>2566</v>
      </c>
      <c r="E415" s="10">
        <v>1068.1400000000001</v>
      </c>
      <c r="F415" s="10">
        <v>1994200.83625327</v>
      </c>
      <c r="G415" s="18">
        <v>2126295.7282145205</v>
      </c>
      <c r="H415" s="19">
        <v>-6.2124421456733483E-2</v>
      </c>
      <c r="I415" s="20">
        <v>-132094.89196125045</v>
      </c>
      <c r="J415" s="10">
        <v>1866.9845116307499</v>
      </c>
      <c r="K415" s="20">
        <v>1990.6526562197091</v>
      </c>
      <c r="L415" s="21" t="s">
        <v>27</v>
      </c>
      <c r="M415" s="21" t="s">
        <v>43</v>
      </c>
    </row>
    <row r="416" spans="1:13" x14ac:dyDescent="0.2">
      <c r="A416" s="4" t="s">
        <v>2567</v>
      </c>
      <c r="B416" s="9">
        <v>2192</v>
      </c>
      <c r="C416" s="9" t="s">
        <v>2568</v>
      </c>
      <c r="D416" s="9" t="s">
        <v>2569</v>
      </c>
      <c r="E416" s="10">
        <v>465.48</v>
      </c>
      <c r="F416" s="10">
        <v>1152820.7392056601</v>
      </c>
      <c r="G416" s="18">
        <v>1355611.2922369195</v>
      </c>
      <c r="H416" s="19">
        <v>-0.14959343743487985</v>
      </c>
      <c r="I416" s="20">
        <v>-202790.55303125945</v>
      </c>
      <c r="J416" s="10">
        <v>2476.6278663007201</v>
      </c>
      <c r="K416" s="20">
        <v>2912.2868699770547</v>
      </c>
      <c r="L416" s="21" t="s">
        <v>27</v>
      </c>
      <c r="M416" s="21" t="s">
        <v>71</v>
      </c>
    </row>
    <row r="417" spans="1:13" x14ac:dyDescent="0.2">
      <c r="A417" s="4" t="s">
        <v>2573</v>
      </c>
      <c r="B417" s="9">
        <v>2194</v>
      </c>
      <c r="C417" s="9" t="s">
        <v>2574</v>
      </c>
      <c r="D417" s="9" t="s">
        <v>2575</v>
      </c>
      <c r="E417" s="10">
        <v>4452.21</v>
      </c>
      <c r="F417" s="10">
        <v>2869791.5148972902</v>
      </c>
      <c r="G417" s="18">
        <v>3544433.505842403</v>
      </c>
      <c r="H417" s="19">
        <v>-0.19033845319233059</v>
      </c>
      <c r="I417" s="20">
        <v>-674641.99094511289</v>
      </c>
      <c r="J417" s="10">
        <v>644.57685394383702</v>
      </c>
      <c r="K417" s="20">
        <v>796.10654165962592</v>
      </c>
      <c r="L417" s="21" t="s">
        <v>13</v>
      </c>
      <c r="M417" s="21" t="s">
        <v>14</v>
      </c>
    </row>
    <row r="418" spans="1:13" x14ac:dyDescent="0.2">
      <c r="A418" s="4" t="s">
        <v>2576</v>
      </c>
      <c r="B418" s="9">
        <v>2195</v>
      </c>
      <c r="C418" s="9" t="s">
        <v>2577</v>
      </c>
      <c r="D418" s="9" t="s">
        <v>2578</v>
      </c>
      <c r="E418" s="10">
        <v>534.85</v>
      </c>
      <c r="F418" s="10">
        <v>837702.82122723002</v>
      </c>
      <c r="G418" s="18">
        <v>876722.38922671438</v>
      </c>
      <c r="H418" s="19">
        <v>-4.4506184031528319E-2</v>
      </c>
      <c r="I418" s="20">
        <v>-39019.567999484367</v>
      </c>
      <c r="J418" s="10">
        <v>1566.2387982186201</v>
      </c>
      <c r="K418" s="20">
        <v>1639.1930246362799</v>
      </c>
      <c r="L418" s="21" t="s">
        <v>27</v>
      </c>
      <c r="M418" s="21" t="s">
        <v>14</v>
      </c>
    </row>
    <row r="419" spans="1:13" x14ac:dyDescent="0.2">
      <c r="A419" s="4" t="s">
        <v>2579</v>
      </c>
      <c r="B419" s="9">
        <v>2196</v>
      </c>
      <c r="C419" s="9" t="s">
        <v>2580</v>
      </c>
      <c r="D419" s="9" t="s">
        <v>2581</v>
      </c>
      <c r="E419" s="10">
        <v>233.22</v>
      </c>
      <c r="F419" s="10">
        <v>521236.25801078998</v>
      </c>
      <c r="G419" s="18">
        <v>550177.04033247696</v>
      </c>
      <c r="H419" s="19">
        <v>-5.2602671867583828E-2</v>
      </c>
      <c r="I419" s="20">
        <v>-28940.782321686973</v>
      </c>
      <c r="J419" s="10">
        <v>2234.9552268707198</v>
      </c>
      <c r="K419" s="20">
        <v>2359.0474244596389</v>
      </c>
      <c r="L419" s="21" t="s">
        <v>27</v>
      </c>
      <c r="M419" s="21" t="s">
        <v>89</v>
      </c>
    </row>
    <row r="420" spans="1:13" x14ac:dyDescent="0.2">
      <c r="A420" s="4" t="s">
        <v>2585</v>
      </c>
      <c r="B420" s="9">
        <v>2198</v>
      </c>
      <c r="C420" s="9" t="s">
        <v>2586</v>
      </c>
      <c r="D420" s="9" t="s">
        <v>2587</v>
      </c>
      <c r="E420" s="10">
        <v>682.02</v>
      </c>
      <c r="F420" s="10">
        <v>434999.61901034001</v>
      </c>
      <c r="G420" s="18">
        <v>309883.48247030657</v>
      </c>
      <c r="H420" s="19">
        <v>0.40375219596295148</v>
      </c>
      <c r="I420" s="20">
        <v>125116.13654003345</v>
      </c>
      <c r="J420" s="10">
        <v>637.81064926298302</v>
      </c>
      <c r="K420" s="20">
        <v>454.36128334991145</v>
      </c>
      <c r="L420" s="21" t="s">
        <v>27</v>
      </c>
      <c r="M420" s="21" t="s">
        <v>14</v>
      </c>
    </row>
    <row r="421" spans="1:13" x14ac:dyDescent="0.2">
      <c r="A421" s="4" t="s">
        <v>2588</v>
      </c>
      <c r="B421" s="9">
        <v>2199</v>
      </c>
      <c r="C421" s="9" t="s">
        <v>2589</v>
      </c>
      <c r="D421" s="9" t="s">
        <v>2590</v>
      </c>
      <c r="E421" s="10">
        <v>2745.98</v>
      </c>
      <c r="F421" s="10">
        <v>1154561.8100155201</v>
      </c>
      <c r="G421" s="18">
        <v>1264848.3082221539</v>
      </c>
      <c r="H421" s="19">
        <v>-8.7193458290385342E-2</v>
      </c>
      <c r="I421" s="20">
        <v>-110286.49820663384</v>
      </c>
      <c r="J421" s="10">
        <v>420.45528737118298</v>
      </c>
      <c r="K421" s="20">
        <v>460.61817938300857</v>
      </c>
      <c r="L421" s="21" t="s">
        <v>13</v>
      </c>
      <c r="M421" s="21" t="s">
        <v>14</v>
      </c>
    </row>
    <row r="422" spans="1:13" x14ac:dyDescent="0.2">
      <c r="A422" s="4" t="s">
        <v>2591</v>
      </c>
      <c r="B422" s="9">
        <v>2200</v>
      </c>
      <c r="C422" s="9" t="s">
        <v>2592</v>
      </c>
      <c r="D422" s="9" t="s">
        <v>2593</v>
      </c>
      <c r="E422" s="10">
        <v>22129.26</v>
      </c>
      <c r="F422" s="10">
        <v>7929551.291557</v>
      </c>
      <c r="G422" s="18">
        <v>8444531.8424141686</v>
      </c>
      <c r="H422" s="19">
        <v>-6.0983907748512381E-2</v>
      </c>
      <c r="I422" s="20">
        <v>-514980.55085716862</v>
      </c>
      <c r="J422" s="10">
        <v>358.328805010064</v>
      </c>
      <c r="K422" s="20">
        <v>381.60028136567468</v>
      </c>
      <c r="L422" s="21" t="s">
        <v>13</v>
      </c>
      <c r="M422" s="21" t="s">
        <v>71</v>
      </c>
    </row>
    <row r="423" spans="1:13" x14ac:dyDescent="0.2">
      <c r="A423" s="4" t="s">
        <v>2594</v>
      </c>
      <c r="B423" s="9">
        <v>2201</v>
      </c>
      <c r="C423" s="9" t="s">
        <v>2595</v>
      </c>
      <c r="D423" s="9" t="s">
        <v>2596</v>
      </c>
      <c r="E423" s="10">
        <v>6434.07</v>
      </c>
      <c r="F423" s="10">
        <v>2383696.1069656601</v>
      </c>
      <c r="G423" s="18">
        <v>2527706.34590236</v>
      </c>
      <c r="H423" s="19">
        <v>-5.697269351329249E-2</v>
      </c>
      <c r="I423" s="20">
        <v>-144010.23893669993</v>
      </c>
      <c r="J423" s="10">
        <v>370.48028805494198</v>
      </c>
      <c r="K423" s="20">
        <v>392.86273632434217</v>
      </c>
      <c r="L423" s="21" t="s">
        <v>13</v>
      </c>
      <c r="M423" s="21" t="s">
        <v>71</v>
      </c>
    </row>
    <row r="424" spans="1:13" x14ac:dyDescent="0.2">
      <c r="A424" s="4" t="s">
        <v>2612</v>
      </c>
      <c r="B424" s="9">
        <v>2331</v>
      </c>
      <c r="C424" s="9" t="s">
        <v>2613</v>
      </c>
      <c r="D424" s="9" t="s">
        <v>2614</v>
      </c>
      <c r="E424" s="10">
        <v>383.09</v>
      </c>
      <c r="F424" s="10">
        <v>1405605.27930965</v>
      </c>
      <c r="G424" s="18">
        <v>1269714.7206845796</v>
      </c>
      <c r="H424" s="19">
        <v>0.10702448070524208</v>
      </c>
      <c r="I424" s="20">
        <v>135890.55862507038</v>
      </c>
      <c r="J424" s="10">
        <v>3669.1254778502398</v>
      </c>
      <c r="K424" s="20">
        <v>3314.4031968586487</v>
      </c>
      <c r="L424" s="21" t="s">
        <v>27</v>
      </c>
      <c r="M424" s="21" t="s">
        <v>297</v>
      </c>
    </row>
    <row r="425" spans="1:13" x14ac:dyDescent="0.2">
      <c r="A425" s="4" t="s">
        <v>2615</v>
      </c>
      <c r="B425" s="9">
        <v>2332</v>
      </c>
      <c r="C425" s="9" t="s">
        <v>2616</v>
      </c>
      <c r="D425" s="9" t="s">
        <v>2617</v>
      </c>
      <c r="E425" s="10">
        <v>598.07000000000005</v>
      </c>
      <c r="F425" s="10">
        <v>3541362.1923278901</v>
      </c>
      <c r="G425" s="18">
        <v>3030662.5946401237</v>
      </c>
      <c r="H425" s="19">
        <v>0.16851087237192452</v>
      </c>
      <c r="I425" s="20">
        <v>510699.59768776642</v>
      </c>
      <c r="J425" s="10">
        <v>5921.3172242846003</v>
      </c>
      <c r="K425" s="20">
        <v>5067.4044754629449</v>
      </c>
      <c r="L425" s="21" t="s">
        <v>27</v>
      </c>
      <c r="M425" s="21" t="s">
        <v>297</v>
      </c>
    </row>
    <row r="426" spans="1:13" x14ac:dyDescent="0.2">
      <c r="A426" s="4" t="s">
        <v>2618</v>
      </c>
      <c r="B426" s="9">
        <v>2333</v>
      </c>
      <c r="C426" s="9" t="s">
        <v>2619</v>
      </c>
      <c r="D426" s="9" t="s">
        <v>2620</v>
      </c>
      <c r="E426" s="10">
        <v>517.07000000000005</v>
      </c>
      <c r="F426" s="10">
        <v>4152416.7724981499</v>
      </c>
      <c r="G426" s="18">
        <v>3360694.0555416844</v>
      </c>
      <c r="H426" s="19">
        <v>0.23558309797672275</v>
      </c>
      <c r="I426" s="20">
        <v>791722.71695646551</v>
      </c>
      <c r="J426" s="10">
        <v>8030.6665876924799</v>
      </c>
      <c r="K426" s="20">
        <v>6499.4953401699659</v>
      </c>
      <c r="L426" s="21" t="s">
        <v>27</v>
      </c>
      <c r="M426" s="21" t="s">
        <v>71</v>
      </c>
    </row>
    <row r="427" spans="1:13" x14ac:dyDescent="0.2">
      <c r="A427" s="4" t="s">
        <v>2621</v>
      </c>
      <c r="B427" s="9">
        <v>2334</v>
      </c>
      <c r="C427" s="9" t="s">
        <v>2622</v>
      </c>
      <c r="D427" s="9" t="s">
        <v>2623</v>
      </c>
      <c r="E427" s="10">
        <v>357.78</v>
      </c>
      <c r="F427" s="10">
        <v>5080107.2123253997</v>
      </c>
      <c r="G427" s="18">
        <v>3925417.3485629722</v>
      </c>
      <c r="H427" s="19">
        <v>0.2941572223358942</v>
      </c>
      <c r="I427" s="20">
        <v>1154689.8637624276</v>
      </c>
      <c r="J427" s="10">
        <v>14198.9692333987</v>
      </c>
      <c r="K427" s="20">
        <v>10971.595250050234</v>
      </c>
      <c r="L427" s="21" t="s">
        <v>27</v>
      </c>
      <c r="M427" s="21" t="s">
        <v>297</v>
      </c>
    </row>
    <row r="428" spans="1:13" x14ac:dyDescent="0.2">
      <c r="A428" s="4" t="s">
        <v>2624</v>
      </c>
      <c r="B428" s="9">
        <v>2335</v>
      </c>
      <c r="C428" s="9" t="s">
        <v>2625</v>
      </c>
      <c r="D428" s="9" t="s">
        <v>2626</v>
      </c>
      <c r="E428" s="10">
        <v>975.39</v>
      </c>
      <c r="F428" s="10">
        <v>2377247.13189168</v>
      </c>
      <c r="G428" s="18">
        <v>1993648.2723277637</v>
      </c>
      <c r="H428" s="19">
        <v>0.19241049932846274</v>
      </c>
      <c r="I428" s="20">
        <v>383598.85956391622</v>
      </c>
      <c r="J428" s="10">
        <v>2437.2272956373099</v>
      </c>
      <c r="K428" s="20">
        <v>2043.9498788461678</v>
      </c>
      <c r="L428" s="21" t="s">
        <v>88</v>
      </c>
      <c r="M428" s="21" t="s">
        <v>14</v>
      </c>
    </row>
    <row r="429" spans="1:13" x14ac:dyDescent="0.2">
      <c r="A429" s="4" t="s">
        <v>2627</v>
      </c>
      <c r="B429" s="9">
        <v>2336</v>
      </c>
      <c r="C429" s="9" t="s">
        <v>2628</v>
      </c>
      <c r="D429" s="9" t="s">
        <v>2629</v>
      </c>
      <c r="E429" s="10">
        <v>328.45</v>
      </c>
      <c r="F429" s="10">
        <v>1204892.5584418899</v>
      </c>
      <c r="G429" s="18">
        <v>1125632.9560125242</v>
      </c>
      <c r="H429" s="19">
        <v>7.0413363437880405E-2</v>
      </c>
      <c r="I429" s="20">
        <v>79259.602429365739</v>
      </c>
      <c r="J429" s="10">
        <v>3668.4200287468102</v>
      </c>
      <c r="K429" s="20">
        <v>3427.1059705054781</v>
      </c>
      <c r="L429" s="21" t="s">
        <v>27</v>
      </c>
      <c r="M429" s="21" t="s">
        <v>297</v>
      </c>
    </row>
    <row r="430" spans="1:13" x14ac:dyDescent="0.2">
      <c r="A430" s="4" t="s">
        <v>2645</v>
      </c>
      <c r="B430" s="9">
        <v>2343</v>
      </c>
      <c r="C430" s="9" t="s">
        <v>2646</v>
      </c>
      <c r="D430" s="9" t="s">
        <v>2647</v>
      </c>
      <c r="E430" s="10">
        <v>1574.97</v>
      </c>
      <c r="F430" s="10">
        <v>3593322.6919339998</v>
      </c>
      <c r="G430" s="18">
        <v>3007662.832565635</v>
      </c>
      <c r="H430" s="19">
        <v>0.19472257761977138</v>
      </c>
      <c r="I430" s="20">
        <v>585659.85936836479</v>
      </c>
      <c r="J430" s="10">
        <v>2281.51818252665</v>
      </c>
      <c r="K430" s="20">
        <v>1909.6635698239552</v>
      </c>
      <c r="L430" s="21" t="s">
        <v>13</v>
      </c>
      <c r="M430" s="21" t="s">
        <v>14</v>
      </c>
    </row>
    <row r="431" spans="1:13" x14ac:dyDescent="0.2">
      <c r="A431" s="4" t="s">
        <v>2648</v>
      </c>
      <c r="B431" s="9">
        <v>2344</v>
      </c>
      <c r="C431" s="9" t="s">
        <v>2649</v>
      </c>
      <c r="D431" s="9" t="s">
        <v>2650</v>
      </c>
      <c r="E431" s="10">
        <v>438.91</v>
      </c>
      <c r="F431" s="10">
        <v>1437274.8006199501</v>
      </c>
      <c r="G431" s="18">
        <v>1371776.3210206202</v>
      </c>
      <c r="H431" s="19">
        <v>4.7747200907067681E-2</v>
      </c>
      <c r="I431" s="20">
        <v>65498.479599329876</v>
      </c>
      <c r="J431" s="10">
        <v>3274.6458285752201</v>
      </c>
      <c r="K431" s="20">
        <v>3125.415964595521</v>
      </c>
      <c r="L431" s="21" t="s">
        <v>27</v>
      </c>
      <c r="M431" s="21" t="s">
        <v>14</v>
      </c>
    </row>
    <row r="432" spans="1:13" x14ac:dyDescent="0.2">
      <c r="A432" s="4" t="s">
        <v>2651</v>
      </c>
      <c r="B432" s="9">
        <v>2345</v>
      </c>
      <c r="C432" s="9" t="s">
        <v>2652</v>
      </c>
      <c r="D432" s="9" t="s">
        <v>2653</v>
      </c>
      <c r="E432" s="10">
        <v>302.79000000000002</v>
      </c>
      <c r="F432" s="10">
        <v>1533352.78474257</v>
      </c>
      <c r="G432" s="18">
        <v>1385032.5708994893</v>
      </c>
      <c r="H432" s="19">
        <v>0.10708788873228886</v>
      </c>
      <c r="I432" s="20">
        <v>148320.21384308068</v>
      </c>
      <c r="J432" s="10">
        <v>5064.0800050945199</v>
      </c>
      <c r="K432" s="20">
        <v>4574.2348522061138</v>
      </c>
      <c r="L432" s="21" t="s">
        <v>27</v>
      </c>
      <c r="M432" s="21" t="s">
        <v>89</v>
      </c>
    </row>
    <row r="433" spans="1:13" x14ac:dyDescent="0.2">
      <c r="A433" s="4" t="s">
        <v>2657</v>
      </c>
      <c r="B433" s="9">
        <v>2347</v>
      </c>
      <c r="C433" s="9" t="s">
        <v>2658</v>
      </c>
      <c r="D433" s="9" t="s">
        <v>2659</v>
      </c>
      <c r="E433" s="10">
        <v>6321.9</v>
      </c>
      <c r="F433" s="10">
        <v>9781505.8881983608</v>
      </c>
      <c r="G433" s="18">
        <v>9131005.7175990529</v>
      </c>
      <c r="H433" s="19">
        <v>7.1240802023104663E-2</v>
      </c>
      <c r="I433" s="20">
        <v>650500.17059930786</v>
      </c>
      <c r="J433" s="10">
        <v>1547.2414761698799</v>
      </c>
      <c r="K433" s="20">
        <v>1444.3451680031403</v>
      </c>
      <c r="L433" s="21" t="s">
        <v>13</v>
      </c>
      <c r="M433" s="21" t="s">
        <v>71</v>
      </c>
    </row>
    <row r="434" spans="1:13" x14ac:dyDescent="0.2">
      <c r="A434" s="4" t="s">
        <v>2660</v>
      </c>
      <c r="B434" s="9">
        <v>2348</v>
      </c>
      <c r="C434" s="9" t="s">
        <v>2661</v>
      </c>
      <c r="D434" s="9" t="s">
        <v>2662</v>
      </c>
      <c r="E434" s="10">
        <v>1812.87</v>
      </c>
      <c r="F434" s="10">
        <v>4223859.5670360401</v>
      </c>
      <c r="G434" s="18">
        <v>4455050.3298612293</v>
      </c>
      <c r="H434" s="19">
        <v>-5.1894085522573775E-2</v>
      </c>
      <c r="I434" s="20">
        <v>-231190.76282518916</v>
      </c>
      <c r="J434" s="10">
        <v>2329.92965134623</v>
      </c>
      <c r="K434" s="20">
        <v>2457.4571424653886</v>
      </c>
      <c r="L434" s="21" t="s">
        <v>13</v>
      </c>
      <c r="M434" s="21" t="s">
        <v>71</v>
      </c>
    </row>
    <row r="435" spans="1:13" x14ac:dyDescent="0.2">
      <c r="A435" s="4" t="s">
        <v>2663</v>
      </c>
      <c r="B435" s="9">
        <v>2349</v>
      </c>
      <c r="C435" s="9" t="s">
        <v>2664</v>
      </c>
      <c r="D435" s="9" t="s">
        <v>2665</v>
      </c>
      <c r="E435" s="10">
        <v>961.76</v>
      </c>
      <c r="F435" s="10">
        <v>3612205.4728052001</v>
      </c>
      <c r="G435" s="18">
        <v>3474482.4513505665</v>
      </c>
      <c r="H435" s="19">
        <v>3.9638427703412325E-2</v>
      </c>
      <c r="I435" s="20">
        <v>137723.02145463368</v>
      </c>
      <c r="J435" s="10">
        <v>3755.8283488658299</v>
      </c>
      <c r="K435" s="20">
        <v>3612.6293995909232</v>
      </c>
      <c r="L435" s="21" t="s">
        <v>27</v>
      </c>
      <c r="M435" s="21" t="s">
        <v>14</v>
      </c>
    </row>
    <row r="436" spans="1:13" x14ac:dyDescent="0.2">
      <c r="A436" s="4" t="s">
        <v>2669</v>
      </c>
      <c r="B436" s="9">
        <v>2351</v>
      </c>
      <c r="C436" s="9" t="s">
        <v>2670</v>
      </c>
      <c r="D436" s="9" t="s">
        <v>2671</v>
      </c>
      <c r="E436" s="10">
        <v>17056.5</v>
      </c>
      <c r="F436" s="10">
        <v>19094277.430382501</v>
      </c>
      <c r="G436" s="18">
        <v>20602577.899987284</v>
      </c>
      <c r="H436" s="19">
        <v>-7.3209307928683451E-2</v>
      </c>
      <c r="I436" s="20">
        <v>-1508300.4696047828</v>
      </c>
      <c r="J436" s="10">
        <v>1119.47219126916</v>
      </c>
      <c r="K436" s="20">
        <v>1207.9018497339598</v>
      </c>
      <c r="L436" s="21" t="s">
        <v>27</v>
      </c>
      <c r="M436" s="21" t="s">
        <v>14</v>
      </c>
    </row>
    <row r="437" spans="1:13" x14ac:dyDescent="0.2">
      <c r="A437" s="4" t="s">
        <v>2672</v>
      </c>
      <c r="B437" s="9">
        <v>2352</v>
      </c>
      <c r="C437" s="9" t="s">
        <v>2673</v>
      </c>
      <c r="D437" s="9" t="s">
        <v>2674</v>
      </c>
      <c r="E437" s="10">
        <v>1596.99</v>
      </c>
      <c r="F437" s="10">
        <v>3136580.1174215199</v>
      </c>
      <c r="G437" s="18">
        <v>3440658.8964690901</v>
      </c>
      <c r="H437" s="19">
        <v>-8.8378066003469688E-2</v>
      </c>
      <c r="I437" s="20">
        <v>-304078.77904757019</v>
      </c>
      <c r="J437" s="10">
        <v>1964.0574564784499</v>
      </c>
      <c r="K437" s="20">
        <v>2154.4648973813801</v>
      </c>
      <c r="L437" s="21" t="s">
        <v>13</v>
      </c>
      <c r="M437" s="21" t="s">
        <v>14</v>
      </c>
    </row>
    <row r="438" spans="1:13" x14ac:dyDescent="0.2">
      <c r="A438" s="4" t="s">
        <v>2675</v>
      </c>
      <c r="B438" s="9">
        <v>2353</v>
      </c>
      <c r="C438" s="9" t="s">
        <v>2676</v>
      </c>
      <c r="D438" s="9" t="s">
        <v>2677</v>
      </c>
      <c r="E438" s="10">
        <v>473.91</v>
      </c>
      <c r="F438" s="10">
        <v>1382873.9160420899</v>
      </c>
      <c r="G438" s="18">
        <v>1476002.6298446089</v>
      </c>
      <c r="H438" s="19">
        <v>-6.3095222135425871E-2</v>
      </c>
      <c r="I438" s="20">
        <v>-93128.713802519022</v>
      </c>
      <c r="J438" s="10">
        <v>2918.0095715264301</v>
      </c>
      <c r="K438" s="20">
        <v>3114.5209635682068</v>
      </c>
      <c r="L438" s="21" t="s">
        <v>27</v>
      </c>
      <c r="M438" s="21" t="s">
        <v>14</v>
      </c>
    </row>
    <row r="439" spans="1:13" x14ac:dyDescent="0.2">
      <c r="A439" s="4" t="s">
        <v>2681</v>
      </c>
      <c r="B439" s="9">
        <v>2355</v>
      </c>
      <c r="C439" s="9" t="s">
        <v>2682</v>
      </c>
      <c r="D439" s="9" t="s">
        <v>2683</v>
      </c>
      <c r="E439" s="10">
        <v>23811.91</v>
      </c>
      <c r="F439" s="10">
        <v>26399557.438435402</v>
      </c>
      <c r="G439" s="18">
        <v>21771271.386584386</v>
      </c>
      <c r="H439" s="19">
        <v>0.21258685217175369</v>
      </c>
      <c r="I439" s="20">
        <v>4628286.0518510155</v>
      </c>
      <c r="J439" s="10">
        <v>1108.6703014766699</v>
      </c>
      <c r="K439" s="20">
        <v>914.30176691346412</v>
      </c>
      <c r="L439" s="21" t="s">
        <v>27</v>
      </c>
      <c r="M439" s="21" t="s">
        <v>14</v>
      </c>
    </row>
    <row r="440" spans="1:13" x14ac:dyDescent="0.2">
      <c r="A440" s="4" t="s">
        <v>2684</v>
      </c>
      <c r="B440" s="9">
        <v>2511</v>
      </c>
      <c r="C440" s="9" t="s">
        <v>2685</v>
      </c>
      <c r="D440" s="9" t="s">
        <v>2686</v>
      </c>
      <c r="E440" s="10">
        <v>3711.06</v>
      </c>
      <c r="F440" s="10">
        <v>3204085.9544000602</v>
      </c>
      <c r="G440" s="18">
        <v>2888980.7193522421</v>
      </c>
      <c r="H440" s="19">
        <v>0.10907142195066949</v>
      </c>
      <c r="I440" s="20">
        <v>315105.23504781816</v>
      </c>
      <c r="J440" s="10">
        <v>863.38834575567603</v>
      </c>
      <c r="K440" s="20">
        <v>778.47858006937156</v>
      </c>
      <c r="L440" s="21" t="s">
        <v>27</v>
      </c>
      <c r="M440" s="21" t="s">
        <v>43</v>
      </c>
    </row>
    <row r="441" spans="1:13" x14ac:dyDescent="0.2">
      <c r="A441" s="4" t="s">
        <v>2687</v>
      </c>
      <c r="B441" s="9">
        <v>2512</v>
      </c>
      <c r="C441" s="9" t="s">
        <v>2688</v>
      </c>
      <c r="D441" s="9" t="s">
        <v>2689</v>
      </c>
      <c r="E441" s="10">
        <v>13654.26</v>
      </c>
      <c r="F441" s="10">
        <v>6127389.0264004599</v>
      </c>
      <c r="G441" s="18">
        <v>6710011.5489538154</v>
      </c>
      <c r="H441" s="19">
        <v>-8.6828840502396643E-2</v>
      </c>
      <c r="I441" s="20">
        <v>-582622.52255335543</v>
      </c>
      <c r="J441" s="10">
        <v>448.75291860565602</v>
      </c>
      <c r="K441" s="20">
        <v>491.42257060828013</v>
      </c>
      <c r="L441" s="21" t="s">
        <v>27</v>
      </c>
      <c r="M441" s="21" t="s">
        <v>14</v>
      </c>
    </row>
    <row r="442" spans="1:13" x14ac:dyDescent="0.2">
      <c r="A442" s="4" t="s">
        <v>2693</v>
      </c>
      <c r="B442" s="9">
        <v>2514</v>
      </c>
      <c r="C442" s="9" t="s">
        <v>2694</v>
      </c>
      <c r="D442" s="9" t="s">
        <v>2695</v>
      </c>
      <c r="E442" s="10">
        <v>12341.77</v>
      </c>
      <c r="F442" s="10">
        <v>11810062.341256199</v>
      </c>
      <c r="G442" s="18">
        <v>15104612.815866267</v>
      </c>
      <c r="H442" s="19">
        <v>-0.2181155197271486</v>
      </c>
      <c r="I442" s="20">
        <v>-3294550.4746100679</v>
      </c>
      <c r="J442" s="10">
        <v>956.91803860031803</v>
      </c>
      <c r="K442" s="20">
        <v>1223.8611492408518</v>
      </c>
      <c r="L442" s="21" t="s">
        <v>13</v>
      </c>
      <c r="M442" s="21" t="s">
        <v>14</v>
      </c>
    </row>
    <row r="443" spans="1:13" x14ac:dyDescent="0.2">
      <c r="A443" s="4" t="s">
        <v>2696</v>
      </c>
      <c r="B443" s="9">
        <v>2515</v>
      </c>
      <c r="C443" s="9" t="s">
        <v>2697</v>
      </c>
      <c r="D443" s="9" t="s">
        <v>2698</v>
      </c>
      <c r="E443" s="10">
        <v>3472.68</v>
      </c>
      <c r="F443" s="10">
        <v>5897978.6877483604</v>
      </c>
      <c r="G443" s="18">
        <v>7404263.026762248</v>
      </c>
      <c r="H443" s="19">
        <v>-0.20343474206271753</v>
      </c>
      <c r="I443" s="20">
        <v>-1506284.3390138876</v>
      </c>
      <c r="J443" s="10">
        <v>1698.3939458137099</v>
      </c>
      <c r="K443" s="20">
        <v>2132.1466494932583</v>
      </c>
      <c r="L443" s="21" t="s">
        <v>13</v>
      </c>
      <c r="M443" s="21" t="s">
        <v>14</v>
      </c>
    </row>
    <row r="444" spans="1:13" x14ac:dyDescent="0.2">
      <c r="A444" s="4" t="s">
        <v>2699</v>
      </c>
      <c r="B444" s="9">
        <v>2516</v>
      </c>
      <c r="C444" s="9" t="s">
        <v>2700</v>
      </c>
      <c r="D444" s="9" t="s">
        <v>2701</v>
      </c>
      <c r="E444" s="10">
        <v>1158.22</v>
      </c>
      <c r="F444" s="10">
        <v>3063844.441782</v>
      </c>
      <c r="G444" s="18">
        <v>3697919.1579210502</v>
      </c>
      <c r="H444" s="19">
        <v>-0.1714679767351992</v>
      </c>
      <c r="I444" s="20">
        <v>-634074.7161390502</v>
      </c>
      <c r="J444" s="10">
        <v>2645.3043823988501</v>
      </c>
      <c r="K444" s="20">
        <v>3192.7605790964153</v>
      </c>
      <c r="L444" s="21" t="s">
        <v>27</v>
      </c>
      <c r="M444" s="21" t="s">
        <v>14</v>
      </c>
    </row>
    <row r="445" spans="1:13" x14ac:dyDescent="0.2">
      <c r="A445" s="4" t="s">
        <v>2702</v>
      </c>
      <c r="B445" s="9">
        <v>2517</v>
      </c>
      <c r="C445" s="9" t="s">
        <v>2703</v>
      </c>
      <c r="D445" s="9" t="s">
        <v>2704</v>
      </c>
      <c r="E445" s="10">
        <v>672.26</v>
      </c>
      <c r="F445" s="10">
        <v>2707738.54444945</v>
      </c>
      <c r="G445" s="18">
        <v>2977609.4511249405</v>
      </c>
      <c r="H445" s="19">
        <v>-9.0633412845172248E-2</v>
      </c>
      <c r="I445" s="20">
        <v>-269870.90667549055</v>
      </c>
      <c r="J445" s="10">
        <v>4027.8144534100602</v>
      </c>
      <c r="K445" s="20">
        <v>4429.2527461472355</v>
      </c>
      <c r="L445" s="21" t="s">
        <v>27</v>
      </c>
      <c r="M445" s="21" t="s">
        <v>89</v>
      </c>
    </row>
    <row r="446" spans="1:13" x14ac:dyDescent="0.2">
      <c r="A446" s="4" t="s">
        <v>2705</v>
      </c>
      <c r="B446" s="9">
        <v>2518</v>
      </c>
      <c r="C446" s="9" t="s">
        <v>2706</v>
      </c>
      <c r="D446" s="9" t="s">
        <v>2707</v>
      </c>
      <c r="E446" s="10">
        <v>4025.17</v>
      </c>
      <c r="F446" s="10">
        <v>1616091.3545715699</v>
      </c>
      <c r="G446" s="18">
        <v>1723414.4550803998</v>
      </c>
      <c r="H446" s="19">
        <v>-6.2273529267700918E-2</v>
      </c>
      <c r="I446" s="20">
        <v>-107323.10050882981</v>
      </c>
      <c r="J446" s="10">
        <v>401.49642240490999</v>
      </c>
      <c r="K446" s="20">
        <v>428.15942061587452</v>
      </c>
      <c r="L446" s="21" t="s">
        <v>13</v>
      </c>
      <c r="M446" s="21" t="s">
        <v>14</v>
      </c>
    </row>
    <row r="447" spans="1:13" x14ac:dyDescent="0.2">
      <c r="A447" s="4" t="s">
        <v>2708</v>
      </c>
      <c r="B447" s="9">
        <v>2519</v>
      </c>
      <c r="C447" s="9" t="s">
        <v>2709</v>
      </c>
      <c r="D447" s="9" t="s">
        <v>2710</v>
      </c>
      <c r="E447" s="10">
        <v>985.87</v>
      </c>
      <c r="F447" s="10">
        <v>614705.57118142</v>
      </c>
      <c r="G447" s="18">
        <v>718815.84701754712</v>
      </c>
      <c r="H447" s="19">
        <v>-0.14483581054604344</v>
      </c>
      <c r="I447" s="20">
        <v>-104110.27583612711</v>
      </c>
      <c r="J447" s="10">
        <v>623.51585014395403</v>
      </c>
      <c r="K447" s="20">
        <v>729.11828843310695</v>
      </c>
      <c r="L447" s="21" t="s">
        <v>27</v>
      </c>
      <c r="M447" s="21" t="s">
        <v>14</v>
      </c>
    </row>
    <row r="448" spans="1:13" x14ac:dyDescent="0.2">
      <c r="A448" s="4" t="s">
        <v>2711</v>
      </c>
      <c r="B448" s="9">
        <v>2520</v>
      </c>
      <c r="C448" s="9" t="s">
        <v>2712</v>
      </c>
      <c r="D448" s="9" t="s">
        <v>2713</v>
      </c>
      <c r="E448" s="10">
        <v>617.99</v>
      </c>
      <c r="F448" s="10">
        <v>1097657.2352802299</v>
      </c>
      <c r="G448" s="18">
        <v>1160162.5697565207</v>
      </c>
      <c r="H448" s="19">
        <v>-5.3876358456738445E-2</v>
      </c>
      <c r="I448" s="20">
        <v>-62505.334476290736</v>
      </c>
      <c r="J448" s="10">
        <v>1776.1731343229301</v>
      </c>
      <c r="K448" s="20">
        <v>1877.3160888631219</v>
      </c>
      <c r="L448" s="21" t="s">
        <v>27</v>
      </c>
      <c r="M448" s="21" t="s">
        <v>71</v>
      </c>
    </row>
    <row r="449" spans="1:13" x14ac:dyDescent="0.2">
      <c r="A449" s="4" t="s">
        <v>2720</v>
      </c>
      <c r="B449" s="9">
        <v>2523</v>
      </c>
      <c r="C449" s="9" t="s">
        <v>2721</v>
      </c>
      <c r="D449" s="9" t="s">
        <v>2722</v>
      </c>
      <c r="E449" s="10">
        <v>674.89</v>
      </c>
      <c r="F449" s="10">
        <v>192750.10920099</v>
      </c>
      <c r="G449" s="18">
        <v>198044.10038950038</v>
      </c>
      <c r="H449" s="19">
        <v>-2.6731375375983146E-2</v>
      </c>
      <c r="I449" s="20">
        <v>-5293.9911885103793</v>
      </c>
      <c r="J449" s="10">
        <v>285.60225992530599</v>
      </c>
      <c r="K449" s="20">
        <v>293.44648815288474</v>
      </c>
      <c r="L449" s="21" t="s">
        <v>27</v>
      </c>
      <c r="M449" s="21" t="s">
        <v>71</v>
      </c>
    </row>
    <row r="450" spans="1:13" x14ac:dyDescent="0.2">
      <c r="A450" s="4" t="s">
        <v>2723</v>
      </c>
      <c r="B450" s="9">
        <v>2524</v>
      </c>
      <c r="C450" s="9" t="s">
        <v>2724</v>
      </c>
      <c r="D450" s="9" t="s">
        <v>2725</v>
      </c>
      <c r="E450" s="10">
        <v>2834.38</v>
      </c>
      <c r="F450" s="10">
        <v>3768044.8868980799</v>
      </c>
      <c r="G450" s="18">
        <v>3282883.968745789</v>
      </c>
      <c r="H450" s="19">
        <v>0.14778497283827208</v>
      </c>
      <c r="I450" s="20">
        <v>485160.91815229086</v>
      </c>
      <c r="J450" s="10">
        <v>1329.40709675417</v>
      </c>
      <c r="K450" s="20">
        <v>1158.2370637479057</v>
      </c>
      <c r="L450" s="21" t="s">
        <v>13</v>
      </c>
      <c r="M450" s="21" t="s">
        <v>14</v>
      </c>
    </row>
    <row r="451" spans="1:13" x14ac:dyDescent="0.2">
      <c r="A451" s="4" t="s">
        <v>2726</v>
      </c>
      <c r="B451" s="9">
        <v>2525</v>
      </c>
      <c r="C451" s="9" t="s">
        <v>2727</v>
      </c>
      <c r="D451" s="9" t="s">
        <v>2728</v>
      </c>
      <c r="E451" s="10">
        <v>1687.81</v>
      </c>
      <c r="F451" s="10">
        <v>3753825.89676998</v>
      </c>
      <c r="G451" s="18">
        <v>4012241.3359083426</v>
      </c>
      <c r="H451" s="19">
        <v>-6.4406753608167805E-2</v>
      </c>
      <c r="I451" s="20">
        <v>-258415.43913836265</v>
      </c>
      <c r="J451" s="10">
        <v>2224.0808484189502</v>
      </c>
      <c r="K451" s="20">
        <v>2377.1877971503563</v>
      </c>
      <c r="L451" s="21" t="s">
        <v>13</v>
      </c>
      <c r="M451" s="21" t="s">
        <v>14</v>
      </c>
    </row>
    <row r="452" spans="1:13" x14ac:dyDescent="0.2">
      <c r="A452" s="4" t="s">
        <v>2729</v>
      </c>
      <c r="B452" s="9">
        <v>2526</v>
      </c>
      <c r="C452" s="9" t="s">
        <v>2730</v>
      </c>
      <c r="D452" s="9" t="s">
        <v>2731</v>
      </c>
      <c r="E452" s="10">
        <v>1730.01</v>
      </c>
      <c r="F452" s="10">
        <v>5650442.7191663701</v>
      </c>
      <c r="G452" s="18">
        <v>6278139.2693511834</v>
      </c>
      <c r="H452" s="19">
        <v>-9.9981303895109244E-2</v>
      </c>
      <c r="I452" s="20">
        <v>-627696.55018481333</v>
      </c>
      <c r="J452" s="10">
        <v>3266.1329814084102</v>
      </c>
      <c r="K452" s="20">
        <v>3628.9612599644993</v>
      </c>
      <c r="L452" s="21" t="s">
        <v>13</v>
      </c>
      <c r="M452" s="21" t="s">
        <v>14</v>
      </c>
    </row>
    <row r="453" spans="1:13" x14ac:dyDescent="0.2">
      <c r="A453" s="4" t="s">
        <v>2732</v>
      </c>
      <c r="B453" s="9">
        <v>2527</v>
      </c>
      <c r="C453" s="9" t="s">
        <v>2733</v>
      </c>
      <c r="D453" s="9" t="s">
        <v>2734</v>
      </c>
      <c r="E453" s="10">
        <v>511.9</v>
      </c>
      <c r="F453" s="10">
        <v>2459897.1894821199</v>
      </c>
      <c r="G453" s="18">
        <v>2602748.9374461058</v>
      </c>
      <c r="H453" s="19">
        <v>-5.4884951025725444E-2</v>
      </c>
      <c r="I453" s="20">
        <v>-142851.74796398589</v>
      </c>
      <c r="J453" s="10">
        <v>4805.4252578279302</v>
      </c>
      <c r="K453" s="20">
        <v>5084.4870823326937</v>
      </c>
      <c r="L453" s="21" t="s">
        <v>27</v>
      </c>
      <c r="M453" s="21" t="s">
        <v>71</v>
      </c>
    </row>
    <row r="454" spans="1:13" x14ac:dyDescent="0.2">
      <c r="A454" s="4" t="s">
        <v>2735</v>
      </c>
      <c r="B454" s="9">
        <v>2528</v>
      </c>
      <c r="C454" s="9" t="s">
        <v>2736</v>
      </c>
      <c r="D454" s="9" t="s">
        <v>2737</v>
      </c>
      <c r="E454" s="10">
        <v>3387.35</v>
      </c>
      <c r="F454" s="10">
        <v>1287140.19029314</v>
      </c>
      <c r="G454" s="18">
        <v>1174876.9497335297</v>
      </c>
      <c r="H454" s="19">
        <v>9.5553190132015423E-2</v>
      </c>
      <c r="I454" s="20">
        <v>112263.24055961031</v>
      </c>
      <c r="J454" s="10">
        <v>379.98440972829502</v>
      </c>
      <c r="K454" s="20">
        <v>346.84250217235592</v>
      </c>
      <c r="L454" s="21" t="s">
        <v>13</v>
      </c>
      <c r="M454" s="21" t="s">
        <v>14</v>
      </c>
    </row>
    <row r="455" spans="1:13" x14ac:dyDescent="0.2">
      <c r="A455" s="4" t="s">
        <v>2741</v>
      </c>
      <c r="B455" s="9">
        <v>2530</v>
      </c>
      <c r="C455" s="9" t="s">
        <v>2742</v>
      </c>
      <c r="D455" s="9" t="s">
        <v>2743</v>
      </c>
      <c r="E455" s="10">
        <v>567.62</v>
      </c>
      <c r="F455" s="10">
        <v>1154047.2966314999</v>
      </c>
      <c r="G455" s="18">
        <v>1284480.7585497298</v>
      </c>
      <c r="H455" s="19">
        <v>-0.10154567209359958</v>
      </c>
      <c r="I455" s="20">
        <v>-130433.46191822994</v>
      </c>
      <c r="J455" s="10">
        <v>2033.13360457965</v>
      </c>
      <c r="K455" s="20">
        <v>2262.9237140159435</v>
      </c>
      <c r="L455" s="21" t="s">
        <v>27</v>
      </c>
      <c r="M455" s="21" t="s">
        <v>89</v>
      </c>
    </row>
    <row r="456" spans="1:13" x14ac:dyDescent="0.2">
      <c r="A456" s="4" t="s">
        <v>2753</v>
      </c>
      <c r="B456" s="9">
        <v>2534</v>
      </c>
      <c r="C456" s="9" t="s">
        <v>2754</v>
      </c>
      <c r="D456" s="9" t="s">
        <v>2755</v>
      </c>
      <c r="E456" s="10">
        <v>336.99</v>
      </c>
      <c r="F456" s="10">
        <v>135503.90758711999</v>
      </c>
      <c r="G456" s="18">
        <v>174518.35550543142</v>
      </c>
      <c r="H456" s="19">
        <v>-0.22355498254220618</v>
      </c>
      <c r="I456" s="20">
        <v>-39014.447918311431</v>
      </c>
      <c r="J456" s="10">
        <v>402.10067832018802</v>
      </c>
      <c r="K456" s="20">
        <v>517.87398885851633</v>
      </c>
      <c r="L456" s="21" t="s">
        <v>27</v>
      </c>
      <c r="M456" s="21" t="s">
        <v>14</v>
      </c>
    </row>
    <row r="457" spans="1:13" x14ac:dyDescent="0.2">
      <c r="A457" s="4" t="s">
        <v>2765</v>
      </c>
      <c r="B457" s="9">
        <v>2538</v>
      </c>
      <c r="C457" s="9" t="s">
        <v>2766</v>
      </c>
      <c r="D457" s="9" t="s">
        <v>2767</v>
      </c>
      <c r="E457" s="10">
        <v>500.47</v>
      </c>
      <c r="F457" s="10">
        <v>201301.9768988</v>
      </c>
      <c r="G457" s="18">
        <v>144069.28230129142</v>
      </c>
      <c r="H457" s="19">
        <v>0.39725813638620316</v>
      </c>
      <c r="I457" s="20">
        <v>57232.694597508584</v>
      </c>
      <c r="J457" s="10">
        <v>402.22586148780198</v>
      </c>
      <c r="K457" s="20">
        <v>287.86796871199357</v>
      </c>
      <c r="L457" s="21" t="s">
        <v>27</v>
      </c>
      <c r="M457" s="21" t="s">
        <v>14</v>
      </c>
    </row>
    <row r="458" spans="1:13" x14ac:dyDescent="0.2">
      <c r="A458" s="4" t="s">
        <v>2774</v>
      </c>
      <c r="B458" s="9">
        <v>2544</v>
      </c>
      <c r="C458" s="9" t="s">
        <v>2775</v>
      </c>
      <c r="D458" s="9" t="s">
        <v>2776</v>
      </c>
      <c r="E458" s="10">
        <v>1672.83</v>
      </c>
      <c r="F458" s="10">
        <v>2174078.5578740202</v>
      </c>
      <c r="G458" s="18">
        <v>2285595.0089967633</v>
      </c>
      <c r="H458" s="19">
        <v>-4.8790993454127109E-2</v>
      </c>
      <c r="I458" s="20">
        <v>-111516.45112274308</v>
      </c>
      <c r="J458" s="10">
        <v>1299.6410620768499</v>
      </c>
      <c r="K458" s="20">
        <v>1366.304411683652</v>
      </c>
      <c r="L458" s="21" t="s">
        <v>13</v>
      </c>
      <c r="M458" s="21" t="s">
        <v>71</v>
      </c>
    </row>
    <row r="459" spans="1:13" x14ac:dyDescent="0.2">
      <c r="A459" s="4" t="s">
        <v>2777</v>
      </c>
      <c r="B459" s="9">
        <v>2545</v>
      </c>
      <c r="C459" s="9" t="s">
        <v>2778</v>
      </c>
      <c r="D459" s="9" t="s">
        <v>2779</v>
      </c>
      <c r="E459" s="10">
        <v>1738.03</v>
      </c>
      <c r="F459" s="10">
        <v>3418634.8797986102</v>
      </c>
      <c r="G459" s="18">
        <v>3572973.6775202667</v>
      </c>
      <c r="H459" s="19">
        <v>-4.3196175413406979E-2</v>
      </c>
      <c r="I459" s="20">
        <v>-154338.79772165651</v>
      </c>
      <c r="J459" s="10">
        <v>1966.9596496024899</v>
      </c>
      <c r="K459" s="20">
        <v>2055.7606471236209</v>
      </c>
      <c r="L459" s="21" t="s">
        <v>13</v>
      </c>
      <c r="M459" s="21" t="s">
        <v>14</v>
      </c>
    </row>
    <row r="460" spans="1:13" x14ac:dyDescent="0.2">
      <c r="A460" s="4" t="s">
        <v>2780</v>
      </c>
      <c r="B460" s="9">
        <v>2546</v>
      </c>
      <c r="C460" s="9" t="s">
        <v>2781</v>
      </c>
      <c r="D460" s="9" t="s">
        <v>2782</v>
      </c>
      <c r="E460" s="10">
        <v>527.87</v>
      </c>
      <c r="F460" s="10">
        <v>1351634.5983572199</v>
      </c>
      <c r="G460" s="18">
        <v>1556727.0247955362</v>
      </c>
      <c r="H460" s="19">
        <v>-0.1317459150972542</v>
      </c>
      <c r="I460" s="20">
        <v>-205092.42643831624</v>
      </c>
      <c r="J460" s="10">
        <v>2560.5444491204698</v>
      </c>
      <c r="K460" s="20">
        <v>2949.0727353241068</v>
      </c>
      <c r="L460" s="21" t="s">
        <v>27</v>
      </c>
      <c r="M460" s="21" t="s">
        <v>297</v>
      </c>
    </row>
    <row r="461" spans="1:13" x14ac:dyDescent="0.2">
      <c r="A461" s="4" t="s">
        <v>2786</v>
      </c>
      <c r="B461" s="9">
        <v>2548</v>
      </c>
      <c r="C461" s="9" t="s">
        <v>2787</v>
      </c>
      <c r="D461" s="9" t="s">
        <v>2788</v>
      </c>
      <c r="E461" s="10">
        <v>1515.26</v>
      </c>
      <c r="F461" s="10">
        <v>739916.79276980006</v>
      </c>
      <c r="G461" s="18">
        <v>803020.31709540635</v>
      </c>
      <c r="H461" s="19">
        <v>-7.8582724474341184E-2</v>
      </c>
      <c r="I461" s="20">
        <v>-63103.524325606297</v>
      </c>
      <c r="J461" s="10">
        <v>488.31012022345999</v>
      </c>
      <c r="K461" s="20">
        <v>529.95546447171205</v>
      </c>
      <c r="L461" s="21" t="s">
        <v>27</v>
      </c>
      <c r="M461" s="21" t="s">
        <v>71</v>
      </c>
    </row>
    <row r="462" spans="1:13" x14ac:dyDescent="0.2">
      <c r="A462" s="4" t="s">
        <v>2789</v>
      </c>
      <c r="B462" s="9">
        <v>2549</v>
      </c>
      <c r="C462" s="9" t="s">
        <v>2790</v>
      </c>
      <c r="D462" s="9" t="s">
        <v>2791</v>
      </c>
      <c r="E462" s="10">
        <v>1076.73</v>
      </c>
      <c r="F462" s="10">
        <v>916396.96590654994</v>
      </c>
      <c r="G462" s="18">
        <v>1076618.1813370755</v>
      </c>
      <c r="H462" s="19">
        <v>-0.14881897613092859</v>
      </c>
      <c r="I462" s="20">
        <v>-160221.2154305256</v>
      </c>
      <c r="J462" s="10">
        <v>851.09262852019503</v>
      </c>
      <c r="K462" s="20">
        <v>999.89614976556391</v>
      </c>
      <c r="L462" s="21" t="s">
        <v>27</v>
      </c>
      <c r="M462" s="21" t="s">
        <v>89</v>
      </c>
    </row>
    <row r="463" spans="1:13" x14ac:dyDescent="0.2">
      <c r="A463" s="4" t="s">
        <v>2792</v>
      </c>
      <c r="B463" s="9">
        <v>2550</v>
      </c>
      <c r="C463" s="9" t="s">
        <v>2793</v>
      </c>
      <c r="D463" s="9" t="s">
        <v>2794</v>
      </c>
      <c r="E463" s="10">
        <v>255.72</v>
      </c>
      <c r="F463" s="10">
        <v>484210.20143100002</v>
      </c>
      <c r="G463" s="18">
        <v>471319.92465398728</v>
      </c>
      <c r="H463" s="19">
        <v>2.7349314346248051E-2</v>
      </c>
      <c r="I463" s="20">
        <v>12890.276777012739</v>
      </c>
      <c r="J463" s="10">
        <v>1893.51713370483</v>
      </c>
      <c r="K463" s="20">
        <v>1843.1093565383517</v>
      </c>
      <c r="L463" s="21" t="s">
        <v>88</v>
      </c>
      <c r="M463" s="21" t="s">
        <v>89</v>
      </c>
    </row>
    <row r="464" spans="1:13" x14ac:dyDescent="0.2">
      <c r="A464" s="4" t="s">
        <v>2801</v>
      </c>
      <c r="B464" s="9">
        <v>2553</v>
      </c>
      <c r="C464" s="9" t="s">
        <v>2802</v>
      </c>
      <c r="D464" s="9" t="s">
        <v>2803</v>
      </c>
      <c r="E464" s="10">
        <v>847.55</v>
      </c>
      <c r="F464" s="10">
        <v>416717.76874968002</v>
      </c>
      <c r="G464" s="18">
        <v>439292.47178100061</v>
      </c>
      <c r="H464" s="19">
        <v>-5.1388777366926694E-2</v>
      </c>
      <c r="I464" s="20">
        <v>-22574.703031320591</v>
      </c>
      <c r="J464" s="10">
        <v>491.67337472677701</v>
      </c>
      <c r="K464" s="20">
        <v>518.30862106188499</v>
      </c>
      <c r="L464" s="21" t="s">
        <v>27</v>
      </c>
      <c r="M464" s="21" t="s">
        <v>43</v>
      </c>
    </row>
    <row r="465" spans="1:13" x14ac:dyDescent="0.2">
      <c r="A465" s="4" t="s">
        <v>2813</v>
      </c>
      <c r="B465" s="9">
        <v>2558</v>
      </c>
      <c r="C465" s="9" t="s">
        <v>2814</v>
      </c>
      <c r="D465" s="9" t="s">
        <v>2815</v>
      </c>
      <c r="E465" s="10">
        <v>615.37</v>
      </c>
      <c r="F465" s="10">
        <v>256832.96555972999</v>
      </c>
      <c r="G465" s="18">
        <v>373207.14401504456</v>
      </c>
      <c r="H465" s="19">
        <v>-0.31182194746685576</v>
      </c>
      <c r="I465" s="20">
        <v>-116374.17845531457</v>
      </c>
      <c r="J465" s="10">
        <v>417.363481417245</v>
      </c>
      <c r="K465" s="20">
        <v>606.47601282975211</v>
      </c>
      <c r="L465" s="21" t="s">
        <v>27</v>
      </c>
      <c r="M465" s="21" t="s">
        <v>43</v>
      </c>
    </row>
    <row r="466" spans="1:13" x14ac:dyDescent="0.2">
      <c r="A466" s="4" t="s">
        <v>2816</v>
      </c>
      <c r="B466" s="9">
        <v>2559</v>
      </c>
      <c r="C466" s="9" t="s">
        <v>2817</v>
      </c>
      <c r="D466" s="9" t="s">
        <v>2818</v>
      </c>
      <c r="E466" s="10">
        <v>2568.0300000000002</v>
      </c>
      <c r="F466" s="10">
        <v>646123.10835886002</v>
      </c>
      <c r="G466" s="18">
        <v>731260.25476244511</v>
      </c>
      <c r="H466" s="19">
        <v>-0.1164252341749972</v>
      </c>
      <c r="I466" s="20">
        <v>-85137.146403585095</v>
      </c>
      <c r="J466" s="10">
        <v>251.60263250774301</v>
      </c>
      <c r="K466" s="20">
        <v>284.75533960368261</v>
      </c>
      <c r="L466" s="21" t="s">
        <v>27</v>
      </c>
      <c r="M466" s="21" t="s">
        <v>14</v>
      </c>
    </row>
    <row r="467" spans="1:13" x14ac:dyDescent="0.2">
      <c r="A467" s="4" t="s">
        <v>2819</v>
      </c>
      <c r="B467" s="9">
        <v>2560</v>
      </c>
      <c r="C467" s="9" t="s">
        <v>2820</v>
      </c>
      <c r="D467" s="9" t="s">
        <v>2821</v>
      </c>
      <c r="E467" s="10">
        <v>2355.79</v>
      </c>
      <c r="F467" s="10">
        <v>2131458.63857004</v>
      </c>
      <c r="G467" s="18">
        <v>2513709.2379985489</v>
      </c>
      <c r="H467" s="19">
        <v>-0.15206635423469367</v>
      </c>
      <c r="I467" s="20">
        <v>-382250.5994285089</v>
      </c>
      <c r="J467" s="10">
        <v>904.77446570791096</v>
      </c>
      <c r="K467" s="20">
        <v>1067.0345141114228</v>
      </c>
      <c r="L467" s="21" t="s">
        <v>13</v>
      </c>
      <c r="M467" s="21" t="s">
        <v>297</v>
      </c>
    </row>
    <row r="468" spans="1:13" x14ac:dyDescent="0.2">
      <c r="A468" s="4" t="s">
        <v>2840</v>
      </c>
      <c r="B468" s="9">
        <v>2570</v>
      </c>
      <c r="C468" s="9" t="s">
        <v>2841</v>
      </c>
      <c r="D468" s="9" t="s">
        <v>2842</v>
      </c>
      <c r="E468" s="10">
        <v>494.49</v>
      </c>
      <c r="F468" s="10">
        <v>650017.55699894996</v>
      </c>
      <c r="G468" s="18">
        <v>309329.500908188</v>
      </c>
      <c r="H468" s="19">
        <v>1.1013758955757658</v>
      </c>
      <c r="I468" s="20">
        <v>340688.05609076197</v>
      </c>
      <c r="J468" s="10">
        <v>1314.52113692683</v>
      </c>
      <c r="K468" s="20">
        <v>625.55259137330984</v>
      </c>
      <c r="L468" s="21" t="s">
        <v>88</v>
      </c>
      <c r="M468" s="21" t="s">
        <v>14</v>
      </c>
    </row>
    <row r="469" spans="1:13" x14ac:dyDescent="0.2">
      <c r="A469" s="4" t="s">
        <v>2861</v>
      </c>
      <c r="B469" s="9">
        <v>2747</v>
      </c>
      <c r="C469" s="9" t="s">
        <v>2862</v>
      </c>
      <c r="D469" s="9" t="s">
        <v>2863</v>
      </c>
      <c r="E469" s="10">
        <v>394.77</v>
      </c>
      <c r="F469" s="10">
        <v>702912.17787151004</v>
      </c>
      <c r="G469" s="18">
        <v>816747.83577723149</v>
      </c>
      <c r="H469" s="19">
        <v>-0.13937674875795092</v>
      </c>
      <c r="I469" s="20">
        <v>-113835.65790572145</v>
      </c>
      <c r="J469" s="10">
        <v>1780.5612834600099</v>
      </c>
      <c r="K469" s="20">
        <v>2068.920727961171</v>
      </c>
      <c r="L469" s="21" t="s">
        <v>88</v>
      </c>
      <c r="M469" s="21" t="s">
        <v>14</v>
      </c>
    </row>
    <row r="470" spans="1:13" x14ac:dyDescent="0.2">
      <c r="A470" s="4" t="s">
        <v>2885</v>
      </c>
      <c r="B470" s="9">
        <v>2759</v>
      </c>
      <c r="C470" s="9" t="s">
        <v>2886</v>
      </c>
      <c r="D470" s="9" t="s">
        <v>2887</v>
      </c>
      <c r="E470" s="10">
        <v>708.89</v>
      </c>
      <c r="F470" s="10">
        <v>614628.23572783999</v>
      </c>
      <c r="G470" s="18">
        <v>729632.04387241253</v>
      </c>
      <c r="H470" s="19">
        <v>-0.15761891094339442</v>
      </c>
      <c r="I470" s="20">
        <v>-115003.80814457254</v>
      </c>
      <c r="J470" s="10">
        <v>867.02906759559301</v>
      </c>
      <c r="K470" s="20">
        <v>1029.2598906352362</v>
      </c>
      <c r="L470" s="21" t="s">
        <v>27</v>
      </c>
      <c r="M470" s="21" t="s">
        <v>14</v>
      </c>
    </row>
    <row r="471" spans="1:13" x14ac:dyDescent="0.2">
      <c r="A471" s="4" t="s">
        <v>2891</v>
      </c>
      <c r="B471" s="9">
        <v>2763</v>
      </c>
      <c r="C471" s="9" t="s">
        <v>2892</v>
      </c>
      <c r="D471" s="9" t="s">
        <v>2893</v>
      </c>
      <c r="E471" s="10">
        <v>555</v>
      </c>
      <c r="F471" s="10">
        <v>465909.85403400002</v>
      </c>
      <c r="G471" s="18">
        <v>357376.21025639767</v>
      </c>
      <c r="H471" s="19">
        <v>0.30369577118671559</v>
      </c>
      <c r="I471" s="20">
        <v>108533.64377760235</v>
      </c>
      <c r="J471" s="10">
        <v>839.47721447567596</v>
      </c>
      <c r="K471" s="20">
        <v>643.92109956107686</v>
      </c>
      <c r="L471" s="21" t="s">
        <v>27</v>
      </c>
      <c r="M471" s="21" t="s">
        <v>297</v>
      </c>
    </row>
    <row r="472" spans="1:13" x14ac:dyDescent="0.2">
      <c r="A472" s="4" t="s">
        <v>2894</v>
      </c>
      <c r="B472" s="9">
        <v>2764</v>
      </c>
      <c r="C472" s="9" t="s">
        <v>2895</v>
      </c>
      <c r="D472" s="9" t="s">
        <v>2896</v>
      </c>
      <c r="E472" s="10">
        <v>4889.2299999999996</v>
      </c>
      <c r="F472" s="10">
        <v>2610189.5111695901</v>
      </c>
      <c r="G472" s="18">
        <v>4238603.0660498422</v>
      </c>
      <c r="H472" s="19">
        <v>-0.38418637685690438</v>
      </c>
      <c r="I472" s="20">
        <v>-1628413.5548802521</v>
      </c>
      <c r="J472" s="10">
        <v>533.86515078439504</v>
      </c>
      <c r="K472" s="20">
        <v>866.92650295646615</v>
      </c>
      <c r="L472" s="21" t="s">
        <v>13</v>
      </c>
      <c r="M472" s="21" t="s">
        <v>14</v>
      </c>
    </row>
    <row r="473" spans="1:13" x14ac:dyDescent="0.2">
      <c r="A473" s="4" t="s">
        <v>2903</v>
      </c>
      <c r="B473" s="9">
        <v>2768</v>
      </c>
      <c r="C473" s="9" t="s">
        <v>2904</v>
      </c>
      <c r="D473" s="9" t="s">
        <v>2905</v>
      </c>
      <c r="E473" s="10">
        <v>44509.04</v>
      </c>
      <c r="F473" s="10">
        <v>23328015.792587999</v>
      </c>
      <c r="G473" s="18">
        <v>23722498.875123907</v>
      </c>
      <c r="H473" s="19">
        <v>-1.6629069501172326E-2</v>
      </c>
      <c r="I473" s="20">
        <v>-394483.08253590763</v>
      </c>
      <c r="J473" s="10">
        <v>524.11860135801601</v>
      </c>
      <c r="K473" s="20">
        <v>532.98158924847417</v>
      </c>
      <c r="L473" s="21" t="s">
        <v>27</v>
      </c>
      <c r="M473" s="21" t="s">
        <v>14</v>
      </c>
    </row>
    <row r="474" spans="1:13" x14ac:dyDescent="0.2">
      <c r="A474" s="4" t="s">
        <v>2906</v>
      </c>
      <c r="B474" s="9">
        <v>2769</v>
      </c>
      <c r="C474" s="9" t="s">
        <v>2907</v>
      </c>
      <c r="D474" s="9" t="s">
        <v>2908</v>
      </c>
      <c r="E474" s="10">
        <v>304.83</v>
      </c>
      <c r="F474" s="10">
        <v>196053.57188261999</v>
      </c>
      <c r="G474" s="18">
        <v>300334.58105135523</v>
      </c>
      <c r="H474" s="19">
        <v>-0.34721612410961039</v>
      </c>
      <c r="I474" s="20">
        <v>-104281.00916873524</v>
      </c>
      <c r="J474" s="10">
        <v>643.15707733038096</v>
      </c>
      <c r="K474" s="20">
        <v>985.252701674229</v>
      </c>
      <c r="L474" s="21" t="s">
        <v>88</v>
      </c>
      <c r="M474" s="21" t="s">
        <v>206</v>
      </c>
    </row>
    <row r="475" spans="1:13" x14ac:dyDescent="0.2">
      <c r="A475" s="4" t="s">
        <v>2909</v>
      </c>
      <c r="B475" s="9">
        <v>2773</v>
      </c>
      <c r="C475" s="9" t="s">
        <v>2910</v>
      </c>
      <c r="D475" s="9" t="s">
        <v>2911</v>
      </c>
      <c r="E475" s="10">
        <v>1463.19</v>
      </c>
      <c r="F475" s="10">
        <v>879849.99721962004</v>
      </c>
      <c r="G475" s="18">
        <v>892396.60375470505</v>
      </c>
      <c r="H475" s="19">
        <v>-1.4059451237595479E-2</v>
      </c>
      <c r="I475" s="20">
        <v>-12546.606535085011</v>
      </c>
      <c r="J475" s="10">
        <v>601.32313453455799</v>
      </c>
      <c r="K475" s="20">
        <v>609.89796523671225</v>
      </c>
      <c r="L475" s="21" t="s">
        <v>27</v>
      </c>
      <c r="M475" s="21" t="s">
        <v>89</v>
      </c>
    </row>
    <row r="476" spans="1:13" x14ac:dyDescent="0.2">
      <c r="A476" s="4" t="s">
        <v>2912</v>
      </c>
      <c r="B476" s="9">
        <v>2774</v>
      </c>
      <c r="C476" s="9" t="s">
        <v>2913</v>
      </c>
      <c r="D476" s="9" t="s">
        <v>2914</v>
      </c>
      <c r="E476" s="10">
        <v>2683.37</v>
      </c>
      <c r="F476" s="10">
        <v>2632107.97082743</v>
      </c>
      <c r="G476" s="18">
        <v>3063090.454354859</v>
      </c>
      <c r="H476" s="19">
        <v>-0.14070184669691796</v>
      </c>
      <c r="I476" s="20">
        <v>-430982.48352742894</v>
      </c>
      <c r="J476" s="10">
        <v>980.89639923954905</v>
      </c>
      <c r="K476" s="20">
        <v>1141.508794670455</v>
      </c>
      <c r="L476" s="21" t="s">
        <v>13</v>
      </c>
      <c r="M476" s="21" t="s">
        <v>14</v>
      </c>
    </row>
    <row r="477" spans="1:13" x14ac:dyDescent="0.2">
      <c r="A477" s="4" t="s">
        <v>2924</v>
      </c>
      <c r="B477" s="9">
        <v>2778</v>
      </c>
      <c r="C477" s="9" t="s">
        <v>2925</v>
      </c>
      <c r="D477" s="9" t="s">
        <v>2926</v>
      </c>
      <c r="E477" s="10">
        <v>2125.2600000000002</v>
      </c>
      <c r="F477" s="10">
        <v>2065633.1320603399</v>
      </c>
      <c r="G477" s="18">
        <v>1503196.9831514836</v>
      </c>
      <c r="H477" s="19">
        <v>0.37415997717724164</v>
      </c>
      <c r="I477" s="20">
        <v>562436.14890885632</v>
      </c>
      <c r="J477" s="10">
        <v>971.94373020728801</v>
      </c>
      <c r="K477" s="20">
        <v>707.30027533171631</v>
      </c>
      <c r="L477" s="21" t="s">
        <v>13</v>
      </c>
      <c r="M477" s="21" t="s">
        <v>14</v>
      </c>
    </row>
    <row r="478" spans="1:13" x14ac:dyDescent="0.2">
      <c r="A478" s="4" t="s">
        <v>2927</v>
      </c>
      <c r="B478" s="9">
        <v>2779</v>
      </c>
      <c r="C478" s="9" t="s">
        <v>2928</v>
      </c>
      <c r="D478" s="9" t="s">
        <v>2929</v>
      </c>
      <c r="E478" s="10">
        <v>6421.36</v>
      </c>
      <c r="F478" s="10">
        <v>21318125.008641198</v>
      </c>
      <c r="G478" s="18">
        <v>19485354.24331747</v>
      </c>
      <c r="H478" s="19">
        <v>9.4058888662611639E-2</v>
      </c>
      <c r="I478" s="20">
        <v>1832770.7653237283</v>
      </c>
      <c r="J478" s="10">
        <v>3319.8769433019202</v>
      </c>
      <c r="K478" s="20">
        <v>3034.4590932944848</v>
      </c>
      <c r="L478" s="21" t="s">
        <v>13</v>
      </c>
      <c r="M478" s="21" t="s">
        <v>14</v>
      </c>
    </row>
    <row r="479" spans="1:13" x14ac:dyDescent="0.2">
      <c r="A479" s="4" t="s">
        <v>2930</v>
      </c>
      <c r="B479" s="9">
        <v>2780</v>
      </c>
      <c r="C479" s="9" t="s">
        <v>2931</v>
      </c>
      <c r="D479" s="9" t="s">
        <v>2932</v>
      </c>
      <c r="E479" s="10">
        <v>5421.88</v>
      </c>
      <c r="F479" s="10">
        <v>22257109.463294499</v>
      </c>
      <c r="G479" s="18">
        <v>21260189.463447131</v>
      </c>
      <c r="H479" s="19">
        <v>4.6891397725380091E-2</v>
      </c>
      <c r="I479" s="20">
        <v>996919.99984736741</v>
      </c>
      <c r="J479" s="10">
        <v>4105.0538675320304</v>
      </c>
      <c r="K479" s="20">
        <v>3921.1840659415425</v>
      </c>
      <c r="L479" s="21" t="s">
        <v>13</v>
      </c>
      <c r="M479" s="21" t="s">
        <v>14</v>
      </c>
    </row>
    <row r="480" spans="1:13" x14ac:dyDescent="0.2">
      <c r="A480" s="4" t="s">
        <v>2933</v>
      </c>
      <c r="B480" s="9">
        <v>2781</v>
      </c>
      <c r="C480" s="9" t="s">
        <v>2934</v>
      </c>
      <c r="D480" s="9" t="s">
        <v>2935</v>
      </c>
      <c r="E480" s="10">
        <v>1103.1199999999999</v>
      </c>
      <c r="F480" s="10">
        <v>5791439.1644027997</v>
      </c>
      <c r="G480" s="18">
        <v>5947909.5335798096</v>
      </c>
      <c r="H480" s="19">
        <v>-2.6306783634424007E-2</v>
      </c>
      <c r="I480" s="20">
        <v>-156470.36917700991</v>
      </c>
      <c r="J480" s="10">
        <v>5250.0536336960604</v>
      </c>
      <c r="K480" s="20">
        <v>5391.8971041952009</v>
      </c>
      <c r="L480" s="21" t="s">
        <v>13</v>
      </c>
      <c r="M480" s="21" t="s">
        <v>14</v>
      </c>
    </row>
    <row r="481" spans="1:13" x14ac:dyDescent="0.2">
      <c r="A481" s="4" t="s">
        <v>2939</v>
      </c>
      <c r="B481" s="9">
        <v>2783</v>
      </c>
      <c r="C481" s="9" t="s">
        <v>2940</v>
      </c>
      <c r="D481" s="9" t="s">
        <v>2941</v>
      </c>
      <c r="E481" s="10">
        <v>51228.959999999999</v>
      </c>
      <c r="F481" s="10">
        <v>158933501.451718</v>
      </c>
      <c r="G481" s="18">
        <v>145339077.67896211</v>
      </c>
      <c r="H481" s="19">
        <v>9.3535916078844289E-2</v>
      </c>
      <c r="I481" s="20">
        <v>13594423.772755891</v>
      </c>
      <c r="J481" s="10">
        <v>3102.4151466615399</v>
      </c>
      <c r="K481" s="20">
        <v>2837.0491549889384</v>
      </c>
      <c r="L481" s="21" t="s">
        <v>13</v>
      </c>
      <c r="M481" s="21" t="s">
        <v>14</v>
      </c>
    </row>
    <row r="482" spans="1:13" x14ac:dyDescent="0.2">
      <c r="A482" s="4" t="s">
        <v>2942</v>
      </c>
      <c r="B482" s="9">
        <v>2784</v>
      </c>
      <c r="C482" s="9" t="s">
        <v>2943</v>
      </c>
      <c r="D482" s="9" t="s">
        <v>2944</v>
      </c>
      <c r="E482" s="10">
        <v>19799.62</v>
      </c>
      <c r="F482" s="10">
        <v>68805046.185552701</v>
      </c>
      <c r="G482" s="18">
        <v>64497831.106695697</v>
      </c>
      <c r="H482" s="19">
        <v>6.6780773941556945E-2</v>
      </c>
      <c r="I482" s="20">
        <v>4307215.0788570046</v>
      </c>
      <c r="J482" s="10">
        <v>3475.0690258476002</v>
      </c>
      <c r="K482" s="20">
        <v>3257.5287357381453</v>
      </c>
      <c r="L482" s="21" t="s">
        <v>13</v>
      </c>
      <c r="M482" s="21" t="s">
        <v>14</v>
      </c>
    </row>
    <row r="483" spans="1:13" x14ac:dyDescent="0.2">
      <c r="A483" s="4" t="s">
        <v>2945</v>
      </c>
      <c r="B483" s="9">
        <v>2785</v>
      </c>
      <c r="C483" s="9" t="s">
        <v>2946</v>
      </c>
      <c r="D483" s="9" t="s">
        <v>2947</v>
      </c>
      <c r="E483" s="10">
        <v>2221.58</v>
      </c>
      <c r="F483" s="10">
        <v>8470452.7462719008</v>
      </c>
      <c r="G483" s="18">
        <v>8786954.2377364878</v>
      </c>
      <c r="H483" s="19">
        <v>-3.6019476476312172E-2</v>
      </c>
      <c r="I483" s="20">
        <v>-316501.49146458693</v>
      </c>
      <c r="J483" s="10">
        <v>3812.8056366513501</v>
      </c>
      <c r="K483" s="20">
        <v>3955.2724807283498</v>
      </c>
      <c r="L483" s="21" t="s">
        <v>13</v>
      </c>
      <c r="M483" s="21" t="s">
        <v>14</v>
      </c>
    </row>
    <row r="484" spans="1:13" x14ac:dyDescent="0.2">
      <c r="A484" s="4" t="s">
        <v>2951</v>
      </c>
      <c r="B484" s="9">
        <v>2787</v>
      </c>
      <c r="C484" s="9" t="s">
        <v>2952</v>
      </c>
      <c r="D484" s="9" t="s">
        <v>2953</v>
      </c>
      <c r="E484" s="10">
        <v>7441.79</v>
      </c>
      <c r="F484" s="10">
        <v>17891475.203704301</v>
      </c>
      <c r="G484" s="18">
        <v>16809842.722984716</v>
      </c>
      <c r="H484" s="19">
        <v>6.4345187432395895E-2</v>
      </c>
      <c r="I484" s="20">
        <v>1081632.480719585</v>
      </c>
      <c r="J484" s="10">
        <v>2404.1897451694099</v>
      </c>
      <c r="K484" s="20">
        <v>2258.8440043302371</v>
      </c>
      <c r="L484" s="21" t="s">
        <v>13</v>
      </c>
      <c r="M484" s="21" t="s">
        <v>14</v>
      </c>
    </row>
    <row r="485" spans="1:13" x14ac:dyDescent="0.2">
      <c r="A485" s="4" t="s">
        <v>2954</v>
      </c>
      <c r="B485" s="9">
        <v>2788</v>
      </c>
      <c r="C485" s="9" t="s">
        <v>2955</v>
      </c>
      <c r="D485" s="9" t="s">
        <v>2956</v>
      </c>
      <c r="E485" s="10">
        <v>2703.19</v>
      </c>
      <c r="F485" s="10">
        <v>7555736.0702830302</v>
      </c>
      <c r="G485" s="18">
        <v>7452898.0398030449</v>
      </c>
      <c r="H485" s="19">
        <v>1.3798394923796977E-2</v>
      </c>
      <c r="I485" s="20">
        <v>102838.03047998529</v>
      </c>
      <c r="J485" s="10">
        <v>2795.1183861597001</v>
      </c>
      <c r="K485" s="20">
        <v>2757.0751740732412</v>
      </c>
      <c r="L485" s="21" t="s">
        <v>13</v>
      </c>
      <c r="M485" s="21" t="s">
        <v>14</v>
      </c>
    </row>
    <row r="486" spans="1:13" x14ac:dyDescent="0.2">
      <c r="A486" s="4" t="s">
        <v>2957</v>
      </c>
      <c r="B486" s="9">
        <v>2789</v>
      </c>
      <c r="C486" s="9" t="s">
        <v>2958</v>
      </c>
      <c r="D486" s="9" t="s">
        <v>2959</v>
      </c>
      <c r="E486" s="10">
        <v>736.55</v>
      </c>
      <c r="F486" s="10">
        <v>2678668.8891221099</v>
      </c>
      <c r="G486" s="18">
        <v>2636896.4023581715</v>
      </c>
      <c r="H486" s="19">
        <v>1.5841535043462314E-2</v>
      </c>
      <c r="I486" s="20">
        <v>41772.48676393833</v>
      </c>
      <c r="J486" s="10">
        <v>3636.7780722586499</v>
      </c>
      <c r="K486" s="20">
        <v>3580.0643572848712</v>
      </c>
      <c r="L486" s="21" t="s">
        <v>27</v>
      </c>
      <c r="M486" s="21" t="s">
        <v>14</v>
      </c>
    </row>
    <row r="487" spans="1:13" x14ac:dyDescent="0.2">
      <c r="A487" s="4" t="s">
        <v>2960</v>
      </c>
      <c r="B487" s="9">
        <v>2791</v>
      </c>
      <c r="C487" s="9" t="s">
        <v>2961</v>
      </c>
      <c r="D487" s="9" t="s">
        <v>2962</v>
      </c>
      <c r="E487" s="10">
        <v>36167.67</v>
      </c>
      <c r="F487" s="10">
        <v>58455729.8743397</v>
      </c>
      <c r="G487" s="18">
        <v>58844394.858063973</v>
      </c>
      <c r="H487" s="19">
        <v>-6.6049618602042337E-3</v>
      </c>
      <c r="I487" s="20">
        <v>-388664.98372427374</v>
      </c>
      <c r="J487" s="10">
        <v>1616.2426242647</v>
      </c>
      <c r="K487" s="20">
        <v>1626.9888233901706</v>
      </c>
      <c r="L487" s="21" t="s">
        <v>13</v>
      </c>
      <c r="M487" s="21" t="s">
        <v>14</v>
      </c>
    </row>
    <row r="488" spans="1:13" x14ac:dyDescent="0.2">
      <c r="A488" s="4" t="s">
        <v>2963</v>
      </c>
      <c r="B488" s="9">
        <v>2792</v>
      </c>
      <c r="C488" s="9" t="s">
        <v>2964</v>
      </c>
      <c r="D488" s="9" t="s">
        <v>2965</v>
      </c>
      <c r="E488" s="10">
        <v>8132.61</v>
      </c>
      <c r="F488" s="10">
        <v>18113794.1683711</v>
      </c>
      <c r="G488" s="18">
        <v>20386290.654755466</v>
      </c>
      <c r="H488" s="19">
        <v>-0.11147179861551983</v>
      </c>
      <c r="I488" s="20">
        <v>-2272496.4863843657</v>
      </c>
      <c r="J488" s="10">
        <v>2227.30392437005</v>
      </c>
      <c r="K488" s="20">
        <v>2506.7340810336987</v>
      </c>
      <c r="L488" s="21" t="s">
        <v>13</v>
      </c>
      <c r="M488" s="21" t="s">
        <v>14</v>
      </c>
    </row>
    <row r="489" spans="1:13" x14ac:dyDescent="0.2">
      <c r="A489" s="4" t="s">
        <v>2966</v>
      </c>
      <c r="B489" s="9">
        <v>2793</v>
      </c>
      <c r="C489" s="9" t="s">
        <v>2967</v>
      </c>
      <c r="D489" s="9" t="s">
        <v>2968</v>
      </c>
      <c r="E489" s="10">
        <v>2075.21</v>
      </c>
      <c r="F489" s="10">
        <v>6588631.3352077799</v>
      </c>
      <c r="G489" s="18">
        <v>7268540.4656607015</v>
      </c>
      <c r="H489" s="19">
        <v>-9.3541355883629634E-2</v>
      </c>
      <c r="I489" s="20">
        <v>-679909.13045292161</v>
      </c>
      <c r="J489" s="10">
        <v>3174.9226994895798</v>
      </c>
      <c r="K489" s="20">
        <v>3502.5565921813704</v>
      </c>
      <c r="L489" s="21" t="s">
        <v>27</v>
      </c>
      <c r="M489" s="21" t="s">
        <v>14</v>
      </c>
    </row>
    <row r="490" spans="1:13" x14ac:dyDescent="0.2">
      <c r="A490" s="4" t="s">
        <v>2972</v>
      </c>
      <c r="B490" s="9">
        <v>2795</v>
      </c>
      <c r="C490" s="9" t="s">
        <v>2973</v>
      </c>
      <c r="D490" s="9" t="s">
        <v>2974</v>
      </c>
      <c r="E490" s="10">
        <v>295.58999999999997</v>
      </c>
      <c r="F490" s="10">
        <v>336682.34706870001</v>
      </c>
      <c r="G490" s="18">
        <v>497257.80956756877</v>
      </c>
      <c r="H490" s="19">
        <v>-0.32292195197197743</v>
      </c>
      <c r="I490" s="20">
        <v>-160575.46249886876</v>
      </c>
      <c r="J490" s="10">
        <v>1139.01805564701</v>
      </c>
      <c r="K490" s="20">
        <v>1682.2551830832194</v>
      </c>
      <c r="L490" s="21" t="s">
        <v>27</v>
      </c>
      <c r="M490" s="21" t="s">
        <v>89</v>
      </c>
    </row>
    <row r="491" spans="1:13" x14ac:dyDescent="0.2">
      <c r="A491" s="4" t="s">
        <v>2990</v>
      </c>
      <c r="B491" s="9">
        <v>2803</v>
      </c>
      <c r="C491" s="9" t="s">
        <v>2991</v>
      </c>
      <c r="D491" s="9" t="s">
        <v>2992</v>
      </c>
      <c r="E491" s="10">
        <v>313.10000000000002</v>
      </c>
      <c r="F491" s="10">
        <v>199843.23385799999</v>
      </c>
      <c r="G491" s="18">
        <v>162753.25925310509</v>
      </c>
      <c r="H491" s="19">
        <v>0.22789082550546425</v>
      </c>
      <c r="I491" s="20">
        <v>37089.974604894902</v>
      </c>
      <c r="J491" s="10">
        <v>638.272864445864</v>
      </c>
      <c r="K491" s="20">
        <v>519.81238982147897</v>
      </c>
      <c r="L491" s="21" t="s">
        <v>27</v>
      </c>
      <c r="M491" s="21" t="s">
        <v>84</v>
      </c>
    </row>
    <row r="492" spans="1:13" x14ac:dyDescent="0.2">
      <c r="A492" s="4" t="s">
        <v>2993</v>
      </c>
      <c r="B492" s="9">
        <v>2804</v>
      </c>
      <c r="C492" s="9" t="s">
        <v>2994</v>
      </c>
      <c r="D492" s="9" t="s">
        <v>2995</v>
      </c>
      <c r="E492" s="10">
        <v>1969.8</v>
      </c>
      <c r="F492" s="10">
        <v>2716314.4940540399</v>
      </c>
      <c r="G492" s="18">
        <v>2550865.086032683</v>
      </c>
      <c r="H492" s="19">
        <v>6.4860117035305795E-2</v>
      </c>
      <c r="I492" s="20">
        <v>165449.40802135691</v>
      </c>
      <c r="J492" s="10">
        <v>1378.9798426510499</v>
      </c>
      <c r="K492" s="20">
        <v>1294.9868443662722</v>
      </c>
      <c r="L492" s="21" t="s">
        <v>27</v>
      </c>
      <c r="M492" s="21" t="s">
        <v>14</v>
      </c>
    </row>
    <row r="493" spans="1:13" x14ac:dyDescent="0.2">
      <c r="A493" s="4" t="s">
        <v>3002</v>
      </c>
      <c r="B493" s="9">
        <v>2808</v>
      </c>
      <c r="C493" s="9" t="s">
        <v>3003</v>
      </c>
      <c r="D493" s="9" t="s">
        <v>3004</v>
      </c>
      <c r="E493" s="10">
        <v>12921.59</v>
      </c>
      <c r="F493" s="10">
        <v>22572884.5551572</v>
      </c>
      <c r="G493" s="18">
        <v>23521440.676194374</v>
      </c>
      <c r="H493" s="19">
        <v>-4.0327296873325529E-2</v>
      </c>
      <c r="I493" s="20">
        <v>-948556.12103717402</v>
      </c>
      <c r="J493" s="10">
        <v>1746.91230376116</v>
      </c>
      <c r="K493" s="20">
        <v>1820.3209261549371</v>
      </c>
      <c r="L493" s="21" t="s">
        <v>13</v>
      </c>
      <c r="M493" s="21" t="s">
        <v>14</v>
      </c>
    </row>
    <row r="494" spans="1:13" x14ac:dyDescent="0.2">
      <c r="A494" s="4" t="s">
        <v>3005</v>
      </c>
      <c r="B494" s="9">
        <v>2809</v>
      </c>
      <c r="C494" s="9" t="s">
        <v>3006</v>
      </c>
      <c r="D494" s="9" t="s">
        <v>3007</v>
      </c>
      <c r="E494" s="10">
        <v>1329.96</v>
      </c>
      <c r="F494" s="10">
        <v>3437343.3096253402</v>
      </c>
      <c r="G494" s="18">
        <v>3754895.4945395351</v>
      </c>
      <c r="H494" s="19">
        <v>-8.457017921696898E-2</v>
      </c>
      <c r="I494" s="20">
        <v>-317552.18491419498</v>
      </c>
      <c r="J494" s="10">
        <v>2584.5463845719701</v>
      </c>
      <c r="K494" s="20">
        <v>2823.3146068600072</v>
      </c>
      <c r="L494" s="21" t="s">
        <v>13</v>
      </c>
      <c r="M494" s="21" t="s">
        <v>14</v>
      </c>
    </row>
    <row r="495" spans="1:13" x14ac:dyDescent="0.2">
      <c r="A495" s="4" t="s">
        <v>3008</v>
      </c>
      <c r="B495" s="9">
        <v>2810</v>
      </c>
      <c r="C495" s="9" t="s">
        <v>3009</v>
      </c>
      <c r="D495" s="9" t="s">
        <v>3010</v>
      </c>
      <c r="E495" s="10">
        <v>281.69</v>
      </c>
      <c r="F495" s="10">
        <v>1009277.08047804</v>
      </c>
      <c r="G495" s="18">
        <v>1141451.8376644982</v>
      </c>
      <c r="H495" s="19">
        <v>-0.11579529930662688</v>
      </c>
      <c r="I495" s="20">
        <v>-132174.75718645821</v>
      </c>
      <c r="J495" s="10">
        <v>3582.9354271647499</v>
      </c>
      <c r="K495" s="20">
        <v>4052.1560497869937</v>
      </c>
      <c r="L495" s="21" t="s">
        <v>27</v>
      </c>
      <c r="M495" s="21" t="s">
        <v>89</v>
      </c>
    </row>
    <row r="496" spans="1:13" x14ac:dyDescent="0.2">
      <c r="A496" s="4" t="s">
        <v>3014</v>
      </c>
      <c r="B496" s="9">
        <v>2812</v>
      </c>
      <c r="C496" s="9" t="s">
        <v>3015</v>
      </c>
      <c r="D496" s="9" t="s">
        <v>3016</v>
      </c>
      <c r="E496" s="10">
        <v>3013.72</v>
      </c>
      <c r="F496" s="10">
        <v>5264603.0662381602</v>
      </c>
      <c r="G496" s="18">
        <v>3198755.9398310562</v>
      </c>
      <c r="H496" s="19">
        <v>0.64582830489912679</v>
      </c>
      <c r="I496" s="20">
        <v>2065847.1264071041</v>
      </c>
      <c r="J496" s="10">
        <v>1746.8786304760099</v>
      </c>
      <c r="K496" s="20">
        <v>1061.3978537591602</v>
      </c>
      <c r="L496" s="21" t="s">
        <v>27</v>
      </c>
      <c r="M496" s="21" t="s">
        <v>14</v>
      </c>
    </row>
    <row r="497" spans="1:13" x14ac:dyDescent="0.2">
      <c r="A497" s="4" t="s">
        <v>3017</v>
      </c>
      <c r="B497" s="9">
        <v>2813</v>
      </c>
      <c r="C497" s="9" t="s">
        <v>3018</v>
      </c>
      <c r="D497" s="9" t="s">
        <v>3019</v>
      </c>
      <c r="E497" s="10">
        <v>7515.53</v>
      </c>
      <c r="F497" s="10">
        <v>8948784.4535328392</v>
      </c>
      <c r="G497" s="18">
        <v>8797530.3545976169</v>
      </c>
      <c r="H497" s="19">
        <v>1.7192790799088521E-2</v>
      </c>
      <c r="I497" s="20">
        <v>151254.09893522225</v>
      </c>
      <c r="J497" s="10">
        <v>1190.7057058561199</v>
      </c>
      <c r="K497" s="20">
        <v>1170.5801659493898</v>
      </c>
      <c r="L497" s="21" t="s">
        <v>13</v>
      </c>
      <c r="M497" s="21" t="s">
        <v>14</v>
      </c>
    </row>
    <row r="498" spans="1:13" x14ac:dyDescent="0.2">
      <c r="A498" s="4" t="s">
        <v>3026</v>
      </c>
      <c r="B498" s="9">
        <v>2817</v>
      </c>
      <c r="C498" s="9" t="s">
        <v>3027</v>
      </c>
      <c r="D498" s="9" t="s">
        <v>3028</v>
      </c>
      <c r="E498" s="10">
        <v>16844.099999999999</v>
      </c>
      <c r="F498" s="10">
        <v>21269216.601064101</v>
      </c>
      <c r="G498" s="18">
        <v>17744638.557256922</v>
      </c>
      <c r="H498" s="19">
        <v>0.19862777325299638</v>
      </c>
      <c r="I498" s="20">
        <v>3524578.0438071787</v>
      </c>
      <c r="J498" s="10">
        <v>1262.7101834508301</v>
      </c>
      <c r="K498" s="20">
        <v>1053.463144795918</v>
      </c>
      <c r="L498" s="21" t="s">
        <v>13</v>
      </c>
      <c r="M498" s="21" t="s">
        <v>206</v>
      </c>
    </row>
    <row r="499" spans="1:13" x14ac:dyDescent="0.2">
      <c r="A499" s="4" t="s">
        <v>3032</v>
      </c>
      <c r="B499" s="9">
        <v>2821</v>
      </c>
      <c r="C499" s="9" t="s">
        <v>3033</v>
      </c>
      <c r="D499" s="9" t="s">
        <v>3034</v>
      </c>
      <c r="E499" s="10">
        <v>11310.91</v>
      </c>
      <c r="F499" s="10">
        <v>15481103.810028801</v>
      </c>
      <c r="G499" s="18">
        <v>16105457.862418406</v>
      </c>
      <c r="H499" s="19">
        <v>-3.8766613015486548E-2</v>
      </c>
      <c r="I499" s="20">
        <v>-624354.05238960497</v>
      </c>
      <c r="J499" s="10">
        <v>1368.6877368866701</v>
      </c>
      <c r="K499" s="20">
        <v>1423.8870137255451</v>
      </c>
      <c r="L499" s="21" t="s">
        <v>13</v>
      </c>
      <c r="M499" s="21" t="s">
        <v>14</v>
      </c>
    </row>
    <row r="500" spans="1:13" x14ac:dyDescent="0.2">
      <c r="A500" s="4" t="s">
        <v>3035</v>
      </c>
      <c r="B500" s="9">
        <v>2822</v>
      </c>
      <c r="C500" s="9" t="s">
        <v>3036</v>
      </c>
      <c r="D500" s="9" t="s">
        <v>3037</v>
      </c>
      <c r="E500" s="10">
        <v>1453.62</v>
      </c>
      <c r="F500" s="10">
        <v>2995805.5790673401</v>
      </c>
      <c r="G500" s="18">
        <v>3446207.1415154161</v>
      </c>
      <c r="H500" s="19">
        <v>-0.13069486074189426</v>
      </c>
      <c r="I500" s="20">
        <v>-450401.56244807597</v>
      </c>
      <c r="J500" s="10">
        <v>2060.9276007948001</v>
      </c>
      <c r="K500" s="20">
        <v>2370.775815904718</v>
      </c>
      <c r="L500" s="21" t="s">
        <v>13</v>
      </c>
      <c r="M500" s="21" t="s">
        <v>71</v>
      </c>
    </row>
    <row r="501" spans="1:13" x14ac:dyDescent="0.2">
      <c r="A501" s="4" t="s">
        <v>3038</v>
      </c>
      <c r="B501" s="9">
        <v>2823</v>
      </c>
      <c r="C501" s="9" t="s">
        <v>3039</v>
      </c>
      <c r="D501" s="9" t="s">
        <v>3040</v>
      </c>
      <c r="E501" s="10">
        <v>740.16</v>
      </c>
      <c r="F501" s="10">
        <v>2295567.5727817598</v>
      </c>
      <c r="G501" s="18">
        <v>2587112.7719840636</v>
      </c>
      <c r="H501" s="19">
        <v>-0.11269133775669085</v>
      </c>
      <c r="I501" s="20">
        <v>-291545.19920230377</v>
      </c>
      <c r="J501" s="10">
        <v>3101.4477582978798</v>
      </c>
      <c r="K501" s="20">
        <v>3495.3425907696492</v>
      </c>
      <c r="L501" s="21" t="s">
        <v>27</v>
      </c>
      <c r="M501" s="21" t="s">
        <v>14</v>
      </c>
    </row>
    <row r="502" spans="1:13" x14ac:dyDescent="0.2">
      <c r="A502" s="4" t="s">
        <v>3044</v>
      </c>
      <c r="B502" s="9">
        <v>2825</v>
      </c>
      <c r="C502" s="9" t="s">
        <v>3045</v>
      </c>
      <c r="D502" s="9" t="s">
        <v>3046</v>
      </c>
      <c r="E502" s="10">
        <v>5556.58</v>
      </c>
      <c r="F502" s="10">
        <v>7542881.0672945399</v>
      </c>
      <c r="G502" s="18">
        <v>5418716.4056393551</v>
      </c>
      <c r="H502" s="19">
        <v>0.3920051360216058</v>
      </c>
      <c r="I502" s="20">
        <v>2124164.6616551848</v>
      </c>
      <c r="J502" s="10">
        <v>1357.4682749631099</v>
      </c>
      <c r="K502" s="20">
        <v>975.18912813985492</v>
      </c>
      <c r="L502" s="21" t="s">
        <v>13</v>
      </c>
      <c r="M502" s="21" t="s">
        <v>14</v>
      </c>
    </row>
    <row r="503" spans="1:13" x14ac:dyDescent="0.2">
      <c r="A503" s="4" t="s">
        <v>3047</v>
      </c>
      <c r="B503" s="9">
        <v>2826</v>
      </c>
      <c r="C503" s="9" t="s">
        <v>3048</v>
      </c>
      <c r="D503" s="9" t="s">
        <v>3049</v>
      </c>
      <c r="E503" s="10">
        <v>413.9</v>
      </c>
      <c r="F503" s="10">
        <v>329677.81861507997</v>
      </c>
      <c r="G503" s="18">
        <v>529979.59569827712</v>
      </c>
      <c r="H503" s="19">
        <v>-0.37794243157472607</v>
      </c>
      <c r="I503" s="20">
        <v>-200301.77708319714</v>
      </c>
      <c r="J503" s="10">
        <v>796.51562844909404</v>
      </c>
      <c r="K503" s="20">
        <v>1280.4532391840471</v>
      </c>
      <c r="L503" s="21" t="s">
        <v>27</v>
      </c>
      <c r="M503" s="21" t="s">
        <v>89</v>
      </c>
    </row>
    <row r="504" spans="1:13" x14ac:dyDescent="0.2">
      <c r="A504" s="4" t="s">
        <v>3053</v>
      </c>
      <c r="B504" s="9">
        <v>2830</v>
      </c>
      <c r="C504" s="9" t="s">
        <v>3054</v>
      </c>
      <c r="D504" s="9" t="s">
        <v>3055</v>
      </c>
      <c r="E504" s="10">
        <v>1272.67</v>
      </c>
      <c r="F504" s="10">
        <v>986054.96826410003</v>
      </c>
      <c r="G504" s="18">
        <v>957048.96654940781</v>
      </c>
      <c r="H504" s="19">
        <v>3.0307750939088735E-2</v>
      </c>
      <c r="I504" s="20">
        <v>29006.001714692218</v>
      </c>
      <c r="J504" s="10">
        <v>774.79234071998201</v>
      </c>
      <c r="K504" s="20">
        <v>752.00088518579662</v>
      </c>
      <c r="L504" s="21" t="s">
        <v>27</v>
      </c>
      <c r="M504" s="21" t="s">
        <v>43</v>
      </c>
    </row>
    <row r="505" spans="1:13" x14ac:dyDescent="0.2">
      <c r="A505" s="4" t="s">
        <v>3056</v>
      </c>
      <c r="B505" s="9">
        <v>2831</v>
      </c>
      <c r="C505" s="9" t="s">
        <v>3057</v>
      </c>
      <c r="D505" s="9" t="s">
        <v>3058</v>
      </c>
      <c r="E505" s="10">
        <v>23477.58</v>
      </c>
      <c r="F505" s="10">
        <v>24891518.615081001</v>
      </c>
      <c r="G505" s="18">
        <v>31774356.067017399</v>
      </c>
      <c r="H505" s="19">
        <v>-0.21661611135153538</v>
      </c>
      <c r="I505" s="20">
        <v>-6882837.4519363977</v>
      </c>
      <c r="J505" s="10">
        <v>1060.2250579097599</v>
      </c>
      <c r="K505" s="20">
        <v>1353.3914512065296</v>
      </c>
      <c r="L505" s="21" t="s">
        <v>13</v>
      </c>
      <c r="M505" s="21" t="s">
        <v>14</v>
      </c>
    </row>
    <row r="506" spans="1:13" x14ac:dyDescent="0.2">
      <c r="A506" s="4" t="s">
        <v>3059</v>
      </c>
      <c r="B506" s="9">
        <v>2832</v>
      </c>
      <c r="C506" s="9" t="s">
        <v>3060</v>
      </c>
      <c r="D506" s="9" t="s">
        <v>3061</v>
      </c>
      <c r="E506" s="10">
        <v>371.63</v>
      </c>
      <c r="F506" s="10">
        <v>648010.79677899997</v>
      </c>
      <c r="G506" s="18">
        <v>755387.12459969532</v>
      </c>
      <c r="H506" s="19">
        <v>-0.14214741597243427</v>
      </c>
      <c r="I506" s="20">
        <v>-107376.32782069535</v>
      </c>
      <c r="J506" s="10">
        <v>1743.69883157711</v>
      </c>
      <c r="K506" s="20">
        <v>2032.6322541229054</v>
      </c>
      <c r="L506" s="21" t="s">
        <v>27</v>
      </c>
      <c r="M506" s="21" t="s">
        <v>89</v>
      </c>
    </row>
    <row r="507" spans="1:13" x14ac:dyDescent="0.2">
      <c r="A507" s="4" t="s">
        <v>3068</v>
      </c>
      <c r="B507" s="9">
        <v>2835</v>
      </c>
      <c r="C507" s="9" t="s">
        <v>3069</v>
      </c>
      <c r="D507" s="9" t="s">
        <v>3070</v>
      </c>
      <c r="E507" s="10">
        <v>50762.26</v>
      </c>
      <c r="F507" s="10">
        <v>53825541.146321401</v>
      </c>
      <c r="G507" s="18">
        <v>52069365.542394541</v>
      </c>
      <c r="H507" s="19">
        <v>3.3727616721138901E-2</v>
      </c>
      <c r="I507" s="20">
        <v>1756175.6039268598</v>
      </c>
      <c r="J507" s="10">
        <v>1060.3456415518399</v>
      </c>
      <c r="K507" s="20">
        <v>1025.7495537510454</v>
      </c>
      <c r="L507" s="21" t="s">
        <v>13</v>
      </c>
      <c r="M507" s="21" t="s">
        <v>14</v>
      </c>
    </row>
    <row r="508" spans="1:13" x14ac:dyDescent="0.2">
      <c r="A508" s="4" t="s">
        <v>3071</v>
      </c>
      <c r="B508" s="9">
        <v>2836</v>
      </c>
      <c r="C508" s="9" t="s">
        <v>3072</v>
      </c>
      <c r="D508" s="9" t="s">
        <v>3073</v>
      </c>
      <c r="E508" s="10">
        <v>2258.67</v>
      </c>
      <c r="F508" s="10">
        <v>1799962.9656523301</v>
      </c>
      <c r="G508" s="18">
        <v>2487406.9246282782</v>
      </c>
      <c r="H508" s="19">
        <v>-0.27636972148362121</v>
      </c>
      <c r="I508" s="20">
        <v>-687443.95897594816</v>
      </c>
      <c r="J508" s="10">
        <v>796.91276975048595</v>
      </c>
      <c r="K508" s="20">
        <v>1101.2706259118322</v>
      </c>
      <c r="L508" s="21" t="s">
        <v>13</v>
      </c>
      <c r="M508" s="21" t="s">
        <v>14</v>
      </c>
    </row>
    <row r="509" spans="1:13" x14ac:dyDescent="0.2">
      <c r="A509" s="4" t="s">
        <v>3077</v>
      </c>
      <c r="B509" s="9">
        <v>2840</v>
      </c>
      <c r="C509" s="9" t="s">
        <v>3078</v>
      </c>
      <c r="D509" s="9" t="s">
        <v>3079</v>
      </c>
      <c r="E509" s="10">
        <v>14912.19</v>
      </c>
      <c r="F509" s="10">
        <v>11775335.590701399</v>
      </c>
      <c r="G509" s="18">
        <v>12007583.450035732</v>
      </c>
      <c r="H509" s="19">
        <v>-1.934176516871057E-2</v>
      </c>
      <c r="I509" s="20">
        <v>-232247.85933433287</v>
      </c>
      <c r="J509" s="10">
        <v>789.64495427576003</v>
      </c>
      <c r="K509" s="20">
        <v>805.21931721871385</v>
      </c>
      <c r="L509" s="21" t="s">
        <v>27</v>
      </c>
      <c r="M509" s="21" t="s">
        <v>297</v>
      </c>
    </row>
    <row r="510" spans="1:13" x14ac:dyDescent="0.2">
      <c r="A510" s="4" t="s">
        <v>3080</v>
      </c>
      <c r="B510" s="9">
        <v>2841</v>
      </c>
      <c r="C510" s="9" t="s">
        <v>3081</v>
      </c>
      <c r="D510" s="9" t="s">
        <v>3082</v>
      </c>
      <c r="E510" s="10">
        <v>10995.33</v>
      </c>
      <c r="F510" s="10">
        <v>10276768.5780652</v>
      </c>
      <c r="G510" s="18">
        <v>12307147.440852311</v>
      </c>
      <c r="H510" s="19">
        <v>-0.16497558614171159</v>
      </c>
      <c r="I510" s="20">
        <v>-2030378.8627871107</v>
      </c>
      <c r="J510" s="10">
        <v>934.64848968291403</v>
      </c>
      <c r="K510" s="20">
        <v>1119.3067821386271</v>
      </c>
      <c r="L510" s="21" t="s">
        <v>13</v>
      </c>
      <c r="M510" s="21" t="s">
        <v>71</v>
      </c>
    </row>
    <row r="511" spans="1:13" x14ac:dyDescent="0.2">
      <c r="A511" s="4" t="s">
        <v>3083</v>
      </c>
      <c r="B511" s="9">
        <v>2842</v>
      </c>
      <c r="C511" s="9" t="s">
        <v>3084</v>
      </c>
      <c r="D511" s="9" t="s">
        <v>3085</v>
      </c>
      <c r="E511" s="10">
        <v>1011.7</v>
      </c>
      <c r="F511" s="10">
        <v>1895792.11940575</v>
      </c>
      <c r="G511" s="18">
        <v>2195787.9661273295</v>
      </c>
      <c r="H511" s="19">
        <v>-0.13662332217380782</v>
      </c>
      <c r="I511" s="20">
        <v>-299995.84672157955</v>
      </c>
      <c r="J511" s="10">
        <v>1873.8678653807899</v>
      </c>
      <c r="K511" s="20">
        <v>2170.3943522065133</v>
      </c>
      <c r="L511" s="21" t="s">
        <v>27</v>
      </c>
      <c r="M511" s="21" t="s">
        <v>14</v>
      </c>
    </row>
    <row r="512" spans="1:13" x14ac:dyDescent="0.2">
      <c r="A512" s="4" t="s">
        <v>3092</v>
      </c>
      <c r="B512" s="9">
        <v>2845</v>
      </c>
      <c r="C512" s="9" t="s">
        <v>3093</v>
      </c>
      <c r="D512" s="9" t="s">
        <v>3094</v>
      </c>
      <c r="E512" s="10">
        <v>11988.32</v>
      </c>
      <c r="F512" s="10">
        <v>11132093.799023399</v>
      </c>
      <c r="G512" s="18">
        <v>11292731.248615062</v>
      </c>
      <c r="H512" s="19">
        <v>-1.4224853674031134E-2</v>
      </c>
      <c r="I512" s="20">
        <v>-160637.44959166273</v>
      </c>
      <c r="J512" s="10">
        <v>928.57829946342395</v>
      </c>
      <c r="K512" s="20">
        <v>941.97779577247377</v>
      </c>
      <c r="L512" s="21" t="s">
        <v>27</v>
      </c>
      <c r="M512" s="21" t="s">
        <v>71</v>
      </c>
    </row>
    <row r="513" spans="1:13" x14ac:dyDescent="0.2">
      <c r="A513" s="4" t="s">
        <v>3095</v>
      </c>
      <c r="B513" s="9">
        <v>2846</v>
      </c>
      <c r="C513" s="9" t="s">
        <v>3096</v>
      </c>
      <c r="D513" s="9" t="s">
        <v>3097</v>
      </c>
      <c r="E513" s="10">
        <v>8218.14</v>
      </c>
      <c r="F513" s="10">
        <v>8399229.2290738598</v>
      </c>
      <c r="G513" s="18">
        <v>10652718.820928223</v>
      </c>
      <c r="H513" s="19">
        <v>-0.21154126282083002</v>
      </c>
      <c r="I513" s="20">
        <v>-2253489.5918543637</v>
      </c>
      <c r="J513" s="10">
        <v>1022.03530592979</v>
      </c>
      <c r="K513" s="20">
        <v>1296.2445055606529</v>
      </c>
      <c r="L513" s="21" t="s">
        <v>13</v>
      </c>
      <c r="M513" s="21" t="s">
        <v>14</v>
      </c>
    </row>
    <row r="514" spans="1:13" x14ac:dyDescent="0.2">
      <c r="A514" s="4" t="s">
        <v>3101</v>
      </c>
      <c r="B514" s="9">
        <v>2850</v>
      </c>
      <c r="C514" s="9" t="s">
        <v>3102</v>
      </c>
      <c r="D514" s="9" t="s">
        <v>3103</v>
      </c>
      <c r="E514" s="10">
        <v>9560.6200000000008</v>
      </c>
      <c r="F514" s="10">
        <v>9630932.6380619202</v>
      </c>
      <c r="G514" s="18">
        <v>8597335.218877431</v>
      </c>
      <c r="H514" s="19">
        <v>0.12022299850714437</v>
      </c>
      <c r="I514" s="20">
        <v>1033597.4191844892</v>
      </c>
      <c r="J514" s="10">
        <v>1007.35440149927</v>
      </c>
      <c r="K514" s="20">
        <v>899.24452795712307</v>
      </c>
      <c r="L514" s="21" t="s">
        <v>13</v>
      </c>
      <c r="M514" s="21" t="s">
        <v>14</v>
      </c>
    </row>
    <row r="515" spans="1:13" x14ac:dyDescent="0.2">
      <c r="A515" s="4" t="s">
        <v>3104</v>
      </c>
      <c r="B515" s="9">
        <v>2856</v>
      </c>
      <c r="C515" s="9" t="s">
        <v>3105</v>
      </c>
      <c r="D515" s="9" t="s">
        <v>3106</v>
      </c>
      <c r="E515" s="10">
        <v>7405.1</v>
      </c>
      <c r="F515" s="10">
        <v>5386529.9744550204</v>
      </c>
      <c r="G515" s="18">
        <v>6754981.0347679397</v>
      </c>
      <c r="H515" s="19">
        <v>-0.20258399738940711</v>
      </c>
      <c r="I515" s="20">
        <v>-1368451.0603129193</v>
      </c>
      <c r="J515" s="10">
        <v>727.408134185226</v>
      </c>
      <c r="K515" s="20">
        <v>912.20659204709455</v>
      </c>
      <c r="L515" s="21" t="s">
        <v>13</v>
      </c>
      <c r="M515" s="21" t="s">
        <v>14</v>
      </c>
    </row>
    <row r="516" spans="1:13" x14ac:dyDescent="0.2">
      <c r="A516" s="4" t="s">
        <v>3107</v>
      </c>
      <c r="B516" s="9">
        <v>2857</v>
      </c>
      <c r="C516" s="9" t="s">
        <v>3108</v>
      </c>
      <c r="D516" s="9" t="s">
        <v>3109</v>
      </c>
      <c r="E516" s="10">
        <v>496.66</v>
      </c>
      <c r="F516" s="10">
        <v>773210.46014923998</v>
      </c>
      <c r="G516" s="18">
        <v>883234.44529912842</v>
      </c>
      <c r="H516" s="19">
        <v>-0.12456940027132461</v>
      </c>
      <c r="I516" s="20">
        <v>-110023.98514988844</v>
      </c>
      <c r="J516" s="10">
        <v>1556.8204811123101</v>
      </c>
      <c r="K516" s="20">
        <v>1778.3482569547143</v>
      </c>
      <c r="L516" s="21" t="s">
        <v>27</v>
      </c>
      <c r="M516" s="21" t="s">
        <v>71</v>
      </c>
    </row>
    <row r="517" spans="1:13" x14ac:dyDescent="0.2">
      <c r="A517" s="4" t="s">
        <v>3113</v>
      </c>
      <c r="B517" s="9">
        <v>2860</v>
      </c>
      <c r="C517" s="9" t="s">
        <v>3114</v>
      </c>
      <c r="D517" s="9" t="s">
        <v>3115</v>
      </c>
      <c r="E517" s="10">
        <v>12662.95</v>
      </c>
      <c r="F517" s="10">
        <v>9086616.5858828798</v>
      </c>
      <c r="G517" s="18">
        <v>8188421.8323071757</v>
      </c>
      <c r="H517" s="19">
        <v>0.10969082589662213</v>
      </c>
      <c r="I517" s="20">
        <v>898194.75357570406</v>
      </c>
      <c r="J517" s="10">
        <v>717.57501892393805</v>
      </c>
      <c r="K517" s="20">
        <v>646.64409417293564</v>
      </c>
      <c r="L517" s="21" t="s">
        <v>13</v>
      </c>
      <c r="M517" s="21" t="s">
        <v>14</v>
      </c>
    </row>
    <row r="518" spans="1:13" x14ac:dyDescent="0.2">
      <c r="A518" s="4" t="s">
        <v>3116</v>
      </c>
      <c r="B518" s="9">
        <v>2861</v>
      </c>
      <c r="C518" s="9" t="s">
        <v>3117</v>
      </c>
      <c r="D518" s="9" t="s">
        <v>3118</v>
      </c>
      <c r="E518" s="10">
        <v>4374.3</v>
      </c>
      <c r="F518" s="10">
        <v>3153711.96687908</v>
      </c>
      <c r="G518" s="18">
        <v>4301386.5870227981</v>
      </c>
      <c r="H518" s="19">
        <v>-0.2668150367154235</v>
      </c>
      <c r="I518" s="20">
        <v>-1147674.6201437181</v>
      </c>
      <c r="J518" s="10">
        <v>720.96380378096603</v>
      </c>
      <c r="K518" s="20">
        <v>983.33141005939183</v>
      </c>
      <c r="L518" s="21" t="s">
        <v>13</v>
      </c>
      <c r="M518" s="21" t="s">
        <v>14</v>
      </c>
    </row>
    <row r="519" spans="1:13" x14ac:dyDescent="0.2">
      <c r="A519" s="4" t="s">
        <v>3125</v>
      </c>
      <c r="B519" s="9">
        <v>2865</v>
      </c>
      <c r="C519" s="9" t="s">
        <v>3126</v>
      </c>
      <c r="D519" s="9" t="s">
        <v>3127</v>
      </c>
      <c r="E519" s="10">
        <v>18532.84</v>
      </c>
      <c r="F519" s="10">
        <v>13138641.747334</v>
      </c>
      <c r="G519" s="18">
        <v>13196322.842915367</v>
      </c>
      <c r="H519" s="19">
        <v>-4.3709976080416818E-3</v>
      </c>
      <c r="I519" s="20">
        <v>-57681.095581367612</v>
      </c>
      <c r="J519" s="10">
        <v>708.93838976293102</v>
      </c>
      <c r="K519" s="20">
        <v>712.05076194017579</v>
      </c>
      <c r="L519" s="21" t="s">
        <v>27</v>
      </c>
      <c r="M519" s="21" t="s">
        <v>71</v>
      </c>
    </row>
    <row r="520" spans="1:13" x14ac:dyDescent="0.2">
      <c r="A520" s="4" t="s">
        <v>3128</v>
      </c>
      <c r="B520" s="9">
        <v>2866</v>
      </c>
      <c r="C520" s="9" t="s">
        <v>3129</v>
      </c>
      <c r="D520" s="9" t="s">
        <v>3130</v>
      </c>
      <c r="E520" s="10">
        <v>4778.62</v>
      </c>
      <c r="F520" s="10">
        <v>2532574.2039509499</v>
      </c>
      <c r="G520" s="18">
        <v>3866835.3285216321</v>
      </c>
      <c r="H520" s="19">
        <v>-0.34505248121874288</v>
      </c>
      <c r="I520" s="20">
        <v>-1334261.1245706822</v>
      </c>
      <c r="J520" s="10">
        <v>529.98024616959503</v>
      </c>
      <c r="K520" s="20">
        <v>809.19498276105492</v>
      </c>
      <c r="L520" s="21" t="s">
        <v>13</v>
      </c>
      <c r="M520" s="21" t="s">
        <v>14</v>
      </c>
    </row>
    <row r="521" spans="1:13" x14ac:dyDescent="0.2">
      <c r="A521" s="4" t="s">
        <v>3137</v>
      </c>
      <c r="B521" s="9">
        <v>2870</v>
      </c>
      <c r="C521" s="9" t="s">
        <v>3138</v>
      </c>
      <c r="D521" s="9" t="s">
        <v>3139</v>
      </c>
      <c r="E521" s="10">
        <v>101119.2</v>
      </c>
      <c r="F521" s="10">
        <v>53205875.369489901</v>
      </c>
      <c r="G521" s="18">
        <v>59569189.038577281</v>
      </c>
      <c r="H521" s="19">
        <v>-0.10682223095175059</v>
      </c>
      <c r="I521" s="20">
        <v>-6363313.6690873802</v>
      </c>
      <c r="J521" s="10">
        <v>526.16986061489695</v>
      </c>
      <c r="K521" s="20">
        <v>589.09869776043797</v>
      </c>
      <c r="L521" s="21" t="s">
        <v>13</v>
      </c>
      <c r="M521" s="21" t="s">
        <v>14</v>
      </c>
    </row>
    <row r="522" spans="1:13" x14ac:dyDescent="0.2">
      <c r="A522" s="4" t="s">
        <v>3140</v>
      </c>
      <c r="B522" s="9">
        <v>2871</v>
      </c>
      <c r="C522" s="9" t="s">
        <v>3141</v>
      </c>
      <c r="D522" s="9" t="s">
        <v>3142</v>
      </c>
      <c r="E522" s="10">
        <v>3061.09</v>
      </c>
      <c r="F522" s="10">
        <v>1592417.7735854101</v>
      </c>
      <c r="G522" s="18">
        <v>2034440.4081370072</v>
      </c>
      <c r="H522" s="19">
        <v>-0.2172698855093865</v>
      </c>
      <c r="I522" s="20">
        <v>-442022.63455159706</v>
      </c>
      <c r="J522" s="10">
        <v>520.21266071412799</v>
      </c>
      <c r="K522" s="20">
        <v>664.61306532542562</v>
      </c>
      <c r="L522" s="21" t="s">
        <v>13</v>
      </c>
      <c r="M522" s="21" t="s">
        <v>71</v>
      </c>
    </row>
    <row r="523" spans="1:13" x14ac:dyDescent="0.2">
      <c r="A523" s="4" t="s">
        <v>3143</v>
      </c>
      <c r="B523" s="9">
        <v>2875</v>
      </c>
      <c r="C523" s="9" t="s">
        <v>3144</v>
      </c>
      <c r="D523" s="9" t="s">
        <v>3145</v>
      </c>
      <c r="E523" s="10">
        <v>64746.69</v>
      </c>
      <c r="F523" s="10">
        <v>33319783.910079401</v>
      </c>
      <c r="G523" s="18">
        <v>32786476.068434376</v>
      </c>
      <c r="H523" s="19">
        <v>1.6266092169584512E-2</v>
      </c>
      <c r="I523" s="20">
        <v>533307.84164502472</v>
      </c>
      <c r="J523" s="10">
        <v>514.61756438945997</v>
      </c>
      <c r="K523" s="20">
        <v>506.38072878218753</v>
      </c>
      <c r="L523" s="21" t="s">
        <v>13</v>
      </c>
      <c r="M523" s="21" t="s">
        <v>14</v>
      </c>
    </row>
    <row r="524" spans="1:13" x14ac:dyDescent="0.2">
      <c r="A524" s="4" t="s">
        <v>3146</v>
      </c>
      <c r="B524" s="9">
        <v>2876</v>
      </c>
      <c r="C524" s="9" t="s">
        <v>3147</v>
      </c>
      <c r="D524" s="9" t="s">
        <v>3148</v>
      </c>
      <c r="E524" s="10">
        <v>2816.36</v>
      </c>
      <c r="F524" s="10">
        <v>1305142.0526151999</v>
      </c>
      <c r="G524" s="18">
        <v>2134162.1998057272</v>
      </c>
      <c r="H524" s="19">
        <v>-0.38845226818561041</v>
      </c>
      <c r="I524" s="20">
        <v>-829020.14719052729</v>
      </c>
      <c r="J524" s="10">
        <v>463.41449694470901</v>
      </c>
      <c r="K524" s="20">
        <v>757.77322494486759</v>
      </c>
      <c r="L524" s="21" t="s">
        <v>13</v>
      </c>
      <c r="M524" s="21" t="s">
        <v>71</v>
      </c>
    </row>
    <row r="525" spans="1:13" x14ac:dyDescent="0.2">
      <c r="A525" s="4" t="s">
        <v>3158</v>
      </c>
      <c r="B525" s="9">
        <v>2880</v>
      </c>
      <c r="C525" s="9" t="s">
        <v>3159</v>
      </c>
      <c r="D525" s="9" t="s">
        <v>3160</v>
      </c>
      <c r="E525" s="10">
        <v>29433.88</v>
      </c>
      <c r="F525" s="10">
        <v>13442998.364600001</v>
      </c>
      <c r="G525" s="18">
        <v>13487943.158596907</v>
      </c>
      <c r="H525" s="19">
        <v>-3.3322200033333248E-3</v>
      </c>
      <c r="I525" s="20">
        <v>-44944.793996905908</v>
      </c>
      <c r="J525" s="10">
        <v>456.71852860037501</v>
      </c>
      <c r="K525" s="20">
        <v>458.24550343335318</v>
      </c>
      <c r="L525" s="21" t="s">
        <v>13</v>
      </c>
      <c r="M525" s="21" t="s">
        <v>71</v>
      </c>
    </row>
    <row r="526" spans="1:13" x14ac:dyDescent="0.2">
      <c r="A526" s="4" t="s">
        <v>3161</v>
      </c>
      <c r="B526" s="9">
        <v>2881</v>
      </c>
      <c r="C526" s="9" t="s">
        <v>3162</v>
      </c>
      <c r="D526" s="9" t="s">
        <v>3163</v>
      </c>
      <c r="E526" s="10">
        <v>3260.11</v>
      </c>
      <c r="F526" s="10">
        <v>10679665.9228228</v>
      </c>
      <c r="G526" s="18">
        <v>9697772.582663089</v>
      </c>
      <c r="H526" s="19">
        <v>0.10124936750064099</v>
      </c>
      <c r="I526" s="20">
        <v>981893.3401597105</v>
      </c>
      <c r="J526" s="10">
        <v>3275.8606067963301</v>
      </c>
      <c r="K526" s="20">
        <v>2974.6764933278596</v>
      </c>
      <c r="L526" s="21" t="s">
        <v>13</v>
      </c>
      <c r="M526" s="21" t="s">
        <v>14</v>
      </c>
    </row>
    <row r="527" spans="1:13" x14ac:dyDescent="0.2">
      <c r="A527" s="4" t="s">
        <v>3164</v>
      </c>
      <c r="B527" s="9">
        <v>2882</v>
      </c>
      <c r="C527" s="9" t="s">
        <v>3165</v>
      </c>
      <c r="D527" s="9" t="s">
        <v>3166</v>
      </c>
      <c r="E527" s="10">
        <v>3031.9</v>
      </c>
      <c r="F527" s="10">
        <v>11641355.5138021</v>
      </c>
      <c r="G527" s="18">
        <v>10943635.541860145</v>
      </c>
      <c r="H527" s="19">
        <v>6.3755775607944862E-2</v>
      </c>
      <c r="I527" s="20">
        <v>697719.97194195539</v>
      </c>
      <c r="J527" s="10">
        <v>3839.62383779218</v>
      </c>
      <c r="K527" s="20">
        <v>3609.4975236189007</v>
      </c>
      <c r="L527" s="21" t="s">
        <v>13</v>
      </c>
      <c r="M527" s="21" t="s">
        <v>14</v>
      </c>
    </row>
    <row r="528" spans="1:13" x14ac:dyDescent="0.2">
      <c r="A528" s="4" t="s">
        <v>3167</v>
      </c>
      <c r="B528" s="9">
        <v>2883</v>
      </c>
      <c r="C528" s="9" t="s">
        <v>3168</v>
      </c>
      <c r="D528" s="9" t="s">
        <v>3169</v>
      </c>
      <c r="E528" s="10">
        <v>1712.72</v>
      </c>
      <c r="F528" s="10">
        <v>7654735.5633536102</v>
      </c>
      <c r="G528" s="18">
        <v>7145396.4085701471</v>
      </c>
      <c r="H528" s="19">
        <v>7.1282141068137128E-2</v>
      </c>
      <c r="I528" s="20">
        <v>509339.15478346311</v>
      </c>
      <c r="J528" s="10">
        <v>4469.3444131869801</v>
      </c>
      <c r="K528" s="20">
        <v>4171.95829357405</v>
      </c>
      <c r="L528" s="21" t="s">
        <v>13</v>
      </c>
      <c r="M528" s="21" t="s">
        <v>14</v>
      </c>
    </row>
    <row r="529" spans="1:13" x14ac:dyDescent="0.2">
      <c r="A529" s="4" t="s">
        <v>3170</v>
      </c>
      <c r="B529" s="9">
        <v>2884</v>
      </c>
      <c r="C529" s="9" t="s">
        <v>3171</v>
      </c>
      <c r="D529" s="9" t="s">
        <v>3172</v>
      </c>
      <c r="E529" s="10">
        <v>316.36</v>
      </c>
      <c r="F529" s="10">
        <v>1658665.3069334</v>
      </c>
      <c r="G529" s="18">
        <v>1741562.2747018673</v>
      </c>
      <c r="H529" s="19">
        <v>-4.7599198129541061E-2</v>
      </c>
      <c r="I529" s="20">
        <v>-82896.967768467264</v>
      </c>
      <c r="J529" s="10">
        <v>5242.9678433853796</v>
      </c>
      <c r="K529" s="20">
        <v>5505.0015005116547</v>
      </c>
      <c r="L529" s="21" t="s">
        <v>27</v>
      </c>
      <c r="M529" s="21" t="s">
        <v>89</v>
      </c>
    </row>
    <row r="530" spans="1:13" x14ac:dyDescent="0.2">
      <c r="A530" s="4" t="s">
        <v>3173</v>
      </c>
      <c r="B530" s="9">
        <v>2885</v>
      </c>
      <c r="C530" s="9" t="s">
        <v>3174</v>
      </c>
      <c r="D530" s="9" t="s">
        <v>3175</v>
      </c>
      <c r="E530" s="10">
        <v>48918.29</v>
      </c>
      <c r="F530" s="10">
        <v>131538619.12506101</v>
      </c>
      <c r="G530" s="18">
        <v>112848188.00318353</v>
      </c>
      <c r="H530" s="19">
        <v>0.16562455678375765</v>
      </c>
      <c r="I530" s="20">
        <v>18690431.121877477</v>
      </c>
      <c r="J530" s="10">
        <v>2688.9455687241102</v>
      </c>
      <c r="K530" s="20">
        <v>2306.871070169941</v>
      </c>
      <c r="L530" s="21" t="s">
        <v>13</v>
      </c>
      <c r="M530" s="21" t="s">
        <v>14</v>
      </c>
    </row>
    <row r="531" spans="1:13" x14ac:dyDescent="0.2">
      <c r="A531" s="4" t="s">
        <v>3176</v>
      </c>
      <c r="B531" s="9">
        <v>2886</v>
      </c>
      <c r="C531" s="9" t="s">
        <v>3177</v>
      </c>
      <c r="D531" s="9" t="s">
        <v>3178</v>
      </c>
      <c r="E531" s="10">
        <v>15883.75</v>
      </c>
      <c r="F531" s="10">
        <v>47411634.364807397</v>
      </c>
      <c r="G531" s="18">
        <v>43959284.668414958</v>
      </c>
      <c r="H531" s="19">
        <v>7.8535165493102368E-2</v>
      </c>
      <c r="I531" s="20">
        <v>3452349.6963924393</v>
      </c>
      <c r="J531" s="10">
        <v>2984.9144166086298</v>
      </c>
      <c r="K531" s="20">
        <v>2767.563369381598</v>
      </c>
      <c r="L531" s="21" t="s">
        <v>13</v>
      </c>
      <c r="M531" s="21" t="s">
        <v>14</v>
      </c>
    </row>
    <row r="532" spans="1:13" x14ac:dyDescent="0.2">
      <c r="A532" s="4" t="s">
        <v>3179</v>
      </c>
      <c r="B532" s="9">
        <v>2887</v>
      </c>
      <c r="C532" s="9" t="s">
        <v>3180</v>
      </c>
      <c r="D532" s="9" t="s">
        <v>3181</v>
      </c>
      <c r="E532" s="10">
        <v>4238.53</v>
      </c>
      <c r="F532" s="10">
        <v>14921833.1041505</v>
      </c>
      <c r="G532" s="18">
        <v>14196187.091543037</v>
      </c>
      <c r="H532" s="19">
        <v>5.1115557151240033E-2</v>
      </c>
      <c r="I532" s="20">
        <v>725646.0126074627</v>
      </c>
      <c r="J532" s="10">
        <v>3520.5208183380801</v>
      </c>
      <c r="K532" s="20">
        <v>3349.3185353278232</v>
      </c>
      <c r="L532" s="21" t="s">
        <v>13</v>
      </c>
      <c r="M532" s="21" t="s">
        <v>14</v>
      </c>
    </row>
    <row r="533" spans="1:13" x14ac:dyDescent="0.2">
      <c r="A533" s="4" t="s">
        <v>3185</v>
      </c>
      <c r="B533" s="9">
        <v>2889</v>
      </c>
      <c r="C533" s="9" t="s">
        <v>3186</v>
      </c>
      <c r="D533" s="9" t="s">
        <v>3187</v>
      </c>
      <c r="E533" s="10">
        <v>3755.79</v>
      </c>
      <c r="F533" s="10">
        <v>11188458.7421434</v>
      </c>
      <c r="G533" s="18">
        <v>12297097.359164329</v>
      </c>
      <c r="H533" s="19">
        <v>-9.015449619049741E-2</v>
      </c>
      <c r="I533" s="20">
        <v>-1108638.6170209292</v>
      </c>
      <c r="J533" s="10">
        <v>2978.9894382122998</v>
      </c>
      <c r="K533" s="20">
        <v>3274.1706429710739</v>
      </c>
      <c r="L533" s="21" t="s">
        <v>13</v>
      </c>
      <c r="M533" s="21" t="s">
        <v>14</v>
      </c>
    </row>
    <row r="534" spans="1:13" x14ac:dyDescent="0.2">
      <c r="A534" s="4" t="s">
        <v>3188</v>
      </c>
      <c r="B534" s="9">
        <v>2890</v>
      </c>
      <c r="C534" s="9" t="s">
        <v>3189</v>
      </c>
      <c r="D534" s="9" t="s">
        <v>3190</v>
      </c>
      <c r="E534" s="10">
        <v>3686.43</v>
      </c>
      <c r="F534" s="10">
        <v>15254822.0071538</v>
      </c>
      <c r="G534" s="18">
        <v>15148783.215882292</v>
      </c>
      <c r="H534" s="19">
        <v>6.9998223461458465E-3</v>
      </c>
      <c r="I534" s="20">
        <v>106038.79127150774</v>
      </c>
      <c r="J534" s="10">
        <v>4138.1016341429904</v>
      </c>
      <c r="K534" s="20">
        <v>4109.3370051465217</v>
      </c>
      <c r="L534" s="21" t="s">
        <v>13</v>
      </c>
      <c r="M534" s="21" t="s">
        <v>14</v>
      </c>
    </row>
    <row r="535" spans="1:13" x14ac:dyDescent="0.2">
      <c r="A535" s="4" t="s">
        <v>3191</v>
      </c>
      <c r="B535" s="9">
        <v>2891</v>
      </c>
      <c r="C535" s="9" t="s">
        <v>3192</v>
      </c>
      <c r="D535" s="9" t="s">
        <v>3193</v>
      </c>
      <c r="E535" s="10">
        <v>2092.41</v>
      </c>
      <c r="F535" s="10">
        <v>10640415.8665173</v>
      </c>
      <c r="G535" s="18">
        <v>10017329.824151395</v>
      </c>
      <c r="H535" s="19">
        <v>6.2200811324354892E-2</v>
      </c>
      <c r="I535" s="20">
        <v>623086.0423659049</v>
      </c>
      <c r="J535" s="10">
        <v>5085.2442238936301</v>
      </c>
      <c r="K535" s="20">
        <v>4787.4603085205081</v>
      </c>
      <c r="L535" s="21" t="s">
        <v>13</v>
      </c>
      <c r="M535" s="21" t="s">
        <v>14</v>
      </c>
    </row>
    <row r="536" spans="1:13" x14ac:dyDescent="0.2">
      <c r="A536" s="4" t="s">
        <v>3197</v>
      </c>
      <c r="B536" s="9">
        <v>2893</v>
      </c>
      <c r="C536" s="9" t="s">
        <v>3198</v>
      </c>
      <c r="D536" s="9" t="s">
        <v>3199</v>
      </c>
      <c r="E536" s="10">
        <v>2066.9499999999998</v>
      </c>
      <c r="F536" s="10">
        <v>4256650.2362862602</v>
      </c>
      <c r="G536" s="18">
        <v>3340749.5911797611</v>
      </c>
      <c r="H536" s="19">
        <v>0.27416022066564488</v>
      </c>
      <c r="I536" s="20">
        <v>915900.64510649908</v>
      </c>
      <c r="J536" s="10">
        <v>2059.3871338379099</v>
      </c>
      <c r="K536" s="20">
        <v>1616.2701522435286</v>
      </c>
      <c r="L536" s="21" t="s">
        <v>88</v>
      </c>
      <c r="M536" s="21" t="s">
        <v>43</v>
      </c>
    </row>
    <row r="537" spans="1:13" x14ac:dyDescent="0.2">
      <c r="A537" s="4" t="s">
        <v>3200</v>
      </c>
      <c r="B537" s="9">
        <v>2894</v>
      </c>
      <c r="C537" s="9" t="s">
        <v>3201</v>
      </c>
      <c r="D537" s="9" t="s">
        <v>3202</v>
      </c>
      <c r="E537" s="10">
        <v>478.67</v>
      </c>
      <c r="F537" s="10">
        <v>1711979.770429</v>
      </c>
      <c r="G537" s="18">
        <v>1679533.5679808254</v>
      </c>
      <c r="H537" s="19">
        <v>1.9318579316746774E-2</v>
      </c>
      <c r="I537" s="20">
        <v>32446.20244817459</v>
      </c>
      <c r="J537" s="10">
        <v>3576.5345027451099</v>
      </c>
      <c r="K537" s="20">
        <v>3508.7504292745011</v>
      </c>
      <c r="L537" s="21" t="s">
        <v>27</v>
      </c>
      <c r="M537" s="21" t="s">
        <v>43</v>
      </c>
    </row>
    <row r="538" spans="1:13" x14ac:dyDescent="0.2">
      <c r="A538" s="4" t="s">
        <v>3209</v>
      </c>
      <c r="B538" s="9">
        <v>2897</v>
      </c>
      <c r="C538" s="9" t="s">
        <v>3210</v>
      </c>
      <c r="D538" s="9" t="s">
        <v>3211</v>
      </c>
      <c r="E538" s="10">
        <v>3483.1</v>
      </c>
      <c r="F538" s="10">
        <v>13753812.696640899</v>
      </c>
      <c r="G538" s="18">
        <v>14400395.957329355</v>
      </c>
      <c r="H538" s="19">
        <v>-4.4900380698164662E-2</v>
      </c>
      <c r="I538" s="20">
        <v>-646583.26068845578</v>
      </c>
      <c r="J538" s="10">
        <v>3948.7274831733098</v>
      </c>
      <c r="K538" s="20">
        <v>4134.3619067294521</v>
      </c>
      <c r="L538" s="21" t="s">
        <v>27</v>
      </c>
      <c r="M538" s="21" t="s">
        <v>71</v>
      </c>
    </row>
    <row r="539" spans="1:13" x14ac:dyDescent="0.2">
      <c r="A539" s="4" t="s">
        <v>3212</v>
      </c>
      <c r="B539" s="9">
        <v>2898</v>
      </c>
      <c r="C539" s="9" t="s">
        <v>3213</v>
      </c>
      <c r="D539" s="9" t="s">
        <v>3214</v>
      </c>
      <c r="E539" s="10">
        <v>2326.86</v>
      </c>
      <c r="F539" s="10">
        <v>14666934.3696188</v>
      </c>
      <c r="G539" s="18">
        <v>12581214.164858202</v>
      </c>
      <c r="H539" s="19">
        <v>0.16578051827353801</v>
      </c>
      <c r="I539" s="20">
        <v>2085720.204760598</v>
      </c>
      <c r="J539" s="10">
        <v>6303.3162156806902</v>
      </c>
      <c r="K539" s="20">
        <v>5406.9493501363213</v>
      </c>
      <c r="L539" s="21" t="s">
        <v>27</v>
      </c>
      <c r="M539" s="21" t="s">
        <v>71</v>
      </c>
    </row>
    <row r="540" spans="1:13" x14ac:dyDescent="0.2">
      <c r="A540" s="4" t="s">
        <v>3215</v>
      </c>
      <c r="B540" s="9">
        <v>2899</v>
      </c>
      <c r="C540" s="9" t="s">
        <v>3216</v>
      </c>
      <c r="D540" s="9" t="s">
        <v>3217</v>
      </c>
      <c r="E540" s="10">
        <v>288.36</v>
      </c>
      <c r="F540" s="10">
        <v>3124409.3960170401</v>
      </c>
      <c r="G540" s="18">
        <v>2062026.9988784352</v>
      </c>
      <c r="H540" s="19">
        <v>0.51521265129721872</v>
      </c>
      <c r="I540" s="20">
        <v>1062382.3971386049</v>
      </c>
      <c r="J540" s="10">
        <v>10835.0998613436</v>
      </c>
      <c r="K540" s="20">
        <v>7150.8773716133828</v>
      </c>
      <c r="L540" s="21" t="s">
        <v>27</v>
      </c>
      <c r="M540" s="21" t="s">
        <v>206</v>
      </c>
    </row>
    <row r="541" spans="1:13" x14ac:dyDescent="0.2">
      <c r="A541" s="4" t="s">
        <v>3221</v>
      </c>
      <c r="B541" s="9">
        <v>2901</v>
      </c>
      <c r="C541" s="9" t="s">
        <v>3222</v>
      </c>
      <c r="D541" s="9" t="s">
        <v>3223</v>
      </c>
      <c r="E541" s="10">
        <v>16306.93</v>
      </c>
      <c r="F541" s="10">
        <v>45674450.327990897</v>
      </c>
      <c r="G541" s="18">
        <v>46031430.617715441</v>
      </c>
      <c r="H541" s="19">
        <v>-7.755142191628461E-3</v>
      </c>
      <c r="I541" s="20">
        <v>-356980.28972454369</v>
      </c>
      <c r="J541" s="10">
        <v>2800.9226953197799</v>
      </c>
      <c r="K541" s="20">
        <v>2822.8140194209113</v>
      </c>
      <c r="L541" s="21" t="s">
        <v>13</v>
      </c>
      <c r="M541" s="21" t="s">
        <v>14</v>
      </c>
    </row>
    <row r="542" spans="1:13" x14ac:dyDescent="0.2">
      <c r="A542" s="4" t="s">
        <v>3224</v>
      </c>
      <c r="B542" s="9">
        <v>2902</v>
      </c>
      <c r="C542" s="9" t="s">
        <v>3225</v>
      </c>
      <c r="D542" s="9" t="s">
        <v>3226</v>
      </c>
      <c r="E542" s="10">
        <v>7218.07</v>
      </c>
      <c r="F542" s="10">
        <v>25522677.141301401</v>
      </c>
      <c r="G542" s="18">
        <v>27018091.174849428</v>
      </c>
      <c r="H542" s="19">
        <v>-5.5348618963133721E-2</v>
      </c>
      <c r="I542" s="20">
        <v>-1495414.0335480273</v>
      </c>
      <c r="J542" s="10">
        <v>3535.9420373176599</v>
      </c>
      <c r="K542" s="20">
        <v>3743.1184755550207</v>
      </c>
      <c r="L542" s="21" t="s">
        <v>13</v>
      </c>
      <c r="M542" s="21" t="s">
        <v>14</v>
      </c>
    </row>
    <row r="543" spans="1:13" x14ac:dyDescent="0.2">
      <c r="A543" s="4" t="s">
        <v>3227</v>
      </c>
      <c r="B543" s="9">
        <v>2903</v>
      </c>
      <c r="C543" s="9" t="s">
        <v>3228</v>
      </c>
      <c r="D543" s="9" t="s">
        <v>3229</v>
      </c>
      <c r="E543" s="10">
        <v>624.15</v>
      </c>
      <c r="F543" s="10">
        <v>2895667.6257539201</v>
      </c>
      <c r="G543" s="18">
        <v>3239938.2481429172</v>
      </c>
      <c r="H543" s="19">
        <v>-0.10625839013639446</v>
      </c>
      <c r="I543" s="20">
        <v>-344270.62238899712</v>
      </c>
      <c r="J543" s="10">
        <v>4639.3777549530096</v>
      </c>
      <c r="K543" s="20">
        <v>5190.9609038579147</v>
      </c>
      <c r="L543" s="21" t="s">
        <v>88</v>
      </c>
      <c r="M543" s="21" t="s">
        <v>14</v>
      </c>
    </row>
    <row r="544" spans="1:13" x14ac:dyDescent="0.2">
      <c r="A544" s="4" t="s">
        <v>3233</v>
      </c>
      <c r="B544" s="9">
        <v>2905</v>
      </c>
      <c r="C544" s="9" t="s">
        <v>3234</v>
      </c>
      <c r="D544" s="9" t="s">
        <v>3235</v>
      </c>
      <c r="E544" s="10">
        <v>3241.67</v>
      </c>
      <c r="F544" s="10">
        <v>5754642.3140546801</v>
      </c>
      <c r="G544" s="18">
        <v>5765571.7063511955</v>
      </c>
      <c r="H544" s="19">
        <v>-1.8956302779977452E-3</v>
      </c>
      <c r="I544" s="20">
        <v>-10929.392296515405</v>
      </c>
      <c r="J544" s="10">
        <v>1775.20917121566</v>
      </c>
      <c r="K544" s="20">
        <v>1778.5807026474611</v>
      </c>
      <c r="L544" s="21" t="s">
        <v>13</v>
      </c>
      <c r="M544" s="21" t="s">
        <v>71</v>
      </c>
    </row>
    <row r="545" spans="1:13" x14ac:dyDescent="0.2">
      <c r="A545" s="4" t="s">
        <v>3236</v>
      </c>
      <c r="B545" s="9">
        <v>2906</v>
      </c>
      <c r="C545" s="9" t="s">
        <v>3237</v>
      </c>
      <c r="D545" s="9" t="s">
        <v>3238</v>
      </c>
      <c r="E545" s="10">
        <v>777.48</v>
      </c>
      <c r="F545" s="10">
        <v>1925497.3285278401</v>
      </c>
      <c r="G545" s="18">
        <v>2169241.3925769366</v>
      </c>
      <c r="H545" s="19">
        <v>-0.11236373456784432</v>
      </c>
      <c r="I545" s="20">
        <v>-243744.06404909655</v>
      </c>
      <c r="J545" s="10">
        <v>2476.5876016461398</v>
      </c>
      <c r="K545" s="20">
        <v>2790.0928545775282</v>
      </c>
      <c r="L545" s="21" t="s">
        <v>27</v>
      </c>
      <c r="M545" s="21" t="s">
        <v>14</v>
      </c>
    </row>
    <row r="546" spans="1:13" x14ac:dyDescent="0.2">
      <c r="A546" s="4" t="s">
        <v>3242</v>
      </c>
      <c r="B546" s="9">
        <v>2909</v>
      </c>
      <c r="C546" s="9" t="s">
        <v>3243</v>
      </c>
      <c r="D546" s="9" t="s">
        <v>3244</v>
      </c>
      <c r="E546" s="10">
        <v>3983.65</v>
      </c>
      <c r="F546" s="10">
        <v>4548816.4116754299</v>
      </c>
      <c r="G546" s="18">
        <v>5474931.5215883749</v>
      </c>
      <c r="H546" s="19">
        <v>-0.16915556044146648</v>
      </c>
      <c r="I546" s="20">
        <v>-926115.10991294496</v>
      </c>
      <c r="J546" s="10">
        <v>1141.87150268609</v>
      </c>
      <c r="K546" s="20">
        <v>1374.3505382220765</v>
      </c>
      <c r="L546" s="21" t="s">
        <v>13</v>
      </c>
      <c r="M546" s="21" t="s">
        <v>43</v>
      </c>
    </row>
    <row r="547" spans="1:13" x14ac:dyDescent="0.2">
      <c r="A547" s="4" t="s">
        <v>3248</v>
      </c>
      <c r="B547" s="9">
        <v>2913</v>
      </c>
      <c r="C547" s="9" t="s">
        <v>3249</v>
      </c>
      <c r="D547" s="9" t="s">
        <v>3250</v>
      </c>
      <c r="E547" s="10">
        <v>4464.2299999999996</v>
      </c>
      <c r="F547" s="10">
        <v>5071672.2381285904</v>
      </c>
      <c r="G547" s="18">
        <v>3597100.4242895516</v>
      </c>
      <c r="H547" s="19">
        <v>0.4099334574820116</v>
      </c>
      <c r="I547" s="20">
        <v>1474571.8138390388</v>
      </c>
      <c r="J547" s="10">
        <v>1136.0687594789199</v>
      </c>
      <c r="K547" s="20">
        <v>805.76055093253524</v>
      </c>
      <c r="L547" s="21" t="s">
        <v>27</v>
      </c>
      <c r="M547" s="21" t="s">
        <v>14</v>
      </c>
    </row>
    <row r="548" spans="1:13" x14ac:dyDescent="0.2">
      <c r="A548" s="4" t="s">
        <v>3263</v>
      </c>
      <c r="B548" s="9">
        <v>2928</v>
      </c>
      <c r="C548" s="9" t="s">
        <v>3264</v>
      </c>
      <c r="D548" s="9" t="s">
        <v>3265</v>
      </c>
      <c r="E548" s="10">
        <v>1048.58</v>
      </c>
      <c r="F548" s="10">
        <v>1177905.5878483001</v>
      </c>
      <c r="G548" s="18">
        <v>1226773.3666751536</v>
      </c>
      <c r="H548" s="19">
        <v>-3.9834398230618469E-2</v>
      </c>
      <c r="I548" s="20">
        <v>-48867.778826853493</v>
      </c>
      <c r="J548" s="10">
        <v>1123.33402110311</v>
      </c>
      <c r="K548" s="20">
        <v>1169.9377888908368</v>
      </c>
      <c r="L548" s="21" t="s">
        <v>27</v>
      </c>
      <c r="M548" s="21" t="s">
        <v>71</v>
      </c>
    </row>
    <row r="549" spans="1:13" x14ac:dyDescent="0.2">
      <c r="A549" s="4" t="s">
        <v>6454</v>
      </c>
      <c r="B549" s="9">
        <v>2932</v>
      </c>
      <c r="C549" s="9" t="s">
        <v>6455</v>
      </c>
      <c r="D549" s="9" t="s">
        <v>6456</v>
      </c>
      <c r="E549" s="10">
        <v>1264.8800000000001</v>
      </c>
      <c r="F549" s="10">
        <v>1326992.7788867999</v>
      </c>
      <c r="G549" s="18">
        <v>990961.17917993444</v>
      </c>
      <c r="H549" s="19">
        <v>0.33909663341701041</v>
      </c>
      <c r="I549" s="20">
        <v>336031.5997068655</v>
      </c>
      <c r="J549" s="10">
        <v>1049.10566922301</v>
      </c>
      <c r="K549" s="20">
        <v>783.44283977921566</v>
      </c>
      <c r="L549" s="21" t="s">
        <v>88</v>
      </c>
      <c r="M549" s="21" t="s">
        <v>14</v>
      </c>
    </row>
    <row r="550" spans="1:13" x14ac:dyDescent="0.2">
      <c r="A550" s="4" t="s">
        <v>3266</v>
      </c>
      <c r="B550" s="9">
        <v>2933</v>
      </c>
      <c r="C550" s="9" t="s">
        <v>3267</v>
      </c>
      <c r="D550" s="9" t="s">
        <v>3268</v>
      </c>
      <c r="E550" s="10">
        <v>24327.93</v>
      </c>
      <c r="F550" s="10">
        <v>30848304.800330501</v>
      </c>
      <c r="G550" s="18">
        <v>32612065.271742564</v>
      </c>
      <c r="H550" s="19">
        <v>-5.4083065783032742E-2</v>
      </c>
      <c r="I550" s="20">
        <v>-1763760.4714120626</v>
      </c>
      <c r="J550" s="10">
        <v>1268.0201233861801</v>
      </c>
      <c r="K550" s="20">
        <v>1340.5195292711942</v>
      </c>
      <c r="L550" s="21" t="s">
        <v>13</v>
      </c>
      <c r="M550" s="21" t="s">
        <v>14</v>
      </c>
    </row>
    <row r="551" spans="1:13" x14ac:dyDescent="0.2">
      <c r="A551" s="4" t="s">
        <v>3269</v>
      </c>
      <c r="B551" s="9">
        <v>2934</v>
      </c>
      <c r="C551" s="9" t="s">
        <v>3270</v>
      </c>
      <c r="D551" s="9" t="s">
        <v>3271</v>
      </c>
      <c r="E551" s="10">
        <v>901.46</v>
      </c>
      <c r="F551" s="10">
        <v>1509730.3530184401</v>
      </c>
      <c r="G551" s="18">
        <v>1723786.7589549655</v>
      </c>
      <c r="H551" s="19">
        <v>-0.12417800799577687</v>
      </c>
      <c r="I551" s="20">
        <v>-214056.40593652544</v>
      </c>
      <c r="J551" s="10">
        <v>1674.76133496599</v>
      </c>
      <c r="K551" s="20">
        <v>1912.2165808299485</v>
      </c>
      <c r="L551" s="21" t="s">
        <v>27</v>
      </c>
      <c r="M551" s="21" t="s">
        <v>14</v>
      </c>
    </row>
    <row r="552" spans="1:13" x14ac:dyDescent="0.2">
      <c r="A552" s="4" t="s">
        <v>3272</v>
      </c>
      <c r="B552" s="9">
        <v>2937</v>
      </c>
      <c r="C552" s="9" t="s">
        <v>3273</v>
      </c>
      <c r="D552" s="9" t="s">
        <v>3274</v>
      </c>
      <c r="E552" s="10">
        <v>28514.29</v>
      </c>
      <c r="F552" s="10">
        <v>36001862.778237604</v>
      </c>
      <c r="G552" s="18">
        <v>31766696.246596746</v>
      </c>
      <c r="H552" s="19">
        <v>0.13332096289662385</v>
      </c>
      <c r="I552" s="20">
        <v>4235166.5316408575</v>
      </c>
      <c r="J552" s="10">
        <v>1262.5901882262399</v>
      </c>
      <c r="K552" s="20">
        <v>1114.0623261738849</v>
      </c>
      <c r="L552" s="21" t="s">
        <v>27</v>
      </c>
      <c r="M552" s="21" t="s">
        <v>14</v>
      </c>
    </row>
    <row r="553" spans="1:13" x14ac:dyDescent="0.2">
      <c r="A553" s="4" t="s">
        <v>3275</v>
      </c>
      <c r="B553" s="9">
        <v>2938</v>
      </c>
      <c r="C553" s="9" t="s">
        <v>3276</v>
      </c>
      <c r="D553" s="9" t="s">
        <v>3277</v>
      </c>
      <c r="E553" s="10">
        <v>974.19</v>
      </c>
      <c r="F553" s="10">
        <v>590220.67120883998</v>
      </c>
      <c r="G553" s="18">
        <v>917437.58535285795</v>
      </c>
      <c r="H553" s="19">
        <v>-0.35666395117022204</v>
      </c>
      <c r="I553" s="20">
        <v>-327216.91414401797</v>
      </c>
      <c r="J553" s="10">
        <v>605.857862643673</v>
      </c>
      <c r="K553" s="20">
        <v>941.74399793968109</v>
      </c>
      <c r="L553" s="21" t="s">
        <v>27</v>
      </c>
      <c r="M553" s="21" t="s">
        <v>71</v>
      </c>
    </row>
    <row r="554" spans="1:13" x14ac:dyDescent="0.2">
      <c r="A554" s="4" t="s">
        <v>3278</v>
      </c>
      <c r="B554" s="9">
        <v>2942</v>
      </c>
      <c r="C554" s="9" t="s">
        <v>3279</v>
      </c>
      <c r="D554" s="9" t="s">
        <v>3280</v>
      </c>
      <c r="E554" s="10">
        <v>11586.85</v>
      </c>
      <c r="F554" s="10">
        <v>6458912.2090304997</v>
      </c>
      <c r="G554" s="18">
        <v>7145254.8399854219</v>
      </c>
      <c r="H554" s="19">
        <v>-9.6055724578792578E-2</v>
      </c>
      <c r="I554" s="20">
        <v>-686342.63095492218</v>
      </c>
      <c r="J554" s="10">
        <v>557.43469614524201</v>
      </c>
      <c r="K554" s="20">
        <v>616.6693139192638</v>
      </c>
      <c r="L554" s="21" t="s">
        <v>13</v>
      </c>
      <c r="M554" s="21" t="s">
        <v>14</v>
      </c>
    </row>
    <row r="555" spans="1:13" x14ac:dyDescent="0.2">
      <c r="A555" s="4" t="s">
        <v>3281</v>
      </c>
      <c r="B555" s="9">
        <v>2943</v>
      </c>
      <c r="C555" s="9" t="s">
        <v>3282</v>
      </c>
      <c r="D555" s="9" t="s">
        <v>3283</v>
      </c>
      <c r="E555" s="10">
        <v>3733.57</v>
      </c>
      <c r="F555" s="10">
        <v>3116129.4986970602</v>
      </c>
      <c r="G555" s="18">
        <v>4257698.8210755335</v>
      </c>
      <c r="H555" s="19">
        <v>-0.26811885254253487</v>
      </c>
      <c r="I555" s="20">
        <v>-1141569.3223784734</v>
      </c>
      <c r="J555" s="10">
        <v>834.62463505359699</v>
      </c>
      <c r="K555" s="20">
        <v>1140.3827492388073</v>
      </c>
      <c r="L555" s="21" t="s">
        <v>13</v>
      </c>
      <c r="M555" s="21" t="s">
        <v>297</v>
      </c>
    </row>
    <row r="556" spans="1:13" x14ac:dyDescent="0.2">
      <c r="A556" s="4" t="s">
        <v>3287</v>
      </c>
      <c r="B556" s="9">
        <v>2947</v>
      </c>
      <c r="C556" s="9" t="s">
        <v>3288</v>
      </c>
      <c r="D556" s="9" t="s">
        <v>3289</v>
      </c>
      <c r="E556" s="10">
        <v>10147.780000000001</v>
      </c>
      <c r="F556" s="10">
        <v>8382157.5682478799</v>
      </c>
      <c r="G556" s="18">
        <v>6907712.5346271126</v>
      </c>
      <c r="H556" s="19">
        <v>0.21344910145430096</v>
      </c>
      <c r="I556" s="20">
        <v>1474445.0336207673</v>
      </c>
      <c r="J556" s="10">
        <v>826.00899588361995</v>
      </c>
      <c r="K556" s="20">
        <v>680.71169601894326</v>
      </c>
      <c r="L556" s="21" t="s">
        <v>27</v>
      </c>
      <c r="M556" s="21" t="s">
        <v>71</v>
      </c>
    </row>
    <row r="557" spans="1:13" x14ac:dyDescent="0.2">
      <c r="A557" s="4" t="s">
        <v>3290</v>
      </c>
      <c r="B557" s="9">
        <v>2948</v>
      </c>
      <c r="C557" s="9" t="s">
        <v>3291</v>
      </c>
      <c r="D557" s="9" t="s">
        <v>3292</v>
      </c>
      <c r="E557" s="10">
        <v>971.71</v>
      </c>
      <c r="F557" s="10">
        <v>1969941.49211599</v>
      </c>
      <c r="G557" s="18">
        <v>2231001.2188767833</v>
      </c>
      <c r="H557" s="19">
        <v>-0.11701460517006081</v>
      </c>
      <c r="I557" s="20">
        <v>-261059.72676079324</v>
      </c>
      <c r="J557" s="10">
        <v>2027.2936288769199</v>
      </c>
      <c r="K557" s="20">
        <v>2295.9537504778</v>
      </c>
      <c r="L557" s="21" t="s">
        <v>27</v>
      </c>
      <c r="M557" s="21" t="s">
        <v>43</v>
      </c>
    </row>
    <row r="558" spans="1:13" x14ac:dyDescent="0.2">
      <c r="A558" s="4" t="s">
        <v>3293</v>
      </c>
      <c r="B558" s="9">
        <v>2949</v>
      </c>
      <c r="C558" s="9" t="s">
        <v>3294</v>
      </c>
      <c r="D558" s="9" t="s">
        <v>3295</v>
      </c>
      <c r="E558" s="10">
        <v>1051.6199999999999</v>
      </c>
      <c r="F558" s="10">
        <v>3732060.7955594398</v>
      </c>
      <c r="G558" s="18">
        <v>4178124.0262543722</v>
      </c>
      <c r="H558" s="19">
        <v>-0.10676160590063222</v>
      </c>
      <c r="I558" s="20">
        <v>-446063.2306949324</v>
      </c>
      <c r="J558" s="10">
        <v>3548.8682181391</v>
      </c>
      <c r="K558" s="20">
        <v>3973.0359124535216</v>
      </c>
      <c r="L558" s="21" t="s">
        <v>27</v>
      </c>
      <c r="M558" s="21" t="s">
        <v>14</v>
      </c>
    </row>
    <row r="559" spans="1:13" x14ac:dyDescent="0.2">
      <c r="A559" s="4" t="s">
        <v>3296</v>
      </c>
      <c r="B559" s="9">
        <v>2950</v>
      </c>
      <c r="C559" s="9" t="s">
        <v>3297</v>
      </c>
      <c r="D559" s="9" t="s">
        <v>3298</v>
      </c>
      <c r="E559" s="10">
        <v>1559.62</v>
      </c>
      <c r="F559" s="10">
        <v>7844834.00342914</v>
      </c>
      <c r="G559" s="18">
        <v>8447968.7241358291</v>
      </c>
      <c r="H559" s="19">
        <v>-7.1394052274784223E-2</v>
      </c>
      <c r="I559" s="20">
        <v>-603134.72070668917</v>
      </c>
      <c r="J559" s="10">
        <v>5029.9649936709802</v>
      </c>
      <c r="K559" s="20">
        <v>5416.6840154241609</v>
      </c>
      <c r="L559" s="21" t="s">
        <v>27</v>
      </c>
      <c r="M559" s="21" t="s">
        <v>71</v>
      </c>
    </row>
    <row r="560" spans="1:13" x14ac:dyDescent="0.2">
      <c r="A560" s="4" t="s">
        <v>3299</v>
      </c>
      <c r="B560" s="9">
        <v>2951</v>
      </c>
      <c r="C560" s="9" t="s">
        <v>3300</v>
      </c>
      <c r="D560" s="9" t="s">
        <v>3301</v>
      </c>
      <c r="E560" s="10">
        <v>599.78</v>
      </c>
      <c r="F560" s="10">
        <v>4665982.2549000597</v>
      </c>
      <c r="G560" s="18">
        <v>4573340.3566731391</v>
      </c>
      <c r="H560" s="19">
        <v>2.0256943722052705E-2</v>
      </c>
      <c r="I560" s="20">
        <v>92641.898226920515</v>
      </c>
      <c r="J560" s="10">
        <v>7779.4895710094697</v>
      </c>
      <c r="K560" s="20">
        <v>7625.0297720383132</v>
      </c>
      <c r="L560" s="21" t="s">
        <v>27</v>
      </c>
      <c r="M560" s="21" t="s">
        <v>14</v>
      </c>
    </row>
    <row r="561" spans="1:13" x14ac:dyDescent="0.2">
      <c r="A561" s="4" t="s">
        <v>3302</v>
      </c>
      <c r="B561" s="9">
        <v>2952</v>
      </c>
      <c r="C561" s="9" t="s">
        <v>3303</v>
      </c>
      <c r="D561" s="9" t="s">
        <v>3304</v>
      </c>
      <c r="E561" s="10">
        <v>767.12</v>
      </c>
      <c r="F561" s="10">
        <v>497429.35740941</v>
      </c>
      <c r="G561" s="18">
        <v>760994.07280493714</v>
      </c>
      <c r="H561" s="19">
        <v>-0.34634266522478674</v>
      </c>
      <c r="I561" s="20">
        <v>-263564.71539552714</v>
      </c>
      <c r="J561" s="10">
        <v>648.43747706931094</v>
      </c>
      <c r="K561" s="20">
        <v>992.01438211093068</v>
      </c>
      <c r="L561" s="21" t="s">
        <v>27</v>
      </c>
      <c r="M561" s="21" t="s">
        <v>14</v>
      </c>
    </row>
    <row r="562" spans="1:13" x14ac:dyDescent="0.2">
      <c r="A562" s="4" t="s">
        <v>3305</v>
      </c>
      <c r="B562" s="9">
        <v>2953</v>
      </c>
      <c r="C562" s="9" t="s">
        <v>3306</v>
      </c>
      <c r="D562" s="9" t="s">
        <v>3307</v>
      </c>
      <c r="E562" s="10">
        <v>298.52999999999997</v>
      </c>
      <c r="F562" s="10">
        <v>554931.59692380996</v>
      </c>
      <c r="G562" s="18">
        <v>630473.14778749272</v>
      </c>
      <c r="H562" s="19">
        <v>-0.11981723746487505</v>
      </c>
      <c r="I562" s="20">
        <v>-75541.550863682758</v>
      </c>
      <c r="J562" s="10">
        <v>1858.8805042167</v>
      </c>
      <c r="K562" s="20">
        <v>2111.9255947057004</v>
      </c>
      <c r="L562" s="21" t="s">
        <v>27</v>
      </c>
      <c r="M562" s="21" t="s">
        <v>206</v>
      </c>
    </row>
    <row r="563" spans="1:13" x14ac:dyDescent="0.2">
      <c r="A563" s="4" t="s">
        <v>3308</v>
      </c>
      <c r="B563" s="9">
        <v>2954</v>
      </c>
      <c r="C563" s="9" t="s">
        <v>3309</v>
      </c>
      <c r="D563" s="9" t="s">
        <v>3310</v>
      </c>
      <c r="E563" s="10">
        <v>504.94</v>
      </c>
      <c r="F563" s="10">
        <v>1624620.90906496</v>
      </c>
      <c r="G563" s="18">
        <v>1517000.7350940267</v>
      </c>
      <c r="H563" s="19">
        <v>7.0942730271163934E-2</v>
      </c>
      <c r="I563" s="20">
        <v>107620.17397093331</v>
      </c>
      <c r="J563" s="10">
        <v>3217.4533787478899</v>
      </c>
      <c r="K563" s="20">
        <v>3004.3188004397089</v>
      </c>
      <c r="L563" s="21" t="s">
        <v>27</v>
      </c>
      <c r="M563" s="21" t="s">
        <v>71</v>
      </c>
    </row>
    <row r="564" spans="1:13" x14ac:dyDescent="0.2">
      <c r="A564" s="4" t="s">
        <v>3314</v>
      </c>
      <c r="B564" s="9">
        <v>2956</v>
      </c>
      <c r="C564" s="9" t="s">
        <v>3315</v>
      </c>
      <c r="D564" s="9" t="s">
        <v>3316</v>
      </c>
      <c r="E564" s="10">
        <v>1952.05</v>
      </c>
      <c r="F564" s="10">
        <v>1225207.42029555</v>
      </c>
      <c r="G564" s="18">
        <v>1083327.4190248565</v>
      </c>
      <c r="H564" s="19">
        <v>0.13096687001461124</v>
      </c>
      <c r="I564" s="20">
        <v>141880.00127069349</v>
      </c>
      <c r="J564" s="10">
        <v>627.65165866425002</v>
      </c>
      <c r="K564" s="20">
        <v>554.96909352980538</v>
      </c>
      <c r="L564" s="21" t="s">
        <v>27</v>
      </c>
      <c r="M564" s="21" t="s">
        <v>89</v>
      </c>
    </row>
    <row r="565" spans="1:13" x14ac:dyDescent="0.2">
      <c r="A565" s="4" t="s">
        <v>3322</v>
      </c>
      <c r="B565" s="9">
        <v>2966</v>
      </c>
      <c r="C565" s="9" t="s">
        <v>3323</v>
      </c>
      <c r="D565" s="9" t="s">
        <v>3324</v>
      </c>
      <c r="E565" s="10">
        <v>20720.37</v>
      </c>
      <c r="F565" s="10">
        <v>26082305.900272001</v>
      </c>
      <c r="G565" s="18">
        <v>16845407.402272284</v>
      </c>
      <c r="H565" s="19">
        <v>0.54833333961122821</v>
      </c>
      <c r="I565" s="20">
        <v>9236898.4979997166</v>
      </c>
      <c r="J565" s="10">
        <v>1258.77606916633</v>
      </c>
      <c r="K565" s="20">
        <v>812.98777011570178</v>
      </c>
      <c r="L565" s="21" t="s">
        <v>27</v>
      </c>
      <c r="M565" s="21" t="s">
        <v>43</v>
      </c>
    </row>
    <row r="566" spans="1:13" x14ac:dyDescent="0.2">
      <c r="A566" s="4" t="s">
        <v>3325</v>
      </c>
      <c r="B566" s="9">
        <v>3028</v>
      </c>
      <c r="C566" s="9" t="s">
        <v>3326</v>
      </c>
      <c r="D566" s="9" t="s">
        <v>3327</v>
      </c>
      <c r="E566" s="10">
        <v>18208.34</v>
      </c>
      <c r="F566" s="10">
        <v>6937038.2152933199</v>
      </c>
      <c r="G566" s="18">
        <v>6988001.2370714191</v>
      </c>
      <c r="H566" s="19">
        <v>-7.2929325638545336E-3</v>
      </c>
      <c r="I566" s="20">
        <v>-50963.021778099239</v>
      </c>
      <c r="J566" s="10">
        <v>380.981364324992</v>
      </c>
      <c r="K566" s="20">
        <v>383.78024779147461</v>
      </c>
      <c r="L566" s="21" t="s">
        <v>13</v>
      </c>
      <c r="M566" s="21" t="s">
        <v>14</v>
      </c>
    </row>
    <row r="567" spans="1:13" x14ac:dyDescent="0.2">
      <c r="A567" s="4" t="s">
        <v>3340</v>
      </c>
      <c r="B567" s="9">
        <v>3037</v>
      </c>
      <c r="C567" s="9" t="s">
        <v>3341</v>
      </c>
      <c r="D567" s="9" t="s">
        <v>3342</v>
      </c>
      <c r="E567" s="10">
        <v>848.63</v>
      </c>
      <c r="F567" s="10">
        <v>1167905.83387515</v>
      </c>
      <c r="G567" s="18">
        <v>1247078.7251564846</v>
      </c>
      <c r="H567" s="19">
        <v>-6.3486682664240651E-2</v>
      </c>
      <c r="I567" s="20">
        <v>-79172.891281334683</v>
      </c>
      <c r="J567" s="10">
        <v>1376.22501428791</v>
      </c>
      <c r="K567" s="20">
        <v>1469.5199617695398</v>
      </c>
      <c r="L567" s="21" t="s">
        <v>27</v>
      </c>
      <c r="M567" s="21" t="s">
        <v>71</v>
      </c>
    </row>
    <row r="568" spans="1:13" x14ac:dyDescent="0.2">
      <c r="A568" s="4" t="s">
        <v>3343</v>
      </c>
      <c r="B568" s="9">
        <v>3038</v>
      </c>
      <c r="C568" s="9" t="s">
        <v>3344</v>
      </c>
      <c r="D568" s="9" t="s">
        <v>3345</v>
      </c>
      <c r="E568" s="10">
        <v>794.94</v>
      </c>
      <c r="F568" s="10">
        <v>1616813.5983638</v>
      </c>
      <c r="G568" s="18">
        <v>1976004.7327002403</v>
      </c>
      <c r="H568" s="19">
        <v>-0.18177645447518853</v>
      </c>
      <c r="I568" s="20">
        <v>-359191.13433644036</v>
      </c>
      <c r="J568" s="10">
        <v>2033.8812971592799</v>
      </c>
      <c r="K568" s="20">
        <v>2485.7281464012885</v>
      </c>
      <c r="L568" s="21" t="s">
        <v>27</v>
      </c>
      <c r="M568" s="21" t="s">
        <v>71</v>
      </c>
    </row>
    <row r="569" spans="1:13" x14ac:dyDescent="0.2">
      <c r="A569" s="4" t="s">
        <v>3346</v>
      </c>
      <c r="B569" s="9">
        <v>3039</v>
      </c>
      <c r="C569" s="9" t="s">
        <v>3347</v>
      </c>
      <c r="D569" s="9" t="s">
        <v>3348</v>
      </c>
      <c r="E569" s="10">
        <v>649.94000000000005</v>
      </c>
      <c r="F569" s="10">
        <v>1595866.57964287</v>
      </c>
      <c r="G569" s="18">
        <v>2213793.2442640075</v>
      </c>
      <c r="H569" s="19">
        <v>-0.27912573417693837</v>
      </c>
      <c r="I569" s="20">
        <v>-617926.66462113755</v>
      </c>
      <c r="J569" s="10">
        <v>2455.4060061588302</v>
      </c>
      <c r="K569" s="20">
        <v>3406.1501742684054</v>
      </c>
      <c r="L569" s="21" t="s">
        <v>27</v>
      </c>
      <c r="M569" s="21" t="s">
        <v>297</v>
      </c>
    </row>
    <row r="570" spans="1:13" x14ac:dyDescent="0.2">
      <c r="A570" s="4" t="s">
        <v>3352</v>
      </c>
      <c r="B570" s="9">
        <v>3041</v>
      </c>
      <c r="C570" s="9" t="s">
        <v>3353</v>
      </c>
      <c r="D570" s="9" t="s">
        <v>3354</v>
      </c>
      <c r="E570" s="10">
        <v>539.19000000000005</v>
      </c>
      <c r="F570" s="10">
        <v>195291.28208470001</v>
      </c>
      <c r="G570" s="18">
        <v>194827.69237045324</v>
      </c>
      <c r="H570" s="19">
        <v>2.3794857322705829E-3</v>
      </c>
      <c r="I570" s="20">
        <v>463.58971424677293</v>
      </c>
      <c r="J570" s="10">
        <v>362.19381309872199</v>
      </c>
      <c r="K570" s="20">
        <v>361.33402394416294</v>
      </c>
      <c r="L570" s="21" t="s">
        <v>27</v>
      </c>
      <c r="M570" s="21" t="s">
        <v>89</v>
      </c>
    </row>
    <row r="571" spans="1:13" x14ac:dyDescent="0.2">
      <c r="A571" s="4" t="s">
        <v>3367</v>
      </c>
      <c r="B571" s="9">
        <v>3050</v>
      </c>
      <c r="C571" s="9" t="s">
        <v>3368</v>
      </c>
      <c r="D571" s="9" t="s">
        <v>3369</v>
      </c>
      <c r="E571" s="10">
        <v>308.85000000000002</v>
      </c>
      <c r="F571" s="10">
        <v>286634.31006290001</v>
      </c>
      <c r="G571" s="18">
        <v>341356.05795651965</v>
      </c>
      <c r="H571" s="19">
        <v>-0.16030694817957494</v>
      </c>
      <c r="I571" s="20">
        <v>-54721.747893619642</v>
      </c>
      <c r="J571" s="10">
        <v>928.069645662619</v>
      </c>
      <c r="K571" s="20">
        <v>1105.2486901619545</v>
      </c>
      <c r="L571" s="21" t="s">
        <v>27</v>
      </c>
      <c r="M571" s="21" t="s">
        <v>206</v>
      </c>
    </row>
    <row r="572" spans="1:13" x14ac:dyDescent="0.2">
      <c r="A572" s="4" t="s">
        <v>3370</v>
      </c>
      <c r="B572" s="9">
        <v>3051</v>
      </c>
      <c r="C572" s="9" t="s">
        <v>3371</v>
      </c>
      <c r="D572" s="9" t="s">
        <v>3372</v>
      </c>
      <c r="E572" s="10">
        <v>274.16000000000003</v>
      </c>
      <c r="F572" s="10">
        <v>383307.03381575999</v>
      </c>
      <c r="G572" s="18">
        <v>569922.45571059373</v>
      </c>
      <c r="H572" s="19">
        <v>-0.32744002280478257</v>
      </c>
      <c r="I572" s="20">
        <v>-186615.42189483374</v>
      </c>
      <c r="J572" s="10">
        <v>1398.1143632030901</v>
      </c>
      <c r="K572" s="20">
        <v>2078.7950675174848</v>
      </c>
      <c r="L572" s="21" t="s">
        <v>27</v>
      </c>
      <c r="M572" s="21" t="s">
        <v>206</v>
      </c>
    </row>
    <row r="573" spans="1:13" x14ac:dyDescent="0.2">
      <c r="A573" s="4" t="s">
        <v>3373</v>
      </c>
      <c r="B573" s="9">
        <v>3052</v>
      </c>
      <c r="C573" s="9" t="s">
        <v>3374</v>
      </c>
      <c r="D573" s="9" t="s">
        <v>3375</v>
      </c>
      <c r="E573" s="10">
        <v>441.06</v>
      </c>
      <c r="F573" s="10">
        <v>821918.70856206003</v>
      </c>
      <c r="G573" s="18">
        <v>1386131.3061634817</v>
      </c>
      <c r="H573" s="19">
        <v>-0.40704123418368204</v>
      </c>
      <c r="I573" s="20">
        <v>-564212.59760142164</v>
      </c>
      <c r="J573" s="10">
        <v>1863.5077054415699</v>
      </c>
      <c r="K573" s="20">
        <v>3142.7273073130223</v>
      </c>
      <c r="L573" s="21" t="s">
        <v>27</v>
      </c>
      <c r="M573" s="21" t="s">
        <v>206</v>
      </c>
    </row>
    <row r="574" spans="1:13" x14ac:dyDescent="0.2">
      <c r="A574" s="4" t="s">
        <v>3394</v>
      </c>
      <c r="B574" s="9">
        <v>3063</v>
      </c>
      <c r="C574" s="9" t="s">
        <v>3395</v>
      </c>
      <c r="D574" s="9" t="s">
        <v>3396</v>
      </c>
      <c r="E574" s="10">
        <v>1243.75</v>
      </c>
      <c r="F574" s="10">
        <v>883903.87405063002</v>
      </c>
      <c r="G574" s="18">
        <v>947948.11530078168</v>
      </c>
      <c r="H574" s="19">
        <v>-6.7560914164411109E-2</v>
      </c>
      <c r="I574" s="20">
        <v>-64044.241250151652</v>
      </c>
      <c r="J574" s="10">
        <v>710.67648164874799</v>
      </c>
      <c r="K574" s="20">
        <v>762.16933893530188</v>
      </c>
      <c r="L574" s="21" t="s">
        <v>27</v>
      </c>
      <c r="M574" s="21" t="s">
        <v>89</v>
      </c>
    </row>
    <row r="575" spans="1:13" x14ac:dyDescent="0.2">
      <c r="A575" s="4" t="s">
        <v>3397</v>
      </c>
      <c r="B575" s="9">
        <v>3064</v>
      </c>
      <c r="C575" s="9" t="s">
        <v>3398</v>
      </c>
      <c r="D575" s="9" t="s">
        <v>3399</v>
      </c>
      <c r="E575" s="10">
        <v>626.5</v>
      </c>
      <c r="F575" s="10">
        <v>1060369.60692545</v>
      </c>
      <c r="G575" s="18">
        <v>1243982.5611866969</v>
      </c>
      <c r="H575" s="19">
        <v>-0.1476009069500849</v>
      </c>
      <c r="I575" s="20">
        <v>-183612.95426124684</v>
      </c>
      <c r="J575" s="10">
        <v>1692.5293007589</v>
      </c>
      <c r="K575" s="20">
        <v>1985.6066419580156</v>
      </c>
      <c r="L575" s="21" t="s">
        <v>27</v>
      </c>
      <c r="M575" s="21" t="s">
        <v>43</v>
      </c>
    </row>
    <row r="576" spans="1:13" x14ac:dyDescent="0.2">
      <c r="A576" s="4" t="s">
        <v>3400</v>
      </c>
      <c r="B576" s="9">
        <v>3065</v>
      </c>
      <c r="C576" s="9" t="s">
        <v>3401</v>
      </c>
      <c r="D576" s="9" t="s">
        <v>3402</v>
      </c>
      <c r="E576" s="10">
        <v>793.33</v>
      </c>
      <c r="F576" s="10">
        <v>1773928.22280307</v>
      </c>
      <c r="G576" s="18">
        <v>2562024.562525888</v>
      </c>
      <c r="H576" s="19">
        <v>-0.30760686343531246</v>
      </c>
      <c r="I576" s="20">
        <v>-788096.339722818</v>
      </c>
      <c r="J576" s="10">
        <v>2236.05337350544</v>
      </c>
      <c r="K576" s="20">
        <v>3229.4562950170643</v>
      </c>
      <c r="L576" s="21" t="s">
        <v>27</v>
      </c>
      <c r="M576" s="21" t="s">
        <v>297</v>
      </c>
    </row>
    <row r="577" spans="1:13" x14ac:dyDescent="0.2">
      <c r="A577" s="4" t="s">
        <v>3409</v>
      </c>
      <c r="B577" s="9">
        <v>3068</v>
      </c>
      <c r="C577" s="9" t="s">
        <v>3410</v>
      </c>
      <c r="D577" s="9" t="s">
        <v>3411</v>
      </c>
      <c r="E577" s="10">
        <v>588.46</v>
      </c>
      <c r="F577" s="10">
        <v>442499.03378422</v>
      </c>
      <c r="G577" s="18">
        <v>631593.77733930515</v>
      </c>
      <c r="H577" s="19">
        <v>-0.29939298064600739</v>
      </c>
      <c r="I577" s="20">
        <v>-189094.74355508515</v>
      </c>
      <c r="J577" s="10">
        <v>751.96110828980704</v>
      </c>
      <c r="K577" s="20">
        <v>1073.2994210979593</v>
      </c>
      <c r="L577" s="21" t="s">
        <v>88</v>
      </c>
      <c r="M577" s="21" t="s">
        <v>14</v>
      </c>
    </row>
    <row r="578" spans="1:13" x14ac:dyDescent="0.2">
      <c r="A578" s="4" t="s">
        <v>3412</v>
      </c>
      <c r="B578" s="9">
        <v>3069</v>
      </c>
      <c r="C578" s="9" t="s">
        <v>3413</v>
      </c>
      <c r="D578" s="9" t="s">
        <v>3414</v>
      </c>
      <c r="E578" s="10">
        <v>347.4</v>
      </c>
      <c r="F578" s="10">
        <v>584143.20844624005</v>
      </c>
      <c r="G578" s="18">
        <v>726963.08908164036</v>
      </c>
      <c r="H578" s="19">
        <v>-0.19646097962940737</v>
      </c>
      <c r="I578" s="20">
        <v>-142819.8806354003</v>
      </c>
      <c r="J578" s="10">
        <v>1681.4715269034</v>
      </c>
      <c r="K578" s="20">
        <v>2092.582294420381</v>
      </c>
      <c r="L578" s="21" t="s">
        <v>88</v>
      </c>
      <c r="M578" s="21" t="s">
        <v>14</v>
      </c>
    </row>
    <row r="579" spans="1:13" x14ac:dyDescent="0.2">
      <c r="A579" s="4" t="s">
        <v>3415</v>
      </c>
      <c r="B579" s="9">
        <v>3070</v>
      </c>
      <c r="C579" s="9" t="s">
        <v>3416</v>
      </c>
      <c r="D579" s="9" t="s">
        <v>3417</v>
      </c>
      <c r="E579" s="10">
        <v>190.82</v>
      </c>
      <c r="F579" s="10">
        <v>374204.00767666003</v>
      </c>
      <c r="G579" s="18">
        <v>558152.20474840095</v>
      </c>
      <c r="H579" s="19">
        <v>-0.32956637187281007</v>
      </c>
      <c r="I579" s="20">
        <v>-183948.19707174093</v>
      </c>
      <c r="J579" s="10">
        <v>1961.0313786639799</v>
      </c>
      <c r="K579" s="20">
        <v>2925.0194148852374</v>
      </c>
      <c r="L579" s="21" t="s">
        <v>88</v>
      </c>
      <c r="M579" s="21" t="s">
        <v>89</v>
      </c>
    </row>
    <row r="580" spans="1:13" x14ac:dyDescent="0.2">
      <c r="A580" s="4" t="s">
        <v>3421</v>
      </c>
      <c r="B580" s="9">
        <v>3072</v>
      </c>
      <c r="C580" s="9" t="s">
        <v>3422</v>
      </c>
      <c r="D580" s="9" t="s">
        <v>3423</v>
      </c>
      <c r="E580" s="10">
        <v>240.55</v>
      </c>
      <c r="F580" s="10">
        <v>49799.113383169999</v>
      </c>
      <c r="G580" s="18">
        <v>71924.70349480673</v>
      </c>
      <c r="H580" s="19">
        <v>-0.30762156862049739</v>
      </c>
      <c r="I580" s="20">
        <v>-22125.590111636731</v>
      </c>
      <c r="J580" s="10">
        <v>207.02188062012101</v>
      </c>
      <c r="K580" s="20">
        <v>299.00105381337238</v>
      </c>
      <c r="L580" s="21" t="s">
        <v>88</v>
      </c>
      <c r="M580" s="21" t="s">
        <v>14</v>
      </c>
    </row>
    <row r="581" spans="1:13" x14ac:dyDescent="0.2">
      <c r="A581" s="4" t="s">
        <v>3424</v>
      </c>
      <c r="B581" s="9">
        <v>3073</v>
      </c>
      <c r="C581" s="9" t="s">
        <v>3425</v>
      </c>
      <c r="D581" s="9" t="s">
        <v>3426</v>
      </c>
      <c r="E581" s="10">
        <v>839.43</v>
      </c>
      <c r="F581" s="10">
        <v>601324.72716701997</v>
      </c>
      <c r="G581" s="18">
        <v>637180.41107333335</v>
      </c>
      <c r="H581" s="19">
        <v>-5.6272420311720868E-2</v>
      </c>
      <c r="I581" s="20">
        <v>-35855.683906313381</v>
      </c>
      <c r="J581" s="10">
        <v>716.34886430913798</v>
      </c>
      <c r="K581" s="20">
        <v>759.06318701182158</v>
      </c>
      <c r="L581" s="21" t="s">
        <v>27</v>
      </c>
      <c r="M581" s="21" t="s">
        <v>297</v>
      </c>
    </row>
    <row r="582" spans="1:13" x14ac:dyDescent="0.2">
      <c r="A582" s="4" t="s">
        <v>3427</v>
      </c>
      <c r="B582" s="9">
        <v>3074</v>
      </c>
      <c r="C582" s="9" t="s">
        <v>3428</v>
      </c>
      <c r="D582" s="9" t="s">
        <v>3429</v>
      </c>
      <c r="E582" s="10">
        <v>374.14</v>
      </c>
      <c r="F582" s="10">
        <v>565348.54047378001</v>
      </c>
      <c r="G582" s="18">
        <v>870475.94821498811</v>
      </c>
      <c r="H582" s="19">
        <v>-0.3505293952887561</v>
      </c>
      <c r="I582" s="20">
        <v>-305127.4077412081</v>
      </c>
      <c r="J582" s="10">
        <v>1511.0614755807501</v>
      </c>
      <c r="K582" s="20">
        <v>2326.6048757550334</v>
      </c>
      <c r="L582" s="21" t="s">
        <v>88</v>
      </c>
      <c r="M582" s="21" t="s">
        <v>206</v>
      </c>
    </row>
    <row r="583" spans="1:13" x14ac:dyDescent="0.2">
      <c r="A583" s="4" t="s">
        <v>3436</v>
      </c>
      <c r="B583" s="9">
        <v>3077</v>
      </c>
      <c r="C583" s="9" t="s">
        <v>3437</v>
      </c>
      <c r="D583" s="9" t="s">
        <v>3438</v>
      </c>
      <c r="E583" s="10">
        <v>673.35</v>
      </c>
      <c r="F583" s="10">
        <v>443716.78055810003</v>
      </c>
      <c r="G583" s="18">
        <v>726741.03813927819</v>
      </c>
      <c r="H583" s="19">
        <v>-0.38944306531226514</v>
      </c>
      <c r="I583" s="20">
        <v>-283024.25758117816</v>
      </c>
      <c r="J583" s="10">
        <v>658.96900654652097</v>
      </c>
      <c r="K583" s="20">
        <v>1079.2916583341178</v>
      </c>
      <c r="L583" s="21" t="s">
        <v>27</v>
      </c>
      <c r="M583" s="21" t="s">
        <v>71</v>
      </c>
    </row>
    <row r="584" spans="1:13" x14ac:dyDescent="0.2">
      <c r="A584" s="4" t="s">
        <v>3445</v>
      </c>
      <c r="B584" s="9">
        <v>3081</v>
      </c>
      <c r="C584" s="9" t="s">
        <v>3446</v>
      </c>
      <c r="D584" s="9" t="s">
        <v>3447</v>
      </c>
      <c r="E584" s="10">
        <v>516.17999999999995</v>
      </c>
      <c r="F584" s="10">
        <v>412600.53458681999</v>
      </c>
      <c r="G584" s="18">
        <v>561168.55264511181</v>
      </c>
      <c r="H584" s="19">
        <v>-0.26474758316018376</v>
      </c>
      <c r="I584" s="20">
        <v>-148568.01805829181</v>
      </c>
      <c r="J584" s="10">
        <v>799.33460147006895</v>
      </c>
      <c r="K584" s="20">
        <v>1087.1567140243944</v>
      </c>
      <c r="L584" s="21" t="s">
        <v>27</v>
      </c>
      <c r="M584" s="21" t="s">
        <v>14</v>
      </c>
    </row>
    <row r="585" spans="1:13" x14ac:dyDescent="0.2">
      <c r="A585" s="4" t="s">
        <v>3448</v>
      </c>
      <c r="B585" s="9">
        <v>3082</v>
      </c>
      <c r="C585" s="9" t="s">
        <v>3449</v>
      </c>
      <c r="D585" s="9" t="s">
        <v>3450</v>
      </c>
      <c r="E585" s="10">
        <v>680.25</v>
      </c>
      <c r="F585" s="10">
        <v>1298560.7941395601</v>
      </c>
      <c r="G585" s="18">
        <v>1609655.4086914817</v>
      </c>
      <c r="H585" s="19">
        <v>-0.19326783414147924</v>
      </c>
      <c r="I585" s="20">
        <v>-311094.61455192161</v>
      </c>
      <c r="J585" s="10">
        <v>1908.9464081434201</v>
      </c>
      <c r="K585" s="20">
        <v>2366.2703545630015</v>
      </c>
      <c r="L585" s="21" t="s">
        <v>27</v>
      </c>
      <c r="M585" s="21" t="s">
        <v>14</v>
      </c>
    </row>
    <row r="586" spans="1:13" x14ac:dyDescent="0.2">
      <c r="A586" s="4" t="s">
        <v>3457</v>
      </c>
      <c r="B586" s="9">
        <v>3085</v>
      </c>
      <c r="C586" s="9" t="s">
        <v>3458</v>
      </c>
      <c r="D586" s="9" t="s">
        <v>3459</v>
      </c>
      <c r="E586" s="10">
        <v>636.29</v>
      </c>
      <c r="F586" s="10">
        <v>294871.29276395001</v>
      </c>
      <c r="G586" s="18">
        <v>363754.35340246157</v>
      </c>
      <c r="H586" s="19">
        <v>-0.18936697250272783</v>
      </c>
      <c r="I586" s="20">
        <v>-68883.060638511553</v>
      </c>
      <c r="J586" s="10">
        <v>463.42279898151799</v>
      </c>
      <c r="K586" s="20">
        <v>571.68013547668761</v>
      </c>
      <c r="L586" s="21" t="s">
        <v>27</v>
      </c>
      <c r="M586" s="21" t="s">
        <v>14</v>
      </c>
    </row>
    <row r="587" spans="1:13" x14ac:dyDescent="0.2">
      <c r="A587" s="4" t="s">
        <v>3460</v>
      </c>
      <c r="B587" s="9">
        <v>3089</v>
      </c>
      <c r="C587" s="9" t="s">
        <v>3461</v>
      </c>
      <c r="D587" s="9" t="s">
        <v>3462</v>
      </c>
      <c r="E587" s="10">
        <v>1018.56</v>
      </c>
      <c r="F587" s="10">
        <v>460963.87625928997</v>
      </c>
      <c r="G587" s="18">
        <v>466845.83478662034</v>
      </c>
      <c r="H587" s="19">
        <v>-1.2599359550930092E-2</v>
      </c>
      <c r="I587" s="20">
        <v>-5881.9585273303674</v>
      </c>
      <c r="J587" s="10">
        <v>452.56428316377003</v>
      </c>
      <c r="K587" s="20">
        <v>458.3390617996194</v>
      </c>
      <c r="L587" s="21" t="s">
        <v>27</v>
      </c>
      <c r="M587" s="21" t="s">
        <v>71</v>
      </c>
    </row>
    <row r="588" spans="1:13" x14ac:dyDescent="0.2">
      <c r="A588" s="4" t="s">
        <v>3472</v>
      </c>
      <c r="B588" s="9">
        <v>3093</v>
      </c>
      <c r="C588" s="9" t="s">
        <v>3473</v>
      </c>
      <c r="D588" s="9" t="s">
        <v>3474</v>
      </c>
      <c r="E588" s="10">
        <v>422.31</v>
      </c>
      <c r="F588" s="10">
        <v>162586.45946697</v>
      </c>
      <c r="G588" s="18">
        <v>186071.65387013176</v>
      </c>
      <c r="H588" s="19">
        <v>-0.12621586316179639</v>
      </c>
      <c r="I588" s="20">
        <v>-23485.19440316176</v>
      </c>
      <c r="J588" s="10">
        <v>384.99315542366998</v>
      </c>
      <c r="K588" s="20">
        <v>440.60442298342866</v>
      </c>
      <c r="L588" s="21" t="s">
        <v>27</v>
      </c>
      <c r="M588" s="21" t="s">
        <v>71</v>
      </c>
    </row>
    <row r="589" spans="1:13" x14ac:dyDescent="0.2">
      <c r="A589" s="4" t="s">
        <v>3499</v>
      </c>
      <c r="B589" s="9">
        <v>3106</v>
      </c>
      <c r="C589" s="9" t="s">
        <v>3500</v>
      </c>
      <c r="D589" s="9" t="s">
        <v>3501</v>
      </c>
      <c r="E589" s="10">
        <v>1226.24</v>
      </c>
      <c r="F589" s="10">
        <v>1701836.4634752001</v>
      </c>
      <c r="G589" s="18">
        <v>1871836.4215746354</v>
      </c>
      <c r="H589" s="19">
        <v>-9.0819879418967395E-2</v>
      </c>
      <c r="I589" s="20">
        <v>-169999.95809943532</v>
      </c>
      <c r="J589" s="10">
        <v>1387.8494124112699</v>
      </c>
      <c r="K589" s="20">
        <v>1526.4845556943465</v>
      </c>
      <c r="L589" s="21" t="s">
        <v>13</v>
      </c>
      <c r="M589" s="21" t="s">
        <v>14</v>
      </c>
    </row>
    <row r="590" spans="1:13" x14ac:dyDescent="0.2">
      <c r="A590" s="4" t="s">
        <v>3502</v>
      </c>
      <c r="B590" s="9">
        <v>3107</v>
      </c>
      <c r="C590" s="9" t="s">
        <v>3503</v>
      </c>
      <c r="D590" s="9" t="s">
        <v>3504</v>
      </c>
      <c r="E590" s="10">
        <v>1200.82</v>
      </c>
      <c r="F590" s="10">
        <v>3040293.236176</v>
      </c>
      <c r="G590" s="18">
        <v>3657836.1373165264</v>
      </c>
      <c r="H590" s="19">
        <v>-0.16882738262670596</v>
      </c>
      <c r="I590" s="20">
        <v>-617542.9011405264</v>
      </c>
      <c r="J590" s="10">
        <v>2531.8476009526798</v>
      </c>
      <c r="K590" s="20">
        <v>3046.1152689966243</v>
      </c>
      <c r="L590" s="21" t="s">
        <v>13</v>
      </c>
      <c r="M590" s="21" t="s">
        <v>14</v>
      </c>
    </row>
    <row r="591" spans="1:13" x14ac:dyDescent="0.2">
      <c r="A591" s="4" t="s">
        <v>3505</v>
      </c>
      <c r="B591" s="9">
        <v>3108</v>
      </c>
      <c r="C591" s="9" t="s">
        <v>3506</v>
      </c>
      <c r="D591" s="9" t="s">
        <v>3507</v>
      </c>
      <c r="E591" s="10">
        <v>1344.85</v>
      </c>
      <c r="F591" s="10">
        <v>4540608.4839495001</v>
      </c>
      <c r="G591" s="18">
        <v>5741072.7011364261</v>
      </c>
      <c r="H591" s="19">
        <v>-0.20910103036132868</v>
      </c>
      <c r="I591" s="20">
        <v>-1200464.2171869259</v>
      </c>
      <c r="J591" s="10">
        <v>3376.2936267609798</v>
      </c>
      <c r="K591" s="20">
        <v>4268.9316289076305</v>
      </c>
      <c r="L591" s="21" t="s">
        <v>13</v>
      </c>
      <c r="M591" s="21" t="s">
        <v>43</v>
      </c>
    </row>
    <row r="592" spans="1:13" x14ac:dyDescent="0.2">
      <c r="A592" s="4" t="s">
        <v>3508</v>
      </c>
      <c r="B592" s="9">
        <v>3109</v>
      </c>
      <c r="C592" s="9" t="s">
        <v>3509</v>
      </c>
      <c r="D592" s="9" t="s">
        <v>3510</v>
      </c>
      <c r="E592" s="10">
        <v>373.74</v>
      </c>
      <c r="F592" s="10">
        <v>1593344.39552658</v>
      </c>
      <c r="G592" s="18">
        <v>2328529.1351119936</v>
      </c>
      <c r="H592" s="19">
        <v>-0.31572924233565791</v>
      </c>
      <c r="I592" s="20">
        <v>-735184.7395854136</v>
      </c>
      <c r="J592" s="10">
        <v>4263.2428841616602</v>
      </c>
      <c r="K592" s="20">
        <v>6230.3449861186746</v>
      </c>
      <c r="L592" s="21" t="s">
        <v>88</v>
      </c>
      <c r="M592" s="21" t="s">
        <v>14</v>
      </c>
    </row>
    <row r="593" spans="1:13" x14ac:dyDescent="0.2">
      <c r="A593" s="4" t="s">
        <v>3511</v>
      </c>
      <c r="B593" s="9">
        <v>3110</v>
      </c>
      <c r="C593" s="9" t="s">
        <v>3512</v>
      </c>
      <c r="D593" s="9" t="s">
        <v>3513</v>
      </c>
      <c r="E593" s="10">
        <v>961.14</v>
      </c>
      <c r="F593" s="10">
        <v>383133.23692927998</v>
      </c>
      <c r="G593" s="18">
        <v>340096.89715755399</v>
      </c>
      <c r="H593" s="19">
        <v>0.12654140667384153</v>
      </c>
      <c r="I593" s="20">
        <v>43036.339771725994</v>
      </c>
      <c r="J593" s="10">
        <v>398.62375609097501</v>
      </c>
      <c r="K593" s="20">
        <v>353.84740740948666</v>
      </c>
      <c r="L593" s="21" t="s">
        <v>27</v>
      </c>
      <c r="M593" s="21" t="s">
        <v>43</v>
      </c>
    </row>
    <row r="594" spans="1:13" x14ac:dyDescent="0.2">
      <c r="A594" s="4" t="s">
        <v>3514</v>
      </c>
      <c r="B594" s="9">
        <v>3111</v>
      </c>
      <c r="C594" s="9" t="s">
        <v>3515</v>
      </c>
      <c r="D594" s="9" t="s">
        <v>3516</v>
      </c>
      <c r="E594" s="10">
        <v>1587.75</v>
      </c>
      <c r="F594" s="10">
        <v>1124936.76003393</v>
      </c>
      <c r="G594" s="18">
        <v>1215756.4692417067</v>
      </c>
      <c r="H594" s="19">
        <v>-7.4702221625373613E-2</v>
      </c>
      <c r="I594" s="20">
        <v>-90819.709207776701</v>
      </c>
      <c r="J594" s="10">
        <v>708.51000474503599</v>
      </c>
      <c r="K594" s="20">
        <v>765.71026247312648</v>
      </c>
      <c r="L594" s="21" t="s">
        <v>13</v>
      </c>
      <c r="M594" s="21" t="s">
        <v>206</v>
      </c>
    </row>
    <row r="595" spans="1:13" x14ac:dyDescent="0.2">
      <c r="A595" s="4" t="s">
        <v>3517</v>
      </c>
      <c r="B595" s="9">
        <v>3112</v>
      </c>
      <c r="C595" s="9" t="s">
        <v>3518</v>
      </c>
      <c r="D595" s="9" t="s">
        <v>3519</v>
      </c>
      <c r="E595" s="10">
        <v>752.29</v>
      </c>
      <c r="F595" s="10">
        <v>1195693.8254455</v>
      </c>
      <c r="G595" s="18">
        <v>1466057.4959908023</v>
      </c>
      <c r="H595" s="19">
        <v>-0.18441546207066159</v>
      </c>
      <c r="I595" s="20">
        <v>-270363.67054530233</v>
      </c>
      <c r="J595" s="10">
        <v>1589.4054492888399</v>
      </c>
      <c r="K595" s="20">
        <v>1948.7930133203981</v>
      </c>
      <c r="L595" s="21" t="s">
        <v>27</v>
      </c>
      <c r="M595" s="21" t="s">
        <v>71</v>
      </c>
    </row>
    <row r="596" spans="1:13" x14ac:dyDescent="0.2">
      <c r="A596" s="4" t="s">
        <v>3520</v>
      </c>
      <c r="B596" s="9">
        <v>3113</v>
      </c>
      <c r="C596" s="9" t="s">
        <v>3521</v>
      </c>
      <c r="D596" s="9" t="s">
        <v>3522</v>
      </c>
      <c r="E596" s="10">
        <v>1003.43</v>
      </c>
      <c r="F596" s="10">
        <v>1818047.78783649</v>
      </c>
      <c r="G596" s="18">
        <v>3186284.3807210461</v>
      </c>
      <c r="H596" s="19">
        <v>-0.42941446192412169</v>
      </c>
      <c r="I596" s="20">
        <v>-1368236.5928845562</v>
      </c>
      <c r="J596" s="10">
        <v>1811.83319996062</v>
      </c>
      <c r="K596" s="20">
        <v>3175.3927834737315</v>
      </c>
      <c r="L596" s="21" t="s">
        <v>27</v>
      </c>
      <c r="M596" s="21" t="s">
        <v>89</v>
      </c>
    </row>
    <row r="597" spans="1:13" x14ac:dyDescent="0.2">
      <c r="A597" s="4" t="s">
        <v>3526</v>
      </c>
      <c r="B597" s="9">
        <v>3115</v>
      </c>
      <c r="C597" s="9" t="s">
        <v>3527</v>
      </c>
      <c r="D597" s="9" t="s">
        <v>3528</v>
      </c>
      <c r="E597" s="10">
        <v>1978.03</v>
      </c>
      <c r="F597" s="10">
        <v>2010536.1899816699</v>
      </c>
      <c r="G597" s="18">
        <v>2451914.7922148323</v>
      </c>
      <c r="H597" s="19">
        <v>-0.18001384209377569</v>
      </c>
      <c r="I597" s="20">
        <v>-441378.60223316238</v>
      </c>
      <c r="J597" s="10">
        <v>1016.43361828773</v>
      </c>
      <c r="K597" s="20">
        <v>1239.5741177913542</v>
      </c>
      <c r="L597" s="21" t="s">
        <v>27</v>
      </c>
      <c r="M597" s="21" t="s">
        <v>71</v>
      </c>
    </row>
    <row r="598" spans="1:13" x14ac:dyDescent="0.2">
      <c r="A598" s="4" t="s">
        <v>3529</v>
      </c>
      <c r="B598" s="9">
        <v>3116</v>
      </c>
      <c r="C598" s="9" t="s">
        <v>3530</v>
      </c>
      <c r="D598" s="9" t="s">
        <v>3531</v>
      </c>
      <c r="E598" s="10">
        <v>457.21</v>
      </c>
      <c r="F598" s="10">
        <v>655805.76423291001</v>
      </c>
      <c r="G598" s="18">
        <v>908089.99206324515</v>
      </c>
      <c r="H598" s="19">
        <v>-0.27781853124174055</v>
      </c>
      <c r="I598" s="20">
        <v>-252284.22783033515</v>
      </c>
      <c r="J598" s="10">
        <v>1434.36443698281</v>
      </c>
      <c r="K598" s="20">
        <v>1986.1551411019996</v>
      </c>
      <c r="L598" s="21" t="s">
        <v>88</v>
      </c>
      <c r="M598" s="21" t="s">
        <v>14</v>
      </c>
    </row>
    <row r="599" spans="1:13" x14ac:dyDescent="0.2">
      <c r="A599" s="4" t="s">
        <v>3532</v>
      </c>
      <c r="B599" s="9">
        <v>3117</v>
      </c>
      <c r="C599" s="9" t="s">
        <v>3533</v>
      </c>
      <c r="D599" s="9" t="s">
        <v>3534</v>
      </c>
      <c r="E599" s="10">
        <v>169.31</v>
      </c>
      <c r="F599" s="10">
        <v>322520.42044054001</v>
      </c>
      <c r="G599" s="18">
        <v>500605.07659971534</v>
      </c>
      <c r="H599" s="19">
        <v>-0.35573881385460382</v>
      </c>
      <c r="I599" s="20">
        <v>-178084.65615917533</v>
      </c>
      <c r="J599" s="10">
        <v>1904.91063989451</v>
      </c>
      <c r="K599" s="20">
        <v>2956.736616854972</v>
      </c>
      <c r="L599" s="21" t="s">
        <v>88</v>
      </c>
      <c r="M599" s="21" t="s">
        <v>14</v>
      </c>
    </row>
    <row r="600" spans="1:13" x14ac:dyDescent="0.2">
      <c r="A600" s="4" t="s">
        <v>3535</v>
      </c>
      <c r="B600" s="9">
        <v>3119</v>
      </c>
      <c r="C600" s="9" t="s">
        <v>3536</v>
      </c>
      <c r="D600" s="9" t="s">
        <v>3537</v>
      </c>
      <c r="E600" s="10">
        <v>1811.51</v>
      </c>
      <c r="F600" s="10">
        <v>688330.74293832004</v>
      </c>
      <c r="G600" s="18">
        <v>609782.11053404235</v>
      </c>
      <c r="H600" s="19">
        <v>0.12881426176226357</v>
      </c>
      <c r="I600" s="20">
        <v>78548.632404277683</v>
      </c>
      <c r="J600" s="10">
        <v>379.97623139718797</v>
      </c>
      <c r="K600" s="20">
        <v>336.61537089723066</v>
      </c>
      <c r="L600" s="21" t="s">
        <v>27</v>
      </c>
      <c r="M600" s="21" t="s">
        <v>71</v>
      </c>
    </row>
    <row r="601" spans="1:13" x14ac:dyDescent="0.2">
      <c r="A601" s="4" t="s">
        <v>3538</v>
      </c>
      <c r="B601" s="9">
        <v>3120</v>
      </c>
      <c r="C601" s="9" t="s">
        <v>3539</v>
      </c>
      <c r="D601" s="9" t="s">
        <v>3540</v>
      </c>
      <c r="E601" s="10">
        <v>1341.47</v>
      </c>
      <c r="F601" s="10">
        <v>1289838.3403399801</v>
      </c>
      <c r="G601" s="18">
        <v>1661221.095782588</v>
      </c>
      <c r="H601" s="19">
        <v>-0.22356010069066268</v>
      </c>
      <c r="I601" s="20">
        <v>-371382.75544260792</v>
      </c>
      <c r="J601" s="10">
        <v>961.51113356242001</v>
      </c>
      <c r="K601" s="20">
        <v>1238.3587376404898</v>
      </c>
      <c r="L601" s="21" t="s">
        <v>27</v>
      </c>
      <c r="M601" s="21" t="s">
        <v>71</v>
      </c>
    </row>
    <row r="602" spans="1:13" x14ac:dyDescent="0.2">
      <c r="A602" s="4" t="s">
        <v>3541</v>
      </c>
      <c r="B602" s="9">
        <v>3121</v>
      </c>
      <c r="C602" s="9" t="s">
        <v>3542</v>
      </c>
      <c r="D602" s="9" t="s">
        <v>3543</v>
      </c>
      <c r="E602" s="10">
        <v>468.46</v>
      </c>
      <c r="F602" s="10">
        <v>600138.30246697995</v>
      </c>
      <c r="G602" s="18">
        <v>961530.15099528874</v>
      </c>
      <c r="H602" s="19">
        <v>-0.37585077093446362</v>
      </c>
      <c r="I602" s="20">
        <v>-361391.84852830879</v>
      </c>
      <c r="J602" s="10">
        <v>1281.0876114651801</v>
      </c>
      <c r="K602" s="20">
        <v>2052.5341565881586</v>
      </c>
      <c r="L602" s="21" t="s">
        <v>27</v>
      </c>
      <c r="M602" s="21" t="s">
        <v>206</v>
      </c>
    </row>
    <row r="603" spans="1:13" x14ac:dyDescent="0.2">
      <c r="A603" s="4" t="s">
        <v>3547</v>
      </c>
      <c r="B603" s="9">
        <v>3124</v>
      </c>
      <c r="C603" s="9" t="s">
        <v>3548</v>
      </c>
      <c r="D603" s="9" t="s">
        <v>3549</v>
      </c>
      <c r="E603" s="10">
        <v>2146.2800000000002</v>
      </c>
      <c r="F603" s="10">
        <v>982317.93899216002</v>
      </c>
      <c r="G603" s="18">
        <v>1200557.4135711987</v>
      </c>
      <c r="H603" s="19">
        <v>-0.1817817891189884</v>
      </c>
      <c r="I603" s="20">
        <v>-218239.47457903868</v>
      </c>
      <c r="J603" s="10">
        <v>457.683964343963</v>
      </c>
      <c r="K603" s="20">
        <v>559.36663136738855</v>
      </c>
      <c r="L603" s="21" t="s">
        <v>27</v>
      </c>
      <c r="M603" s="21" t="s">
        <v>43</v>
      </c>
    </row>
    <row r="604" spans="1:13" x14ac:dyDescent="0.2">
      <c r="A604" s="4" t="s">
        <v>3550</v>
      </c>
      <c r="B604" s="9">
        <v>3125</v>
      </c>
      <c r="C604" s="9" t="s">
        <v>3551</v>
      </c>
      <c r="D604" s="9" t="s">
        <v>3552</v>
      </c>
      <c r="E604" s="10">
        <v>2409.7600000000002</v>
      </c>
      <c r="F604" s="10">
        <v>2356509.4618029199</v>
      </c>
      <c r="G604" s="18">
        <v>2657494.5091634588</v>
      </c>
      <c r="H604" s="19">
        <v>-0.11325895362067324</v>
      </c>
      <c r="I604" s="20">
        <v>-300985.04736053897</v>
      </c>
      <c r="J604" s="10">
        <v>977.90214038033696</v>
      </c>
      <c r="K604" s="20">
        <v>1102.804639948982</v>
      </c>
      <c r="L604" s="21" t="s">
        <v>27</v>
      </c>
      <c r="M604" s="21" t="s">
        <v>14</v>
      </c>
    </row>
    <row r="605" spans="1:13" x14ac:dyDescent="0.2">
      <c r="A605" s="4" t="s">
        <v>3553</v>
      </c>
      <c r="B605" s="9">
        <v>3126</v>
      </c>
      <c r="C605" s="9" t="s">
        <v>3554</v>
      </c>
      <c r="D605" s="9" t="s">
        <v>3555</v>
      </c>
      <c r="E605" s="10">
        <v>1489.88</v>
      </c>
      <c r="F605" s="10">
        <v>2321512.9326566402</v>
      </c>
      <c r="G605" s="18">
        <v>2880701.5253855367</v>
      </c>
      <c r="H605" s="19">
        <v>-0.19411542216407271</v>
      </c>
      <c r="I605" s="20">
        <v>-559188.59272889653</v>
      </c>
      <c r="J605" s="10">
        <v>1558.1878625504301</v>
      </c>
      <c r="K605" s="20">
        <v>1933.5124475699629</v>
      </c>
      <c r="L605" s="21" t="s">
        <v>27</v>
      </c>
      <c r="M605" s="21" t="s">
        <v>14</v>
      </c>
    </row>
    <row r="606" spans="1:13" x14ac:dyDescent="0.2">
      <c r="A606" s="4" t="s">
        <v>3556</v>
      </c>
      <c r="B606" s="9">
        <v>3127</v>
      </c>
      <c r="C606" s="9" t="s">
        <v>3557</v>
      </c>
      <c r="D606" s="9" t="s">
        <v>3558</v>
      </c>
      <c r="E606" s="10">
        <v>1439</v>
      </c>
      <c r="F606" s="10">
        <v>3152404.7958453698</v>
      </c>
      <c r="G606" s="18">
        <v>4430352.8341173558</v>
      </c>
      <c r="H606" s="19">
        <v>-0.28845288087005899</v>
      </c>
      <c r="I606" s="20">
        <v>-1277948.0382719859</v>
      </c>
      <c r="J606" s="10">
        <v>2190.69131052493</v>
      </c>
      <c r="K606" s="20">
        <v>3078.7719486569536</v>
      </c>
      <c r="L606" s="21" t="s">
        <v>27</v>
      </c>
      <c r="M606" s="21" t="s">
        <v>43</v>
      </c>
    </row>
    <row r="607" spans="1:13" x14ac:dyDescent="0.2">
      <c r="A607" s="4" t="s">
        <v>3562</v>
      </c>
      <c r="B607" s="9">
        <v>3129</v>
      </c>
      <c r="C607" s="9" t="s">
        <v>3563</v>
      </c>
      <c r="D607" s="9" t="s">
        <v>3564</v>
      </c>
      <c r="E607" s="10">
        <v>746.02</v>
      </c>
      <c r="F607" s="10">
        <v>623727.05473745998</v>
      </c>
      <c r="G607" s="18">
        <v>748747.19180385058</v>
      </c>
      <c r="H607" s="19">
        <v>-0.16697242865805892</v>
      </c>
      <c r="I607" s="20">
        <v>-125020.1370663906</v>
      </c>
      <c r="J607" s="10">
        <v>836.07283281609102</v>
      </c>
      <c r="K607" s="20">
        <v>1003.655655081433</v>
      </c>
      <c r="L607" s="21" t="s">
        <v>88</v>
      </c>
      <c r="M607" s="21" t="s">
        <v>14</v>
      </c>
    </row>
    <row r="608" spans="1:13" x14ac:dyDescent="0.2">
      <c r="A608" s="4" t="s">
        <v>3565</v>
      </c>
      <c r="B608" s="9">
        <v>3130</v>
      </c>
      <c r="C608" s="9" t="s">
        <v>3566</v>
      </c>
      <c r="D608" s="9" t="s">
        <v>3567</v>
      </c>
      <c r="E608" s="10">
        <v>103.01</v>
      </c>
      <c r="F608" s="10">
        <v>170576.39786890001</v>
      </c>
      <c r="G608" s="18">
        <v>148195.72955200495</v>
      </c>
      <c r="H608" s="19">
        <v>0.15102100704623192</v>
      </c>
      <c r="I608" s="20">
        <v>22380.668316895055</v>
      </c>
      <c r="J608" s="10">
        <v>1655.92076370158</v>
      </c>
      <c r="K608" s="20">
        <v>1438.6538156684296</v>
      </c>
      <c r="L608" s="21" t="s">
        <v>88</v>
      </c>
      <c r="M608" s="21" t="s">
        <v>14</v>
      </c>
    </row>
    <row r="609" spans="1:13" x14ac:dyDescent="0.2">
      <c r="A609" s="4" t="s">
        <v>3568</v>
      </c>
      <c r="B609" s="9">
        <v>3133</v>
      </c>
      <c r="C609" s="9" t="s">
        <v>3569</v>
      </c>
      <c r="D609" s="9" t="s">
        <v>3570</v>
      </c>
      <c r="E609" s="10">
        <v>631.38</v>
      </c>
      <c r="F609" s="10">
        <v>145122.29545817999</v>
      </c>
      <c r="G609" s="18">
        <v>274373.18036639073</v>
      </c>
      <c r="H609" s="19">
        <v>-0.47107696435785823</v>
      </c>
      <c r="I609" s="20">
        <v>-129250.88490821075</v>
      </c>
      <c r="J609" s="10">
        <v>229.849370360449</v>
      </c>
      <c r="K609" s="20">
        <v>434.56108898981716</v>
      </c>
      <c r="L609" s="21" t="s">
        <v>27</v>
      </c>
      <c r="M609" s="21" t="s">
        <v>297</v>
      </c>
    </row>
    <row r="610" spans="1:13" x14ac:dyDescent="0.2">
      <c r="A610" s="4" t="s">
        <v>3604</v>
      </c>
      <c r="B610" s="9">
        <v>3148</v>
      </c>
      <c r="C610" s="9" t="s">
        <v>3605</v>
      </c>
      <c r="D610" s="9" t="s">
        <v>3606</v>
      </c>
      <c r="E610" s="10">
        <v>113.97</v>
      </c>
      <c r="F610" s="10">
        <v>101966.57849723</v>
      </c>
      <c r="G610" s="18">
        <v>100668.79636849649</v>
      </c>
      <c r="H610" s="19">
        <v>1.2891602716525783E-2</v>
      </c>
      <c r="I610" s="20">
        <v>1297.78212873351</v>
      </c>
      <c r="J610" s="10">
        <v>894.67911290014899</v>
      </c>
      <c r="K610" s="20">
        <v>883.29206254713074</v>
      </c>
      <c r="L610" s="21" t="s">
        <v>88</v>
      </c>
      <c r="M610" s="21" t="s">
        <v>206</v>
      </c>
    </row>
    <row r="611" spans="1:13" x14ac:dyDescent="0.2">
      <c r="A611" s="4" t="s">
        <v>3613</v>
      </c>
      <c r="B611" s="9">
        <v>3153</v>
      </c>
      <c r="C611" s="9" t="s">
        <v>3614</v>
      </c>
      <c r="D611" s="9" t="s">
        <v>3615</v>
      </c>
      <c r="E611" s="10">
        <v>1133.26</v>
      </c>
      <c r="F611" s="10">
        <v>309371.95683316002</v>
      </c>
      <c r="G611" s="18">
        <v>568230.79049215268</v>
      </c>
      <c r="H611" s="19">
        <v>-0.45555228261177461</v>
      </c>
      <c r="I611" s="20">
        <v>-258858.83365899266</v>
      </c>
      <c r="J611" s="10">
        <v>272.99292027704098</v>
      </c>
      <c r="K611" s="20">
        <v>501.41255359948531</v>
      </c>
      <c r="L611" s="21" t="s">
        <v>27</v>
      </c>
      <c r="M611" s="21" t="s">
        <v>206</v>
      </c>
    </row>
    <row r="612" spans="1:13" x14ac:dyDescent="0.2">
      <c r="A612" s="4" t="s">
        <v>3616</v>
      </c>
      <c r="B612" s="9">
        <v>3154</v>
      </c>
      <c r="C612" s="9" t="s">
        <v>3617</v>
      </c>
      <c r="D612" s="9" t="s">
        <v>3618</v>
      </c>
      <c r="E612" s="10">
        <v>1921.79</v>
      </c>
      <c r="F612" s="10">
        <v>1683783.4912693601</v>
      </c>
      <c r="G612" s="18">
        <v>2037046.6741356854</v>
      </c>
      <c r="H612" s="19">
        <v>-0.17341928751643049</v>
      </c>
      <c r="I612" s="20">
        <v>-353263.18286632537</v>
      </c>
      <c r="J612" s="10">
        <v>876.15373754123004</v>
      </c>
      <c r="K612" s="20">
        <v>1059.9736048869468</v>
      </c>
      <c r="L612" s="21" t="s">
        <v>13</v>
      </c>
      <c r="M612" s="21" t="s">
        <v>14</v>
      </c>
    </row>
    <row r="613" spans="1:13" x14ac:dyDescent="0.2">
      <c r="A613" s="4" t="s">
        <v>3619</v>
      </c>
      <c r="B613" s="9">
        <v>3155</v>
      </c>
      <c r="C613" s="9" t="s">
        <v>3620</v>
      </c>
      <c r="D613" s="9" t="s">
        <v>3621</v>
      </c>
      <c r="E613" s="10">
        <v>512.79</v>
      </c>
      <c r="F613" s="10">
        <v>493852.13516487001</v>
      </c>
      <c r="G613" s="18">
        <v>579984.82554111106</v>
      </c>
      <c r="H613" s="19">
        <v>-0.14850852398747055</v>
      </c>
      <c r="I613" s="20">
        <v>-86132.690376241051</v>
      </c>
      <c r="J613" s="10">
        <v>963.06896617498398</v>
      </c>
      <c r="K613" s="20">
        <v>1131.0377065487062</v>
      </c>
      <c r="L613" s="21" t="s">
        <v>27</v>
      </c>
      <c r="M613" s="21" t="s">
        <v>14</v>
      </c>
    </row>
    <row r="614" spans="1:13" x14ac:dyDescent="0.2">
      <c r="A614" s="4" t="s">
        <v>3640</v>
      </c>
      <c r="B614" s="9">
        <v>3165</v>
      </c>
      <c r="C614" s="9" t="s">
        <v>3641</v>
      </c>
      <c r="D614" s="9" t="s">
        <v>3642</v>
      </c>
      <c r="E614" s="10">
        <v>793.57</v>
      </c>
      <c r="F614" s="10">
        <v>272022.73639189999</v>
      </c>
      <c r="G614" s="18">
        <v>352688.91031339602</v>
      </c>
      <c r="H614" s="19">
        <v>-0.22871763631529135</v>
      </c>
      <c r="I614" s="20">
        <v>-80666.173921496025</v>
      </c>
      <c r="J614" s="10">
        <v>342.783543218494</v>
      </c>
      <c r="K614" s="20">
        <v>444.43327030179569</v>
      </c>
      <c r="L614" s="21" t="s">
        <v>27</v>
      </c>
      <c r="M614" s="21" t="s">
        <v>43</v>
      </c>
    </row>
    <row r="615" spans="1:13" x14ac:dyDescent="0.2">
      <c r="A615" s="4" t="s">
        <v>3649</v>
      </c>
      <c r="B615" s="9">
        <v>3168</v>
      </c>
      <c r="C615" s="9" t="s">
        <v>3650</v>
      </c>
      <c r="D615" s="9" t="s">
        <v>3651</v>
      </c>
      <c r="E615" s="10">
        <v>1043.74</v>
      </c>
      <c r="F615" s="10">
        <v>656677.95177867997</v>
      </c>
      <c r="G615" s="18">
        <v>493045.79874205263</v>
      </c>
      <c r="H615" s="19">
        <v>0.33188022989774002</v>
      </c>
      <c r="I615" s="20">
        <v>163632.15303662734</v>
      </c>
      <c r="J615" s="10">
        <v>629.15855651664197</v>
      </c>
      <c r="K615" s="20">
        <v>472.38373420780329</v>
      </c>
      <c r="L615" s="21" t="s">
        <v>13</v>
      </c>
      <c r="M615" s="21" t="s">
        <v>71</v>
      </c>
    </row>
    <row r="616" spans="1:13" x14ac:dyDescent="0.2">
      <c r="A616" s="4" t="s">
        <v>3652</v>
      </c>
      <c r="B616" s="9">
        <v>3169</v>
      </c>
      <c r="C616" s="9" t="s">
        <v>3653</v>
      </c>
      <c r="D616" s="9" t="s">
        <v>3654</v>
      </c>
      <c r="E616" s="10">
        <v>1108.1300000000001</v>
      </c>
      <c r="F616" s="10">
        <v>406754.09913049999</v>
      </c>
      <c r="G616" s="18">
        <v>428335.00268568005</v>
      </c>
      <c r="H616" s="19">
        <v>-5.0383236064918402E-2</v>
      </c>
      <c r="I616" s="20">
        <v>-21580.903555180063</v>
      </c>
      <c r="J616" s="10">
        <v>367.06352064333601</v>
      </c>
      <c r="K616" s="20">
        <v>386.53858544185249</v>
      </c>
      <c r="L616" s="21" t="s">
        <v>27</v>
      </c>
      <c r="M616" s="21" t="s">
        <v>14</v>
      </c>
    </row>
    <row r="617" spans="1:13" x14ac:dyDescent="0.2">
      <c r="A617" s="4" t="s">
        <v>3655</v>
      </c>
      <c r="B617" s="9">
        <v>3170</v>
      </c>
      <c r="C617" s="9" t="s">
        <v>3656</v>
      </c>
      <c r="D617" s="9" t="s">
        <v>3657</v>
      </c>
      <c r="E617" s="10">
        <v>6858.57</v>
      </c>
      <c r="F617" s="10">
        <v>3059091.7626489899</v>
      </c>
      <c r="G617" s="18">
        <v>3150575.5396914985</v>
      </c>
      <c r="H617" s="19">
        <v>-2.9037163492821923E-2</v>
      </c>
      <c r="I617" s="20">
        <v>-91483.777042508591</v>
      </c>
      <c r="J617" s="10">
        <v>446.02471982483098</v>
      </c>
      <c r="K617" s="20">
        <v>459.36332787906207</v>
      </c>
      <c r="L617" s="21" t="s">
        <v>27</v>
      </c>
      <c r="M617" s="21" t="s">
        <v>14</v>
      </c>
    </row>
    <row r="618" spans="1:13" x14ac:dyDescent="0.2">
      <c r="A618" s="4" t="s">
        <v>3661</v>
      </c>
      <c r="B618" s="9">
        <v>3172</v>
      </c>
      <c r="C618" s="9" t="s">
        <v>3662</v>
      </c>
      <c r="D618" s="9" t="s">
        <v>3663</v>
      </c>
      <c r="E618" s="10">
        <v>287.01</v>
      </c>
      <c r="F618" s="10">
        <v>80942.207834400004</v>
      </c>
      <c r="G618" s="18">
        <v>42440.064012380855</v>
      </c>
      <c r="H618" s="19">
        <v>0.90721219955716637</v>
      </c>
      <c r="I618" s="20">
        <v>38502.143822019149</v>
      </c>
      <c r="J618" s="10">
        <v>282.01877228807302</v>
      </c>
      <c r="K618" s="20">
        <v>147.86963524748566</v>
      </c>
      <c r="L618" s="21" t="s">
        <v>88</v>
      </c>
      <c r="M618" s="21" t="s">
        <v>14</v>
      </c>
    </row>
    <row r="619" spans="1:13" x14ac:dyDescent="0.2">
      <c r="A619" s="4" t="s">
        <v>3664</v>
      </c>
      <c r="B619" s="9">
        <v>3173</v>
      </c>
      <c r="C619" s="9" t="s">
        <v>3665</v>
      </c>
      <c r="D619" s="9" t="s">
        <v>3666</v>
      </c>
      <c r="E619" s="10">
        <v>1178.1600000000001</v>
      </c>
      <c r="F619" s="10">
        <v>440680.10662976</v>
      </c>
      <c r="G619" s="18">
        <v>487999.975923158</v>
      </c>
      <c r="H619" s="19">
        <v>-9.6966950057492327E-2</v>
      </c>
      <c r="I619" s="20">
        <v>-47319.869293397991</v>
      </c>
      <c r="J619" s="10">
        <v>374.04096780552698</v>
      </c>
      <c r="K619" s="20">
        <v>414.20518089491918</v>
      </c>
      <c r="L619" s="21" t="s">
        <v>27</v>
      </c>
      <c r="M619" s="21" t="s">
        <v>14</v>
      </c>
    </row>
    <row r="620" spans="1:13" x14ac:dyDescent="0.2">
      <c r="A620" s="4" t="s">
        <v>3682</v>
      </c>
      <c r="B620" s="9">
        <v>3318</v>
      </c>
      <c r="C620" s="9" t="s">
        <v>3683</v>
      </c>
      <c r="D620" s="9" t="s">
        <v>3684</v>
      </c>
      <c r="E620" s="10">
        <v>829.3</v>
      </c>
      <c r="F620" s="10">
        <v>517698.71373021998</v>
      </c>
      <c r="G620" s="18">
        <v>443917.23406139179</v>
      </c>
      <c r="H620" s="19">
        <v>0.16620548608532884</v>
      </c>
      <c r="I620" s="20">
        <v>73781.479668828193</v>
      </c>
      <c r="J620" s="10">
        <v>624.25987426771997</v>
      </c>
      <c r="K620" s="20">
        <v>535.29149169346658</v>
      </c>
      <c r="L620" s="21" t="s">
        <v>88</v>
      </c>
      <c r="M620" s="21" t="s">
        <v>89</v>
      </c>
    </row>
    <row r="621" spans="1:13" x14ac:dyDescent="0.2">
      <c r="A621" s="4" t="s">
        <v>3685</v>
      </c>
      <c r="B621" s="9">
        <v>3319</v>
      </c>
      <c r="C621" s="9" t="s">
        <v>3686</v>
      </c>
      <c r="D621" s="9" t="s">
        <v>3687</v>
      </c>
      <c r="E621" s="10">
        <v>8589.19</v>
      </c>
      <c r="F621" s="10">
        <v>4267449.8864056198</v>
      </c>
      <c r="G621" s="18">
        <v>6649734.5907968394</v>
      </c>
      <c r="H621" s="19">
        <v>-0.35825259968845591</v>
      </c>
      <c r="I621" s="20">
        <v>-2382284.7043912197</v>
      </c>
      <c r="J621" s="10">
        <v>496.83961891698999</v>
      </c>
      <c r="K621" s="20">
        <v>774.19810142712402</v>
      </c>
      <c r="L621" s="21" t="s">
        <v>13</v>
      </c>
      <c r="M621" s="21" t="s">
        <v>14</v>
      </c>
    </row>
    <row r="622" spans="1:13" x14ac:dyDescent="0.2">
      <c r="A622" s="4" t="s">
        <v>3688</v>
      </c>
      <c r="B622" s="9">
        <v>3320</v>
      </c>
      <c r="C622" s="9" t="s">
        <v>3689</v>
      </c>
      <c r="D622" s="9" t="s">
        <v>3690</v>
      </c>
      <c r="E622" s="10">
        <v>378.72</v>
      </c>
      <c r="F622" s="10">
        <v>737839.13856660004</v>
      </c>
      <c r="G622" s="18">
        <v>869010.63535357057</v>
      </c>
      <c r="H622" s="19">
        <v>-0.15094348843452582</v>
      </c>
      <c r="I622" s="20">
        <v>-131171.49678697053</v>
      </c>
      <c r="J622" s="10">
        <v>1948.2444512214799</v>
      </c>
      <c r="K622" s="20">
        <v>2294.5992695225245</v>
      </c>
      <c r="L622" s="21" t="s">
        <v>27</v>
      </c>
      <c r="M622" s="21" t="s">
        <v>71</v>
      </c>
    </row>
    <row r="623" spans="1:13" x14ac:dyDescent="0.2">
      <c r="A623" s="4" t="s">
        <v>3697</v>
      </c>
      <c r="B623" s="9">
        <v>3323</v>
      </c>
      <c r="C623" s="9" t="s">
        <v>3698</v>
      </c>
      <c r="D623" s="9" t="s">
        <v>3699</v>
      </c>
      <c r="E623" s="10">
        <v>73723.44</v>
      </c>
      <c r="F623" s="10">
        <v>36141358.536759801</v>
      </c>
      <c r="G623" s="18">
        <v>39751591.565593734</v>
      </c>
      <c r="H623" s="19">
        <v>-9.0819836053020825E-2</v>
      </c>
      <c r="I623" s="20">
        <v>-3610233.0288339332</v>
      </c>
      <c r="J623" s="10">
        <v>490.2288680067</v>
      </c>
      <c r="K623" s="20">
        <v>539.19881608337505</v>
      </c>
      <c r="L623" s="21" t="s">
        <v>13</v>
      </c>
      <c r="M623" s="21" t="s">
        <v>43</v>
      </c>
    </row>
    <row r="624" spans="1:13" x14ac:dyDescent="0.2">
      <c r="A624" s="4" t="s">
        <v>3700</v>
      </c>
      <c r="B624" s="9">
        <v>3324</v>
      </c>
      <c r="C624" s="9" t="s">
        <v>3701</v>
      </c>
      <c r="D624" s="9" t="s">
        <v>3702</v>
      </c>
      <c r="E624" s="10">
        <v>4282.22</v>
      </c>
      <c r="F624" s="10">
        <v>7713619.0748594403</v>
      </c>
      <c r="G624" s="18">
        <v>7481900.0120961517</v>
      </c>
      <c r="H624" s="19">
        <v>3.0970617408500691E-2</v>
      </c>
      <c r="I624" s="20">
        <v>231719.06276328862</v>
      </c>
      <c r="J624" s="10">
        <v>1801.31312143221</v>
      </c>
      <c r="K624" s="20">
        <v>1747.2012208845299</v>
      </c>
      <c r="L624" s="21" t="s">
        <v>13</v>
      </c>
      <c r="M624" s="21" t="s">
        <v>43</v>
      </c>
    </row>
    <row r="625" spans="1:13" x14ac:dyDescent="0.2">
      <c r="A625" s="4" t="s">
        <v>3703</v>
      </c>
      <c r="B625" s="9">
        <v>3325</v>
      </c>
      <c r="C625" s="9" t="s">
        <v>3704</v>
      </c>
      <c r="D625" s="9" t="s">
        <v>3705</v>
      </c>
      <c r="E625" s="10">
        <v>1489.59</v>
      </c>
      <c r="F625" s="10">
        <v>3333393.2101801899</v>
      </c>
      <c r="G625" s="18">
        <v>3475912.3034234303</v>
      </c>
      <c r="H625" s="19">
        <v>-4.1001924330158715E-2</v>
      </c>
      <c r="I625" s="20">
        <v>-142519.09324324038</v>
      </c>
      <c r="J625" s="10">
        <v>2237.7924195115402</v>
      </c>
      <c r="K625" s="20">
        <v>2333.4691448139624</v>
      </c>
      <c r="L625" s="21" t="s">
        <v>13</v>
      </c>
      <c r="M625" s="21" t="s">
        <v>14</v>
      </c>
    </row>
    <row r="626" spans="1:13" x14ac:dyDescent="0.2">
      <c r="A626" s="4" t="s">
        <v>3706</v>
      </c>
      <c r="B626" s="9">
        <v>3326</v>
      </c>
      <c r="C626" s="9" t="s">
        <v>3707</v>
      </c>
      <c r="D626" s="9" t="s">
        <v>3708</v>
      </c>
      <c r="E626" s="10">
        <v>179.73</v>
      </c>
      <c r="F626" s="10">
        <v>531502.26317514002</v>
      </c>
      <c r="G626" s="18">
        <v>536054.83641949098</v>
      </c>
      <c r="H626" s="19">
        <v>-8.4927379347212451E-3</v>
      </c>
      <c r="I626" s="20">
        <v>-4552.5732443509623</v>
      </c>
      <c r="J626" s="10">
        <v>2957.22619025839</v>
      </c>
      <c r="K626" s="20">
        <v>2982.5562589411397</v>
      </c>
      <c r="L626" s="21" t="s">
        <v>88</v>
      </c>
      <c r="M626" s="21" t="s">
        <v>89</v>
      </c>
    </row>
    <row r="627" spans="1:13" x14ac:dyDescent="0.2">
      <c r="A627" s="4" t="s">
        <v>3709</v>
      </c>
      <c r="B627" s="9">
        <v>3328</v>
      </c>
      <c r="C627" s="9" t="s">
        <v>3710</v>
      </c>
      <c r="D627" s="9" t="s">
        <v>3711</v>
      </c>
      <c r="E627" s="10">
        <v>5734.16</v>
      </c>
      <c r="F627" s="10">
        <v>6165741.4410593603</v>
      </c>
      <c r="G627" s="18">
        <v>7200425.6330388077</v>
      </c>
      <c r="H627" s="19">
        <v>-0.1436976429881939</v>
      </c>
      <c r="I627" s="20">
        <v>-1034684.1919794474</v>
      </c>
      <c r="J627" s="10">
        <v>1075.2649805829201</v>
      </c>
      <c r="K627" s="20">
        <v>1255.707136361526</v>
      </c>
      <c r="L627" s="21" t="s">
        <v>27</v>
      </c>
      <c r="M627" s="21" t="s">
        <v>14</v>
      </c>
    </row>
    <row r="628" spans="1:13" x14ac:dyDescent="0.2">
      <c r="A628" s="4" t="s">
        <v>3712</v>
      </c>
      <c r="B628" s="9">
        <v>3329</v>
      </c>
      <c r="C628" s="9" t="s">
        <v>3713</v>
      </c>
      <c r="D628" s="9" t="s">
        <v>3714</v>
      </c>
      <c r="E628" s="10">
        <v>593.77</v>
      </c>
      <c r="F628" s="10">
        <v>1015422.22406481</v>
      </c>
      <c r="G628" s="18">
        <v>1148120.1685518732</v>
      </c>
      <c r="H628" s="19">
        <v>-0.11557844563817292</v>
      </c>
      <c r="I628" s="20">
        <v>-132697.94448706321</v>
      </c>
      <c r="J628" s="10">
        <v>1710.12719414051</v>
      </c>
      <c r="K628" s="20">
        <v>1933.6109411925042</v>
      </c>
      <c r="L628" s="21" t="s">
        <v>88</v>
      </c>
      <c r="M628" s="21" t="s">
        <v>43</v>
      </c>
    </row>
    <row r="629" spans="1:13" x14ac:dyDescent="0.2">
      <c r="A629" s="4" t="s">
        <v>3718</v>
      </c>
      <c r="B629" s="9">
        <v>3332</v>
      </c>
      <c r="C629" s="9" t="s">
        <v>3719</v>
      </c>
      <c r="D629" s="9" t="s">
        <v>3720</v>
      </c>
      <c r="E629" s="10">
        <v>4981.5600000000004</v>
      </c>
      <c r="F629" s="10">
        <v>5274137.4907658799</v>
      </c>
      <c r="G629" s="18">
        <v>3769974.3779365895</v>
      </c>
      <c r="H629" s="19">
        <v>0.39898496966776742</v>
      </c>
      <c r="I629" s="20">
        <v>1504163.1128292903</v>
      </c>
      <c r="J629" s="10">
        <v>1058.7321021458899</v>
      </c>
      <c r="K629" s="20">
        <v>756.78590199387122</v>
      </c>
      <c r="L629" s="21" t="s">
        <v>88</v>
      </c>
      <c r="M629" s="21" t="s">
        <v>14</v>
      </c>
    </row>
    <row r="630" spans="1:13" x14ac:dyDescent="0.2">
      <c r="A630" s="4" t="s">
        <v>3721</v>
      </c>
      <c r="B630" s="9">
        <v>3334</v>
      </c>
      <c r="C630" s="9" t="s">
        <v>3722</v>
      </c>
      <c r="D630" s="9" t="s">
        <v>3723</v>
      </c>
      <c r="E630" s="10">
        <v>717</v>
      </c>
      <c r="F630" s="10">
        <v>1128895.6891620599</v>
      </c>
      <c r="G630" s="18">
        <v>1206404.6576912415</v>
      </c>
      <c r="H630" s="19">
        <v>-6.4247902256541506E-2</v>
      </c>
      <c r="I630" s="20">
        <v>-77508.968529181555</v>
      </c>
      <c r="J630" s="10">
        <v>1574.47097512142</v>
      </c>
      <c r="K630" s="20">
        <v>1682.5727443392489</v>
      </c>
      <c r="L630" s="21" t="s">
        <v>27</v>
      </c>
      <c r="M630" s="21" t="s">
        <v>14</v>
      </c>
    </row>
    <row r="631" spans="1:13" x14ac:dyDescent="0.2">
      <c r="A631" s="4" t="s">
        <v>3724</v>
      </c>
      <c r="B631" s="9">
        <v>3338</v>
      </c>
      <c r="C631" s="9" t="s">
        <v>3725</v>
      </c>
      <c r="D631" s="9" t="s">
        <v>3726</v>
      </c>
      <c r="E631" s="10">
        <v>532.13</v>
      </c>
      <c r="F631" s="10">
        <v>240053.57107214999</v>
      </c>
      <c r="G631" s="18">
        <v>349690.11869443569</v>
      </c>
      <c r="H631" s="19">
        <v>-0.31352486604886776</v>
      </c>
      <c r="I631" s="20">
        <v>-109636.5476222857</v>
      </c>
      <c r="J631" s="10">
        <v>451.11828138265099</v>
      </c>
      <c r="K631" s="20">
        <v>657.15167100978272</v>
      </c>
      <c r="L631" s="21" t="s">
        <v>27</v>
      </c>
      <c r="M631" s="21" t="s">
        <v>71</v>
      </c>
    </row>
    <row r="632" spans="1:13" x14ac:dyDescent="0.2">
      <c r="A632" s="4" t="s">
        <v>3727</v>
      </c>
      <c r="B632" s="9">
        <v>3342</v>
      </c>
      <c r="C632" s="9" t="s">
        <v>3728</v>
      </c>
      <c r="D632" s="9" t="s">
        <v>3729</v>
      </c>
      <c r="E632" s="10">
        <v>2346.4</v>
      </c>
      <c r="F632" s="10">
        <v>1050559.1856032</v>
      </c>
      <c r="G632" s="18">
        <v>1084004.2548169687</v>
      </c>
      <c r="H632" s="19">
        <v>-3.0853263781161922E-2</v>
      </c>
      <c r="I632" s="20">
        <v>-33445.0692137687</v>
      </c>
      <c r="J632" s="10">
        <v>447.73234981384201</v>
      </c>
      <c r="K632" s="20">
        <v>461.986129737883</v>
      </c>
      <c r="L632" s="21" t="s">
        <v>13</v>
      </c>
      <c r="M632" s="21" t="s">
        <v>297</v>
      </c>
    </row>
    <row r="633" spans="1:13" x14ac:dyDescent="0.2">
      <c r="A633" s="4" t="s">
        <v>3730</v>
      </c>
      <c r="B633" s="9">
        <v>3343</v>
      </c>
      <c r="C633" s="9" t="s">
        <v>3731</v>
      </c>
      <c r="D633" s="9" t="s">
        <v>3732</v>
      </c>
      <c r="E633" s="10">
        <v>7170.73</v>
      </c>
      <c r="F633" s="10">
        <v>3543363.72980667</v>
      </c>
      <c r="G633" s="18">
        <v>4426850.6984660225</v>
      </c>
      <c r="H633" s="19">
        <v>-0.19957460254205045</v>
      </c>
      <c r="I633" s="20">
        <v>-883486.96865935251</v>
      </c>
      <c r="J633" s="10">
        <v>494.14267861245202</v>
      </c>
      <c r="K633" s="20">
        <v>617.35007432521138</v>
      </c>
      <c r="L633" s="21" t="s">
        <v>13</v>
      </c>
      <c r="M633" s="21" t="s">
        <v>14</v>
      </c>
    </row>
    <row r="634" spans="1:13" x14ac:dyDescent="0.2">
      <c r="A634" s="4" t="s">
        <v>3736</v>
      </c>
      <c r="B634" s="9">
        <v>3347</v>
      </c>
      <c r="C634" s="9" t="s">
        <v>3737</v>
      </c>
      <c r="D634" s="9" t="s">
        <v>3738</v>
      </c>
      <c r="E634" s="10">
        <v>13778.38</v>
      </c>
      <c r="F634" s="10">
        <v>6807445.2428644197</v>
      </c>
      <c r="G634" s="18">
        <v>6104907.2272670846</v>
      </c>
      <c r="H634" s="19">
        <v>0.11507759077148734</v>
      </c>
      <c r="I634" s="20">
        <v>702538.01559733506</v>
      </c>
      <c r="J634" s="10">
        <v>494.06717211054001</v>
      </c>
      <c r="K634" s="20">
        <v>443.07873837614329</v>
      </c>
      <c r="L634" s="21" t="s">
        <v>27</v>
      </c>
      <c r="M634" s="21" t="s">
        <v>14</v>
      </c>
    </row>
    <row r="635" spans="1:13" x14ac:dyDescent="0.2">
      <c r="A635" s="4" t="s">
        <v>3739</v>
      </c>
      <c r="B635" s="9">
        <v>3348</v>
      </c>
      <c r="C635" s="9" t="s">
        <v>3740</v>
      </c>
      <c r="D635" s="9" t="s">
        <v>3741</v>
      </c>
      <c r="E635" s="10">
        <v>2333.87</v>
      </c>
      <c r="F635" s="10">
        <v>1205450.6490047299</v>
      </c>
      <c r="G635" s="18">
        <v>1860125.2921664175</v>
      </c>
      <c r="H635" s="19">
        <v>-0.35195190663700554</v>
      </c>
      <c r="I635" s="20">
        <v>-654674.64316168753</v>
      </c>
      <c r="J635" s="10">
        <v>516.50291104677206</v>
      </c>
      <c r="K635" s="20">
        <v>797.01324074023728</v>
      </c>
      <c r="L635" s="21" t="s">
        <v>13</v>
      </c>
      <c r="M635" s="21" t="s">
        <v>43</v>
      </c>
    </row>
    <row r="636" spans="1:13" x14ac:dyDescent="0.2">
      <c r="A636" s="4" t="s">
        <v>3748</v>
      </c>
      <c r="B636" s="9">
        <v>3352</v>
      </c>
      <c r="C636" s="9" t="s">
        <v>3749</v>
      </c>
      <c r="D636" s="9" t="s">
        <v>3750</v>
      </c>
      <c r="E636" s="10">
        <v>15534.31</v>
      </c>
      <c r="F636" s="10">
        <v>7888149.0687967502</v>
      </c>
      <c r="G636" s="18">
        <v>7784541.5132445414</v>
      </c>
      <c r="H636" s="19">
        <v>1.3309397268411105E-2</v>
      </c>
      <c r="I636" s="20">
        <v>103607.5555522088</v>
      </c>
      <c r="J636" s="10">
        <v>507.78882800695698</v>
      </c>
      <c r="K636" s="20">
        <v>501.11923305538141</v>
      </c>
      <c r="L636" s="21" t="s">
        <v>13</v>
      </c>
      <c r="M636" s="21" t="s">
        <v>14</v>
      </c>
    </row>
    <row r="637" spans="1:13" x14ac:dyDescent="0.2">
      <c r="A637" s="4" t="s">
        <v>3751</v>
      </c>
      <c r="B637" s="9">
        <v>3353</v>
      </c>
      <c r="C637" s="9" t="s">
        <v>3752</v>
      </c>
      <c r="D637" s="9" t="s">
        <v>3753</v>
      </c>
      <c r="E637" s="10">
        <v>6175.21</v>
      </c>
      <c r="F637" s="10">
        <v>2591091.9336918602</v>
      </c>
      <c r="G637" s="18">
        <v>4360555.2536045881</v>
      </c>
      <c r="H637" s="19">
        <v>-0.40578853311170116</v>
      </c>
      <c r="I637" s="20">
        <v>-1769463.3199127279</v>
      </c>
      <c r="J637" s="10">
        <v>419.59576009428997</v>
      </c>
      <c r="K637" s="20">
        <v>706.13877966977452</v>
      </c>
      <c r="L637" s="21" t="s">
        <v>13</v>
      </c>
      <c r="M637" s="21" t="s">
        <v>14</v>
      </c>
    </row>
    <row r="638" spans="1:13" x14ac:dyDescent="0.2">
      <c r="A638" s="4" t="s">
        <v>3754</v>
      </c>
      <c r="B638" s="9">
        <v>3354</v>
      </c>
      <c r="C638" s="9" t="s">
        <v>3755</v>
      </c>
      <c r="D638" s="9" t="s">
        <v>3756</v>
      </c>
      <c r="E638" s="10">
        <v>1014.18</v>
      </c>
      <c r="F638" s="10">
        <v>2021031.47533555</v>
      </c>
      <c r="G638" s="18">
        <v>2264271.5054532695</v>
      </c>
      <c r="H638" s="19">
        <v>-0.10742529309400285</v>
      </c>
      <c r="I638" s="20">
        <v>-243240.03011771943</v>
      </c>
      <c r="J638" s="10">
        <v>1992.77394085424</v>
      </c>
      <c r="K638" s="20">
        <v>2232.6130523706538</v>
      </c>
      <c r="L638" s="21" t="s">
        <v>27</v>
      </c>
      <c r="M638" s="21" t="s">
        <v>14</v>
      </c>
    </row>
    <row r="639" spans="1:13" x14ac:dyDescent="0.2">
      <c r="A639" s="4" t="s">
        <v>3757</v>
      </c>
      <c r="B639" s="9">
        <v>3355</v>
      </c>
      <c r="C639" s="9" t="s">
        <v>3758</v>
      </c>
      <c r="D639" s="9" t="s">
        <v>3759</v>
      </c>
      <c r="E639" s="10">
        <v>566.16999999999996</v>
      </c>
      <c r="F639" s="10">
        <v>1596432.1114584</v>
      </c>
      <c r="G639" s="18">
        <v>2059957.801523498</v>
      </c>
      <c r="H639" s="19">
        <v>-0.22501708031217077</v>
      </c>
      <c r="I639" s="20">
        <v>-463525.690065098</v>
      </c>
      <c r="J639" s="10">
        <v>2819.7045259522802</v>
      </c>
      <c r="K639" s="20">
        <v>3638.4086078801388</v>
      </c>
      <c r="L639" s="21" t="s">
        <v>27</v>
      </c>
      <c r="M639" s="21" t="s">
        <v>14</v>
      </c>
    </row>
    <row r="640" spans="1:13" x14ac:dyDescent="0.2">
      <c r="A640" s="4" t="s">
        <v>3763</v>
      </c>
      <c r="B640" s="9">
        <v>3357</v>
      </c>
      <c r="C640" s="9" t="s">
        <v>3764</v>
      </c>
      <c r="D640" s="9" t="s">
        <v>3765</v>
      </c>
      <c r="E640" s="10">
        <v>35865.06</v>
      </c>
      <c r="F640" s="10">
        <v>14295733.752942201</v>
      </c>
      <c r="G640" s="18">
        <v>14462701.857377457</v>
      </c>
      <c r="H640" s="19">
        <v>-1.1544738049765212E-2</v>
      </c>
      <c r="I640" s="20">
        <v>-166968.10443525575</v>
      </c>
      <c r="J640" s="10">
        <v>398.597792752673</v>
      </c>
      <c r="K640" s="20">
        <v>403.25324584365558</v>
      </c>
      <c r="L640" s="21" t="s">
        <v>13</v>
      </c>
      <c r="M640" s="21" t="s">
        <v>71</v>
      </c>
    </row>
    <row r="641" spans="1:13" x14ac:dyDescent="0.2">
      <c r="A641" s="4" t="s">
        <v>3766</v>
      </c>
      <c r="B641" s="9">
        <v>3358</v>
      </c>
      <c r="C641" s="9" t="s">
        <v>3767</v>
      </c>
      <c r="D641" s="9" t="s">
        <v>3768</v>
      </c>
      <c r="E641" s="10">
        <v>751.66</v>
      </c>
      <c r="F641" s="10">
        <v>1650216.3858838</v>
      </c>
      <c r="G641" s="18">
        <v>1843937.9964588033</v>
      </c>
      <c r="H641" s="19">
        <v>-0.10505863589070684</v>
      </c>
      <c r="I641" s="20">
        <v>-193721.61057500332</v>
      </c>
      <c r="J641" s="10">
        <v>2195.42929766623</v>
      </c>
      <c r="K641" s="20">
        <v>2453.1543469903991</v>
      </c>
      <c r="L641" s="21" t="s">
        <v>27</v>
      </c>
      <c r="M641" s="21" t="s">
        <v>14</v>
      </c>
    </row>
    <row r="642" spans="1:13" x14ac:dyDescent="0.2">
      <c r="A642" s="4" t="s">
        <v>3775</v>
      </c>
      <c r="B642" s="9">
        <v>3362</v>
      </c>
      <c r="C642" s="9" t="s">
        <v>3767</v>
      </c>
      <c r="D642" s="9" t="s">
        <v>3768</v>
      </c>
      <c r="E642" s="10">
        <v>258.51</v>
      </c>
      <c r="F642" s="10">
        <v>796806.43610041996</v>
      </c>
      <c r="G642" s="18">
        <v>726023.27278278128</v>
      </c>
      <c r="H642" s="19">
        <v>9.7494344838744598E-2</v>
      </c>
      <c r="I642" s="20">
        <v>70783.163317638682</v>
      </c>
      <c r="J642" s="10">
        <v>3082.30411241507</v>
      </c>
      <c r="K642" s="20">
        <v>2808.4920226791278</v>
      </c>
      <c r="L642" s="21" t="s">
        <v>27</v>
      </c>
      <c r="M642" s="21" t="s">
        <v>206</v>
      </c>
    </row>
    <row r="643" spans="1:13" x14ac:dyDescent="0.2">
      <c r="A643" s="4" t="s">
        <v>3777</v>
      </c>
      <c r="B643" s="9">
        <v>3366</v>
      </c>
      <c r="C643" s="9" t="s">
        <v>3778</v>
      </c>
      <c r="D643" s="9" t="s">
        <v>3779</v>
      </c>
      <c r="E643" s="10">
        <v>1270.45</v>
      </c>
      <c r="F643" s="10">
        <v>546811.67666225997</v>
      </c>
      <c r="G643" s="18">
        <v>752085.08708061557</v>
      </c>
      <c r="H643" s="19">
        <v>-0.27293907823005703</v>
      </c>
      <c r="I643" s="20">
        <v>-205273.4104183556</v>
      </c>
      <c r="J643" s="10">
        <v>430.40786859951999</v>
      </c>
      <c r="K643" s="20">
        <v>591.98322411792321</v>
      </c>
      <c r="L643" s="21" t="s">
        <v>13</v>
      </c>
      <c r="M643" s="21" t="s">
        <v>14</v>
      </c>
    </row>
    <row r="644" spans="1:13" x14ac:dyDescent="0.2">
      <c r="A644" s="4" t="s">
        <v>3780</v>
      </c>
      <c r="B644" s="9">
        <v>3370</v>
      </c>
      <c r="C644" s="9" t="s">
        <v>3781</v>
      </c>
      <c r="D644" s="9" t="s">
        <v>3782</v>
      </c>
      <c r="E644" s="10">
        <v>31512.79</v>
      </c>
      <c r="F644" s="10">
        <v>13396508.526897499</v>
      </c>
      <c r="G644" s="18">
        <v>13352234.235777296</v>
      </c>
      <c r="H644" s="19">
        <v>3.315871361931449E-3</v>
      </c>
      <c r="I644" s="20">
        <v>44274.291120203212</v>
      </c>
      <c r="J644" s="10">
        <v>425.11337545477602</v>
      </c>
      <c r="K644" s="20">
        <v>423.70841286275498</v>
      </c>
      <c r="L644" s="21" t="s">
        <v>13</v>
      </c>
      <c r="M644" s="21" t="s">
        <v>14</v>
      </c>
    </row>
    <row r="645" spans="1:13" x14ac:dyDescent="0.2">
      <c r="A645" s="4" t="s">
        <v>3783</v>
      </c>
      <c r="B645" s="9">
        <v>3371</v>
      </c>
      <c r="C645" s="9" t="s">
        <v>3784</v>
      </c>
      <c r="D645" s="9" t="s">
        <v>3785</v>
      </c>
      <c r="E645" s="10">
        <v>301.02</v>
      </c>
      <c r="F645" s="10">
        <v>93596.609815980002</v>
      </c>
      <c r="G645" s="18">
        <v>142405.71235100742</v>
      </c>
      <c r="H645" s="19">
        <v>-0.34274680228220694</v>
      </c>
      <c r="I645" s="20">
        <v>-48809.102535027414</v>
      </c>
      <c r="J645" s="10">
        <v>310.93153217719703</v>
      </c>
      <c r="K645" s="20">
        <v>473.07724520300121</v>
      </c>
      <c r="L645" s="21" t="s">
        <v>27</v>
      </c>
      <c r="M645" s="21" t="s">
        <v>71</v>
      </c>
    </row>
    <row r="646" spans="1:13" x14ac:dyDescent="0.2">
      <c r="A646" s="4" t="s">
        <v>3786</v>
      </c>
      <c r="B646" s="9">
        <v>3375</v>
      </c>
      <c r="C646" s="9" t="s">
        <v>3787</v>
      </c>
      <c r="D646" s="9" t="s">
        <v>3788</v>
      </c>
      <c r="E646" s="10">
        <v>2728.65</v>
      </c>
      <c r="F646" s="10">
        <v>839515.61744708999</v>
      </c>
      <c r="G646" s="18">
        <v>863503.61654678197</v>
      </c>
      <c r="H646" s="19">
        <v>-2.7779847866325365E-2</v>
      </c>
      <c r="I646" s="20">
        <v>-23987.999099691981</v>
      </c>
      <c r="J646" s="10">
        <v>307.667021218218</v>
      </c>
      <c r="K646" s="20">
        <v>316.45818135223715</v>
      </c>
      <c r="L646" s="21" t="s">
        <v>13</v>
      </c>
      <c r="M646" s="21" t="s">
        <v>14</v>
      </c>
    </row>
    <row r="647" spans="1:13" x14ac:dyDescent="0.2">
      <c r="A647" s="4" t="s">
        <v>3789</v>
      </c>
      <c r="B647" s="9">
        <v>3376</v>
      </c>
      <c r="C647" s="9" t="s">
        <v>3790</v>
      </c>
      <c r="D647" s="9" t="s">
        <v>3791</v>
      </c>
      <c r="E647" s="10">
        <v>853.33</v>
      </c>
      <c r="F647" s="10">
        <v>699494.17762424005</v>
      </c>
      <c r="G647" s="18">
        <v>892243.93530477968</v>
      </c>
      <c r="H647" s="19">
        <v>-0.2160280950687537</v>
      </c>
      <c r="I647" s="20">
        <v>-192749.75768053962</v>
      </c>
      <c r="J647" s="10">
        <v>819.72294144614602</v>
      </c>
      <c r="K647" s="20">
        <v>1045.6024460698436</v>
      </c>
      <c r="L647" s="21" t="s">
        <v>13</v>
      </c>
      <c r="M647" s="21" t="s">
        <v>14</v>
      </c>
    </row>
    <row r="648" spans="1:13" x14ac:dyDescent="0.2">
      <c r="A648" s="4" t="s">
        <v>3795</v>
      </c>
      <c r="B648" s="9">
        <v>3380</v>
      </c>
      <c r="C648" s="9" t="s">
        <v>3796</v>
      </c>
      <c r="D648" s="9" t="s">
        <v>3797</v>
      </c>
      <c r="E648" s="10">
        <v>698.26</v>
      </c>
      <c r="F648" s="10">
        <v>566238.99309719994</v>
      </c>
      <c r="G648" s="18">
        <v>452749.48154239263</v>
      </c>
      <c r="H648" s="19">
        <v>0.25066734735549551</v>
      </c>
      <c r="I648" s="20">
        <v>113489.51155480731</v>
      </c>
      <c r="J648" s="10">
        <v>810.92858404777598</v>
      </c>
      <c r="K648" s="20">
        <v>648.39670257839862</v>
      </c>
      <c r="L648" s="21" t="s">
        <v>27</v>
      </c>
      <c r="M648" s="21" t="s">
        <v>206</v>
      </c>
    </row>
    <row r="649" spans="1:13" x14ac:dyDescent="0.2">
      <c r="A649" s="4" t="s">
        <v>3798</v>
      </c>
      <c r="B649" s="9">
        <v>3381</v>
      </c>
      <c r="C649" s="9" t="s">
        <v>3799</v>
      </c>
      <c r="D649" s="9" t="s">
        <v>3800</v>
      </c>
      <c r="E649" s="10">
        <v>757.08</v>
      </c>
      <c r="F649" s="10">
        <v>369237.00223092001</v>
      </c>
      <c r="G649" s="18">
        <v>564152.68430771807</v>
      </c>
      <c r="H649" s="19">
        <v>-0.34550164786680498</v>
      </c>
      <c r="I649" s="20">
        <v>-194915.68207679805</v>
      </c>
      <c r="J649" s="10">
        <v>487.71200167871302</v>
      </c>
      <c r="K649" s="20">
        <v>745.16918199888789</v>
      </c>
      <c r="L649" s="21" t="s">
        <v>27</v>
      </c>
      <c r="M649" s="21" t="s">
        <v>297</v>
      </c>
    </row>
    <row r="650" spans="1:13" x14ac:dyDescent="0.2">
      <c r="A650" s="4" t="s">
        <v>3801</v>
      </c>
      <c r="B650" s="9">
        <v>3382</v>
      </c>
      <c r="C650" s="9" t="s">
        <v>3802</v>
      </c>
      <c r="D650" s="9" t="s">
        <v>3803</v>
      </c>
      <c r="E650" s="10">
        <v>366.67</v>
      </c>
      <c r="F650" s="10">
        <v>711676.10318688001</v>
      </c>
      <c r="G650" s="18">
        <v>728843.60312476638</v>
      </c>
      <c r="H650" s="19">
        <v>-2.3554435909549518E-2</v>
      </c>
      <c r="I650" s="20">
        <v>-17167.499937886372</v>
      </c>
      <c r="J650" s="10">
        <v>1940.91718217165</v>
      </c>
      <c r="K650" s="20">
        <v>1987.7372109110818</v>
      </c>
      <c r="L650" s="21" t="s">
        <v>27</v>
      </c>
      <c r="M650" s="21" t="s">
        <v>89</v>
      </c>
    </row>
    <row r="651" spans="1:13" x14ac:dyDescent="0.2">
      <c r="A651" s="4" t="s">
        <v>3810</v>
      </c>
      <c r="B651" s="9">
        <v>3385</v>
      </c>
      <c r="C651" s="9" t="s">
        <v>3811</v>
      </c>
      <c r="D651" s="9" t="s">
        <v>3812</v>
      </c>
      <c r="E651" s="10">
        <v>2777.29</v>
      </c>
      <c r="F651" s="10">
        <v>1322574.05488975</v>
      </c>
      <c r="G651" s="18">
        <v>1270681.0409396666</v>
      </c>
      <c r="H651" s="19">
        <v>4.0838741020097019E-2</v>
      </c>
      <c r="I651" s="20">
        <v>51893.013950083405</v>
      </c>
      <c r="J651" s="10">
        <v>476.21028228587898</v>
      </c>
      <c r="K651" s="20">
        <v>457.52551621892798</v>
      </c>
      <c r="L651" s="21" t="s">
        <v>27</v>
      </c>
      <c r="M651" s="21" t="s">
        <v>14</v>
      </c>
    </row>
    <row r="652" spans="1:13" x14ac:dyDescent="0.2">
      <c r="A652" s="4" t="s">
        <v>3813</v>
      </c>
      <c r="B652" s="9">
        <v>3386</v>
      </c>
      <c r="C652" s="9" t="s">
        <v>3701</v>
      </c>
      <c r="D652" s="9" t="s">
        <v>3702</v>
      </c>
      <c r="E652" s="10">
        <v>1154.94</v>
      </c>
      <c r="F652" s="10">
        <v>2792027.2024917002</v>
      </c>
      <c r="G652" s="18">
        <v>2300566.223950671</v>
      </c>
      <c r="H652" s="19">
        <v>0.21362609492590803</v>
      </c>
      <c r="I652" s="20">
        <v>491460.97854102915</v>
      </c>
      <c r="J652" s="10">
        <v>2417.4651518621699</v>
      </c>
      <c r="K652" s="20">
        <v>1991.9357057082366</v>
      </c>
      <c r="L652" s="21" t="s">
        <v>27</v>
      </c>
      <c r="M652" s="21" t="s">
        <v>71</v>
      </c>
    </row>
    <row r="653" spans="1:13" x14ac:dyDescent="0.2">
      <c r="A653" s="4" t="s">
        <v>3814</v>
      </c>
      <c r="B653" s="9">
        <v>3387</v>
      </c>
      <c r="C653" s="9" t="s">
        <v>3704</v>
      </c>
      <c r="D653" s="9" t="s">
        <v>3705</v>
      </c>
      <c r="E653" s="10">
        <v>375.37</v>
      </c>
      <c r="F653" s="10">
        <v>1070359.35350695</v>
      </c>
      <c r="G653" s="18">
        <v>895877.31986138481</v>
      </c>
      <c r="H653" s="19">
        <v>0.19476107919839256</v>
      </c>
      <c r="I653" s="20">
        <v>174482.03364556516</v>
      </c>
      <c r="J653" s="10">
        <v>2851.4781509096401</v>
      </c>
      <c r="K653" s="20">
        <v>2386.6513569581607</v>
      </c>
      <c r="L653" s="21" t="s">
        <v>27</v>
      </c>
      <c r="M653" s="21" t="s">
        <v>14</v>
      </c>
    </row>
    <row r="654" spans="1:13" x14ac:dyDescent="0.2">
      <c r="A654" s="4" t="s">
        <v>3815</v>
      </c>
      <c r="B654" s="9">
        <v>3390</v>
      </c>
      <c r="C654" s="9" t="s">
        <v>3710</v>
      </c>
      <c r="D654" s="9" t="s">
        <v>3711</v>
      </c>
      <c r="E654" s="10">
        <v>6868.28</v>
      </c>
      <c r="F654" s="10">
        <v>11547188.047527701</v>
      </c>
      <c r="G654" s="18">
        <v>8878558.9221381824</v>
      </c>
      <c r="H654" s="19">
        <v>0.30057007548099762</v>
      </c>
      <c r="I654" s="20">
        <v>2668629.1253895182</v>
      </c>
      <c r="J654" s="10">
        <v>1681.2343188582499</v>
      </c>
      <c r="K654" s="20">
        <v>1292.6902983189652</v>
      </c>
      <c r="L654" s="21" t="s">
        <v>27</v>
      </c>
      <c r="M654" s="21" t="s">
        <v>14</v>
      </c>
    </row>
    <row r="655" spans="1:13" x14ac:dyDescent="0.2">
      <c r="A655" s="4" t="s">
        <v>3816</v>
      </c>
      <c r="B655" s="9">
        <v>3391</v>
      </c>
      <c r="C655" s="9" t="s">
        <v>3713</v>
      </c>
      <c r="D655" s="9" t="s">
        <v>3714</v>
      </c>
      <c r="E655" s="10">
        <v>509.36</v>
      </c>
      <c r="F655" s="10">
        <v>1181959.2845979801</v>
      </c>
      <c r="G655" s="18">
        <v>915758.31068573182</v>
      </c>
      <c r="H655" s="19">
        <v>0.29068911611941872</v>
      </c>
      <c r="I655" s="20">
        <v>266200.97391224827</v>
      </c>
      <c r="J655" s="10">
        <v>2320.4791985982001</v>
      </c>
      <c r="K655" s="20">
        <v>1797.86066963588</v>
      </c>
      <c r="L655" s="21" t="s">
        <v>88</v>
      </c>
      <c r="M655" s="21" t="s">
        <v>14</v>
      </c>
    </row>
    <row r="656" spans="1:13" x14ac:dyDescent="0.2">
      <c r="A656" s="4" t="s">
        <v>3817</v>
      </c>
      <c r="B656" s="9">
        <v>3394</v>
      </c>
      <c r="C656" s="9" t="s">
        <v>3719</v>
      </c>
      <c r="D656" s="9" t="s">
        <v>3720</v>
      </c>
      <c r="E656" s="10">
        <v>4416.8</v>
      </c>
      <c r="F656" s="10">
        <v>7405309.09860864</v>
      </c>
      <c r="G656" s="18">
        <v>4809252.4422113663</v>
      </c>
      <c r="H656" s="19">
        <v>0.53980461362589216</v>
      </c>
      <c r="I656" s="20">
        <v>2596056.6563972738</v>
      </c>
      <c r="J656" s="10">
        <v>1676.6231431372601</v>
      </c>
      <c r="K656" s="20">
        <v>1088.8544743278767</v>
      </c>
      <c r="L656" s="21" t="s">
        <v>88</v>
      </c>
      <c r="M656" s="21" t="s">
        <v>43</v>
      </c>
    </row>
    <row r="657" spans="1:13" x14ac:dyDescent="0.2">
      <c r="A657" s="4" t="s">
        <v>3818</v>
      </c>
      <c r="B657" s="9">
        <v>3514</v>
      </c>
      <c r="C657" s="9" t="s">
        <v>3819</v>
      </c>
      <c r="D657" s="9" t="s">
        <v>3820</v>
      </c>
      <c r="E657" s="10">
        <v>37205.480000000003</v>
      </c>
      <c r="F657" s="10">
        <v>11238184.736919699</v>
      </c>
      <c r="G657" s="18">
        <v>15015069.884999506</v>
      </c>
      <c r="H657" s="19">
        <v>-0.25153963165053506</v>
      </c>
      <c r="I657" s="20">
        <v>-3776885.1480798069</v>
      </c>
      <c r="J657" s="10">
        <v>302.05724363506903</v>
      </c>
      <c r="K657" s="20">
        <v>403.57146003759408</v>
      </c>
      <c r="L657" s="21" t="s">
        <v>13</v>
      </c>
      <c r="M657" s="21" t="s">
        <v>14</v>
      </c>
    </row>
    <row r="658" spans="1:13" x14ac:dyDescent="0.2">
      <c r="A658" s="4" t="s">
        <v>3821</v>
      </c>
      <c r="B658" s="9">
        <v>3515</v>
      </c>
      <c r="C658" s="9" t="s">
        <v>3822</v>
      </c>
      <c r="D658" s="9" t="s">
        <v>3823</v>
      </c>
      <c r="E658" s="10">
        <v>166.8</v>
      </c>
      <c r="F658" s="10">
        <v>78875.301458000002</v>
      </c>
      <c r="G658" s="18">
        <v>99428.289050973763</v>
      </c>
      <c r="H658" s="19">
        <v>-0.20671166917532771</v>
      </c>
      <c r="I658" s="20">
        <v>-20552.987592973761</v>
      </c>
      <c r="J658" s="10">
        <v>472.873509940048</v>
      </c>
      <c r="K658" s="20">
        <v>596.09286001782823</v>
      </c>
      <c r="L658" s="21" t="s">
        <v>27</v>
      </c>
      <c r="M658" s="21" t="s">
        <v>297</v>
      </c>
    </row>
    <row r="659" spans="1:13" x14ac:dyDescent="0.2">
      <c r="A659" s="4" t="s">
        <v>3827</v>
      </c>
      <c r="B659" s="9">
        <v>3519</v>
      </c>
      <c r="C659" s="9" t="s">
        <v>3828</v>
      </c>
      <c r="D659" s="9" t="s">
        <v>3829</v>
      </c>
      <c r="E659" s="10">
        <v>414.78</v>
      </c>
      <c r="F659" s="10">
        <v>144997.37675826001</v>
      </c>
      <c r="G659" s="18">
        <v>195300.3633653229</v>
      </c>
      <c r="H659" s="19">
        <v>-0.25756729654909938</v>
      </c>
      <c r="I659" s="20">
        <v>-50302.986607062892</v>
      </c>
      <c r="J659" s="10">
        <v>349.576587005786</v>
      </c>
      <c r="K659" s="20">
        <v>470.85289398071967</v>
      </c>
      <c r="L659" s="21" t="s">
        <v>88</v>
      </c>
      <c r="M659" s="21" t="s">
        <v>89</v>
      </c>
    </row>
    <row r="660" spans="1:13" x14ac:dyDescent="0.2">
      <c r="A660" s="4" t="s">
        <v>3830</v>
      </c>
      <c r="B660" s="9">
        <v>3520</v>
      </c>
      <c r="C660" s="9" t="s">
        <v>3831</v>
      </c>
      <c r="D660" s="9" t="s">
        <v>3832</v>
      </c>
      <c r="E660" s="10">
        <v>3863.3</v>
      </c>
      <c r="F660" s="10">
        <v>1898196.89012091</v>
      </c>
      <c r="G660" s="18">
        <v>2309733.03218167</v>
      </c>
      <c r="H660" s="19">
        <v>-0.17817476579621927</v>
      </c>
      <c r="I660" s="20">
        <v>-411536.14206075994</v>
      </c>
      <c r="J660" s="10">
        <v>491.34079417102203</v>
      </c>
      <c r="K660" s="20">
        <v>597.86530483826516</v>
      </c>
      <c r="L660" s="21" t="s">
        <v>13</v>
      </c>
      <c r="M660" s="21" t="s">
        <v>14</v>
      </c>
    </row>
    <row r="661" spans="1:13" x14ac:dyDescent="0.2">
      <c r="A661" s="4" t="s">
        <v>3833</v>
      </c>
      <c r="B661" s="9">
        <v>3521</v>
      </c>
      <c r="C661" s="9" t="s">
        <v>3834</v>
      </c>
      <c r="D661" s="9" t="s">
        <v>3835</v>
      </c>
      <c r="E661" s="10">
        <v>1302.01</v>
      </c>
      <c r="F661" s="10">
        <v>2286486.7844072399</v>
      </c>
      <c r="G661" s="18">
        <v>2902037.8697714382</v>
      </c>
      <c r="H661" s="19">
        <v>-0.21210994238771896</v>
      </c>
      <c r="I661" s="20">
        <v>-615551.08536419831</v>
      </c>
      <c r="J661" s="10">
        <v>1756.1207551456901</v>
      </c>
      <c r="K661" s="20">
        <v>2228.8906151039073</v>
      </c>
      <c r="L661" s="21" t="s">
        <v>27</v>
      </c>
      <c r="M661" s="21" t="s">
        <v>14</v>
      </c>
    </row>
    <row r="662" spans="1:13" x14ac:dyDescent="0.2">
      <c r="A662" s="4" t="s">
        <v>3836</v>
      </c>
      <c r="B662" s="9">
        <v>3522</v>
      </c>
      <c r="C662" s="9" t="s">
        <v>3837</v>
      </c>
      <c r="D662" s="9" t="s">
        <v>3838</v>
      </c>
      <c r="E662" s="10">
        <v>711.17</v>
      </c>
      <c r="F662" s="10">
        <v>1594380.51881453</v>
      </c>
      <c r="G662" s="18">
        <v>2254716.3800139329</v>
      </c>
      <c r="H662" s="19">
        <v>-0.29286870271254484</v>
      </c>
      <c r="I662" s="20">
        <v>-660335.86119940295</v>
      </c>
      <c r="J662" s="10">
        <v>2241.9119462498802</v>
      </c>
      <c r="K662" s="20">
        <v>3170.4323579649495</v>
      </c>
      <c r="L662" s="21" t="s">
        <v>27</v>
      </c>
      <c r="M662" s="21" t="s">
        <v>43</v>
      </c>
    </row>
    <row r="663" spans="1:13" x14ac:dyDescent="0.2">
      <c r="A663" s="4" t="s">
        <v>3842</v>
      </c>
      <c r="B663" s="9">
        <v>3524</v>
      </c>
      <c r="C663" s="9" t="s">
        <v>3843</v>
      </c>
      <c r="D663" s="9" t="s">
        <v>3844</v>
      </c>
      <c r="E663" s="10">
        <v>2978.52</v>
      </c>
      <c r="F663" s="10">
        <v>1420648.5580716</v>
      </c>
      <c r="G663" s="18">
        <v>1074916.6394053851</v>
      </c>
      <c r="H663" s="19">
        <v>0.3216360283132883</v>
      </c>
      <c r="I663" s="20">
        <v>345731.91866621491</v>
      </c>
      <c r="J663" s="10">
        <v>476.96458579146702</v>
      </c>
      <c r="K663" s="20">
        <v>360.88951539871653</v>
      </c>
      <c r="L663" s="21" t="s">
        <v>27</v>
      </c>
      <c r="M663" s="21" t="s">
        <v>89</v>
      </c>
    </row>
    <row r="664" spans="1:13" x14ac:dyDescent="0.2">
      <c r="A664" s="4" t="s">
        <v>3857</v>
      </c>
      <c r="B664" s="9">
        <v>3530</v>
      </c>
      <c r="C664" s="9" t="s">
        <v>3858</v>
      </c>
      <c r="D664" s="9" t="s">
        <v>3859</v>
      </c>
      <c r="E664" s="10">
        <v>1370.63</v>
      </c>
      <c r="F664" s="10">
        <v>1322440.0582582499</v>
      </c>
      <c r="G664" s="18">
        <v>1524727.4069582182</v>
      </c>
      <c r="H664" s="19">
        <v>-0.13267115667811352</v>
      </c>
      <c r="I664" s="20">
        <v>-202287.34869996831</v>
      </c>
      <c r="J664" s="10">
        <v>964.84102803692497</v>
      </c>
      <c r="K664" s="20">
        <v>1112.428158553525</v>
      </c>
      <c r="L664" s="21" t="s">
        <v>13</v>
      </c>
      <c r="M664" s="21" t="s">
        <v>14</v>
      </c>
    </row>
    <row r="665" spans="1:13" x14ac:dyDescent="0.2">
      <c r="A665" s="4" t="s">
        <v>3860</v>
      </c>
      <c r="B665" s="9">
        <v>3531</v>
      </c>
      <c r="C665" s="9" t="s">
        <v>3861</v>
      </c>
      <c r="D665" s="9" t="s">
        <v>3862</v>
      </c>
      <c r="E665" s="10">
        <v>1445.83</v>
      </c>
      <c r="F665" s="10">
        <v>2527287.0048400499</v>
      </c>
      <c r="G665" s="18">
        <v>2756934.6461463841</v>
      </c>
      <c r="H665" s="19">
        <v>-8.3298181053125531E-2</v>
      </c>
      <c r="I665" s="20">
        <v>-229647.64130633418</v>
      </c>
      <c r="J665" s="10">
        <v>1747.98351454877</v>
      </c>
      <c r="K665" s="20">
        <v>1906.8179842349268</v>
      </c>
      <c r="L665" s="21" t="s">
        <v>27</v>
      </c>
      <c r="M665" s="21" t="s">
        <v>14</v>
      </c>
    </row>
    <row r="666" spans="1:13" x14ac:dyDescent="0.2">
      <c r="A666" s="4" t="s">
        <v>3863</v>
      </c>
      <c r="B666" s="9">
        <v>3532</v>
      </c>
      <c r="C666" s="9" t="s">
        <v>3864</v>
      </c>
      <c r="D666" s="9" t="s">
        <v>3865</v>
      </c>
      <c r="E666" s="10">
        <v>2037.77</v>
      </c>
      <c r="F666" s="10">
        <v>5169533.9991116002</v>
      </c>
      <c r="G666" s="18">
        <v>5790535.0210069353</v>
      </c>
      <c r="H666" s="19">
        <v>-0.10724415268061804</v>
      </c>
      <c r="I666" s="20">
        <v>-621001.02189533506</v>
      </c>
      <c r="J666" s="10">
        <v>2536.8584281403701</v>
      </c>
      <c r="K666" s="20">
        <v>2841.6038223189739</v>
      </c>
      <c r="L666" s="21" t="s">
        <v>27</v>
      </c>
      <c r="M666" s="21" t="s">
        <v>71</v>
      </c>
    </row>
    <row r="667" spans="1:13" x14ac:dyDescent="0.2">
      <c r="A667" s="4" t="s">
        <v>3866</v>
      </c>
      <c r="B667" s="9">
        <v>3533</v>
      </c>
      <c r="C667" s="9" t="s">
        <v>3867</v>
      </c>
      <c r="D667" s="9" t="s">
        <v>3868</v>
      </c>
      <c r="E667" s="10">
        <v>573.87</v>
      </c>
      <c r="F667" s="10">
        <v>2038060.9949132099</v>
      </c>
      <c r="G667" s="18">
        <v>2146838.9636735818</v>
      </c>
      <c r="H667" s="19">
        <v>-5.0668899997154744E-2</v>
      </c>
      <c r="I667" s="20">
        <v>-108777.96876037191</v>
      </c>
      <c r="J667" s="10">
        <v>3551.4332425692401</v>
      </c>
      <c r="K667" s="20">
        <v>3740.9848287479426</v>
      </c>
      <c r="L667" s="21" t="s">
        <v>27</v>
      </c>
      <c r="M667" s="21" t="s">
        <v>89</v>
      </c>
    </row>
    <row r="668" spans="1:13" x14ac:dyDescent="0.2">
      <c r="A668" s="4" t="s">
        <v>3869</v>
      </c>
      <c r="B668" s="9">
        <v>3534</v>
      </c>
      <c r="C668" s="9" t="s">
        <v>3870</v>
      </c>
      <c r="D668" s="9" t="s">
        <v>3871</v>
      </c>
      <c r="E668" s="10">
        <v>2207.77</v>
      </c>
      <c r="F668" s="10">
        <v>809802.09830155002</v>
      </c>
      <c r="G668" s="18">
        <v>883856.12231718272</v>
      </c>
      <c r="H668" s="19">
        <v>-8.3785157047378295E-2</v>
      </c>
      <c r="I668" s="20">
        <v>-74054.024015632691</v>
      </c>
      <c r="J668" s="10">
        <v>366.79640465336098</v>
      </c>
      <c r="K668" s="20">
        <v>400.33885881100963</v>
      </c>
      <c r="L668" s="21" t="s">
        <v>13</v>
      </c>
      <c r="M668" s="21" t="s">
        <v>14</v>
      </c>
    </row>
    <row r="669" spans="1:13" x14ac:dyDescent="0.2">
      <c r="A669" s="4" t="s">
        <v>3872</v>
      </c>
      <c r="B669" s="9">
        <v>3535</v>
      </c>
      <c r="C669" s="9" t="s">
        <v>3873</v>
      </c>
      <c r="D669" s="9" t="s">
        <v>3874</v>
      </c>
      <c r="E669" s="10">
        <v>370.36</v>
      </c>
      <c r="F669" s="10">
        <v>357327.98727132002</v>
      </c>
      <c r="G669" s="18">
        <v>338266.83153125987</v>
      </c>
      <c r="H669" s="19">
        <v>5.6349467235006487E-2</v>
      </c>
      <c r="I669" s="20">
        <v>19061.155740060145</v>
      </c>
      <c r="J669" s="10">
        <v>964.81258038481496</v>
      </c>
      <c r="K669" s="20">
        <v>913.34601882292873</v>
      </c>
      <c r="L669" s="21" t="s">
        <v>27</v>
      </c>
      <c r="M669" s="21" t="s">
        <v>206</v>
      </c>
    </row>
    <row r="670" spans="1:13" x14ac:dyDescent="0.2">
      <c r="A670" s="4" t="s">
        <v>3875</v>
      </c>
      <c r="B670" s="9">
        <v>3536</v>
      </c>
      <c r="C670" s="9" t="s">
        <v>3876</v>
      </c>
      <c r="D670" s="9" t="s">
        <v>3877</v>
      </c>
      <c r="E670" s="10">
        <v>493.04</v>
      </c>
      <c r="F670" s="10">
        <v>1516557.6776469401</v>
      </c>
      <c r="G670" s="18">
        <v>1433890.9475383426</v>
      </c>
      <c r="H670" s="19">
        <v>5.7652034313010921E-2</v>
      </c>
      <c r="I670" s="20">
        <v>82666.730108597549</v>
      </c>
      <c r="J670" s="10">
        <v>3075.9323333744501</v>
      </c>
      <c r="K670" s="20">
        <v>2908.2649430844203</v>
      </c>
      <c r="L670" s="21" t="s">
        <v>27</v>
      </c>
      <c r="M670" s="21" t="s">
        <v>206</v>
      </c>
    </row>
    <row r="671" spans="1:13" x14ac:dyDescent="0.2">
      <c r="A671" s="4" t="s">
        <v>3878</v>
      </c>
      <c r="B671" s="9">
        <v>3537</v>
      </c>
      <c r="C671" s="9" t="s">
        <v>3879</v>
      </c>
      <c r="D671" s="9" t="s">
        <v>3880</v>
      </c>
      <c r="E671" s="10">
        <v>817.66</v>
      </c>
      <c r="F671" s="10">
        <v>3574319.8497929699</v>
      </c>
      <c r="G671" s="18">
        <v>3603113.2298143827</v>
      </c>
      <c r="H671" s="19">
        <v>-7.9912503951197894E-3</v>
      </c>
      <c r="I671" s="20">
        <v>-28793.380021412857</v>
      </c>
      <c r="J671" s="10">
        <v>4371.4011322468596</v>
      </c>
      <c r="K671" s="20">
        <v>4406.6155001032002</v>
      </c>
      <c r="L671" s="21" t="s">
        <v>27</v>
      </c>
      <c r="M671" s="21" t="s">
        <v>43</v>
      </c>
    </row>
    <row r="672" spans="1:13" x14ac:dyDescent="0.2">
      <c r="A672" s="4" t="s">
        <v>3887</v>
      </c>
      <c r="B672" s="9">
        <v>3540</v>
      </c>
      <c r="C672" s="9" t="s">
        <v>3888</v>
      </c>
      <c r="D672" s="9" t="s">
        <v>3889</v>
      </c>
      <c r="E672" s="10">
        <v>953.41</v>
      </c>
      <c r="F672" s="10">
        <v>498904.22190579999</v>
      </c>
      <c r="G672" s="18">
        <v>575575.76889958326</v>
      </c>
      <c r="H672" s="19">
        <v>-0.13320843429591961</v>
      </c>
      <c r="I672" s="20">
        <v>-76671.546993783268</v>
      </c>
      <c r="J672" s="10">
        <v>523.28402461249595</v>
      </c>
      <c r="K672" s="20">
        <v>603.70225705581367</v>
      </c>
      <c r="L672" s="21" t="s">
        <v>13</v>
      </c>
      <c r="M672" s="21" t="s">
        <v>14</v>
      </c>
    </row>
    <row r="673" spans="1:13" x14ac:dyDescent="0.2">
      <c r="A673" s="4" t="s">
        <v>3890</v>
      </c>
      <c r="B673" s="9">
        <v>3541</v>
      </c>
      <c r="C673" s="9" t="s">
        <v>3891</v>
      </c>
      <c r="D673" s="9" t="s">
        <v>3892</v>
      </c>
      <c r="E673" s="10">
        <v>271.77</v>
      </c>
      <c r="F673" s="10">
        <v>407379.76212833001</v>
      </c>
      <c r="G673" s="18">
        <v>477604.87201576645</v>
      </c>
      <c r="H673" s="19">
        <v>-0.14703599984448504</v>
      </c>
      <c r="I673" s="20">
        <v>-70225.10988743644</v>
      </c>
      <c r="J673" s="10">
        <v>1498.98723968183</v>
      </c>
      <c r="K673" s="20">
        <v>1757.386289935484</v>
      </c>
      <c r="L673" s="21" t="s">
        <v>27</v>
      </c>
      <c r="M673" s="21" t="s">
        <v>206</v>
      </c>
    </row>
    <row r="674" spans="1:13" x14ac:dyDescent="0.2">
      <c r="A674" s="4" t="s">
        <v>3899</v>
      </c>
      <c r="B674" s="9">
        <v>3544</v>
      </c>
      <c r="C674" s="9" t="s">
        <v>3900</v>
      </c>
      <c r="D674" s="9" t="s">
        <v>3901</v>
      </c>
      <c r="E674" s="10">
        <v>862.89</v>
      </c>
      <c r="F674" s="10">
        <v>235322.46196662</v>
      </c>
      <c r="G674" s="18">
        <v>314717.8861591703</v>
      </c>
      <c r="H674" s="19">
        <v>-0.2522749029662581</v>
      </c>
      <c r="I674" s="20">
        <v>-79395.424192550301</v>
      </c>
      <c r="J674" s="10">
        <v>272.71432276028202</v>
      </c>
      <c r="K674" s="20">
        <v>364.72538348940225</v>
      </c>
      <c r="L674" s="21" t="s">
        <v>27</v>
      </c>
      <c r="M674" s="21" t="s">
        <v>43</v>
      </c>
    </row>
    <row r="675" spans="1:13" x14ac:dyDescent="0.2">
      <c r="A675" s="4" t="s">
        <v>3917</v>
      </c>
      <c r="B675" s="9">
        <v>3550</v>
      </c>
      <c r="C675" s="9" t="s">
        <v>3918</v>
      </c>
      <c r="D675" s="9" t="s">
        <v>3919</v>
      </c>
      <c r="E675" s="10">
        <v>240.29</v>
      </c>
      <c r="F675" s="10">
        <v>174677.63024617001</v>
      </c>
      <c r="G675" s="18">
        <v>192978.76277291044</v>
      </c>
      <c r="H675" s="19">
        <v>-9.4834956260323955E-2</v>
      </c>
      <c r="I675" s="20">
        <v>-18301.132526740432</v>
      </c>
      <c r="J675" s="10">
        <v>726.94506740259703</v>
      </c>
      <c r="K675" s="20">
        <v>803.10775634820607</v>
      </c>
      <c r="L675" s="21" t="s">
        <v>27</v>
      </c>
      <c r="M675" s="21" t="s">
        <v>89</v>
      </c>
    </row>
    <row r="676" spans="1:13" x14ac:dyDescent="0.2">
      <c r="A676" s="4" t="s">
        <v>3926</v>
      </c>
      <c r="B676" s="9">
        <v>3554</v>
      </c>
      <c r="C676" s="9" t="s">
        <v>3927</v>
      </c>
      <c r="D676" s="9" t="s">
        <v>3928</v>
      </c>
      <c r="E676" s="10">
        <v>669.04</v>
      </c>
      <c r="F676" s="10">
        <v>261298.19240999999</v>
      </c>
      <c r="G676" s="18">
        <v>275569.46739530051</v>
      </c>
      <c r="H676" s="19">
        <v>-5.1788302674434142E-2</v>
      </c>
      <c r="I676" s="20">
        <v>-14271.274985300523</v>
      </c>
      <c r="J676" s="10">
        <v>390.55690602953501</v>
      </c>
      <c r="K676" s="20">
        <v>411.88788023929891</v>
      </c>
      <c r="L676" s="21" t="s">
        <v>27</v>
      </c>
      <c r="M676" s="21" t="s">
        <v>71</v>
      </c>
    </row>
    <row r="677" spans="1:13" x14ac:dyDescent="0.2">
      <c r="A677" s="4" t="s">
        <v>3983</v>
      </c>
      <c r="B677" s="9">
        <v>3721</v>
      </c>
      <c r="C677" s="9" t="s">
        <v>3984</v>
      </c>
      <c r="D677" s="9" t="s">
        <v>3985</v>
      </c>
      <c r="E677" s="10">
        <v>173.75</v>
      </c>
      <c r="F677" s="10">
        <v>343866.70033840998</v>
      </c>
      <c r="G677" s="18">
        <v>423903.5999837261</v>
      </c>
      <c r="H677" s="19">
        <v>-0.18880920013038169</v>
      </c>
      <c r="I677" s="20">
        <v>-80036.899645316123</v>
      </c>
      <c r="J677" s="10">
        <v>1979.08892281099</v>
      </c>
      <c r="K677" s="20">
        <v>2439.7329495466252</v>
      </c>
      <c r="L677" s="21" t="s">
        <v>88</v>
      </c>
      <c r="M677" s="21" t="s">
        <v>71</v>
      </c>
    </row>
    <row r="678" spans="1:13" x14ac:dyDescent="0.2">
      <c r="A678" s="4" t="s">
        <v>3992</v>
      </c>
      <c r="B678" s="9">
        <v>3725</v>
      </c>
      <c r="C678" s="9" t="s">
        <v>3993</v>
      </c>
      <c r="D678" s="9" t="s">
        <v>3994</v>
      </c>
      <c r="E678" s="10">
        <v>1762.12</v>
      </c>
      <c r="F678" s="10">
        <v>2994948.9195324802</v>
      </c>
      <c r="G678" s="18">
        <v>2569288.9914307771</v>
      </c>
      <c r="H678" s="19">
        <v>0.16567226556505985</v>
      </c>
      <c r="I678" s="20">
        <v>425659.92810170306</v>
      </c>
      <c r="J678" s="10">
        <v>1699.6282429871301</v>
      </c>
      <c r="K678" s="20">
        <v>1458.0669826293199</v>
      </c>
      <c r="L678" s="21" t="s">
        <v>88</v>
      </c>
      <c r="M678" s="21" t="s">
        <v>14</v>
      </c>
    </row>
    <row r="679" spans="1:13" x14ac:dyDescent="0.2">
      <c r="A679" s="4" t="s">
        <v>4001</v>
      </c>
      <c r="B679" s="9">
        <v>3729</v>
      </c>
      <c r="C679" s="9" t="s">
        <v>4002</v>
      </c>
      <c r="D679" s="9" t="s">
        <v>4003</v>
      </c>
      <c r="E679" s="10">
        <v>516.16</v>
      </c>
      <c r="F679" s="10">
        <v>439114.46538352</v>
      </c>
      <c r="G679" s="18">
        <v>414253.80514936725</v>
      </c>
      <c r="H679" s="19">
        <v>6.0013112553519737E-2</v>
      </c>
      <c r="I679" s="20">
        <v>24860.660234152747</v>
      </c>
      <c r="J679" s="10">
        <v>850.73323268660897</v>
      </c>
      <c r="K679" s="20">
        <v>802.56859336129742</v>
      </c>
      <c r="L679" s="21" t="s">
        <v>27</v>
      </c>
      <c r="M679" s="21" t="s">
        <v>14</v>
      </c>
    </row>
    <row r="680" spans="1:13" x14ac:dyDescent="0.2">
      <c r="A680" s="4" t="s">
        <v>4004</v>
      </c>
      <c r="B680" s="9">
        <v>3733</v>
      </c>
      <c r="C680" s="9" t="s">
        <v>4005</v>
      </c>
      <c r="D680" s="9" t="s">
        <v>4006</v>
      </c>
      <c r="E680" s="10">
        <v>288.37</v>
      </c>
      <c r="F680" s="10">
        <v>330655.84873550001</v>
      </c>
      <c r="G680" s="18">
        <v>340913.32709257567</v>
      </c>
      <c r="H680" s="19">
        <v>-3.0088229300256241E-2</v>
      </c>
      <c r="I680" s="20">
        <v>-10257.478357075655</v>
      </c>
      <c r="J680" s="10">
        <v>1146.6374752418801</v>
      </c>
      <c r="K680" s="20">
        <v>1182.2080212663441</v>
      </c>
      <c r="L680" s="21" t="s">
        <v>27</v>
      </c>
      <c r="M680" s="21" t="s">
        <v>89</v>
      </c>
    </row>
    <row r="681" spans="1:13" x14ac:dyDescent="0.2">
      <c r="A681" s="4" t="s">
        <v>4016</v>
      </c>
      <c r="B681" s="9">
        <v>3738</v>
      </c>
      <c r="C681" s="9" t="s">
        <v>4017</v>
      </c>
      <c r="D681" s="9" t="s">
        <v>4018</v>
      </c>
      <c r="E681" s="10">
        <v>1162.58</v>
      </c>
      <c r="F681" s="10">
        <v>2852566.7123398399</v>
      </c>
      <c r="G681" s="18">
        <v>2841654.0393498624</v>
      </c>
      <c r="H681" s="19">
        <v>3.8402538939892191E-3</v>
      </c>
      <c r="I681" s="20">
        <v>10912.672989977524</v>
      </c>
      <c r="J681" s="10">
        <v>2453.6519743500198</v>
      </c>
      <c r="K681" s="20">
        <v>2444.2653747267823</v>
      </c>
      <c r="L681" s="21" t="s">
        <v>88</v>
      </c>
      <c r="M681" s="21" t="s">
        <v>89</v>
      </c>
    </row>
    <row r="682" spans="1:13" x14ac:dyDescent="0.2">
      <c r="A682" s="4" t="s">
        <v>4019</v>
      </c>
      <c r="B682" s="9">
        <v>3742</v>
      </c>
      <c r="C682" s="9" t="s">
        <v>4020</v>
      </c>
      <c r="D682" s="9" t="s">
        <v>4021</v>
      </c>
      <c r="E682" s="10">
        <v>8621.65</v>
      </c>
      <c r="F682" s="10">
        <v>11034163.5502737</v>
      </c>
      <c r="G682" s="18">
        <v>10990501.024637036</v>
      </c>
      <c r="H682" s="19">
        <v>3.9727511547300171E-3</v>
      </c>
      <c r="I682" s="20">
        <v>43662.52563666366</v>
      </c>
      <c r="J682" s="10">
        <v>1279.82039983921</v>
      </c>
      <c r="K682" s="20">
        <v>1274.7561110271279</v>
      </c>
      <c r="L682" s="21" t="s">
        <v>13</v>
      </c>
      <c r="M682" s="21" t="s">
        <v>14</v>
      </c>
    </row>
    <row r="683" spans="1:13" x14ac:dyDescent="0.2">
      <c r="A683" s="4" t="s">
        <v>4022</v>
      </c>
      <c r="B683" s="9">
        <v>3743</v>
      </c>
      <c r="C683" s="9" t="s">
        <v>4023</v>
      </c>
      <c r="D683" s="9" t="s">
        <v>4024</v>
      </c>
      <c r="E683" s="10">
        <v>1085.48</v>
      </c>
      <c r="F683" s="10">
        <v>2107987.7783368998</v>
      </c>
      <c r="G683" s="18">
        <v>2345019.1794346818</v>
      </c>
      <c r="H683" s="19">
        <v>-0.10107866203248987</v>
      </c>
      <c r="I683" s="20">
        <v>-237031.40109778196</v>
      </c>
      <c r="J683" s="10">
        <v>1941.98675087233</v>
      </c>
      <c r="K683" s="20">
        <v>2160.3522676002153</v>
      </c>
      <c r="L683" s="21" t="s">
        <v>27</v>
      </c>
      <c r="M683" s="21" t="s">
        <v>14</v>
      </c>
    </row>
    <row r="684" spans="1:13" x14ac:dyDescent="0.2">
      <c r="A684" s="4" t="s">
        <v>4025</v>
      </c>
      <c r="B684" s="9">
        <v>3746</v>
      </c>
      <c r="C684" s="9" t="s">
        <v>4026</v>
      </c>
      <c r="D684" s="9" t="s">
        <v>4027</v>
      </c>
      <c r="E684" s="10">
        <v>1996.48</v>
      </c>
      <c r="F684" s="10">
        <v>3339993.0278316601</v>
      </c>
      <c r="G684" s="18">
        <v>3181403.5512471157</v>
      </c>
      <c r="H684" s="19">
        <v>4.9848902859988407E-2</v>
      </c>
      <c r="I684" s="20">
        <v>158589.47658454441</v>
      </c>
      <c r="J684" s="10">
        <v>1672.94088988202</v>
      </c>
      <c r="K684" s="20">
        <v>1593.5063467939151</v>
      </c>
      <c r="L684" s="21" t="s">
        <v>27</v>
      </c>
      <c r="M684" s="21" t="s">
        <v>14</v>
      </c>
    </row>
    <row r="685" spans="1:13" x14ac:dyDescent="0.2">
      <c r="A685" s="4" t="s">
        <v>4034</v>
      </c>
      <c r="B685" s="9">
        <v>3750</v>
      </c>
      <c r="C685" s="9" t="s">
        <v>4035</v>
      </c>
      <c r="D685" s="9" t="s">
        <v>4036</v>
      </c>
      <c r="E685" s="10">
        <v>8693.9699999999993</v>
      </c>
      <c r="F685" s="10">
        <v>12173554.7335112</v>
      </c>
      <c r="G685" s="18">
        <v>11177283.672840882</v>
      </c>
      <c r="H685" s="19">
        <v>8.9133557833121518E-2</v>
      </c>
      <c r="I685" s="20">
        <v>996271.06067031808</v>
      </c>
      <c r="J685" s="10">
        <v>1400.2296687832199</v>
      </c>
      <c r="K685" s="20">
        <v>1285.6363287244933</v>
      </c>
      <c r="L685" s="21" t="s">
        <v>13</v>
      </c>
      <c r="M685" s="21" t="s">
        <v>14</v>
      </c>
    </row>
    <row r="686" spans="1:13" x14ac:dyDescent="0.2">
      <c r="A686" s="4" t="s">
        <v>4037</v>
      </c>
      <c r="B686" s="9">
        <v>3751</v>
      </c>
      <c r="C686" s="9" t="s">
        <v>4038</v>
      </c>
      <c r="D686" s="9" t="s">
        <v>4039</v>
      </c>
      <c r="E686" s="10">
        <v>487.11</v>
      </c>
      <c r="F686" s="10">
        <v>886063.37628535996</v>
      </c>
      <c r="G686" s="18">
        <v>906515.02849347761</v>
      </c>
      <c r="H686" s="19">
        <v>-2.2560742585927204E-2</v>
      </c>
      <c r="I686" s="20">
        <v>-20451.652208117652</v>
      </c>
      <c r="J686" s="10">
        <v>1819.02111696611</v>
      </c>
      <c r="K686" s="20">
        <v>1861.0068126162009</v>
      </c>
      <c r="L686" s="21" t="s">
        <v>27</v>
      </c>
      <c r="M686" s="21" t="s">
        <v>14</v>
      </c>
    </row>
    <row r="687" spans="1:13" x14ac:dyDescent="0.2">
      <c r="A687" s="4" t="s">
        <v>4043</v>
      </c>
      <c r="B687" s="9">
        <v>3754</v>
      </c>
      <c r="C687" s="9" t="s">
        <v>4044</v>
      </c>
      <c r="D687" s="9" t="s">
        <v>4045</v>
      </c>
      <c r="E687" s="10">
        <v>22587.42</v>
      </c>
      <c r="F687" s="10">
        <v>70879405.932328105</v>
      </c>
      <c r="G687" s="18">
        <v>61800036.278019592</v>
      </c>
      <c r="H687" s="19">
        <v>0.14691528033192561</v>
      </c>
      <c r="I687" s="20">
        <v>9079369.6543085128</v>
      </c>
      <c r="J687" s="10">
        <v>3138.0036291142601</v>
      </c>
      <c r="K687" s="20">
        <v>2736.037859924666</v>
      </c>
      <c r="L687" s="21" t="s">
        <v>27</v>
      </c>
      <c r="M687" s="21" t="s">
        <v>14</v>
      </c>
    </row>
    <row r="688" spans="1:13" x14ac:dyDescent="0.2">
      <c r="A688" s="4" t="s">
        <v>4046</v>
      </c>
      <c r="B688" s="9">
        <v>3755</v>
      </c>
      <c r="C688" s="9" t="s">
        <v>4047</v>
      </c>
      <c r="D688" s="9" t="s">
        <v>4048</v>
      </c>
      <c r="E688" s="10">
        <v>5227.55</v>
      </c>
      <c r="F688" s="10">
        <v>19840072.889492001</v>
      </c>
      <c r="G688" s="18">
        <v>17969749.586018167</v>
      </c>
      <c r="H688" s="19">
        <v>0.1040817677798425</v>
      </c>
      <c r="I688" s="20">
        <v>1870323.3034738339</v>
      </c>
      <c r="J688" s="10">
        <v>3795.2908895165101</v>
      </c>
      <c r="K688" s="20">
        <v>3437.5088877233443</v>
      </c>
      <c r="L688" s="21" t="s">
        <v>88</v>
      </c>
      <c r="M688" s="21" t="s">
        <v>43</v>
      </c>
    </row>
    <row r="689" spans="1:13" x14ac:dyDescent="0.2">
      <c r="A689" s="4" t="s">
        <v>4049</v>
      </c>
      <c r="B689" s="9">
        <v>3756</v>
      </c>
      <c r="C689" s="9" t="s">
        <v>4050</v>
      </c>
      <c r="D689" s="9" t="s">
        <v>4051</v>
      </c>
      <c r="E689" s="10">
        <v>499.18</v>
      </c>
      <c r="F689" s="10">
        <v>3440993.0666049998</v>
      </c>
      <c r="G689" s="18">
        <v>2247068.5673470884</v>
      </c>
      <c r="H689" s="19">
        <v>0.53132535277615989</v>
      </c>
      <c r="I689" s="20">
        <v>1193924.4992579115</v>
      </c>
      <c r="J689" s="10">
        <v>6893.29113066429</v>
      </c>
      <c r="K689" s="20">
        <v>4501.5196268822638</v>
      </c>
      <c r="L689" s="21" t="s">
        <v>27</v>
      </c>
      <c r="M689" s="21" t="s">
        <v>89</v>
      </c>
    </row>
    <row r="690" spans="1:13" x14ac:dyDescent="0.2">
      <c r="A690" s="4" t="s">
        <v>4055</v>
      </c>
      <c r="B690" s="9">
        <v>3911</v>
      </c>
      <c r="C690" s="9" t="s">
        <v>4056</v>
      </c>
      <c r="D690" s="9" t="s">
        <v>4057</v>
      </c>
      <c r="E690" s="10">
        <v>1799.73</v>
      </c>
      <c r="F690" s="10">
        <v>1905074.72449723</v>
      </c>
      <c r="G690" s="18">
        <v>2838772.9776727981</v>
      </c>
      <c r="H690" s="19">
        <v>-0.32890909576750044</v>
      </c>
      <c r="I690" s="20">
        <v>-933698.25317556807</v>
      </c>
      <c r="J690" s="10">
        <v>1058.5336269869499</v>
      </c>
      <c r="K690" s="20">
        <v>1577.3326986119018</v>
      </c>
      <c r="L690" s="21" t="s">
        <v>27</v>
      </c>
      <c r="M690" s="21" t="s">
        <v>43</v>
      </c>
    </row>
    <row r="691" spans="1:13" x14ac:dyDescent="0.2">
      <c r="A691" s="4" t="s">
        <v>4058</v>
      </c>
      <c r="B691" s="9">
        <v>3912</v>
      </c>
      <c r="C691" s="9" t="s">
        <v>4059</v>
      </c>
      <c r="D691" s="9" t="s">
        <v>4060</v>
      </c>
      <c r="E691" s="10">
        <v>1579.91</v>
      </c>
      <c r="F691" s="10">
        <v>2261609.1860838202</v>
      </c>
      <c r="G691" s="18">
        <v>2755107.7537662704</v>
      </c>
      <c r="H691" s="19">
        <v>-0.17912133091993396</v>
      </c>
      <c r="I691" s="20">
        <v>-493498.56768245017</v>
      </c>
      <c r="J691" s="10">
        <v>1431.4797590266701</v>
      </c>
      <c r="K691" s="20">
        <v>1743.8384172302665</v>
      </c>
      <c r="L691" s="21" t="s">
        <v>88</v>
      </c>
      <c r="M691" s="21" t="s">
        <v>14</v>
      </c>
    </row>
    <row r="692" spans="1:13" x14ac:dyDescent="0.2">
      <c r="A692" s="4" t="s">
        <v>4061</v>
      </c>
      <c r="B692" s="9">
        <v>3913</v>
      </c>
      <c r="C692" s="9" t="s">
        <v>4062</v>
      </c>
      <c r="D692" s="9" t="s">
        <v>4063</v>
      </c>
      <c r="E692" s="10">
        <v>608.83000000000004</v>
      </c>
      <c r="F692" s="10">
        <v>1296969.25489402</v>
      </c>
      <c r="G692" s="18">
        <v>1699443.7222292728</v>
      </c>
      <c r="H692" s="19">
        <v>-0.23682718178352019</v>
      </c>
      <c r="I692" s="20">
        <v>-402474.46733525279</v>
      </c>
      <c r="J692" s="10">
        <v>2130.2650245454702</v>
      </c>
      <c r="K692" s="20">
        <v>2791.3271721650917</v>
      </c>
      <c r="L692" s="21" t="s">
        <v>27</v>
      </c>
      <c r="M692" s="21" t="s">
        <v>89</v>
      </c>
    </row>
    <row r="693" spans="1:13" x14ac:dyDescent="0.2">
      <c r="A693" s="4" t="s">
        <v>4067</v>
      </c>
      <c r="B693" s="9">
        <v>3915</v>
      </c>
      <c r="C693" s="9" t="s">
        <v>4068</v>
      </c>
      <c r="D693" s="9" t="s">
        <v>4069</v>
      </c>
      <c r="E693" s="10">
        <v>688.17</v>
      </c>
      <c r="F693" s="10">
        <v>176023.12311675001</v>
      </c>
      <c r="G693" s="18">
        <v>270518.19520973013</v>
      </c>
      <c r="H693" s="19">
        <v>-0.34931133567455369</v>
      </c>
      <c r="I693" s="20">
        <v>-94495.072092980117</v>
      </c>
      <c r="J693" s="10">
        <v>255.78436013884601</v>
      </c>
      <c r="K693" s="20">
        <v>393.09791942358743</v>
      </c>
      <c r="L693" s="21" t="s">
        <v>88</v>
      </c>
      <c r="M693" s="21" t="s">
        <v>89</v>
      </c>
    </row>
    <row r="694" spans="1:13" x14ac:dyDescent="0.2">
      <c r="A694" s="4" t="s">
        <v>4112</v>
      </c>
      <c r="B694" s="9">
        <v>3931</v>
      </c>
      <c r="C694" s="9" t="s">
        <v>4113</v>
      </c>
      <c r="D694" s="9" t="s">
        <v>4114</v>
      </c>
      <c r="E694" s="10">
        <v>1290.8699999999999</v>
      </c>
      <c r="F694" s="10">
        <v>1295472.8497867701</v>
      </c>
      <c r="G694" s="18">
        <v>1129561.9405074115</v>
      </c>
      <c r="H694" s="19">
        <v>0.14688075379454876</v>
      </c>
      <c r="I694" s="20">
        <v>165910.90927935857</v>
      </c>
      <c r="J694" s="10">
        <v>1003.56569583829</v>
      </c>
      <c r="K694" s="20">
        <v>875.03926848358981</v>
      </c>
      <c r="L694" s="21" t="s">
        <v>27</v>
      </c>
      <c r="M694" s="21" t="s">
        <v>89</v>
      </c>
    </row>
    <row r="695" spans="1:13" x14ac:dyDescent="0.2">
      <c r="A695" s="4" t="s">
        <v>4163</v>
      </c>
      <c r="B695" s="9">
        <v>3950</v>
      </c>
      <c r="C695" s="9" t="s">
        <v>4164</v>
      </c>
      <c r="D695" s="9" t="s">
        <v>4165</v>
      </c>
      <c r="E695" s="10">
        <v>1385.02</v>
      </c>
      <c r="F695" s="10">
        <v>1072030.53462335</v>
      </c>
      <c r="G695" s="18">
        <v>1652273.7484199377</v>
      </c>
      <c r="H695" s="19">
        <v>-0.35117861937313438</v>
      </c>
      <c r="I695" s="20">
        <v>-580243.21379658766</v>
      </c>
      <c r="J695" s="10">
        <v>774.01808971953506</v>
      </c>
      <c r="K695" s="20">
        <v>1192.9602088200443</v>
      </c>
      <c r="L695" s="21" t="s">
        <v>88</v>
      </c>
      <c r="M695" s="21" t="s">
        <v>14</v>
      </c>
    </row>
    <row r="696" spans="1:13" x14ac:dyDescent="0.2">
      <c r="A696" s="4" t="s">
        <v>4181</v>
      </c>
      <c r="B696" s="9">
        <v>3957</v>
      </c>
      <c r="C696" s="9" t="s">
        <v>4182</v>
      </c>
      <c r="D696" s="9" t="s">
        <v>4183</v>
      </c>
      <c r="E696" s="10">
        <v>894.12</v>
      </c>
      <c r="F696" s="10">
        <v>633484.86970696005</v>
      </c>
      <c r="G696" s="18">
        <v>672718.29122761427</v>
      </c>
      <c r="H696" s="19">
        <v>-5.83207295420178E-2</v>
      </c>
      <c r="I696" s="20">
        <v>-39233.421520654229</v>
      </c>
      <c r="J696" s="10">
        <v>708.50095032765205</v>
      </c>
      <c r="K696" s="20">
        <v>752.3803194510964</v>
      </c>
      <c r="L696" s="21" t="s">
        <v>27</v>
      </c>
      <c r="M696" s="21" t="s">
        <v>14</v>
      </c>
    </row>
    <row r="697" spans="1:13" x14ac:dyDescent="0.2">
      <c r="A697" s="4" t="s">
        <v>4184</v>
      </c>
      <c r="B697" s="9">
        <v>3958</v>
      </c>
      <c r="C697" s="9" t="s">
        <v>4185</v>
      </c>
      <c r="D697" s="9" t="s">
        <v>4186</v>
      </c>
      <c r="E697" s="10">
        <v>1402.28</v>
      </c>
      <c r="F697" s="10">
        <v>1934190.15638191</v>
      </c>
      <c r="G697" s="18">
        <v>1982590.0000624189</v>
      </c>
      <c r="H697" s="19">
        <v>-2.4412432060577145E-2</v>
      </c>
      <c r="I697" s="20">
        <v>-48399.8436805089</v>
      </c>
      <c r="J697" s="10">
        <v>1379.31807940063</v>
      </c>
      <c r="K697" s="20">
        <v>1413.8331859988155</v>
      </c>
      <c r="L697" s="21" t="s">
        <v>27</v>
      </c>
      <c r="M697" s="21" t="s">
        <v>71</v>
      </c>
    </row>
    <row r="698" spans="1:13" x14ac:dyDescent="0.2">
      <c r="A698" s="4" t="s">
        <v>4187</v>
      </c>
      <c r="B698" s="9">
        <v>3959</v>
      </c>
      <c r="C698" s="9" t="s">
        <v>4188</v>
      </c>
      <c r="D698" s="9" t="s">
        <v>4189</v>
      </c>
      <c r="E698" s="10">
        <v>4004.61</v>
      </c>
      <c r="F698" s="10">
        <v>8752829.0123960506</v>
      </c>
      <c r="G698" s="18">
        <v>11425288.334097825</v>
      </c>
      <c r="H698" s="19">
        <v>-0.23390738540278636</v>
      </c>
      <c r="I698" s="20">
        <v>-2672459.3217017744</v>
      </c>
      <c r="J698" s="10">
        <v>2185.6882473938899</v>
      </c>
      <c r="K698" s="20">
        <v>2853.0339618833855</v>
      </c>
      <c r="L698" s="21" t="s">
        <v>13</v>
      </c>
      <c r="M698" s="21" t="s">
        <v>297</v>
      </c>
    </row>
    <row r="699" spans="1:13" x14ac:dyDescent="0.2">
      <c r="A699" s="4" t="s">
        <v>4190</v>
      </c>
      <c r="B699" s="9">
        <v>3960</v>
      </c>
      <c r="C699" s="9" t="s">
        <v>4191</v>
      </c>
      <c r="D699" s="9" t="s">
        <v>4192</v>
      </c>
      <c r="E699" s="10">
        <v>453.28</v>
      </c>
      <c r="F699" s="10">
        <v>1289603.82521662</v>
      </c>
      <c r="G699" s="18">
        <v>1819797.5378381168</v>
      </c>
      <c r="H699" s="19">
        <v>-0.29134763708459394</v>
      </c>
      <c r="I699" s="20">
        <v>-530193.71262149676</v>
      </c>
      <c r="J699" s="10">
        <v>2845.0490319815999</v>
      </c>
      <c r="K699" s="20">
        <v>4014.731596007141</v>
      </c>
      <c r="L699" s="21" t="s">
        <v>88</v>
      </c>
      <c r="M699" s="21" t="s">
        <v>206</v>
      </c>
    </row>
    <row r="700" spans="1:13" x14ac:dyDescent="0.2">
      <c r="A700" s="4" t="s">
        <v>4193</v>
      </c>
      <c r="B700" s="9">
        <v>3961</v>
      </c>
      <c r="C700" s="9" t="s">
        <v>4194</v>
      </c>
      <c r="D700" s="9" t="s">
        <v>4195</v>
      </c>
      <c r="E700" s="10">
        <v>1941.93</v>
      </c>
      <c r="F700" s="10">
        <v>738886.39193794003</v>
      </c>
      <c r="G700" s="18">
        <v>780038.41844528762</v>
      </c>
      <c r="H700" s="19">
        <v>-5.2756409856539781E-2</v>
      </c>
      <c r="I700" s="20">
        <v>-41152.026507347589</v>
      </c>
      <c r="J700" s="10">
        <v>380.490744742571</v>
      </c>
      <c r="K700" s="20">
        <v>401.6820474709632</v>
      </c>
      <c r="L700" s="21" t="s">
        <v>27</v>
      </c>
      <c r="M700" s="21" t="s">
        <v>297</v>
      </c>
    </row>
    <row r="701" spans="1:13" x14ac:dyDescent="0.2">
      <c r="A701" s="4" t="s">
        <v>4211</v>
      </c>
      <c r="B701" s="9">
        <v>3967</v>
      </c>
      <c r="C701" s="9" t="s">
        <v>4212</v>
      </c>
      <c r="D701" s="9" t="s">
        <v>4213</v>
      </c>
      <c r="E701" s="10">
        <v>1689.06</v>
      </c>
      <c r="F701" s="10">
        <v>1892658.17781951</v>
      </c>
      <c r="G701" s="18">
        <v>1912864.6930367118</v>
      </c>
      <c r="H701" s="19">
        <v>-1.0563483810831904E-2</v>
      </c>
      <c r="I701" s="20">
        <v>-20206.515217201784</v>
      </c>
      <c r="J701" s="10">
        <v>1120.5393401178801</v>
      </c>
      <c r="K701" s="20">
        <v>1132.5025120698565</v>
      </c>
      <c r="L701" s="21" t="s">
        <v>27</v>
      </c>
      <c r="M701" s="21" t="s">
        <v>14</v>
      </c>
    </row>
    <row r="702" spans="1:13" x14ac:dyDescent="0.2">
      <c r="A702" s="4" t="s">
        <v>4214</v>
      </c>
      <c r="B702" s="9">
        <v>3968</v>
      </c>
      <c r="C702" s="9" t="s">
        <v>4215</v>
      </c>
      <c r="D702" s="9" t="s">
        <v>4216</v>
      </c>
      <c r="E702" s="10">
        <v>2126.86</v>
      </c>
      <c r="F702" s="10">
        <v>3484526.8228564002</v>
      </c>
      <c r="G702" s="18">
        <v>4379281.724214484</v>
      </c>
      <c r="H702" s="19">
        <v>-0.20431544662009202</v>
      </c>
      <c r="I702" s="20">
        <v>-894754.90135808382</v>
      </c>
      <c r="J702" s="10">
        <v>1638.3432961532001</v>
      </c>
      <c r="K702" s="20">
        <v>2059.0361961833332</v>
      </c>
      <c r="L702" s="21" t="s">
        <v>27</v>
      </c>
      <c r="M702" s="21" t="s">
        <v>14</v>
      </c>
    </row>
    <row r="703" spans="1:13" x14ac:dyDescent="0.2">
      <c r="A703" s="4" t="s">
        <v>4217</v>
      </c>
      <c r="B703" s="9">
        <v>3969</v>
      </c>
      <c r="C703" s="9" t="s">
        <v>4218</v>
      </c>
      <c r="D703" s="9" t="s">
        <v>4219</v>
      </c>
      <c r="E703" s="10">
        <v>1083.0999999999999</v>
      </c>
      <c r="F703" s="10">
        <v>2608684.1348067299</v>
      </c>
      <c r="G703" s="18">
        <v>3681668.2184205856</v>
      </c>
      <c r="H703" s="19">
        <v>-0.29143964636611369</v>
      </c>
      <c r="I703" s="20">
        <v>-1072984.0836138558</v>
      </c>
      <c r="J703" s="10">
        <v>2408.5348857969998</v>
      </c>
      <c r="K703" s="20">
        <v>3399.1951051801179</v>
      </c>
      <c r="L703" s="21" t="s">
        <v>27</v>
      </c>
      <c r="M703" s="21" t="s">
        <v>71</v>
      </c>
    </row>
    <row r="704" spans="1:13" x14ac:dyDescent="0.2">
      <c r="A704" s="4" t="s">
        <v>4220</v>
      </c>
      <c r="B704" s="9">
        <v>3970</v>
      </c>
      <c r="C704" s="9" t="s">
        <v>4221</v>
      </c>
      <c r="D704" s="9" t="s">
        <v>4222</v>
      </c>
      <c r="E704" s="10">
        <v>572.24</v>
      </c>
      <c r="F704" s="10">
        <v>2046691.9215081199</v>
      </c>
      <c r="G704" s="18">
        <v>2999898.1063948586</v>
      </c>
      <c r="H704" s="19">
        <v>-0.31774618706375252</v>
      </c>
      <c r="I704" s="20">
        <v>-953206.18488673866</v>
      </c>
      <c r="J704" s="10">
        <v>3576.6320451351198</v>
      </c>
      <c r="K704" s="20">
        <v>5242.3775101266228</v>
      </c>
      <c r="L704" s="21" t="s">
        <v>88</v>
      </c>
      <c r="M704" s="21" t="s">
        <v>206</v>
      </c>
    </row>
    <row r="705" spans="1:13" x14ac:dyDescent="0.2">
      <c r="A705" s="4" t="s">
        <v>4223</v>
      </c>
      <c r="B705" s="9">
        <v>3971</v>
      </c>
      <c r="C705" s="9" t="s">
        <v>4224</v>
      </c>
      <c r="D705" s="9" t="s">
        <v>4225</v>
      </c>
      <c r="E705" s="10">
        <v>1720.87</v>
      </c>
      <c r="F705" s="10">
        <v>654619.77223263006</v>
      </c>
      <c r="G705" s="18">
        <v>645049.42965474096</v>
      </c>
      <c r="H705" s="19">
        <v>1.4836603425896679E-2</v>
      </c>
      <c r="I705" s="20">
        <v>9570.342577889096</v>
      </c>
      <c r="J705" s="10">
        <v>380.40047896275098</v>
      </c>
      <c r="K705" s="20">
        <v>374.83913930438734</v>
      </c>
      <c r="L705" s="21" t="s">
        <v>27</v>
      </c>
      <c r="M705" s="21" t="s">
        <v>43</v>
      </c>
    </row>
    <row r="706" spans="1:13" x14ac:dyDescent="0.2">
      <c r="A706" s="4" t="s">
        <v>4226</v>
      </c>
      <c r="B706" s="9">
        <v>3972</v>
      </c>
      <c r="C706" s="9" t="s">
        <v>4227</v>
      </c>
      <c r="D706" s="9" t="s">
        <v>4228</v>
      </c>
      <c r="E706" s="10">
        <v>201.06</v>
      </c>
      <c r="F706" s="10">
        <v>65114.254606319999</v>
      </c>
      <c r="G706" s="18">
        <v>69332.293802779095</v>
      </c>
      <c r="H706" s="19">
        <v>-6.0838015953396045E-2</v>
      </c>
      <c r="I706" s="20">
        <v>-4218.0391964590963</v>
      </c>
      <c r="J706" s="10">
        <v>323.85484236705503</v>
      </c>
      <c r="K706" s="20">
        <v>344.83384961095743</v>
      </c>
      <c r="L706" s="21" t="s">
        <v>88</v>
      </c>
      <c r="M706" s="21" t="s">
        <v>89</v>
      </c>
    </row>
    <row r="707" spans="1:13" x14ac:dyDescent="0.2">
      <c r="A707" s="4" t="s">
        <v>4250</v>
      </c>
      <c r="B707" s="9">
        <v>3982</v>
      </c>
      <c r="C707" s="9" t="s">
        <v>4251</v>
      </c>
      <c r="D707" s="9" t="s">
        <v>4252</v>
      </c>
      <c r="E707" s="10">
        <v>3351.82</v>
      </c>
      <c r="F707" s="10">
        <v>1068970.5057768</v>
      </c>
      <c r="G707" s="18">
        <v>1566998.3535195224</v>
      </c>
      <c r="H707" s="19">
        <v>-0.31782282771652987</v>
      </c>
      <c r="I707" s="20">
        <v>-498027.84774272237</v>
      </c>
      <c r="J707" s="10">
        <v>318.92240805795097</v>
      </c>
      <c r="K707" s="20">
        <v>467.50671382100541</v>
      </c>
      <c r="L707" s="21" t="s">
        <v>27</v>
      </c>
      <c r="M707" s="21" t="s">
        <v>206</v>
      </c>
    </row>
    <row r="708" spans="1:13" x14ac:dyDescent="0.2">
      <c r="A708" s="4" t="s">
        <v>4253</v>
      </c>
      <c r="B708" s="9">
        <v>4112</v>
      </c>
      <c r="C708" s="9" t="s">
        <v>4254</v>
      </c>
      <c r="D708" s="9" t="s">
        <v>4255</v>
      </c>
      <c r="E708" s="10">
        <v>3356.03</v>
      </c>
      <c r="F708" s="10">
        <v>12521144.8249372</v>
      </c>
      <c r="G708" s="18">
        <v>12634085.887268389</v>
      </c>
      <c r="H708" s="19">
        <v>-8.939393268251274E-3</v>
      </c>
      <c r="I708" s="20">
        <v>-112941.06233118847</v>
      </c>
      <c r="J708" s="10">
        <v>3730.93948055805</v>
      </c>
      <c r="K708" s="20">
        <v>3764.5926547940239</v>
      </c>
      <c r="L708" s="21" t="s">
        <v>27</v>
      </c>
      <c r="M708" s="21" t="s">
        <v>14</v>
      </c>
    </row>
    <row r="709" spans="1:13" x14ac:dyDescent="0.2">
      <c r="A709" s="4" t="s">
        <v>4256</v>
      </c>
      <c r="B709" s="9">
        <v>4113</v>
      </c>
      <c r="C709" s="9" t="s">
        <v>4257</v>
      </c>
      <c r="D709" s="9" t="s">
        <v>4258</v>
      </c>
      <c r="E709" s="10">
        <v>2852.58</v>
      </c>
      <c r="F709" s="10">
        <v>14790980.392653599</v>
      </c>
      <c r="G709" s="18">
        <v>14472959.51031233</v>
      </c>
      <c r="H709" s="19">
        <v>2.1973452085915737E-2</v>
      </c>
      <c r="I709" s="20">
        <v>318020.8823412694</v>
      </c>
      <c r="J709" s="10">
        <v>5185.1237801055804</v>
      </c>
      <c r="K709" s="20">
        <v>5073.6384291807171</v>
      </c>
      <c r="L709" s="21" t="s">
        <v>13</v>
      </c>
      <c r="M709" s="21" t="s">
        <v>14</v>
      </c>
    </row>
    <row r="710" spans="1:13" x14ac:dyDescent="0.2">
      <c r="A710" s="4" t="s">
        <v>4259</v>
      </c>
      <c r="B710" s="9">
        <v>4114</v>
      </c>
      <c r="C710" s="9" t="s">
        <v>4260</v>
      </c>
      <c r="D710" s="9" t="s">
        <v>4261</v>
      </c>
      <c r="E710" s="10">
        <v>1622.81</v>
      </c>
      <c r="F710" s="10">
        <v>11830035.8130937</v>
      </c>
      <c r="G710" s="18">
        <v>10332596.588694427</v>
      </c>
      <c r="H710" s="19">
        <v>0.14492380608740341</v>
      </c>
      <c r="I710" s="20">
        <v>1497439.2243992724</v>
      </c>
      <c r="J710" s="10">
        <v>7289.8465088912099</v>
      </c>
      <c r="K710" s="20">
        <v>6367.1018718731257</v>
      </c>
      <c r="L710" s="21" t="s">
        <v>13</v>
      </c>
      <c r="M710" s="21" t="s">
        <v>14</v>
      </c>
    </row>
    <row r="711" spans="1:13" x14ac:dyDescent="0.2">
      <c r="A711" s="4" t="s">
        <v>4262</v>
      </c>
      <c r="B711" s="9">
        <v>4115</v>
      </c>
      <c r="C711" s="9" t="s">
        <v>4263</v>
      </c>
      <c r="D711" s="9" t="s">
        <v>4264</v>
      </c>
      <c r="E711" s="10">
        <v>933.44</v>
      </c>
      <c r="F711" s="10">
        <v>8970843.6251503993</v>
      </c>
      <c r="G711" s="18">
        <v>8638727.0257546175</v>
      </c>
      <c r="H711" s="19">
        <v>3.8445085532352638E-2</v>
      </c>
      <c r="I711" s="20">
        <v>332116.59939578176</v>
      </c>
      <c r="J711" s="10">
        <v>9610.5198246811797</v>
      </c>
      <c r="K711" s="20">
        <v>9254.721273734378</v>
      </c>
      <c r="L711" s="21" t="s">
        <v>27</v>
      </c>
      <c r="M711" s="21" t="s">
        <v>14</v>
      </c>
    </row>
    <row r="712" spans="1:13" x14ac:dyDescent="0.2">
      <c r="A712" s="4" t="s">
        <v>4265</v>
      </c>
      <c r="B712" s="9">
        <v>4116</v>
      </c>
      <c r="C712" s="9" t="s">
        <v>4266</v>
      </c>
      <c r="D712" s="9" t="s">
        <v>4267</v>
      </c>
      <c r="E712" s="10">
        <v>1975.98</v>
      </c>
      <c r="F712" s="10">
        <v>4648156.2603012202</v>
      </c>
      <c r="G712" s="18">
        <v>4748191.5530324681</v>
      </c>
      <c r="H712" s="19">
        <v>-2.1068082787720713E-2</v>
      </c>
      <c r="I712" s="20">
        <v>-100035.29273124784</v>
      </c>
      <c r="J712" s="10">
        <v>2352.3296087517201</v>
      </c>
      <c r="K712" s="20">
        <v>2402.9552693005335</v>
      </c>
      <c r="L712" s="21" t="s">
        <v>13</v>
      </c>
      <c r="M712" s="21" t="s">
        <v>206</v>
      </c>
    </row>
    <row r="713" spans="1:13" x14ac:dyDescent="0.2">
      <c r="A713" s="4" t="s">
        <v>4268</v>
      </c>
      <c r="B713" s="9">
        <v>4117</v>
      </c>
      <c r="C713" s="9" t="s">
        <v>4269</v>
      </c>
      <c r="D713" s="9" t="s">
        <v>4270</v>
      </c>
      <c r="E713" s="10">
        <v>723.97</v>
      </c>
      <c r="F713" s="10">
        <v>2507764.2509032101</v>
      </c>
      <c r="G713" s="18">
        <v>2600974.8158493475</v>
      </c>
      <c r="H713" s="19">
        <v>-3.5836781032307106E-2</v>
      </c>
      <c r="I713" s="20">
        <v>-93210.564946137369</v>
      </c>
      <c r="J713" s="10">
        <v>3463.9063095200199</v>
      </c>
      <c r="K713" s="20">
        <v>3592.6555186669989</v>
      </c>
      <c r="L713" s="21" t="s">
        <v>27</v>
      </c>
      <c r="M713" s="21" t="s">
        <v>14</v>
      </c>
    </row>
    <row r="714" spans="1:13" x14ac:dyDescent="0.2">
      <c r="A714" s="4" t="s">
        <v>4277</v>
      </c>
      <c r="B714" s="9">
        <v>4120</v>
      </c>
      <c r="C714" s="9" t="s">
        <v>4278</v>
      </c>
      <c r="D714" s="9" t="s">
        <v>4279</v>
      </c>
      <c r="E714" s="10">
        <v>1270.3800000000001</v>
      </c>
      <c r="F714" s="10">
        <v>1623512.3889027799</v>
      </c>
      <c r="G714" s="18">
        <v>1794255.6269731331</v>
      </c>
      <c r="H714" s="19">
        <v>-9.5161043668224504E-2</v>
      </c>
      <c r="I714" s="20">
        <v>-170743.23807035317</v>
      </c>
      <c r="J714" s="10">
        <v>1277.9738258653199</v>
      </c>
      <c r="K714" s="20">
        <v>1412.377105254438</v>
      </c>
      <c r="L714" s="21" t="s">
        <v>27</v>
      </c>
      <c r="M714" s="21" t="s">
        <v>14</v>
      </c>
    </row>
    <row r="715" spans="1:13" x14ac:dyDescent="0.2">
      <c r="A715" s="4" t="s">
        <v>4280</v>
      </c>
      <c r="B715" s="9">
        <v>4121</v>
      </c>
      <c r="C715" s="9" t="s">
        <v>4281</v>
      </c>
      <c r="D715" s="9" t="s">
        <v>4282</v>
      </c>
      <c r="E715" s="10">
        <v>343.19</v>
      </c>
      <c r="F715" s="10">
        <v>961546.18181444996</v>
      </c>
      <c r="G715" s="18">
        <v>969850.46135864093</v>
      </c>
      <c r="H715" s="19">
        <v>-8.5624329471976797E-3</v>
      </c>
      <c r="I715" s="20">
        <v>-8304.2795441909693</v>
      </c>
      <c r="J715" s="10">
        <v>2801.7896261967098</v>
      </c>
      <c r="K715" s="20">
        <v>2825.9869499654446</v>
      </c>
      <c r="L715" s="21" t="s">
        <v>27</v>
      </c>
      <c r="M715" s="21" t="s">
        <v>89</v>
      </c>
    </row>
    <row r="716" spans="1:13" x14ac:dyDescent="0.2">
      <c r="A716" s="4" t="s">
        <v>4289</v>
      </c>
      <c r="B716" s="9">
        <v>4124</v>
      </c>
      <c r="C716" s="9" t="s">
        <v>4290</v>
      </c>
      <c r="D716" s="9" t="s">
        <v>4291</v>
      </c>
      <c r="E716" s="10">
        <v>736.19</v>
      </c>
      <c r="F716" s="10">
        <v>929411.33666150004</v>
      </c>
      <c r="G716" s="18">
        <v>684695.21875903849</v>
      </c>
      <c r="H716" s="19">
        <v>0.35740883125486939</v>
      </c>
      <c r="I716" s="20">
        <v>244716.11790246156</v>
      </c>
      <c r="J716" s="10">
        <v>1262.4612350908101</v>
      </c>
      <c r="K716" s="20">
        <v>930.05232176345567</v>
      </c>
      <c r="L716" s="21" t="s">
        <v>88</v>
      </c>
      <c r="M716" s="21" t="s">
        <v>43</v>
      </c>
    </row>
    <row r="717" spans="1:13" x14ac:dyDescent="0.2">
      <c r="A717" s="4" t="s">
        <v>4298</v>
      </c>
      <c r="B717" s="9">
        <v>4134</v>
      </c>
      <c r="C717" s="9" t="s">
        <v>4299</v>
      </c>
      <c r="D717" s="9" t="s">
        <v>4300</v>
      </c>
      <c r="E717" s="10">
        <v>835.32</v>
      </c>
      <c r="F717" s="10">
        <v>463481.5018953</v>
      </c>
      <c r="G717" s="18">
        <v>752252.13031427399</v>
      </c>
      <c r="H717" s="19">
        <v>-0.38387478982390161</v>
      </c>
      <c r="I717" s="20">
        <v>-288770.628418974</v>
      </c>
      <c r="J717" s="10">
        <v>554.85502788787505</v>
      </c>
      <c r="K717" s="20">
        <v>900.5556317510343</v>
      </c>
      <c r="L717" s="21" t="s">
        <v>27</v>
      </c>
      <c r="M717" s="21" t="s">
        <v>14</v>
      </c>
    </row>
    <row r="718" spans="1:13" x14ac:dyDescent="0.2">
      <c r="A718" s="4" t="s">
        <v>4304</v>
      </c>
      <c r="B718" s="9">
        <v>4138</v>
      </c>
      <c r="C718" s="9" t="s">
        <v>4305</v>
      </c>
      <c r="D718" s="9" t="s">
        <v>4306</v>
      </c>
      <c r="E718" s="10">
        <v>1484.83</v>
      </c>
      <c r="F718" s="10">
        <v>798570.32906925003</v>
      </c>
      <c r="G718" s="18">
        <v>711973.9147003378</v>
      </c>
      <c r="H718" s="19">
        <v>0.12162863355093448</v>
      </c>
      <c r="I718" s="20">
        <v>86596.414368912228</v>
      </c>
      <c r="J718" s="10">
        <v>537.81936589996803</v>
      </c>
      <c r="K718" s="20">
        <v>479.49860569919645</v>
      </c>
      <c r="L718" s="21" t="s">
        <v>88</v>
      </c>
      <c r="M718" s="21" t="s">
        <v>14</v>
      </c>
    </row>
    <row r="719" spans="1:13" x14ac:dyDescent="0.2">
      <c r="A719" s="4" t="s">
        <v>4319</v>
      </c>
      <c r="B719" s="9">
        <v>4143</v>
      </c>
      <c r="C719" s="9" t="s">
        <v>4320</v>
      </c>
      <c r="D719" s="9" t="s">
        <v>4321</v>
      </c>
      <c r="E719" s="10">
        <v>538.57000000000005</v>
      </c>
      <c r="F719" s="10">
        <v>501860.21502845001</v>
      </c>
      <c r="G719" s="18">
        <v>298504.75392119883</v>
      </c>
      <c r="H719" s="19">
        <v>0.68124697659231959</v>
      </c>
      <c r="I719" s="20">
        <v>203355.46110725118</v>
      </c>
      <c r="J719" s="10">
        <v>931.83841474357996</v>
      </c>
      <c r="K719" s="20">
        <v>554.25432891026014</v>
      </c>
      <c r="L719" s="21" t="s">
        <v>88</v>
      </c>
      <c r="M719" s="21" t="s">
        <v>297</v>
      </c>
    </row>
    <row r="720" spans="1:13" x14ac:dyDescent="0.2">
      <c r="A720" s="4" t="s">
        <v>4324</v>
      </c>
      <c r="B720" s="9">
        <v>4153</v>
      </c>
      <c r="C720" s="9" t="s">
        <v>4325</v>
      </c>
      <c r="D720" s="9" t="s">
        <v>4326</v>
      </c>
      <c r="E720" s="10">
        <v>828</v>
      </c>
      <c r="F720" s="10">
        <v>1180850.3055249599</v>
      </c>
      <c r="G720" s="18">
        <v>1378057.4579651305</v>
      </c>
      <c r="H720" s="19">
        <v>-0.14310517409874055</v>
      </c>
      <c r="I720" s="20">
        <v>-197207.15244017052</v>
      </c>
      <c r="J720" s="10">
        <v>1426.1477119866699</v>
      </c>
      <c r="K720" s="20">
        <v>1664.3206014071625</v>
      </c>
      <c r="L720" s="21" t="s">
        <v>27</v>
      </c>
      <c r="M720" s="21" t="s">
        <v>297</v>
      </c>
    </row>
    <row r="721" spans="1:13" x14ac:dyDescent="0.2">
      <c r="A721" s="4" t="s">
        <v>4333</v>
      </c>
      <c r="B721" s="9">
        <v>4158</v>
      </c>
      <c r="C721" s="9" t="s">
        <v>4334</v>
      </c>
      <c r="D721" s="9" t="s">
        <v>4335</v>
      </c>
      <c r="E721" s="10">
        <v>29481.06</v>
      </c>
      <c r="F721" s="10">
        <v>25738463.1005239</v>
      </c>
      <c r="G721" s="18">
        <v>30127024.771613095</v>
      </c>
      <c r="H721" s="19">
        <v>-0.145668604993621</v>
      </c>
      <c r="I721" s="20">
        <v>-4388561.6710891947</v>
      </c>
      <c r="J721" s="10">
        <v>873.05080280437505</v>
      </c>
      <c r="K721" s="20">
        <v>1021.9111786215656</v>
      </c>
      <c r="L721" s="21" t="s">
        <v>13</v>
      </c>
      <c r="M721" s="21" t="s">
        <v>14</v>
      </c>
    </row>
    <row r="722" spans="1:13" x14ac:dyDescent="0.2">
      <c r="A722" s="4" t="s">
        <v>4336</v>
      </c>
      <c r="B722" s="9">
        <v>4159</v>
      </c>
      <c r="C722" s="9" t="s">
        <v>4337</v>
      </c>
      <c r="D722" s="9" t="s">
        <v>4338</v>
      </c>
      <c r="E722" s="10">
        <v>2367.39</v>
      </c>
      <c r="F722" s="10">
        <v>4031330.1355968001</v>
      </c>
      <c r="G722" s="18">
        <v>4370304.9838948948</v>
      </c>
      <c r="H722" s="19">
        <v>-7.7563202007015483E-2</v>
      </c>
      <c r="I722" s="20">
        <v>-338974.8482980947</v>
      </c>
      <c r="J722" s="10">
        <v>1702.8584794211299</v>
      </c>
      <c r="K722" s="20">
        <v>1846.0435263707691</v>
      </c>
      <c r="L722" s="21" t="s">
        <v>13</v>
      </c>
      <c r="M722" s="21" t="s">
        <v>43</v>
      </c>
    </row>
    <row r="723" spans="1:13" x14ac:dyDescent="0.2">
      <c r="A723" s="4" t="s">
        <v>4339</v>
      </c>
      <c r="B723" s="9">
        <v>4160</v>
      </c>
      <c r="C723" s="9" t="s">
        <v>4340</v>
      </c>
      <c r="D723" s="9" t="s">
        <v>4341</v>
      </c>
      <c r="E723" s="10">
        <v>606.07000000000005</v>
      </c>
      <c r="F723" s="10">
        <v>1653390.5246814799</v>
      </c>
      <c r="G723" s="18">
        <v>1717531.1228707896</v>
      </c>
      <c r="H723" s="19">
        <v>-3.73446497331004E-2</v>
      </c>
      <c r="I723" s="20">
        <v>-64140.598189309705</v>
      </c>
      <c r="J723" s="10">
        <v>2728.0520809171899</v>
      </c>
      <c r="K723" s="20">
        <v>2833.8824275591755</v>
      </c>
      <c r="L723" s="21" t="s">
        <v>27</v>
      </c>
      <c r="M723" s="21" t="s">
        <v>71</v>
      </c>
    </row>
    <row r="724" spans="1:13" x14ac:dyDescent="0.2">
      <c r="A724" s="4" t="s">
        <v>4342</v>
      </c>
      <c r="B724" s="9">
        <v>4161</v>
      </c>
      <c r="C724" s="9" t="s">
        <v>4343</v>
      </c>
      <c r="D724" s="9" t="s">
        <v>4344</v>
      </c>
      <c r="E724" s="10">
        <v>290.98</v>
      </c>
      <c r="F724" s="10">
        <v>1121511.8792594001</v>
      </c>
      <c r="G724" s="18">
        <v>1032883.4241136628</v>
      </c>
      <c r="H724" s="19">
        <v>8.580683267503339E-2</v>
      </c>
      <c r="I724" s="20">
        <v>88628.455145737273</v>
      </c>
      <c r="J724" s="10">
        <v>3854.25760966183</v>
      </c>
      <c r="K724" s="20">
        <v>3549.6715379533393</v>
      </c>
      <c r="L724" s="21" t="s">
        <v>27</v>
      </c>
      <c r="M724" s="21" t="s">
        <v>84</v>
      </c>
    </row>
    <row r="725" spans="1:13" x14ac:dyDescent="0.2">
      <c r="A725" s="4" t="s">
        <v>4345</v>
      </c>
      <c r="B725" s="9">
        <v>4162</v>
      </c>
      <c r="C725" s="9" t="s">
        <v>4346</v>
      </c>
      <c r="D725" s="9" t="s">
        <v>4347</v>
      </c>
      <c r="E725" s="10">
        <v>24236.38</v>
      </c>
      <c r="F725" s="10">
        <v>20894983.103667401</v>
      </c>
      <c r="G725" s="18">
        <v>19251622.832925577</v>
      </c>
      <c r="H725" s="19">
        <v>8.5362168426197968E-2</v>
      </c>
      <c r="I725" s="20">
        <v>1643360.2707418241</v>
      </c>
      <c r="J725" s="10">
        <v>862.13300433758695</v>
      </c>
      <c r="K725" s="20">
        <v>794.32748755901559</v>
      </c>
      <c r="L725" s="21" t="s">
        <v>13</v>
      </c>
      <c r="M725" s="21" t="s">
        <v>71</v>
      </c>
    </row>
    <row r="726" spans="1:13" x14ac:dyDescent="0.2">
      <c r="A726" s="4" t="s">
        <v>4348</v>
      </c>
      <c r="B726" s="9">
        <v>4163</v>
      </c>
      <c r="C726" s="9" t="s">
        <v>4349</v>
      </c>
      <c r="D726" s="9" t="s">
        <v>4350</v>
      </c>
      <c r="E726" s="10">
        <v>299.39999999999998</v>
      </c>
      <c r="F726" s="10">
        <v>270632.13884099998</v>
      </c>
      <c r="G726" s="18">
        <v>191075.73141557985</v>
      </c>
      <c r="H726" s="19">
        <v>0.41636060653034412</v>
      </c>
      <c r="I726" s="20">
        <v>79556.407425420126</v>
      </c>
      <c r="J726" s="10">
        <v>903.91495938877699</v>
      </c>
      <c r="K726" s="20">
        <v>638.1954957100196</v>
      </c>
      <c r="L726" s="21" t="s">
        <v>27</v>
      </c>
      <c r="M726" s="21" t="s">
        <v>206</v>
      </c>
    </row>
    <row r="727" spans="1:13" x14ac:dyDescent="0.2">
      <c r="A727" s="4" t="s">
        <v>4351</v>
      </c>
      <c r="B727" s="9">
        <v>4167</v>
      </c>
      <c r="C727" s="9" t="s">
        <v>4352</v>
      </c>
      <c r="D727" s="9" t="s">
        <v>4353</v>
      </c>
      <c r="E727" s="10">
        <v>2212.1999999999998</v>
      </c>
      <c r="F727" s="10">
        <v>1971647.0420202001</v>
      </c>
      <c r="G727" s="18">
        <v>876618.26311672921</v>
      </c>
      <c r="H727" s="19">
        <v>1.2491512269094243</v>
      </c>
      <c r="I727" s="20">
        <v>1095028.7789034708</v>
      </c>
      <c r="J727" s="10">
        <v>891.26075491375104</v>
      </c>
      <c r="K727" s="20">
        <v>396.26537524488259</v>
      </c>
      <c r="L727" s="21" t="s">
        <v>27</v>
      </c>
      <c r="M727" s="21" t="s">
        <v>43</v>
      </c>
    </row>
    <row r="728" spans="1:13" x14ac:dyDescent="0.2">
      <c r="A728" s="4" t="s">
        <v>4354</v>
      </c>
      <c r="B728" s="9">
        <v>4168</v>
      </c>
      <c r="C728" s="9" t="s">
        <v>4355</v>
      </c>
      <c r="D728" s="9" t="s">
        <v>4356</v>
      </c>
      <c r="E728" s="10">
        <v>31476.36</v>
      </c>
      <c r="F728" s="10">
        <v>28385211.070006698</v>
      </c>
      <c r="G728" s="18">
        <v>31755318.853010599</v>
      </c>
      <c r="H728" s="19">
        <v>-0.10612734825946749</v>
      </c>
      <c r="I728" s="20">
        <v>-3370107.7830039002</v>
      </c>
      <c r="J728" s="10">
        <v>901.79458711257303</v>
      </c>
      <c r="K728" s="20">
        <v>1008.8624876895104</v>
      </c>
      <c r="L728" s="21" t="s">
        <v>13</v>
      </c>
      <c r="M728" s="21" t="s">
        <v>14</v>
      </c>
    </row>
    <row r="729" spans="1:13" x14ac:dyDescent="0.2">
      <c r="A729" s="4" t="s">
        <v>4357</v>
      </c>
      <c r="B729" s="9">
        <v>4169</v>
      </c>
      <c r="C729" s="9" t="s">
        <v>4358</v>
      </c>
      <c r="D729" s="9" t="s">
        <v>4359</v>
      </c>
      <c r="E729" s="10">
        <v>9947.82</v>
      </c>
      <c r="F729" s="10">
        <v>16994096.3755381</v>
      </c>
      <c r="G729" s="18">
        <v>18331787.786243699</v>
      </c>
      <c r="H729" s="19">
        <v>-7.2971137692819335E-2</v>
      </c>
      <c r="I729" s="20">
        <v>-1337691.4107055999</v>
      </c>
      <c r="J729" s="10">
        <v>1708.32367046631</v>
      </c>
      <c r="K729" s="20">
        <v>1842.7944802221693</v>
      </c>
      <c r="L729" s="21" t="s">
        <v>13</v>
      </c>
      <c r="M729" s="21" t="s">
        <v>14</v>
      </c>
    </row>
    <row r="730" spans="1:13" x14ac:dyDescent="0.2">
      <c r="A730" s="4" t="s">
        <v>4360</v>
      </c>
      <c r="B730" s="9">
        <v>4170</v>
      </c>
      <c r="C730" s="9" t="s">
        <v>4361</v>
      </c>
      <c r="D730" s="9" t="s">
        <v>4362</v>
      </c>
      <c r="E730" s="10">
        <v>3913.47</v>
      </c>
      <c r="F730" s="10">
        <v>10985922.498191699</v>
      </c>
      <c r="G730" s="18">
        <v>11606496.850181395</v>
      </c>
      <c r="H730" s="19">
        <v>-5.346784305377774E-2</v>
      </c>
      <c r="I730" s="20">
        <v>-620574.3519896958</v>
      </c>
      <c r="J730" s="10">
        <v>2807.20754169362</v>
      </c>
      <c r="K730" s="20">
        <v>2965.7814804205464</v>
      </c>
      <c r="L730" s="21" t="s">
        <v>13</v>
      </c>
      <c r="M730" s="21" t="s">
        <v>14</v>
      </c>
    </row>
    <row r="731" spans="1:13" x14ac:dyDescent="0.2">
      <c r="A731" s="4" t="s">
        <v>4363</v>
      </c>
      <c r="B731" s="9">
        <v>4171</v>
      </c>
      <c r="C731" s="9" t="s">
        <v>4364</v>
      </c>
      <c r="D731" s="9" t="s">
        <v>4365</v>
      </c>
      <c r="E731" s="10">
        <v>1774.69</v>
      </c>
      <c r="F731" s="10">
        <v>7438865.1633062996</v>
      </c>
      <c r="G731" s="18">
        <v>8691046.487674091</v>
      </c>
      <c r="H731" s="19">
        <v>-0.14407716333627732</v>
      </c>
      <c r="I731" s="20">
        <v>-1252181.3243677914</v>
      </c>
      <c r="J731" s="10">
        <v>4191.6420125803897</v>
      </c>
      <c r="K731" s="20">
        <v>4897.2195074486763</v>
      </c>
      <c r="L731" s="21" t="s">
        <v>13</v>
      </c>
      <c r="M731" s="21" t="s">
        <v>14</v>
      </c>
    </row>
    <row r="732" spans="1:13" x14ac:dyDescent="0.2">
      <c r="A732" s="4" t="s">
        <v>4366</v>
      </c>
      <c r="B732" s="9">
        <v>4172</v>
      </c>
      <c r="C732" s="9" t="s">
        <v>4367</v>
      </c>
      <c r="D732" s="9" t="s">
        <v>4368</v>
      </c>
      <c r="E732" s="10">
        <v>13301.48</v>
      </c>
      <c r="F732" s="10">
        <v>11866177.412673</v>
      </c>
      <c r="G732" s="18">
        <v>7449554.3775446443</v>
      </c>
      <c r="H732" s="19">
        <v>0.59287076934983851</v>
      </c>
      <c r="I732" s="20">
        <v>4416623.035128356</v>
      </c>
      <c r="J732" s="10">
        <v>892.09451975817694</v>
      </c>
      <c r="K732" s="20">
        <v>560.05454863253146</v>
      </c>
      <c r="L732" s="21" t="s">
        <v>13</v>
      </c>
      <c r="M732" s="21" t="s">
        <v>71</v>
      </c>
    </row>
    <row r="733" spans="1:13" x14ac:dyDescent="0.2">
      <c r="A733" s="4" t="s">
        <v>4384</v>
      </c>
      <c r="B733" s="9">
        <v>4278</v>
      </c>
      <c r="C733" s="9" t="s">
        <v>4385</v>
      </c>
      <c r="D733" s="9" t="s">
        <v>4386</v>
      </c>
      <c r="E733" s="10">
        <v>6091.61</v>
      </c>
      <c r="F733" s="10">
        <v>2397978.3721761</v>
      </c>
      <c r="G733" s="18">
        <v>2402328.8841545261</v>
      </c>
      <c r="H733" s="19">
        <v>-1.8109560298429637E-3</v>
      </c>
      <c r="I733" s="20">
        <v>-4350.5119784260169</v>
      </c>
      <c r="J733" s="10">
        <v>393.65264226963001</v>
      </c>
      <c r="K733" s="20">
        <v>394.36682324615765</v>
      </c>
      <c r="L733" s="21" t="s">
        <v>13</v>
      </c>
      <c r="M733" s="21" t="s">
        <v>14</v>
      </c>
    </row>
    <row r="734" spans="1:13" x14ac:dyDescent="0.2">
      <c r="A734" s="4" t="s">
        <v>4387</v>
      </c>
      <c r="B734" s="9">
        <v>4279</v>
      </c>
      <c r="C734" s="9" t="s">
        <v>4388</v>
      </c>
      <c r="D734" s="9" t="s">
        <v>4389</v>
      </c>
      <c r="E734" s="10">
        <v>691.03</v>
      </c>
      <c r="F734" s="10">
        <v>187618.97538401</v>
      </c>
      <c r="G734" s="18">
        <v>248564.54896461082</v>
      </c>
      <c r="H734" s="19">
        <v>-0.24519012801490903</v>
      </c>
      <c r="I734" s="20">
        <v>-60945.573580600816</v>
      </c>
      <c r="J734" s="10">
        <v>271.50626656441801</v>
      </c>
      <c r="K734" s="20">
        <v>359.7015309966439</v>
      </c>
      <c r="L734" s="21" t="s">
        <v>88</v>
      </c>
      <c r="M734" s="21" t="s">
        <v>297</v>
      </c>
    </row>
    <row r="735" spans="1:13" x14ac:dyDescent="0.2">
      <c r="A735" s="4" t="s">
        <v>4390</v>
      </c>
      <c r="B735" s="9">
        <v>4280</v>
      </c>
      <c r="C735" s="9" t="s">
        <v>4391</v>
      </c>
      <c r="D735" s="9" t="s">
        <v>4392</v>
      </c>
      <c r="E735" s="10">
        <v>3032.53</v>
      </c>
      <c r="F735" s="10">
        <v>1170055.2686067901</v>
      </c>
      <c r="G735" s="18">
        <v>1189369.62613951</v>
      </c>
      <c r="H735" s="19">
        <v>-1.6239154849960823E-2</v>
      </c>
      <c r="I735" s="20">
        <v>-19314.357532719849</v>
      </c>
      <c r="J735" s="10">
        <v>385.83468872749501</v>
      </c>
      <c r="K735" s="20">
        <v>392.20374609303451</v>
      </c>
      <c r="L735" s="21" t="s">
        <v>13</v>
      </c>
      <c r="M735" s="21" t="s">
        <v>71</v>
      </c>
    </row>
    <row r="736" spans="1:13" x14ac:dyDescent="0.2">
      <c r="A736" s="4" t="s">
        <v>4393</v>
      </c>
      <c r="B736" s="9">
        <v>4281</v>
      </c>
      <c r="C736" s="9" t="s">
        <v>4394</v>
      </c>
      <c r="D736" s="9" t="s">
        <v>4395</v>
      </c>
      <c r="E736" s="10">
        <v>1791.62</v>
      </c>
      <c r="F736" s="10">
        <v>455111.76052764</v>
      </c>
      <c r="G736" s="18">
        <v>575324.54654493812</v>
      </c>
      <c r="H736" s="19">
        <v>-0.20894777867418537</v>
      </c>
      <c r="I736" s="20">
        <v>-120212.78601729812</v>
      </c>
      <c r="J736" s="10">
        <v>254.02248274055901</v>
      </c>
      <c r="K736" s="20">
        <v>321.11973886479171</v>
      </c>
      <c r="L736" s="21" t="s">
        <v>27</v>
      </c>
      <c r="M736" s="21" t="s">
        <v>71</v>
      </c>
    </row>
    <row r="737" spans="1:13" x14ac:dyDescent="0.2">
      <c r="A737" s="4" t="s">
        <v>4396</v>
      </c>
      <c r="B737" s="9">
        <v>4282</v>
      </c>
      <c r="C737" s="9" t="s">
        <v>4397</v>
      </c>
      <c r="D737" s="9" t="s">
        <v>4398</v>
      </c>
      <c r="E737" s="10">
        <v>971.15</v>
      </c>
      <c r="F737" s="10">
        <v>532573.47885179997</v>
      </c>
      <c r="G737" s="18">
        <v>597781.82783631934</v>
      </c>
      <c r="H737" s="19">
        <v>-0.10908385960901816</v>
      </c>
      <c r="I737" s="20">
        <v>-65208.348984519369</v>
      </c>
      <c r="J737" s="10">
        <v>548.39466493518</v>
      </c>
      <c r="K737" s="20">
        <v>615.54016149546351</v>
      </c>
      <c r="L737" s="21" t="s">
        <v>88</v>
      </c>
      <c r="M737" s="21" t="s">
        <v>206</v>
      </c>
    </row>
    <row r="738" spans="1:13" x14ac:dyDescent="0.2">
      <c r="A738" s="4" t="s">
        <v>4399</v>
      </c>
      <c r="B738" s="9">
        <v>4283</v>
      </c>
      <c r="C738" s="9" t="s">
        <v>4400</v>
      </c>
      <c r="D738" s="9" t="s">
        <v>4401</v>
      </c>
      <c r="E738" s="10">
        <v>18933.97</v>
      </c>
      <c r="F738" s="10">
        <v>8066108.2400440499</v>
      </c>
      <c r="G738" s="18">
        <v>7278775.7465719143</v>
      </c>
      <c r="H738" s="19">
        <v>0.10816825808144409</v>
      </c>
      <c r="I738" s="20">
        <v>787332.49347213563</v>
      </c>
      <c r="J738" s="10">
        <v>426.012518243351</v>
      </c>
      <c r="K738" s="20">
        <v>384.42945386371235</v>
      </c>
      <c r="L738" s="21" t="s">
        <v>13</v>
      </c>
      <c r="M738" s="21" t="s">
        <v>71</v>
      </c>
    </row>
    <row r="739" spans="1:13" x14ac:dyDescent="0.2">
      <c r="A739" s="4" t="s">
        <v>4402</v>
      </c>
      <c r="B739" s="9">
        <v>4284</v>
      </c>
      <c r="C739" s="9" t="s">
        <v>4403</v>
      </c>
      <c r="D739" s="9" t="s">
        <v>4404</v>
      </c>
      <c r="E739" s="10">
        <v>2820.94</v>
      </c>
      <c r="F739" s="10">
        <v>1153377.43741474</v>
      </c>
      <c r="G739" s="18">
        <v>2127557.0213422896</v>
      </c>
      <c r="H739" s="19">
        <v>-0.45788647455988407</v>
      </c>
      <c r="I739" s="20">
        <v>-974179.58392754965</v>
      </c>
      <c r="J739" s="10">
        <v>408.86280368059602</v>
      </c>
      <c r="K739" s="20">
        <v>754.20144396629826</v>
      </c>
      <c r="L739" s="21" t="s">
        <v>13</v>
      </c>
      <c r="M739" s="21" t="s">
        <v>71</v>
      </c>
    </row>
    <row r="740" spans="1:13" x14ac:dyDescent="0.2">
      <c r="A740" s="4" t="s">
        <v>4405</v>
      </c>
      <c r="B740" s="9">
        <v>4285</v>
      </c>
      <c r="C740" s="9" t="s">
        <v>4406</v>
      </c>
      <c r="D740" s="9" t="s">
        <v>4407</v>
      </c>
      <c r="E740" s="10">
        <v>433.98</v>
      </c>
      <c r="F740" s="10">
        <v>478359.48671827</v>
      </c>
      <c r="G740" s="18">
        <v>567650.45246772806</v>
      </c>
      <c r="H740" s="19">
        <v>-0.15729920651218832</v>
      </c>
      <c r="I740" s="20">
        <v>-89290.965749458061</v>
      </c>
      <c r="J740" s="10">
        <v>1102.2615943552</v>
      </c>
      <c r="K740" s="20">
        <v>1308.0106282956081</v>
      </c>
      <c r="L740" s="21" t="s">
        <v>27</v>
      </c>
      <c r="M740" s="21" t="s">
        <v>14</v>
      </c>
    </row>
    <row r="741" spans="1:13" x14ac:dyDescent="0.2">
      <c r="A741" s="4" t="s">
        <v>4414</v>
      </c>
      <c r="B741" s="9">
        <v>4288</v>
      </c>
      <c r="C741" s="9" t="s">
        <v>4415</v>
      </c>
      <c r="D741" s="9" t="s">
        <v>4416</v>
      </c>
      <c r="E741" s="10">
        <v>286.97000000000003</v>
      </c>
      <c r="F741" s="10">
        <v>178270.83523671</v>
      </c>
      <c r="G741" s="18">
        <v>300107.37604043662</v>
      </c>
      <c r="H741" s="19">
        <v>-0.4059764955170917</v>
      </c>
      <c r="I741" s="20">
        <v>-121836.54080372662</v>
      </c>
      <c r="J741" s="10">
        <v>621.21767166153302</v>
      </c>
      <c r="K741" s="20">
        <v>1045.7796147347688</v>
      </c>
      <c r="L741" s="21" t="s">
        <v>88</v>
      </c>
      <c r="M741" s="21" t="s">
        <v>43</v>
      </c>
    </row>
    <row r="742" spans="1:13" x14ac:dyDescent="0.2">
      <c r="A742" s="4" t="s">
        <v>4429</v>
      </c>
      <c r="B742" s="9">
        <v>4293</v>
      </c>
      <c r="C742" s="9" t="s">
        <v>4430</v>
      </c>
      <c r="D742" s="9" t="s">
        <v>4431</v>
      </c>
      <c r="E742" s="10">
        <v>7144.08</v>
      </c>
      <c r="F742" s="10">
        <v>5081676.1306067202</v>
      </c>
      <c r="G742" s="18">
        <v>5196567.5890255179</v>
      </c>
      <c r="H742" s="19">
        <v>-2.2109104991039068E-2</v>
      </c>
      <c r="I742" s="20">
        <v>-114891.4584187977</v>
      </c>
      <c r="J742" s="10">
        <v>711.31288151962497</v>
      </c>
      <c r="K742" s="20">
        <v>727.39493245113692</v>
      </c>
      <c r="L742" s="21" t="s">
        <v>13</v>
      </c>
      <c r="M742" s="21" t="s">
        <v>71</v>
      </c>
    </row>
    <row r="743" spans="1:13" x14ac:dyDescent="0.2">
      <c r="A743" s="4" t="s">
        <v>4432</v>
      </c>
      <c r="B743" s="9">
        <v>4294</v>
      </c>
      <c r="C743" s="9" t="s">
        <v>4433</v>
      </c>
      <c r="D743" s="9" t="s">
        <v>4434</v>
      </c>
      <c r="E743" s="10">
        <v>2965.26</v>
      </c>
      <c r="F743" s="10">
        <v>3819919.6124278302</v>
      </c>
      <c r="G743" s="18">
        <v>4361573.2411258267</v>
      </c>
      <c r="H743" s="19">
        <v>-0.12418767237259228</v>
      </c>
      <c r="I743" s="20">
        <v>-541653.62869799649</v>
      </c>
      <c r="J743" s="10">
        <v>1288.2241734039601</v>
      </c>
      <c r="K743" s="20">
        <v>1470.8906608951074</v>
      </c>
      <c r="L743" s="21" t="s">
        <v>13</v>
      </c>
      <c r="M743" s="21" t="s">
        <v>71</v>
      </c>
    </row>
    <row r="744" spans="1:13" x14ac:dyDescent="0.2">
      <c r="A744" s="4" t="s">
        <v>4435</v>
      </c>
      <c r="B744" s="9">
        <v>4295</v>
      </c>
      <c r="C744" s="9" t="s">
        <v>4436</v>
      </c>
      <c r="D744" s="9" t="s">
        <v>4437</v>
      </c>
      <c r="E744" s="10">
        <v>2130.02</v>
      </c>
      <c r="F744" s="10">
        <v>3674147.7243524399</v>
      </c>
      <c r="G744" s="18">
        <v>4457278.3565636175</v>
      </c>
      <c r="H744" s="19">
        <v>-0.17569704415205942</v>
      </c>
      <c r="I744" s="20">
        <v>-783130.63221117761</v>
      </c>
      <c r="J744" s="10">
        <v>1724.9357866839</v>
      </c>
      <c r="K744" s="20">
        <v>2092.5992979237835</v>
      </c>
      <c r="L744" s="21" t="s">
        <v>13</v>
      </c>
      <c r="M744" s="21" t="s">
        <v>71</v>
      </c>
    </row>
    <row r="745" spans="1:13" x14ac:dyDescent="0.2">
      <c r="A745" s="4" t="s">
        <v>4438</v>
      </c>
      <c r="B745" s="9">
        <v>4296</v>
      </c>
      <c r="C745" s="9" t="s">
        <v>4439</v>
      </c>
      <c r="D745" s="9" t="s">
        <v>4440</v>
      </c>
      <c r="E745" s="10">
        <v>2140.19</v>
      </c>
      <c r="F745" s="10">
        <v>5384772.7219260996</v>
      </c>
      <c r="G745" s="18">
        <v>7006930.3336227909</v>
      </c>
      <c r="H745" s="19">
        <v>-0.23150759811507585</v>
      </c>
      <c r="I745" s="20">
        <v>-1622157.6116966913</v>
      </c>
      <c r="J745" s="10">
        <v>2516.0255500334601</v>
      </c>
      <c r="K745" s="20">
        <v>3273.9758309415474</v>
      </c>
      <c r="L745" s="21" t="s">
        <v>27</v>
      </c>
      <c r="M745" s="21" t="s">
        <v>43</v>
      </c>
    </row>
    <row r="746" spans="1:13" x14ac:dyDescent="0.2">
      <c r="A746" s="4" t="s">
        <v>4441</v>
      </c>
      <c r="B746" s="9">
        <v>4297</v>
      </c>
      <c r="C746" s="9" t="s">
        <v>4442</v>
      </c>
      <c r="D746" s="9" t="s">
        <v>4443</v>
      </c>
      <c r="E746" s="10">
        <v>2109.11</v>
      </c>
      <c r="F746" s="10">
        <v>550319.76676916995</v>
      </c>
      <c r="G746" s="18">
        <v>923711.90103610093</v>
      </c>
      <c r="H746" s="19">
        <v>-0.40423007849969983</v>
      </c>
      <c r="I746" s="20">
        <v>-373392.13426693098</v>
      </c>
      <c r="J746" s="10">
        <v>260.92511380116298</v>
      </c>
      <c r="K746" s="20">
        <v>437.96288530996526</v>
      </c>
      <c r="L746" s="21" t="s">
        <v>27</v>
      </c>
      <c r="M746" s="21" t="s">
        <v>43</v>
      </c>
    </row>
    <row r="747" spans="1:13" x14ac:dyDescent="0.2">
      <c r="A747" s="4" t="s">
        <v>4444</v>
      </c>
      <c r="B747" s="9">
        <v>4298</v>
      </c>
      <c r="C747" s="9" t="s">
        <v>4445</v>
      </c>
      <c r="D747" s="9" t="s">
        <v>4446</v>
      </c>
      <c r="E747" s="10">
        <v>1210.31</v>
      </c>
      <c r="F747" s="10">
        <v>1372048.25956142</v>
      </c>
      <c r="G747" s="18">
        <v>933901.833982824</v>
      </c>
      <c r="H747" s="19">
        <v>0.46915683173041051</v>
      </c>
      <c r="I747" s="20">
        <v>438146.42557859595</v>
      </c>
      <c r="J747" s="10">
        <v>1133.6337463636801</v>
      </c>
      <c r="K747" s="20">
        <v>771.62200922311149</v>
      </c>
      <c r="L747" s="21" t="s">
        <v>27</v>
      </c>
      <c r="M747" s="21" t="s">
        <v>206</v>
      </c>
    </row>
    <row r="748" spans="1:13" x14ac:dyDescent="0.2">
      <c r="A748" s="4" t="s">
        <v>4447</v>
      </c>
      <c r="B748" s="9">
        <v>4299</v>
      </c>
      <c r="C748" s="9" t="s">
        <v>4448</v>
      </c>
      <c r="D748" s="9" t="s">
        <v>4449</v>
      </c>
      <c r="E748" s="10">
        <v>2052.4299999999998</v>
      </c>
      <c r="F748" s="10">
        <v>3694056.1037182198</v>
      </c>
      <c r="G748" s="18">
        <v>3891524.3428560048</v>
      </c>
      <c r="H748" s="19">
        <v>-5.0743159168540754E-2</v>
      </c>
      <c r="I748" s="20">
        <v>-197468.23913778504</v>
      </c>
      <c r="J748" s="10">
        <v>1799.84511224169</v>
      </c>
      <c r="K748" s="20">
        <v>1896.0570362234059</v>
      </c>
      <c r="L748" s="21" t="s">
        <v>13</v>
      </c>
      <c r="M748" s="21" t="s">
        <v>14</v>
      </c>
    </row>
    <row r="749" spans="1:13" x14ac:dyDescent="0.2">
      <c r="A749" s="4" t="s">
        <v>4450</v>
      </c>
      <c r="B749" s="9">
        <v>4300</v>
      </c>
      <c r="C749" s="9" t="s">
        <v>4451</v>
      </c>
      <c r="D749" s="9" t="s">
        <v>4452</v>
      </c>
      <c r="E749" s="10">
        <v>1019.23</v>
      </c>
      <c r="F749" s="10">
        <v>2281058.8457652102</v>
      </c>
      <c r="G749" s="18">
        <v>2561397.025889283</v>
      </c>
      <c r="H749" s="19">
        <v>-0.10944737472971117</v>
      </c>
      <c r="I749" s="20">
        <v>-280338.18012407282</v>
      </c>
      <c r="J749" s="10">
        <v>2238.0216886916701</v>
      </c>
      <c r="K749" s="20">
        <v>2513.0706767749016</v>
      </c>
      <c r="L749" s="21" t="s">
        <v>27</v>
      </c>
      <c r="M749" s="21" t="s">
        <v>89</v>
      </c>
    </row>
    <row r="750" spans="1:13" x14ac:dyDescent="0.2">
      <c r="A750" s="4" t="s">
        <v>4456</v>
      </c>
      <c r="B750" s="9">
        <v>4302</v>
      </c>
      <c r="C750" s="9" t="s">
        <v>4457</v>
      </c>
      <c r="D750" s="9" t="s">
        <v>4458</v>
      </c>
      <c r="E750" s="10">
        <v>1260.24</v>
      </c>
      <c r="F750" s="10">
        <v>620964.15197087999</v>
      </c>
      <c r="G750" s="18">
        <v>534889.57663542859</v>
      </c>
      <c r="H750" s="19">
        <v>0.16092027045447327</v>
      </c>
      <c r="I750" s="20">
        <v>86074.575335451402</v>
      </c>
      <c r="J750" s="10">
        <v>492.73483778556499</v>
      </c>
      <c r="K750" s="20">
        <v>424.43469230894794</v>
      </c>
      <c r="L750" s="21" t="s">
        <v>27</v>
      </c>
      <c r="M750" s="21" t="s">
        <v>71</v>
      </c>
    </row>
    <row r="751" spans="1:13" x14ac:dyDescent="0.2">
      <c r="A751" s="4" t="s">
        <v>4459</v>
      </c>
      <c r="B751" s="9">
        <v>4303</v>
      </c>
      <c r="C751" s="9" t="s">
        <v>4460</v>
      </c>
      <c r="D751" s="9" t="s">
        <v>4461</v>
      </c>
      <c r="E751" s="10">
        <v>622.76</v>
      </c>
      <c r="F751" s="10">
        <v>360600.59516614</v>
      </c>
      <c r="G751" s="18">
        <v>605462.12613189162</v>
      </c>
      <c r="H751" s="19">
        <v>-0.40442088843788687</v>
      </c>
      <c r="I751" s="20">
        <v>-244861.53096575162</v>
      </c>
      <c r="J751" s="10">
        <v>579.036218071392</v>
      </c>
      <c r="K751" s="20">
        <v>972.22385209694198</v>
      </c>
      <c r="L751" s="21" t="s">
        <v>27</v>
      </c>
      <c r="M751" s="21" t="s">
        <v>14</v>
      </c>
    </row>
    <row r="752" spans="1:13" x14ac:dyDescent="0.2">
      <c r="A752" s="4" t="s">
        <v>4462</v>
      </c>
      <c r="B752" s="9">
        <v>4304</v>
      </c>
      <c r="C752" s="9" t="s">
        <v>4463</v>
      </c>
      <c r="D752" s="9" t="s">
        <v>4464</v>
      </c>
      <c r="E752" s="10">
        <v>411.25</v>
      </c>
      <c r="F752" s="10">
        <v>964163.64983669994</v>
      </c>
      <c r="G752" s="18">
        <v>876281.93467987271</v>
      </c>
      <c r="H752" s="19">
        <v>0.10028931520644747</v>
      </c>
      <c r="I752" s="20">
        <v>87881.715156827238</v>
      </c>
      <c r="J752" s="10">
        <v>2344.4708810618799</v>
      </c>
      <c r="K752" s="20">
        <v>2130.7767408629124</v>
      </c>
      <c r="L752" s="21" t="s">
        <v>27</v>
      </c>
      <c r="M752" s="21" t="s">
        <v>14</v>
      </c>
    </row>
    <row r="753" spans="1:13" x14ac:dyDescent="0.2">
      <c r="A753" s="4" t="s">
        <v>4471</v>
      </c>
      <c r="B753" s="9">
        <v>4307</v>
      </c>
      <c r="C753" s="9" t="s">
        <v>4472</v>
      </c>
      <c r="D753" s="9" t="s">
        <v>4473</v>
      </c>
      <c r="E753" s="10">
        <v>1635.02</v>
      </c>
      <c r="F753" s="10">
        <v>923841.82155803998</v>
      </c>
      <c r="G753" s="18">
        <v>625082.76628202829</v>
      </c>
      <c r="H753" s="19">
        <v>0.47795119525214336</v>
      </c>
      <c r="I753" s="20">
        <v>298759.0552760117</v>
      </c>
      <c r="J753" s="10">
        <v>565.03395772408896</v>
      </c>
      <c r="K753" s="20">
        <v>382.30894195913709</v>
      </c>
      <c r="L753" s="21" t="s">
        <v>27</v>
      </c>
      <c r="M753" s="21" t="s">
        <v>206</v>
      </c>
    </row>
    <row r="754" spans="1:13" x14ac:dyDescent="0.2">
      <c r="A754" s="4" t="s">
        <v>4486</v>
      </c>
      <c r="B754" s="9">
        <v>4313</v>
      </c>
      <c r="C754" s="9" t="s">
        <v>4487</v>
      </c>
      <c r="D754" s="9" t="s">
        <v>4488</v>
      </c>
      <c r="E754" s="10">
        <v>1135.69</v>
      </c>
      <c r="F754" s="10">
        <v>887828.06660423998</v>
      </c>
      <c r="G754" s="18">
        <v>995854.18853233533</v>
      </c>
      <c r="H754" s="19">
        <v>-0.10847584231914618</v>
      </c>
      <c r="I754" s="20">
        <v>-108026.12192809535</v>
      </c>
      <c r="J754" s="10">
        <v>781.75212126921997</v>
      </c>
      <c r="K754" s="20">
        <v>876.87149533088723</v>
      </c>
      <c r="L754" s="21" t="s">
        <v>27</v>
      </c>
      <c r="M754" s="21" t="s">
        <v>14</v>
      </c>
    </row>
    <row r="755" spans="1:13" x14ac:dyDescent="0.2">
      <c r="A755" s="4" t="s">
        <v>4498</v>
      </c>
      <c r="B755" s="9">
        <v>4322</v>
      </c>
      <c r="C755" s="9" t="s">
        <v>4499</v>
      </c>
      <c r="D755" s="9" t="s">
        <v>4500</v>
      </c>
      <c r="E755" s="10">
        <v>4583.21</v>
      </c>
      <c r="F755" s="10">
        <v>2198092.7717659199</v>
      </c>
      <c r="G755" s="18">
        <v>3742571.0257451399</v>
      </c>
      <c r="H755" s="19">
        <v>-0.41267840833340397</v>
      </c>
      <c r="I755" s="20">
        <v>-1544478.2539792201</v>
      </c>
      <c r="J755" s="10">
        <v>479.59678298963399</v>
      </c>
      <c r="K755" s="20">
        <v>816.58292457581911</v>
      </c>
      <c r="L755" s="21" t="s">
        <v>13</v>
      </c>
      <c r="M755" s="21" t="s">
        <v>71</v>
      </c>
    </row>
    <row r="756" spans="1:13" x14ac:dyDescent="0.2">
      <c r="A756" s="4" t="s">
        <v>4501</v>
      </c>
      <c r="B756" s="9">
        <v>4323</v>
      </c>
      <c r="C756" s="9" t="s">
        <v>4502</v>
      </c>
      <c r="D756" s="9" t="s">
        <v>4503</v>
      </c>
      <c r="E756" s="10">
        <v>3122.07</v>
      </c>
      <c r="F756" s="10">
        <v>3531849.4071415798</v>
      </c>
      <c r="G756" s="18">
        <v>4241430.5918692509</v>
      </c>
      <c r="H756" s="19">
        <v>-0.167297606163336</v>
      </c>
      <c r="I756" s="20">
        <v>-709581.18472767109</v>
      </c>
      <c r="J756" s="10">
        <v>1131.2524726036199</v>
      </c>
      <c r="K756" s="20">
        <v>1358.531548578107</v>
      </c>
      <c r="L756" s="21" t="s">
        <v>13</v>
      </c>
      <c r="M756" s="21" t="s">
        <v>14</v>
      </c>
    </row>
    <row r="757" spans="1:13" x14ac:dyDescent="0.2">
      <c r="A757" s="4" t="s">
        <v>4504</v>
      </c>
      <c r="B757" s="9">
        <v>4324</v>
      </c>
      <c r="C757" s="9" t="s">
        <v>4505</v>
      </c>
      <c r="D757" s="9" t="s">
        <v>4506</v>
      </c>
      <c r="E757" s="10">
        <v>1518.91</v>
      </c>
      <c r="F757" s="10">
        <v>2371321.4730982101</v>
      </c>
      <c r="G757" s="18">
        <v>3210040.6968912305</v>
      </c>
      <c r="H757" s="19">
        <v>-0.26127993473892247</v>
      </c>
      <c r="I757" s="20">
        <v>-838719.22379302047</v>
      </c>
      <c r="J757" s="10">
        <v>1561.1994608622001</v>
      </c>
      <c r="K757" s="20">
        <v>2113.3843986090224</v>
      </c>
      <c r="L757" s="21" t="s">
        <v>27</v>
      </c>
      <c r="M757" s="21" t="s">
        <v>43</v>
      </c>
    </row>
    <row r="758" spans="1:13" x14ac:dyDescent="0.2">
      <c r="A758" s="4" t="s">
        <v>4507</v>
      </c>
      <c r="B758" s="9">
        <v>4325</v>
      </c>
      <c r="C758" s="9" t="s">
        <v>4508</v>
      </c>
      <c r="D758" s="9" t="s">
        <v>4509</v>
      </c>
      <c r="E758" s="10">
        <v>473.5</v>
      </c>
      <c r="F758" s="10">
        <v>826709.33796674001</v>
      </c>
      <c r="G758" s="18">
        <v>1358594.5637454484</v>
      </c>
      <c r="H758" s="19">
        <v>-0.39149665394830924</v>
      </c>
      <c r="I758" s="20">
        <v>-531885.22577870835</v>
      </c>
      <c r="J758" s="10">
        <v>1745.9542512497201</v>
      </c>
      <c r="K758" s="20">
        <v>2869.2599023135131</v>
      </c>
      <c r="L758" s="21" t="s">
        <v>27</v>
      </c>
      <c r="M758" s="21" t="s">
        <v>206</v>
      </c>
    </row>
    <row r="759" spans="1:13" x14ac:dyDescent="0.2">
      <c r="A759" s="4" t="s">
        <v>4525</v>
      </c>
      <c r="B759" s="9">
        <v>4331</v>
      </c>
      <c r="C759" s="9" t="s">
        <v>4526</v>
      </c>
      <c r="D759" s="9" t="s">
        <v>4527</v>
      </c>
      <c r="E759" s="10">
        <v>2683.01</v>
      </c>
      <c r="F759" s="10">
        <v>1840976.50890114</v>
      </c>
      <c r="G759" s="18">
        <v>1953173.7868153378</v>
      </c>
      <c r="H759" s="19">
        <v>-5.7443571417745906E-2</v>
      </c>
      <c r="I759" s="20">
        <v>-112197.27791419788</v>
      </c>
      <c r="J759" s="10">
        <v>686.160882330346</v>
      </c>
      <c r="K759" s="20">
        <v>727.97857138636743</v>
      </c>
      <c r="L759" s="21" t="s">
        <v>13</v>
      </c>
      <c r="M759" s="21" t="s">
        <v>14</v>
      </c>
    </row>
    <row r="760" spans="1:13" x14ac:dyDescent="0.2">
      <c r="A760" s="4" t="s">
        <v>4528</v>
      </c>
      <c r="B760" s="9">
        <v>4332</v>
      </c>
      <c r="C760" s="9" t="s">
        <v>4529</v>
      </c>
      <c r="D760" s="9" t="s">
        <v>4530</v>
      </c>
      <c r="E760" s="10">
        <v>1259.77</v>
      </c>
      <c r="F760" s="10">
        <v>1940762.20546688</v>
      </c>
      <c r="G760" s="18">
        <v>2320978.0093239998</v>
      </c>
      <c r="H760" s="19">
        <v>-0.16381706432792312</v>
      </c>
      <c r="I760" s="20">
        <v>-380215.80385711975</v>
      </c>
      <c r="J760" s="10">
        <v>1540.56867957395</v>
      </c>
      <c r="K760" s="20">
        <v>1842.3823470347759</v>
      </c>
      <c r="L760" s="21" t="s">
        <v>27</v>
      </c>
      <c r="M760" s="21" t="s">
        <v>71</v>
      </c>
    </row>
    <row r="761" spans="1:13" x14ac:dyDescent="0.2">
      <c r="A761" s="4" t="s">
        <v>4531</v>
      </c>
      <c r="B761" s="9">
        <v>4333</v>
      </c>
      <c r="C761" s="9" t="s">
        <v>4532</v>
      </c>
      <c r="D761" s="9" t="s">
        <v>4533</v>
      </c>
      <c r="E761" s="10">
        <v>431.55</v>
      </c>
      <c r="F761" s="10">
        <v>944817.58646817005</v>
      </c>
      <c r="G761" s="18">
        <v>1194107.8069984582</v>
      </c>
      <c r="H761" s="19">
        <v>-0.20876692964340593</v>
      </c>
      <c r="I761" s="20">
        <v>-249290.22053028818</v>
      </c>
      <c r="J761" s="10">
        <v>2189.3583280458101</v>
      </c>
      <c r="K761" s="20">
        <v>2767.0207554129493</v>
      </c>
      <c r="L761" s="21" t="s">
        <v>27</v>
      </c>
      <c r="M761" s="21" t="s">
        <v>297</v>
      </c>
    </row>
    <row r="762" spans="1:13" x14ac:dyDescent="0.2">
      <c r="A762" s="4" t="s">
        <v>4537</v>
      </c>
      <c r="B762" s="9">
        <v>4335</v>
      </c>
      <c r="C762" s="9" t="s">
        <v>4538</v>
      </c>
      <c r="D762" s="9" t="s">
        <v>4539</v>
      </c>
      <c r="E762" s="10">
        <v>839.08</v>
      </c>
      <c r="F762" s="10">
        <v>219651.71769916001</v>
      </c>
      <c r="G762" s="18">
        <v>379591.47696491017</v>
      </c>
      <c r="H762" s="19">
        <v>-0.42134707698016954</v>
      </c>
      <c r="I762" s="20">
        <v>-159939.75926575015</v>
      </c>
      <c r="J762" s="10">
        <v>261.776848094532</v>
      </c>
      <c r="K762" s="20">
        <v>452.3900902952164</v>
      </c>
      <c r="L762" s="21" t="s">
        <v>27</v>
      </c>
      <c r="M762" s="21" t="s">
        <v>297</v>
      </c>
    </row>
    <row r="763" spans="1:13" x14ac:dyDescent="0.2">
      <c r="A763" s="4" t="s">
        <v>4546</v>
      </c>
      <c r="B763" s="9">
        <v>4340</v>
      </c>
      <c r="C763" s="9" t="s">
        <v>4547</v>
      </c>
      <c r="D763" s="9" t="s">
        <v>4548</v>
      </c>
      <c r="E763" s="10">
        <v>760.57</v>
      </c>
      <c r="F763" s="10">
        <v>431213.93402752001</v>
      </c>
      <c r="G763" s="18">
        <v>489488.48207264027</v>
      </c>
      <c r="H763" s="19">
        <v>-0.11905192906351615</v>
      </c>
      <c r="I763" s="20">
        <v>-58274.54804512026</v>
      </c>
      <c r="J763" s="10">
        <v>566.96153414875698</v>
      </c>
      <c r="K763" s="20">
        <v>643.58110637106415</v>
      </c>
      <c r="L763" s="21" t="s">
        <v>88</v>
      </c>
      <c r="M763" s="21" t="s">
        <v>206</v>
      </c>
    </row>
    <row r="764" spans="1:13" x14ac:dyDescent="0.2">
      <c r="A764" s="4" t="s">
        <v>4549</v>
      </c>
      <c r="B764" s="9">
        <v>4341</v>
      </c>
      <c r="C764" s="9" t="s">
        <v>4550</v>
      </c>
      <c r="D764" s="9" t="s">
        <v>4551</v>
      </c>
      <c r="E764" s="10">
        <v>5908.81</v>
      </c>
      <c r="F764" s="10">
        <v>4195880.1897280701</v>
      </c>
      <c r="G764" s="18">
        <v>3847250.5663532605</v>
      </c>
      <c r="H764" s="19">
        <v>9.0617862642949604E-2</v>
      </c>
      <c r="I764" s="20">
        <v>348629.62337480951</v>
      </c>
      <c r="J764" s="10">
        <v>710.105789444587</v>
      </c>
      <c r="K764" s="20">
        <v>651.10412525589084</v>
      </c>
      <c r="L764" s="21" t="s">
        <v>13</v>
      </c>
      <c r="M764" s="21" t="s">
        <v>71</v>
      </c>
    </row>
    <row r="765" spans="1:13" x14ac:dyDescent="0.2">
      <c r="A765" s="4" t="s">
        <v>4552</v>
      </c>
      <c r="B765" s="9">
        <v>4342</v>
      </c>
      <c r="C765" s="9" t="s">
        <v>4553</v>
      </c>
      <c r="D765" s="9" t="s">
        <v>4554</v>
      </c>
      <c r="E765" s="10">
        <v>11843.78</v>
      </c>
      <c r="F765" s="10">
        <v>4673477.1658145003</v>
      </c>
      <c r="G765" s="18">
        <v>4968978.5724270865</v>
      </c>
      <c r="H765" s="19">
        <v>-5.9469245500941459E-2</v>
      </c>
      <c r="I765" s="20">
        <v>-295501.40661258623</v>
      </c>
      <c r="J765" s="10">
        <v>394.59337861852401</v>
      </c>
      <c r="K765" s="20">
        <v>419.54330225883007</v>
      </c>
      <c r="L765" s="21" t="s">
        <v>13</v>
      </c>
      <c r="M765" s="21" t="s">
        <v>43</v>
      </c>
    </row>
    <row r="766" spans="1:13" x14ac:dyDescent="0.2">
      <c r="A766" s="4" t="s">
        <v>4555</v>
      </c>
      <c r="B766" s="9">
        <v>4343</v>
      </c>
      <c r="C766" s="9" t="s">
        <v>4556</v>
      </c>
      <c r="D766" s="9" t="s">
        <v>4557</v>
      </c>
      <c r="E766" s="10">
        <v>5806.85</v>
      </c>
      <c r="F766" s="10">
        <v>2764477.3680644399</v>
      </c>
      <c r="G766" s="18">
        <v>1972335.9753113498</v>
      </c>
      <c r="H766" s="19">
        <v>0.40162599205647126</v>
      </c>
      <c r="I766" s="20">
        <v>792141.39275309001</v>
      </c>
      <c r="J766" s="10">
        <v>476.07177179786601</v>
      </c>
      <c r="K766" s="20">
        <v>339.65678040785446</v>
      </c>
      <c r="L766" s="21" t="s">
        <v>13</v>
      </c>
      <c r="M766" s="21" t="s">
        <v>71</v>
      </c>
    </row>
    <row r="767" spans="1:13" x14ac:dyDescent="0.2">
      <c r="A767" s="4" t="s">
        <v>4558</v>
      </c>
      <c r="B767" s="9">
        <v>4344</v>
      </c>
      <c r="C767" s="9" t="s">
        <v>4559</v>
      </c>
      <c r="D767" s="9" t="s">
        <v>4560</v>
      </c>
      <c r="E767" s="10">
        <v>3702.98</v>
      </c>
      <c r="F767" s="10">
        <v>834516.25190538005</v>
      </c>
      <c r="G767" s="18">
        <v>938577.53469677642</v>
      </c>
      <c r="H767" s="19">
        <v>-0.11087126949508085</v>
      </c>
      <c r="I767" s="20">
        <v>-104061.28279139637</v>
      </c>
      <c r="J767" s="10">
        <v>225.36342402750799</v>
      </c>
      <c r="K767" s="20">
        <v>253.46546151931051</v>
      </c>
      <c r="L767" s="21" t="s">
        <v>27</v>
      </c>
      <c r="M767" s="21" t="s">
        <v>297</v>
      </c>
    </row>
    <row r="768" spans="1:13" x14ac:dyDescent="0.2">
      <c r="A768" s="4" t="s">
        <v>4564</v>
      </c>
      <c r="B768" s="9">
        <v>4513</v>
      </c>
      <c r="C768" s="9" t="s">
        <v>4565</v>
      </c>
      <c r="D768" s="9" t="s">
        <v>4566</v>
      </c>
      <c r="E768" s="10">
        <v>1103.98</v>
      </c>
      <c r="F768" s="10">
        <v>785560.53383159998</v>
      </c>
      <c r="G768" s="18">
        <v>1244720.5155267329</v>
      </c>
      <c r="H768" s="19">
        <v>-0.36888600771622126</v>
      </c>
      <c r="I768" s="20">
        <v>-459159.98169513291</v>
      </c>
      <c r="J768" s="10">
        <v>711.57134534285001</v>
      </c>
      <c r="K768" s="20">
        <v>1127.484660525311</v>
      </c>
      <c r="L768" s="21" t="s">
        <v>27</v>
      </c>
      <c r="M768" s="21" t="s">
        <v>297</v>
      </c>
    </row>
    <row r="769" spans="1:13" x14ac:dyDescent="0.2">
      <c r="A769" s="4" t="s">
        <v>4573</v>
      </c>
      <c r="B769" s="9">
        <v>4517</v>
      </c>
      <c r="C769" s="9" t="s">
        <v>4574</v>
      </c>
      <c r="D769" s="9" t="s">
        <v>4575</v>
      </c>
      <c r="E769" s="10">
        <v>3889.1</v>
      </c>
      <c r="F769" s="10">
        <v>2697381.1568109598</v>
      </c>
      <c r="G769" s="18">
        <v>2369724.4840829656</v>
      </c>
      <c r="H769" s="19">
        <v>0.13826783447983412</v>
      </c>
      <c r="I769" s="20">
        <v>327656.67272799416</v>
      </c>
      <c r="J769" s="10">
        <v>693.57464627059198</v>
      </c>
      <c r="K769" s="20">
        <v>609.32464685479044</v>
      </c>
      <c r="L769" s="21" t="s">
        <v>27</v>
      </c>
      <c r="M769" s="21" t="s">
        <v>14</v>
      </c>
    </row>
    <row r="770" spans="1:13" x14ac:dyDescent="0.2">
      <c r="A770" s="4" t="s">
        <v>4576</v>
      </c>
      <c r="B770" s="9">
        <v>4518</v>
      </c>
      <c r="C770" s="9" t="s">
        <v>4577</v>
      </c>
      <c r="D770" s="9" t="s">
        <v>4578</v>
      </c>
      <c r="E770" s="10">
        <v>25076.3</v>
      </c>
      <c r="F770" s="10">
        <v>35496492.251134202</v>
      </c>
      <c r="G770" s="18">
        <v>32038090.333040312</v>
      </c>
      <c r="H770" s="19">
        <v>0.1079465686669601</v>
      </c>
      <c r="I770" s="20">
        <v>3458401.91809389</v>
      </c>
      <c r="J770" s="10">
        <v>1415.53946360245</v>
      </c>
      <c r="K770" s="20">
        <v>1277.6243039459694</v>
      </c>
      <c r="L770" s="21" t="s">
        <v>13</v>
      </c>
      <c r="M770" s="21" t="s">
        <v>43</v>
      </c>
    </row>
    <row r="771" spans="1:13" x14ac:dyDescent="0.2">
      <c r="A771" s="4" t="s">
        <v>4579</v>
      </c>
      <c r="B771" s="9">
        <v>4519</v>
      </c>
      <c r="C771" s="9" t="s">
        <v>4580</v>
      </c>
      <c r="D771" s="9" t="s">
        <v>4581</v>
      </c>
      <c r="E771" s="10">
        <v>10444.75</v>
      </c>
      <c r="F771" s="10">
        <v>19720602.364046101</v>
      </c>
      <c r="G771" s="18">
        <v>19984793.333400771</v>
      </c>
      <c r="H771" s="19">
        <v>-1.3219599770046973E-2</v>
      </c>
      <c r="I771" s="20">
        <v>-264190.96935467049</v>
      </c>
      <c r="J771" s="10">
        <v>1888.08754293268</v>
      </c>
      <c r="K771" s="20">
        <v>1913.3816829891352</v>
      </c>
      <c r="L771" s="21" t="s">
        <v>13</v>
      </c>
      <c r="M771" s="21" t="s">
        <v>14</v>
      </c>
    </row>
    <row r="772" spans="1:13" x14ac:dyDescent="0.2">
      <c r="A772" s="4" t="s">
        <v>4582</v>
      </c>
      <c r="B772" s="9">
        <v>4520</v>
      </c>
      <c r="C772" s="9" t="s">
        <v>4583</v>
      </c>
      <c r="D772" s="9" t="s">
        <v>4584</v>
      </c>
      <c r="E772" s="10">
        <v>3217.56</v>
      </c>
      <c r="F772" s="10">
        <v>8320491.92068516</v>
      </c>
      <c r="G772" s="18">
        <v>8686735.8906108607</v>
      </c>
      <c r="H772" s="19">
        <v>-4.2161287569656113E-2</v>
      </c>
      <c r="I772" s="20">
        <v>-366243.96992570069</v>
      </c>
      <c r="J772" s="10">
        <v>2585.9632518694798</v>
      </c>
      <c r="K772" s="20">
        <v>2699.789868910249</v>
      </c>
      <c r="L772" s="21" t="s">
        <v>13</v>
      </c>
      <c r="M772" s="21" t="s">
        <v>14</v>
      </c>
    </row>
    <row r="773" spans="1:13" x14ac:dyDescent="0.2">
      <c r="A773" s="4" t="s">
        <v>4585</v>
      </c>
      <c r="B773" s="9">
        <v>4521</v>
      </c>
      <c r="C773" s="9" t="s">
        <v>4586</v>
      </c>
      <c r="D773" s="9" t="s">
        <v>4587</v>
      </c>
      <c r="E773" s="10">
        <v>986.7</v>
      </c>
      <c r="F773" s="10">
        <v>3837355.73112666</v>
      </c>
      <c r="G773" s="18">
        <v>4106310.6884509628</v>
      </c>
      <c r="H773" s="19">
        <v>-6.5497956129023288E-2</v>
      </c>
      <c r="I773" s="20">
        <v>-268954.95732430276</v>
      </c>
      <c r="J773" s="10">
        <v>3889.0805018006099</v>
      </c>
      <c r="K773" s="20">
        <v>4161.6607767821652</v>
      </c>
      <c r="L773" s="21" t="s">
        <v>27</v>
      </c>
      <c r="M773" s="21" t="s">
        <v>14</v>
      </c>
    </row>
    <row r="774" spans="1:13" x14ac:dyDescent="0.2">
      <c r="A774" s="4" t="s">
        <v>4588</v>
      </c>
      <c r="B774" s="9">
        <v>4522</v>
      </c>
      <c r="C774" s="9" t="s">
        <v>4589</v>
      </c>
      <c r="D774" s="9" t="s">
        <v>4590</v>
      </c>
      <c r="E774" s="10">
        <v>1537.19</v>
      </c>
      <c r="F774" s="10">
        <v>1437978.01918113</v>
      </c>
      <c r="G774" s="18">
        <v>1173019.80492829</v>
      </c>
      <c r="H774" s="19">
        <v>0.22587701685824219</v>
      </c>
      <c r="I774" s="20">
        <v>264958.21425284003</v>
      </c>
      <c r="J774" s="10">
        <v>935.45886922314696</v>
      </c>
      <c r="K774" s="20">
        <v>763.09357003902574</v>
      </c>
      <c r="L774" s="21" t="s">
        <v>13</v>
      </c>
      <c r="M774" s="21" t="s">
        <v>14</v>
      </c>
    </row>
    <row r="775" spans="1:13" x14ac:dyDescent="0.2">
      <c r="A775" s="4" t="s">
        <v>4591</v>
      </c>
      <c r="B775" s="9">
        <v>4526</v>
      </c>
      <c r="C775" s="9" t="s">
        <v>4592</v>
      </c>
      <c r="D775" s="9" t="s">
        <v>4593</v>
      </c>
      <c r="E775" s="10">
        <v>987.87</v>
      </c>
      <c r="F775" s="10">
        <v>519557.78994162002</v>
      </c>
      <c r="G775" s="18">
        <v>643681.66238138825</v>
      </c>
      <c r="H775" s="19">
        <v>-0.19283425285187589</v>
      </c>
      <c r="I775" s="20">
        <v>-124123.87243976822</v>
      </c>
      <c r="J775" s="10">
        <v>525.93741073382103</v>
      </c>
      <c r="K775" s="20">
        <v>651.58539320091529</v>
      </c>
      <c r="L775" s="21" t="s">
        <v>27</v>
      </c>
      <c r="M775" s="21" t="s">
        <v>14</v>
      </c>
    </row>
    <row r="776" spans="1:13" x14ac:dyDescent="0.2">
      <c r="A776" s="4" t="s">
        <v>4594</v>
      </c>
      <c r="B776" s="9">
        <v>4530</v>
      </c>
      <c r="C776" s="9" t="s">
        <v>4595</v>
      </c>
      <c r="D776" s="9" t="s">
        <v>4596</v>
      </c>
      <c r="E776" s="10">
        <v>6243.57</v>
      </c>
      <c r="F776" s="10">
        <v>3278522.15513406</v>
      </c>
      <c r="G776" s="18">
        <v>3482161.670192562</v>
      </c>
      <c r="H776" s="19">
        <v>-5.8480775548609212E-2</v>
      </c>
      <c r="I776" s="20">
        <v>-203639.51505850209</v>
      </c>
      <c r="J776" s="10">
        <v>525.10377158165295</v>
      </c>
      <c r="K776" s="20">
        <v>557.71964920591302</v>
      </c>
      <c r="L776" s="21" t="s">
        <v>13</v>
      </c>
      <c r="M776" s="21" t="s">
        <v>71</v>
      </c>
    </row>
    <row r="777" spans="1:13" x14ac:dyDescent="0.2">
      <c r="A777" s="4" t="s">
        <v>4597</v>
      </c>
      <c r="B777" s="9">
        <v>4531</v>
      </c>
      <c r="C777" s="9" t="s">
        <v>4598</v>
      </c>
      <c r="D777" s="9" t="s">
        <v>4599</v>
      </c>
      <c r="E777" s="10">
        <v>3355.06</v>
      </c>
      <c r="F777" s="10">
        <v>1816283.87107392</v>
      </c>
      <c r="G777" s="18">
        <v>2650244.1907795877</v>
      </c>
      <c r="H777" s="19">
        <v>-0.31467301111613877</v>
      </c>
      <c r="I777" s="20">
        <v>-833960.31970566767</v>
      </c>
      <c r="J777" s="10">
        <v>541.35659900983001</v>
      </c>
      <c r="K777" s="20">
        <v>789.92452915285799</v>
      </c>
      <c r="L777" s="21" t="s">
        <v>13</v>
      </c>
      <c r="M777" s="21" t="s">
        <v>14</v>
      </c>
    </row>
    <row r="778" spans="1:13" x14ac:dyDescent="0.2">
      <c r="A778" s="4" t="s">
        <v>4600</v>
      </c>
      <c r="B778" s="9">
        <v>4532</v>
      </c>
      <c r="C778" s="9" t="s">
        <v>4601</v>
      </c>
      <c r="D778" s="9" t="s">
        <v>4602</v>
      </c>
      <c r="E778" s="10">
        <v>362.75</v>
      </c>
      <c r="F778" s="10">
        <v>495616.49717724998</v>
      </c>
      <c r="G778" s="18">
        <v>637444.69479500921</v>
      </c>
      <c r="H778" s="19">
        <v>-0.22249490626534796</v>
      </c>
      <c r="I778" s="20">
        <v>-141828.19761775923</v>
      </c>
      <c r="J778" s="10">
        <v>1366.27566416885</v>
      </c>
      <c r="K778" s="20">
        <v>1757.2562227291778</v>
      </c>
      <c r="L778" s="21" t="s">
        <v>27</v>
      </c>
      <c r="M778" s="21" t="s">
        <v>89</v>
      </c>
    </row>
    <row r="779" spans="1:13" x14ac:dyDescent="0.2">
      <c r="A779" s="4" t="s">
        <v>4606</v>
      </c>
      <c r="B779" s="9">
        <v>4535</v>
      </c>
      <c r="C779" s="9" t="s">
        <v>4607</v>
      </c>
      <c r="D779" s="9" t="s">
        <v>4608</v>
      </c>
      <c r="E779" s="10">
        <v>8437.9599999999991</v>
      </c>
      <c r="F779" s="10">
        <v>4504087.7571194004</v>
      </c>
      <c r="G779" s="18">
        <v>3846674.4962623706</v>
      </c>
      <c r="H779" s="19">
        <v>0.1709043126721029</v>
      </c>
      <c r="I779" s="20">
        <v>657413.26085702982</v>
      </c>
      <c r="J779" s="10">
        <v>533.78870688168695</v>
      </c>
      <c r="K779" s="20">
        <v>455.87730876448467</v>
      </c>
      <c r="L779" s="21" t="s">
        <v>27</v>
      </c>
      <c r="M779" s="21" t="s">
        <v>14</v>
      </c>
    </row>
    <row r="780" spans="1:13" x14ac:dyDescent="0.2">
      <c r="A780" s="4" t="s">
        <v>4609</v>
      </c>
      <c r="B780" s="9">
        <v>4536</v>
      </c>
      <c r="C780" s="9" t="s">
        <v>4610</v>
      </c>
      <c r="D780" s="9" t="s">
        <v>4611</v>
      </c>
      <c r="E780" s="10">
        <v>939.39</v>
      </c>
      <c r="F780" s="10">
        <v>309705.00745792</v>
      </c>
      <c r="G780" s="18">
        <v>511188.50211845065</v>
      </c>
      <c r="H780" s="19">
        <v>-0.39414715672506201</v>
      </c>
      <c r="I780" s="20">
        <v>-201483.49466053065</v>
      </c>
      <c r="J780" s="10">
        <v>329.68735824090101</v>
      </c>
      <c r="K780" s="20">
        <v>544.17068748704014</v>
      </c>
      <c r="L780" s="21" t="s">
        <v>27</v>
      </c>
      <c r="M780" s="21" t="s">
        <v>14</v>
      </c>
    </row>
    <row r="781" spans="1:13" x14ac:dyDescent="0.2">
      <c r="A781" s="4" t="s">
        <v>4612</v>
      </c>
      <c r="B781" s="9">
        <v>4540</v>
      </c>
      <c r="C781" s="9" t="s">
        <v>4613</v>
      </c>
      <c r="D781" s="9" t="s">
        <v>4614</v>
      </c>
      <c r="E781" s="10">
        <v>66314.48</v>
      </c>
      <c r="F781" s="10">
        <v>21178217.485509999</v>
      </c>
      <c r="G781" s="18">
        <v>23708978.659651186</v>
      </c>
      <c r="H781" s="19">
        <v>-0.10674273280477031</v>
      </c>
      <c r="I781" s="20">
        <v>-2530761.1741411872</v>
      </c>
      <c r="J781" s="10">
        <v>319.36037929438697</v>
      </c>
      <c r="K781" s="20">
        <v>357.52340453625192</v>
      </c>
      <c r="L781" s="21" t="s">
        <v>13</v>
      </c>
      <c r="M781" s="21" t="s">
        <v>43</v>
      </c>
    </row>
    <row r="782" spans="1:13" x14ac:dyDescent="0.2">
      <c r="A782" s="4" t="s">
        <v>4615</v>
      </c>
      <c r="B782" s="9">
        <v>4545</v>
      </c>
      <c r="C782" s="9" t="s">
        <v>4616</v>
      </c>
      <c r="D782" s="9" t="s">
        <v>4617</v>
      </c>
      <c r="E782" s="10">
        <v>655.27</v>
      </c>
      <c r="F782" s="10">
        <v>519511.61074039998</v>
      </c>
      <c r="G782" s="18">
        <v>634213.81970784138</v>
      </c>
      <c r="H782" s="19">
        <v>-0.18085731562942073</v>
      </c>
      <c r="I782" s="20">
        <v>-114702.2089674414</v>
      </c>
      <c r="J782" s="10">
        <v>792.82068573320896</v>
      </c>
      <c r="K782" s="20">
        <v>967.86640576837249</v>
      </c>
      <c r="L782" s="21" t="s">
        <v>27</v>
      </c>
      <c r="M782" s="21" t="s">
        <v>89</v>
      </c>
    </row>
    <row r="783" spans="1:13" x14ac:dyDescent="0.2">
      <c r="A783" s="4" t="s">
        <v>4618</v>
      </c>
      <c r="B783" s="9">
        <v>4549</v>
      </c>
      <c r="C783" s="9" t="s">
        <v>4619</v>
      </c>
      <c r="D783" s="9" t="s">
        <v>4620</v>
      </c>
      <c r="E783" s="10">
        <v>9426.8799999999992</v>
      </c>
      <c r="F783" s="10">
        <v>31307689.482274398</v>
      </c>
      <c r="G783" s="18">
        <v>40875353.366487749</v>
      </c>
      <c r="H783" s="19">
        <v>-0.23406926414628973</v>
      </c>
      <c r="I783" s="20">
        <v>-9567663.8842133507</v>
      </c>
      <c r="J783" s="10">
        <v>3321.1083075497299</v>
      </c>
      <c r="K783" s="20">
        <v>4336.042610756449</v>
      </c>
      <c r="L783" s="21" t="s">
        <v>27</v>
      </c>
      <c r="M783" s="21" t="s">
        <v>71</v>
      </c>
    </row>
    <row r="784" spans="1:13" x14ac:dyDescent="0.2">
      <c r="A784" s="4" t="s">
        <v>4621</v>
      </c>
      <c r="B784" s="9">
        <v>4550</v>
      </c>
      <c r="C784" s="9" t="s">
        <v>4622</v>
      </c>
      <c r="D784" s="9" t="s">
        <v>4623</v>
      </c>
      <c r="E784" s="10">
        <v>2676.55</v>
      </c>
      <c r="F784" s="10">
        <v>10630783.554236799</v>
      </c>
      <c r="G784" s="18">
        <v>12318596.869352296</v>
      </c>
      <c r="H784" s="19">
        <v>-0.13701343854466538</v>
      </c>
      <c r="I784" s="20">
        <v>-1687813.3151154965</v>
      </c>
      <c r="J784" s="10">
        <v>3971.8232628707801</v>
      </c>
      <c r="K784" s="20">
        <v>4602.4161212576992</v>
      </c>
      <c r="L784" s="21" t="s">
        <v>13</v>
      </c>
      <c r="M784" s="21" t="s">
        <v>14</v>
      </c>
    </row>
    <row r="785" spans="1:13" x14ac:dyDescent="0.2">
      <c r="A785" s="4" t="s">
        <v>4624</v>
      </c>
      <c r="B785" s="9">
        <v>4551</v>
      </c>
      <c r="C785" s="9" t="s">
        <v>4625</v>
      </c>
      <c r="D785" s="9" t="s">
        <v>4626</v>
      </c>
      <c r="E785" s="10">
        <v>861.71</v>
      </c>
      <c r="F785" s="10">
        <v>4034825.1857846901</v>
      </c>
      <c r="G785" s="18">
        <v>4899951.4720013747</v>
      </c>
      <c r="H785" s="19">
        <v>-0.1765581335162347</v>
      </c>
      <c r="I785" s="20">
        <v>-865126.28621668462</v>
      </c>
      <c r="J785" s="10">
        <v>4682.3469447780399</v>
      </c>
      <c r="K785" s="20">
        <v>5686.3114876250411</v>
      </c>
      <c r="L785" s="21" t="s">
        <v>27</v>
      </c>
      <c r="M785" s="21" t="s">
        <v>71</v>
      </c>
    </row>
    <row r="786" spans="1:13" x14ac:dyDescent="0.2">
      <c r="A786" s="4" t="s">
        <v>4630</v>
      </c>
      <c r="B786" s="9">
        <v>4553</v>
      </c>
      <c r="C786" s="9" t="s">
        <v>4631</v>
      </c>
      <c r="D786" s="9" t="s">
        <v>4632</v>
      </c>
      <c r="E786" s="10">
        <v>1569.47</v>
      </c>
      <c r="F786" s="10">
        <v>3860465.1126316702</v>
      </c>
      <c r="G786" s="18">
        <v>4082113.0204459433</v>
      </c>
      <c r="H786" s="19">
        <v>-5.4297347159207351E-2</v>
      </c>
      <c r="I786" s="20">
        <v>-221647.90781427315</v>
      </c>
      <c r="J786" s="10">
        <v>2459.72532933517</v>
      </c>
      <c r="K786" s="20">
        <v>2600.9500152573437</v>
      </c>
      <c r="L786" s="21" t="s">
        <v>13</v>
      </c>
      <c r="M786" s="21" t="s">
        <v>14</v>
      </c>
    </row>
    <row r="787" spans="1:13" x14ac:dyDescent="0.2">
      <c r="A787" s="4" t="s">
        <v>4633</v>
      </c>
      <c r="B787" s="9">
        <v>4554</v>
      </c>
      <c r="C787" s="9" t="s">
        <v>4634</v>
      </c>
      <c r="D787" s="9" t="s">
        <v>4635</v>
      </c>
      <c r="E787" s="10">
        <v>1187.3499999999999</v>
      </c>
      <c r="F787" s="10">
        <v>3544658.86666614</v>
      </c>
      <c r="G787" s="18">
        <v>3843627.201038179</v>
      </c>
      <c r="H787" s="19">
        <v>-7.7782864657446549E-2</v>
      </c>
      <c r="I787" s="20">
        <v>-298968.33437203895</v>
      </c>
      <c r="J787" s="10">
        <v>2985.3529849380102</v>
      </c>
      <c r="K787" s="20">
        <v>3237.1475984656413</v>
      </c>
      <c r="L787" s="21" t="s">
        <v>27</v>
      </c>
      <c r="M787" s="21" t="s">
        <v>297</v>
      </c>
    </row>
    <row r="788" spans="1:13" x14ac:dyDescent="0.2">
      <c r="A788" s="4" t="s">
        <v>4636</v>
      </c>
      <c r="B788" s="9">
        <v>4555</v>
      </c>
      <c r="C788" s="9" t="s">
        <v>4637</v>
      </c>
      <c r="D788" s="9" t="s">
        <v>4638</v>
      </c>
      <c r="E788" s="10">
        <v>526.66999999999996</v>
      </c>
      <c r="F788" s="10">
        <v>2114033.2421652898</v>
      </c>
      <c r="G788" s="18">
        <v>2192916.4374799016</v>
      </c>
      <c r="H788" s="19">
        <v>-3.5971819977447743E-2</v>
      </c>
      <c r="I788" s="20">
        <v>-78883.195314611774</v>
      </c>
      <c r="J788" s="10">
        <v>4013.9617638469799</v>
      </c>
      <c r="K788" s="20">
        <v>4163.7390348413655</v>
      </c>
      <c r="L788" s="21" t="s">
        <v>27</v>
      </c>
      <c r="M788" s="21" t="s">
        <v>89</v>
      </c>
    </row>
    <row r="789" spans="1:13" x14ac:dyDescent="0.2">
      <c r="A789" s="4" t="s">
        <v>4639</v>
      </c>
      <c r="B789" s="9">
        <v>4562</v>
      </c>
      <c r="C789" s="9" t="s">
        <v>4640</v>
      </c>
      <c r="D789" s="9" t="s">
        <v>4641</v>
      </c>
      <c r="E789" s="10">
        <v>1873.71</v>
      </c>
      <c r="F789" s="10">
        <v>2645656.43728504</v>
      </c>
      <c r="G789" s="18">
        <v>1018256.4836084023</v>
      </c>
      <c r="H789" s="19">
        <v>1.5982220392151225</v>
      </c>
      <c r="I789" s="20">
        <v>1627399.9536766377</v>
      </c>
      <c r="J789" s="10">
        <v>1411.9882144435601</v>
      </c>
      <c r="K789" s="20">
        <v>543.44401407282999</v>
      </c>
      <c r="L789" s="21" t="s">
        <v>88</v>
      </c>
      <c r="M789" s="21" t="s">
        <v>14</v>
      </c>
    </row>
    <row r="790" spans="1:13" x14ac:dyDescent="0.2">
      <c r="A790" s="4" t="s">
        <v>4642</v>
      </c>
      <c r="B790" s="9">
        <v>4563</v>
      </c>
      <c r="C790" s="9" t="s">
        <v>4643</v>
      </c>
      <c r="D790" s="9" t="s">
        <v>4644</v>
      </c>
      <c r="E790" s="10">
        <v>5179.37</v>
      </c>
      <c r="F790" s="10">
        <v>1197356.5791102301</v>
      </c>
      <c r="G790" s="18">
        <v>1121238.4538843667</v>
      </c>
      <c r="H790" s="19">
        <v>6.788754431509475E-2</v>
      </c>
      <c r="I790" s="20">
        <v>76118.125225863419</v>
      </c>
      <c r="J790" s="10">
        <v>231.17803499464799</v>
      </c>
      <c r="K790" s="20">
        <v>216.48162882442588</v>
      </c>
      <c r="L790" s="21" t="s">
        <v>13</v>
      </c>
      <c r="M790" s="21" t="s">
        <v>297</v>
      </c>
    </row>
    <row r="791" spans="1:13" x14ac:dyDescent="0.2">
      <c r="A791" s="4" t="s">
        <v>4645</v>
      </c>
      <c r="B791" s="9">
        <v>4757</v>
      </c>
      <c r="C791" s="9" t="s">
        <v>4646</v>
      </c>
      <c r="D791" s="9" t="s">
        <v>4647</v>
      </c>
      <c r="E791" s="10">
        <v>1344.47</v>
      </c>
      <c r="F791" s="10">
        <v>515982.64495585999</v>
      </c>
      <c r="G791" s="18">
        <v>495735.258816202</v>
      </c>
      <c r="H791" s="19">
        <v>4.084314314863953E-2</v>
      </c>
      <c r="I791" s="20">
        <v>20247.386139657989</v>
      </c>
      <c r="J791" s="10">
        <v>383.78144916276301</v>
      </c>
      <c r="K791" s="20">
        <v>368.72169614509954</v>
      </c>
      <c r="L791" s="21" t="s">
        <v>27</v>
      </c>
      <c r="M791" s="21" t="s">
        <v>71</v>
      </c>
    </row>
    <row r="792" spans="1:13" x14ac:dyDescent="0.2">
      <c r="A792" s="4" t="s">
        <v>4651</v>
      </c>
      <c r="B792" s="9">
        <v>4759</v>
      </c>
      <c r="C792" s="9" t="s">
        <v>4652</v>
      </c>
      <c r="D792" s="9" t="s">
        <v>4653</v>
      </c>
      <c r="E792" s="10">
        <v>21044.41</v>
      </c>
      <c r="F792" s="10">
        <v>5727926.9517358504</v>
      </c>
      <c r="G792" s="18">
        <v>6172294.4263925534</v>
      </c>
      <c r="H792" s="19">
        <v>-7.1993888165249167E-2</v>
      </c>
      <c r="I792" s="20">
        <v>-444367.47465670295</v>
      </c>
      <c r="J792" s="10">
        <v>272.18282440495398</v>
      </c>
      <c r="K792" s="20">
        <v>293.29852566037982</v>
      </c>
      <c r="L792" s="21" t="s">
        <v>13</v>
      </c>
      <c r="M792" s="21" t="s">
        <v>43</v>
      </c>
    </row>
    <row r="793" spans="1:13" x14ac:dyDescent="0.2">
      <c r="A793" s="4" t="s">
        <v>4666</v>
      </c>
      <c r="B793" s="9">
        <v>4764</v>
      </c>
      <c r="C793" s="9" t="s">
        <v>4667</v>
      </c>
      <c r="D793" s="9" t="s">
        <v>4668</v>
      </c>
      <c r="E793" s="10">
        <v>2156.0100000000002</v>
      </c>
      <c r="F793" s="10">
        <v>837989.37618735002</v>
      </c>
      <c r="G793" s="18">
        <v>915113.21479295054</v>
      </c>
      <c r="H793" s="19">
        <v>-8.4277920326010961E-2</v>
      </c>
      <c r="I793" s="20">
        <v>-77123.838605600526</v>
      </c>
      <c r="J793" s="10">
        <v>388.67601550426502</v>
      </c>
      <c r="K793" s="20">
        <v>424.44757435863028</v>
      </c>
      <c r="L793" s="21" t="s">
        <v>27</v>
      </c>
      <c r="M793" s="21" t="s">
        <v>14</v>
      </c>
    </row>
    <row r="794" spans="1:13" x14ac:dyDescent="0.2">
      <c r="A794" s="4" t="s">
        <v>4678</v>
      </c>
      <c r="B794" s="9">
        <v>4769</v>
      </c>
      <c r="C794" s="9" t="s">
        <v>4679</v>
      </c>
      <c r="D794" s="9" t="s">
        <v>4680</v>
      </c>
      <c r="E794" s="10">
        <v>598.78</v>
      </c>
      <c r="F794" s="10">
        <v>399852.76181271003</v>
      </c>
      <c r="G794" s="18">
        <v>799429.94291292888</v>
      </c>
      <c r="H794" s="19">
        <v>-0.49982763923534856</v>
      </c>
      <c r="I794" s="20">
        <v>-399577.18110021885</v>
      </c>
      <c r="J794" s="10">
        <v>667.77908716508603</v>
      </c>
      <c r="K794" s="20">
        <v>1335.0979373274474</v>
      </c>
      <c r="L794" s="21" t="s">
        <v>88</v>
      </c>
      <c r="M794" s="21" t="s">
        <v>14</v>
      </c>
    </row>
    <row r="795" spans="1:13" x14ac:dyDescent="0.2">
      <c r="A795" s="4" t="s">
        <v>4687</v>
      </c>
      <c r="B795" s="9">
        <v>4773</v>
      </c>
      <c r="C795" s="9" t="s">
        <v>4688</v>
      </c>
      <c r="D795" s="9" t="s">
        <v>4689</v>
      </c>
      <c r="E795" s="10">
        <v>2325.38</v>
      </c>
      <c r="F795" s="10">
        <v>1846736.00835432</v>
      </c>
      <c r="G795" s="18">
        <v>2053307.691803256</v>
      </c>
      <c r="H795" s="19">
        <v>-0.1006043489115457</v>
      </c>
      <c r="I795" s="20">
        <v>-206571.68344893609</v>
      </c>
      <c r="J795" s="10">
        <v>794.165258303727</v>
      </c>
      <c r="K795" s="20">
        <v>882.99877516932975</v>
      </c>
      <c r="L795" s="21" t="s">
        <v>13</v>
      </c>
      <c r="M795" s="21" t="s">
        <v>71</v>
      </c>
    </row>
    <row r="796" spans="1:13" x14ac:dyDescent="0.2">
      <c r="A796" s="4" t="s">
        <v>4690</v>
      </c>
      <c r="B796" s="9">
        <v>4774</v>
      </c>
      <c r="C796" s="9" t="s">
        <v>4691</v>
      </c>
      <c r="D796" s="9" t="s">
        <v>4692</v>
      </c>
      <c r="E796" s="10">
        <v>1722.39</v>
      </c>
      <c r="F796" s="10">
        <v>2650579.7134011202</v>
      </c>
      <c r="G796" s="18">
        <v>2296252.6241982873</v>
      </c>
      <c r="H796" s="19">
        <v>0.15430666707524762</v>
      </c>
      <c r="I796" s="20">
        <v>354327.0892028329</v>
      </c>
      <c r="J796" s="10">
        <v>1538.8963669094201</v>
      </c>
      <c r="K796" s="20">
        <v>1333.1780979907496</v>
      </c>
      <c r="L796" s="21" t="s">
        <v>27</v>
      </c>
      <c r="M796" s="21" t="s">
        <v>71</v>
      </c>
    </row>
    <row r="797" spans="1:13" x14ac:dyDescent="0.2">
      <c r="A797" s="4" t="s">
        <v>4693</v>
      </c>
      <c r="B797" s="9">
        <v>4775</v>
      </c>
      <c r="C797" s="9" t="s">
        <v>4694</v>
      </c>
      <c r="D797" s="9" t="s">
        <v>4695</v>
      </c>
      <c r="E797" s="10">
        <v>916.24</v>
      </c>
      <c r="F797" s="10">
        <v>2222718.5542574199</v>
      </c>
      <c r="G797" s="18">
        <v>2043299.6229226608</v>
      </c>
      <c r="H797" s="19">
        <v>8.780842971924073E-2</v>
      </c>
      <c r="I797" s="20">
        <v>179418.93133475911</v>
      </c>
      <c r="J797" s="10">
        <v>2425.9130296182402</v>
      </c>
      <c r="K797" s="20">
        <v>2230.0921406210828</v>
      </c>
      <c r="L797" s="21" t="s">
        <v>27</v>
      </c>
      <c r="M797" s="21" t="s">
        <v>43</v>
      </c>
    </row>
    <row r="798" spans="1:13" x14ac:dyDescent="0.2">
      <c r="A798" s="4" t="s">
        <v>4699</v>
      </c>
      <c r="B798" s="9">
        <v>4777</v>
      </c>
      <c r="C798" s="9" t="s">
        <v>4700</v>
      </c>
      <c r="D798" s="9" t="s">
        <v>4701</v>
      </c>
      <c r="E798" s="10">
        <v>1077.0999999999999</v>
      </c>
      <c r="F798" s="10">
        <v>326047.70184157998</v>
      </c>
      <c r="G798" s="18">
        <v>355233.16155763174</v>
      </c>
      <c r="H798" s="19">
        <v>-8.2158601376286E-2</v>
      </c>
      <c r="I798" s="20">
        <v>-29185.459716051759</v>
      </c>
      <c r="J798" s="10">
        <v>302.70884954190001</v>
      </c>
      <c r="K798" s="20">
        <v>329.80518202361134</v>
      </c>
      <c r="L798" s="21" t="s">
        <v>27</v>
      </c>
      <c r="M798" s="21" t="s">
        <v>71</v>
      </c>
    </row>
    <row r="799" spans="1:13" x14ac:dyDescent="0.2">
      <c r="A799" s="4" t="s">
        <v>4702</v>
      </c>
      <c r="B799" s="9">
        <v>4778</v>
      </c>
      <c r="C799" s="9" t="s">
        <v>4703</v>
      </c>
      <c r="D799" s="9" t="s">
        <v>4704</v>
      </c>
      <c r="E799" s="10">
        <v>258.95</v>
      </c>
      <c r="F799" s="10">
        <v>132987.48775852</v>
      </c>
      <c r="G799" s="18">
        <v>145361.13120988276</v>
      </c>
      <c r="H799" s="19">
        <v>-8.512346697066403E-2</v>
      </c>
      <c r="I799" s="20">
        <v>-12373.643451362761</v>
      </c>
      <c r="J799" s="10">
        <v>513.56434739725796</v>
      </c>
      <c r="K799" s="20">
        <v>561.34825723067297</v>
      </c>
      <c r="L799" s="21" t="s">
        <v>27</v>
      </c>
      <c r="M799" s="21" t="s">
        <v>84</v>
      </c>
    </row>
    <row r="800" spans="1:13" x14ac:dyDescent="0.2">
      <c r="A800" s="4" t="s">
        <v>4720</v>
      </c>
      <c r="B800" s="9">
        <v>4785</v>
      </c>
      <c r="C800" s="9" t="s">
        <v>4721</v>
      </c>
      <c r="D800" s="9" t="s">
        <v>4722</v>
      </c>
      <c r="E800" s="10">
        <v>792.53</v>
      </c>
      <c r="F800" s="10">
        <v>318365.13605611998</v>
      </c>
      <c r="G800" s="18">
        <v>258931.806687387</v>
      </c>
      <c r="H800" s="19">
        <v>0.22953274890824049</v>
      </c>
      <c r="I800" s="20">
        <v>59433.329368732986</v>
      </c>
      <c r="J800" s="10">
        <v>401.70736256813001</v>
      </c>
      <c r="K800" s="20">
        <v>326.71546400437461</v>
      </c>
      <c r="L800" s="21" t="s">
        <v>27</v>
      </c>
      <c r="M800" s="21" t="s">
        <v>89</v>
      </c>
    </row>
    <row r="801" spans="1:13" x14ac:dyDescent="0.2">
      <c r="A801" s="4" t="s">
        <v>4723</v>
      </c>
      <c r="B801" s="9">
        <v>4786</v>
      </c>
      <c r="C801" s="9" t="s">
        <v>4724</v>
      </c>
      <c r="D801" s="9" t="s">
        <v>4725</v>
      </c>
      <c r="E801" s="10">
        <v>2499.62</v>
      </c>
      <c r="F801" s="10">
        <v>1626690.48915852</v>
      </c>
      <c r="G801" s="18">
        <v>2291347.8963166573</v>
      </c>
      <c r="H801" s="19">
        <v>-0.29007267217107219</v>
      </c>
      <c r="I801" s="20">
        <v>-664657.4071581373</v>
      </c>
      <c r="J801" s="10">
        <v>650.77511348065696</v>
      </c>
      <c r="K801" s="20">
        <v>916.67849365769894</v>
      </c>
      <c r="L801" s="21" t="s">
        <v>27</v>
      </c>
      <c r="M801" s="21" t="s">
        <v>14</v>
      </c>
    </row>
    <row r="802" spans="1:13" x14ac:dyDescent="0.2">
      <c r="A802" s="4" t="s">
        <v>4726</v>
      </c>
      <c r="B802" s="9">
        <v>4800</v>
      </c>
      <c r="C802" s="9" t="s">
        <v>4727</v>
      </c>
      <c r="D802" s="9" t="s">
        <v>4728</v>
      </c>
      <c r="E802" s="10">
        <v>8684.2900000000009</v>
      </c>
      <c r="F802" s="10">
        <v>9691184.2448132094</v>
      </c>
      <c r="G802" s="18">
        <v>8840391.2292710226</v>
      </c>
      <c r="H802" s="19">
        <v>9.623929456031273E-2</v>
      </c>
      <c r="I802" s="20">
        <v>850793.0155421868</v>
      </c>
      <c r="J802" s="10">
        <v>1115.9443368212301</v>
      </c>
      <c r="K802" s="20">
        <v>1017.9751285679107</v>
      </c>
      <c r="L802" s="21" t="s">
        <v>13</v>
      </c>
      <c r="M802" s="21" t="s">
        <v>14</v>
      </c>
    </row>
    <row r="803" spans="1:13" x14ac:dyDescent="0.2">
      <c r="A803" s="4" t="s">
        <v>4729</v>
      </c>
      <c r="B803" s="9">
        <v>4922</v>
      </c>
      <c r="C803" s="9" t="s">
        <v>4730</v>
      </c>
      <c r="D803" s="9" t="s">
        <v>4731</v>
      </c>
      <c r="E803" s="10">
        <v>17033.240000000002</v>
      </c>
      <c r="F803" s="10">
        <v>32960924.523184199</v>
      </c>
      <c r="G803" s="18">
        <v>32640581.715283919</v>
      </c>
      <c r="H803" s="19">
        <v>9.814249350531724E-3</v>
      </c>
      <c r="I803" s="20">
        <v>320342.80790027976</v>
      </c>
      <c r="J803" s="10">
        <v>1935.09423475417</v>
      </c>
      <c r="K803" s="20">
        <v>1916.2873132348229</v>
      </c>
      <c r="L803" s="21" t="s">
        <v>27</v>
      </c>
      <c r="M803" s="21" t="s">
        <v>14</v>
      </c>
    </row>
    <row r="804" spans="1:13" x14ac:dyDescent="0.2">
      <c r="A804" s="4" t="s">
        <v>4732</v>
      </c>
      <c r="B804" s="9">
        <v>4923</v>
      </c>
      <c r="C804" s="9" t="s">
        <v>4733</v>
      </c>
      <c r="D804" s="9" t="s">
        <v>4734</v>
      </c>
      <c r="E804" s="10">
        <v>2299.1999999999998</v>
      </c>
      <c r="F804" s="10">
        <v>5653286.08839144</v>
      </c>
      <c r="G804" s="18">
        <v>5582627.1497516362</v>
      </c>
      <c r="H804" s="19">
        <v>1.2656933150720803E-2</v>
      </c>
      <c r="I804" s="20">
        <v>70658.93863980379</v>
      </c>
      <c r="J804" s="10">
        <v>2458.80570998236</v>
      </c>
      <c r="K804" s="20">
        <v>2428.0737429330361</v>
      </c>
      <c r="L804" s="21" t="s">
        <v>13</v>
      </c>
      <c r="M804" s="21" t="s">
        <v>14</v>
      </c>
    </row>
    <row r="805" spans="1:13" x14ac:dyDescent="0.2">
      <c r="A805" s="4" t="s">
        <v>4735</v>
      </c>
      <c r="B805" s="9">
        <v>4924</v>
      </c>
      <c r="C805" s="9" t="s">
        <v>4736</v>
      </c>
      <c r="D805" s="9" t="s">
        <v>4737</v>
      </c>
      <c r="E805" s="10">
        <v>429.21</v>
      </c>
      <c r="F805" s="10">
        <v>1423345.7557063701</v>
      </c>
      <c r="G805" s="18">
        <v>1464119.030299399</v>
      </c>
      <c r="H805" s="19">
        <v>-2.7848333195076579E-2</v>
      </c>
      <c r="I805" s="20">
        <v>-40773.274593028938</v>
      </c>
      <c r="J805" s="10">
        <v>3316.1989601975001</v>
      </c>
      <c r="K805" s="20">
        <v>3411.1950567307358</v>
      </c>
      <c r="L805" s="21" t="s">
        <v>27</v>
      </c>
      <c r="M805" s="21" t="s">
        <v>71</v>
      </c>
    </row>
    <row r="806" spans="1:13" x14ac:dyDescent="0.2">
      <c r="A806" s="4" t="s">
        <v>4738</v>
      </c>
      <c r="B806" s="9">
        <v>4926</v>
      </c>
      <c r="C806" s="9" t="s">
        <v>4739</v>
      </c>
      <c r="D806" s="9" t="s">
        <v>4740</v>
      </c>
      <c r="E806" s="10">
        <v>12341.57</v>
      </c>
      <c r="F806" s="10">
        <v>24524180.2794117</v>
      </c>
      <c r="G806" s="18">
        <v>26545903.620092463</v>
      </c>
      <c r="H806" s="19">
        <v>-7.615952237356069E-2</v>
      </c>
      <c r="I806" s="20">
        <v>-2021723.3406807631</v>
      </c>
      <c r="J806" s="10">
        <v>1987.11997577388</v>
      </c>
      <c r="K806" s="20">
        <v>2150.9340886202049</v>
      </c>
      <c r="L806" s="21" t="s">
        <v>27</v>
      </c>
      <c r="M806" s="21" t="s">
        <v>14</v>
      </c>
    </row>
    <row r="807" spans="1:13" x14ac:dyDescent="0.2">
      <c r="A807" s="4" t="s">
        <v>4741</v>
      </c>
      <c r="B807" s="9">
        <v>4927</v>
      </c>
      <c r="C807" s="9" t="s">
        <v>4742</v>
      </c>
      <c r="D807" s="9" t="s">
        <v>4743</v>
      </c>
      <c r="E807" s="10">
        <v>1345.57</v>
      </c>
      <c r="F807" s="10">
        <v>2858122.1472716001</v>
      </c>
      <c r="G807" s="18">
        <v>3828122.5469903536</v>
      </c>
      <c r="H807" s="19">
        <v>-0.25338802188591569</v>
      </c>
      <c r="I807" s="20">
        <v>-970000.39971875353</v>
      </c>
      <c r="J807" s="10">
        <v>2124.09770377728</v>
      </c>
      <c r="K807" s="20">
        <v>2844.9820871380557</v>
      </c>
      <c r="L807" s="21" t="s">
        <v>27</v>
      </c>
      <c r="M807" s="21" t="s">
        <v>14</v>
      </c>
    </row>
    <row r="808" spans="1:13" x14ac:dyDescent="0.2">
      <c r="A808" s="4" t="s">
        <v>4747</v>
      </c>
      <c r="B808" s="9">
        <v>4930</v>
      </c>
      <c r="C808" s="9" t="s">
        <v>4748</v>
      </c>
      <c r="D808" s="9" t="s">
        <v>4749</v>
      </c>
      <c r="E808" s="10">
        <v>1798.67</v>
      </c>
      <c r="F808" s="10">
        <v>2581569.07223514</v>
      </c>
      <c r="G808" s="18">
        <v>2563428.8668077919</v>
      </c>
      <c r="H808" s="19">
        <v>7.0765394203948844E-3</v>
      </c>
      <c r="I808" s="20">
        <v>18140.205427348148</v>
      </c>
      <c r="J808" s="10">
        <v>1435.2655418921399</v>
      </c>
      <c r="K808" s="20">
        <v>1425.1801980395469</v>
      </c>
      <c r="L808" s="21" t="s">
        <v>27</v>
      </c>
      <c r="M808" s="21" t="s">
        <v>14</v>
      </c>
    </row>
    <row r="809" spans="1:13" x14ac:dyDescent="0.2">
      <c r="A809" s="4" t="s">
        <v>4750</v>
      </c>
      <c r="B809" s="9">
        <v>4931</v>
      </c>
      <c r="C809" s="9" t="s">
        <v>4751</v>
      </c>
      <c r="D809" s="9" t="s">
        <v>4752</v>
      </c>
      <c r="E809" s="10">
        <v>214.12</v>
      </c>
      <c r="F809" s="10">
        <v>609643.64096999995</v>
      </c>
      <c r="G809" s="18">
        <v>521287.0608474256</v>
      </c>
      <c r="H809" s="19">
        <v>0.16949697538806885</v>
      </c>
      <c r="I809" s="20">
        <v>88356.580122574349</v>
      </c>
      <c r="J809" s="10">
        <v>2847.2054967775098</v>
      </c>
      <c r="K809" s="20">
        <v>2434.5556736756284</v>
      </c>
      <c r="L809" s="21" t="s">
        <v>27</v>
      </c>
      <c r="M809" s="21" t="s">
        <v>206</v>
      </c>
    </row>
    <row r="810" spans="1:13" x14ac:dyDescent="0.2">
      <c r="A810" s="4" t="s">
        <v>4756</v>
      </c>
      <c r="B810" s="9">
        <v>4934</v>
      </c>
      <c r="C810" s="9" t="s">
        <v>4757</v>
      </c>
      <c r="D810" s="9" t="s">
        <v>4758</v>
      </c>
      <c r="E810" s="10">
        <v>1939.16</v>
      </c>
      <c r="F810" s="10">
        <v>2129995.3637734801</v>
      </c>
      <c r="G810" s="18">
        <v>2561971.1671879059</v>
      </c>
      <c r="H810" s="19">
        <v>-0.16861072011538927</v>
      </c>
      <c r="I810" s="20">
        <v>-431975.80341442581</v>
      </c>
      <c r="J810" s="10">
        <v>1098.41135531544</v>
      </c>
      <c r="K810" s="20">
        <v>1321.1757499060964</v>
      </c>
      <c r="L810" s="21" t="s">
        <v>27</v>
      </c>
      <c r="M810" s="21" t="s">
        <v>14</v>
      </c>
    </row>
    <row r="811" spans="1:13" x14ac:dyDescent="0.2">
      <c r="A811" s="4" t="s">
        <v>4762</v>
      </c>
      <c r="B811" s="9">
        <v>4938</v>
      </c>
      <c r="C811" s="9" t="s">
        <v>4763</v>
      </c>
      <c r="D811" s="9" t="s">
        <v>4764</v>
      </c>
      <c r="E811" s="10">
        <v>3682.06</v>
      </c>
      <c r="F811" s="10">
        <v>4001079.0652374998</v>
      </c>
      <c r="G811" s="18">
        <v>3941687.9286361798</v>
      </c>
      <c r="H811" s="19">
        <v>1.5067437523364417E-2</v>
      </c>
      <c r="I811" s="20">
        <v>59391.136601320002</v>
      </c>
      <c r="J811" s="10">
        <v>1086.64146299558</v>
      </c>
      <c r="K811" s="20">
        <v>1070.5115963988039</v>
      </c>
      <c r="L811" s="21" t="s">
        <v>88</v>
      </c>
      <c r="M811" s="21" t="s">
        <v>297</v>
      </c>
    </row>
    <row r="812" spans="1:13" x14ac:dyDescent="0.2">
      <c r="A812" s="4" t="s">
        <v>4765</v>
      </c>
      <c r="B812" s="9">
        <v>4939</v>
      </c>
      <c r="C812" s="9" t="s">
        <v>4766</v>
      </c>
      <c r="D812" s="9" t="s">
        <v>4767</v>
      </c>
      <c r="E812" s="10">
        <v>12637.54</v>
      </c>
      <c r="F812" s="10">
        <v>14583735.064254699</v>
      </c>
      <c r="G812" s="18">
        <v>16114693.382253267</v>
      </c>
      <c r="H812" s="19">
        <v>-9.5003875139476793E-2</v>
      </c>
      <c r="I812" s="20">
        <v>-1530958.3179985676</v>
      </c>
      <c r="J812" s="10">
        <v>1154.0011002342801</v>
      </c>
      <c r="K812" s="20">
        <v>1275.1447973461027</v>
      </c>
      <c r="L812" s="21" t="s">
        <v>27</v>
      </c>
      <c r="M812" s="21" t="s">
        <v>14</v>
      </c>
    </row>
    <row r="813" spans="1:13" x14ac:dyDescent="0.2">
      <c r="A813" s="4" t="s">
        <v>4768</v>
      </c>
      <c r="B813" s="9">
        <v>4940</v>
      </c>
      <c r="C813" s="9" t="s">
        <v>4769</v>
      </c>
      <c r="D813" s="9" t="s">
        <v>4770</v>
      </c>
      <c r="E813" s="10">
        <v>756.23</v>
      </c>
      <c r="F813" s="10">
        <v>1536602.67390257</v>
      </c>
      <c r="G813" s="18">
        <v>1624563.7614721574</v>
      </c>
      <c r="H813" s="19">
        <v>-5.4144435358990585E-2</v>
      </c>
      <c r="I813" s="20">
        <v>-87961.087569587398</v>
      </c>
      <c r="J813" s="10">
        <v>2031.92504119457</v>
      </c>
      <c r="K813" s="20">
        <v>2148.2402992107659</v>
      </c>
      <c r="L813" s="21" t="s">
        <v>27</v>
      </c>
      <c r="M813" s="21" t="s">
        <v>14</v>
      </c>
    </row>
    <row r="814" spans="1:13" x14ac:dyDescent="0.2">
      <c r="A814" s="4" t="s">
        <v>4774</v>
      </c>
      <c r="B814" s="9">
        <v>4943</v>
      </c>
      <c r="C814" s="9" t="s">
        <v>4775</v>
      </c>
      <c r="D814" s="9" t="s">
        <v>4776</v>
      </c>
      <c r="E814" s="10">
        <v>6274.51</v>
      </c>
      <c r="F814" s="10">
        <v>7193420.1017351104</v>
      </c>
      <c r="G814" s="18">
        <v>6446618.3814131971</v>
      </c>
      <c r="H814" s="19">
        <v>0.11584394734378575</v>
      </c>
      <c r="I814" s="20">
        <v>746801.72032191325</v>
      </c>
      <c r="J814" s="10">
        <v>1146.4512928874301</v>
      </c>
      <c r="K814" s="20">
        <v>1027.4297724305479</v>
      </c>
      <c r="L814" s="21" t="s">
        <v>27</v>
      </c>
      <c r="M814" s="21" t="s">
        <v>71</v>
      </c>
    </row>
    <row r="815" spans="1:13" x14ac:dyDescent="0.2">
      <c r="A815" s="4" t="s">
        <v>4777</v>
      </c>
      <c r="B815" s="9">
        <v>4944</v>
      </c>
      <c r="C815" s="9" t="s">
        <v>4778</v>
      </c>
      <c r="D815" s="9" t="s">
        <v>4779</v>
      </c>
      <c r="E815" s="10">
        <v>2516.38</v>
      </c>
      <c r="F815" s="10">
        <v>1155151.9749022999</v>
      </c>
      <c r="G815" s="18">
        <v>1591822.3037210864</v>
      </c>
      <c r="H815" s="19">
        <v>-0.27432102678673076</v>
      </c>
      <c r="I815" s="20">
        <v>-436670.32881878642</v>
      </c>
      <c r="J815" s="10">
        <v>459.05307421863898</v>
      </c>
      <c r="K815" s="20">
        <v>632.58422961599058</v>
      </c>
      <c r="L815" s="21" t="s">
        <v>13</v>
      </c>
      <c r="M815" s="21" t="s">
        <v>14</v>
      </c>
    </row>
    <row r="816" spans="1:13" x14ac:dyDescent="0.2">
      <c r="A816" s="4" t="s">
        <v>4786</v>
      </c>
      <c r="B816" s="9">
        <v>4948</v>
      </c>
      <c r="C816" s="9" t="s">
        <v>4787</v>
      </c>
      <c r="D816" s="9" t="s">
        <v>4788</v>
      </c>
      <c r="E816" s="10">
        <v>11146.36</v>
      </c>
      <c r="F816" s="10">
        <v>5090246.4090682799</v>
      </c>
      <c r="G816" s="18">
        <v>5455078.5601471066</v>
      </c>
      <c r="H816" s="19">
        <v>-6.6879357841729464E-2</v>
      </c>
      <c r="I816" s="20">
        <v>-364832.15107882675</v>
      </c>
      <c r="J816" s="10">
        <v>456.673426039378</v>
      </c>
      <c r="K816" s="20">
        <v>489.40448362937371</v>
      </c>
      <c r="L816" s="21" t="s">
        <v>27</v>
      </c>
      <c r="M816" s="21" t="s">
        <v>71</v>
      </c>
    </row>
    <row r="817" spans="1:13" x14ac:dyDescent="0.2">
      <c r="A817" s="4" t="s">
        <v>4789</v>
      </c>
      <c r="B817" s="9">
        <v>4949</v>
      </c>
      <c r="C817" s="9" t="s">
        <v>4790</v>
      </c>
      <c r="D817" s="9" t="s">
        <v>4791</v>
      </c>
      <c r="E817" s="10">
        <v>749.63</v>
      </c>
      <c r="F817" s="10">
        <v>501249.81440963998</v>
      </c>
      <c r="G817" s="18">
        <v>678237.91262340627</v>
      </c>
      <c r="H817" s="19">
        <v>-0.26095282336721792</v>
      </c>
      <c r="I817" s="20">
        <v>-176988.09821376629</v>
      </c>
      <c r="J817" s="10">
        <v>668.66295960625905</v>
      </c>
      <c r="K817" s="20">
        <v>904.76356685752478</v>
      </c>
      <c r="L817" s="21" t="s">
        <v>27</v>
      </c>
      <c r="M817" s="21" t="s">
        <v>14</v>
      </c>
    </row>
    <row r="818" spans="1:13" x14ac:dyDescent="0.2">
      <c r="A818" s="4" t="s">
        <v>4798</v>
      </c>
      <c r="B818" s="9">
        <v>4954</v>
      </c>
      <c r="C818" s="9" t="s">
        <v>4799</v>
      </c>
      <c r="D818" s="9" t="s">
        <v>4800</v>
      </c>
      <c r="E818" s="10">
        <v>1211.22</v>
      </c>
      <c r="F818" s="10">
        <v>684584.53456289996</v>
      </c>
      <c r="G818" s="18">
        <v>877255.79727353761</v>
      </c>
      <c r="H818" s="19">
        <v>-0.2196295120641546</v>
      </c>
      <c r="I818" s="20">
        <v>-192671.26271063765</v>
      </c>
      <c r="J818" s="10">
        <v>565.20246905013096</v>
      </c>
      <c r="K818" s="20">
        <v>724.27453086436617</v>
      </c>
      <c r="L818" s="21" t="s">
        <v>27</v>
      </c>
      <c r="M818" s="21" t="s">
        <v>14</v>
      </c>
    </row>
    <row r="819" spans="1:13" x14ac:dyDescent="0.2">
      <c r="A819" s="4" t="s">
        <v>4801</v>
      </c>
      <c r="B819" s="9">
        <v>4959</v>
      </c>
      <c r="C819" s="9" t="s">
        <v>4802</v>
      </c>
      <c r="D819" s="9" t="s">
        <v>4803</v>
      </c>
      <c r="E819" s="10">
        <v>264.37</v>
      </c>
      <c r="F819" s="10">
        <v>76525.562752209997</v>
      </c>
      <c r="G819" s="18">
        <v>124104.51539928727</v>
      </c>
      <c r="H819" s="19">
        <v>-0.38337809461645561</v>
      </c>
      <c r="I819" s="20">
        <v>-47578.952647077269</v>
      </c>
      <c r="J819" s="10">
        <v>289.46386788292898</v>
      </c>
      <c r="K819" s="20">
        <v>469.43494117822468</v>
      </c>
      <c r="L819" s="21" t="s">
        <v>27</v>
      </c>
      <c r="M819" s="21" t="s">
        <v>89</v>
      </c>
    </row>
    <row r="820" spans="1:13" x14ac:dyDescent="0.2">
      <c r="A820" s="4" t="s">
        <v>4804</v>
      </c>
      <c r="B820" s="9">
        <v>4963</v>
      </c>
      <c r="C820" s="9" t="s">
        <v>4805</v>
      </c>
      <c r="D820" s="9" t="s">
        <v>4806</v>
      </c>
      <c r="E820" s="10">
        <v>4378.79</v>
      </c>
      <c r="F820" s="10">
        <v>1264551.6273175499</v>
      </c>
      <c r="G820" s="18">
        <v>1317720.6122562976</v>
      </c>
      <c r="H820" s="19">
        <v>-4.0349209418307143E-2</v>
      </c>
      <c r="I820" s="20">
        <v>-53168.984938747715</v>
      </c>
      <c r="J820" s="10">
        <v>288.79019713609199</v>
      </c>
      <c r="K820" s="20">
        <v>300.9325891984538</v>
      </c>
      <c r="L820" s="21" t="s">
        <v>13</v>
      </c>
      <c r="M820" s="21" t="s">
        <v>14</v>
      </c>
    </row>
    <row r="821" spans="1:13" x14ac:dyDescent="0.2">
      <c r="A821" s="4" t="s">
        <v>4807</v>
      </c>
      <c r="B821" s="9">
        <v>4964</v>
      </c>
      <c r="C821" s="9" t="s">
        <v>4808</v>
      </c>
      <c r="D821" s="9" t="s">
        <v>4809</v>
      </c>
      <c r="E821" s="10">
        <v>832.31</v>
      </c>
      <c r="F821" s="10">
        <v>310455.38814230001</v>
      </c>
      <c r="G821" s="18">
        <v>459485.51150493941</v>
      </c>
      <c r="H821" s="19">
        <v>-0.3243412896187412</v>
      </c>
      <c r="I821" s="20">
        <v>-149030.1233626394</v>
      </c>
      <c r="J821" s="10">
        <v>373.00451531556803</v>
      </c>
      <c r="K821" s="20">
        <v>552.0605441541486</v>
      </c>
      <c r="L821" s="21" t="s">
        <v>13</v>
      </c>
      <c r="M821" s="21" t="s">
        <v>14</v>
      </c>
    </row>
    <row r="822" spans="1:13" x14ac:dyDescent="0.2">
      <c r="A822" s="4" t="s">
        <v>4810</v>
      </c>
      <c r="B822" s="9">
        <v>4968</v>
      </c>
      <c r="C822" s="9" t="s">
        <v>4811</v>
      </c>
      <c r="D822" s="9" t="s">
        <v>4812</v>
      </c>
      <c r="E822" s="10">
        <v>13410.84</v>
      </c>
      <c r="F822" s="10">
        <v>4855773.5570235997</v>
      </c>
      <c r="G822" s="18">
        <v>4666489.8789761215</v>
      </c>
      <c r="H822" s="19">
        <v>4.0562324778684176E-2</v>
      </c>
      <c r="I822" s="20">
        <v>189283.6780474782</v>
      </c>
      <c r="J822" s="10">
        <v>362.07825587536598</v>
      </c>
      <c r="K822" s="20">
        <v>347.9640260398395</v>
      </c>
      <c r="L822" s="21" t="s">
        <v>13</v>
      </c>
      <c r="M822" s="21" t="s">
        <v>14</v>
      </c>
    </row>
    <row r="823" spans="1:13" x14ac:dyDescent="0.2">
      <c r="A823" s="4" t="s">
        <v>4813</v>
      </c>
      <c r="B823" s="9">
        <v>4969</v>
      </c>
      <c r="C823" s="9" t="s">
        <v>4814</v>
      </c>
      <c r="D823" s="9" t="s">
        <v>4815</v>
      </c>
      <c r="E823" s="10">
        <v>592.57000000000005</v>
      </c>
      <c r="F823" s="10">
        <v>755343.46998905996</v>
      </c>
      <c r="G823" s="18">
        <v>997094.03659475327</v>
      </c>
      <c r="H823" s="19">
        <v>-0.24245513234770863</v>
      </c>
      <c r="I823" s="20">
        <v>-241750.56660569331</v>
      </c>
      <c r="J823" s="10">
        <v>1274.6907031896001</v>
      </c>
      <c r="K823" s="20">
        <v>1682.6603381790392</v>
      </c>
      <c r="L823" s="21" t="s">
        <v>27</v>
      </c>
      <c r="M823" s="21" t="s">
        <v>14</v>
      </c>
    </row>
    <row r="824" spans="1:13" x14ac:dyDescent="0.2">
      <c r="A824" s="4" t="s">
        <v>4825</v>
      </c>
      <c r="B824" s="9">
        <v>4973</v>
      </c>
      <c r="C824" s="9" t="s">
        <v>4826</v>
      </c>
      <c r="D824" s="9" t="s">
        <v>4827</v>
      </c>
      <c r="E824" s="10">
        <v>963.25</v>
      </c>
      <c r="F824" s="10">
        <v>633840.29004233005</v>
      </c>
      <c r="G824" s="18">
        <v>696093.05754837382</v>
      </c>
      <c r="H824" s="19">
        <v>-8.9431674157615146E-2</v>
      </c>
      <c r="I824" s="20">
        <v>-62252.767506043776</v>
      </c>
      <c r="J824" s="10">
        <v>658.02262137797004</v>
      </c>
      <c r="K824" s="20">
        <v>722.65046202789915</v>
      </c>
      <c r="L824" s="21" t="s">
        <v>27</v>
      </c>
      <c r="M824" s="21" t="s">
        <v>71</v>
      </c>
    </row>
    <row r="825" spans="1:13" x14ac:dyDescent="0.2">
      <c r="A825" s="4" t="s">
        <v>4828</v>
      </c>
      <c r="B825" s="9">
        <v>4974</v>
      </c>
      <c r="C825" s="9" t="s">
        <v>4829</v>
      </c>
      <c r="D825" s="9" t="s">
        <v>4830</v>
      </c>
      <c r="E825" s="10">
        <v>2230.23</v>
      </c>
      <c r="F825" s="10">
        <v>6862324.5075407196</v>
      </c>
      <c r="G825" s="18">
        <v>6189821.3993010949</v>
      </c>
      <c r="H825" s="19">
        <v>0.10864660946688248</v>
      </c>
      <c r="I825" s="20">
        <v>672503.10823962465</v>
      </c>
      <c r="J825" s="10">
        <v>3076.95820948544</v>
      </c>
      <c r="K825" s="20">
        <v>2775.4184094470502</v>
      </c>
      <c r="L825" s="21" t="s">
        <v>88</v>
      </c>
      <c r="M825" s="21" t="s">
        <v>14</v>
      </c>
    </row>
    <row r="826" spans="1:13" x14ac:dyDescent="0.2">
      <c r="A826" s="4" t="s">
        <v>4831</v>
      </c>
      <c r="B826" s="9">
        <v>4975</v>
      </c>
      <c r="C826" s="9" t="s">
        <v>4832</v>
      </c>
      <c r="D826" s="9" t="s">
        <v>4833</v>
      </c>
      <c r="E826" s="10">
        <v>1193.6400000000001</v>
      </c>
      <c r="F826" s="10">
        <v>4908854.7805604003</v>
      </c>
      <c r="G826" s="18">
        <v>4737638.0710640904</v>
      </c>
      <c r="H826" s="19">
        <v>3.6139676971537207E-2</v>
      </c>
      <c r="I826" s="20">
        <v>171216.70949630998</v>
      </c>
      <c r="J826" s="10">
        <v>4112.5086127814102</v>
      </c>
      <c r="K826" s="20">
        <v>3969.0677851480259</v>
      </c>
      <c r="L826" s="21" t="s">
        <v>88</v>
      </c>
      <c r="M826" s="21" t="s">
        <v>14</v>
      </c>
    </row>
    <row r="827" spans="1:13" x14ac:dyDescent="0.2">
      <c r="A827" s="4" t="s">
        <v>4834</v>
      </c>
      <c r="B827" s="9">
        <v>4976</v>
      </c>
      <c r="C827" s="9" t="s">
        <v>4835</v>
      </c>
      <c r="D827" s="9" t="s">
        <v>4836</v>
      </c>
      <c r="E827" s="10">
        <v>387.37</v>
      </c>
      <c r="F827" s="10">
        <v>2157754.3352289302</v>
      </c>
      <c r="G827" s="18">
        <v>2191875.9733543512</v>
      </c>
      <c r="H827" s="19">
        <v>-1.5567321573037378E-2</v>
      </c>
      <c r="I827" s="20">
        <v>-34121.638125421014</v>
      </c>
      <c r="J827" s="10">
        <v>5570.2670192036803</v>
      </c>
      <c r="K827" s="20">
        <v>5658.3524107554822</v>
      </c>
      <c r="L827" s="21" t="s">
        <v>88</v>
      </c>
      <c r="M827" s="21" t="s">
        <v>14</v>
      </c>
    </row>
    <row r="828" spans="1:13" x14ac:dyDescent="0.2">
      <c r="A828" s="4" t="s">
        <v>4840</v>
      </c>
      <c r="B828" s="9">
        <v>4978</v>
      </c>
      <c r="C828" s="9" t="s">
        <v>4841</v>
      </c>
      <c r="D828" s="9" t="s">
        <v>4842</v>
      </c>
      <c r="E828" s="10">
        <v>3843.73</v>
      </c>
      <c r="F828" s="10">
        <v>8096446.6512099598</v>
      </c>
      <c r="G828" s="18">
        <v>7894957.2792234533</v>
      </c>
      <c r="H828" s="19">
        <v>2.5521274512369348E-2</v>
      </c>
      <c r="I828" s="20">
        <v>201489.37198650651</v>
      </c>
      <c r="J828" s="10">
        <v>2106.4035848537601</v>
      </c>
      <c r="K828" s="20">
        <v>2053.9833128818759</v>
      </c>
      <c r="L828" s="21" t="s">
        <v>13</v>
      </c>
      <c r="M828" s="21" t="s">
        <v>14</v>
      </c>
    </row>
    <row r="829" spans="1:13" x14ac:dyDescent="0.2">
      <c r="A829" s="4" t="s">
        <v>4843</v>
      </c>
      <c r="B829" s="9">
        <v>4979</v>
      </c>
      <c r="C829" s="9" t="s">
        <v>4844</v>
      </c>
      <c r="D829" s="9" t="s">
        <v>4845</v>
      </c>
      <c r="E829" s="10">
        <v>656.29</v>
      </c>
      <c r="F829" s="10">
        <v>1825991.81109078</v>
      </c>
      <c r="G829" s="18">
        <v>1810024.4594044669</v>
      </c>
      <c r="H829" s="19">
        <v>8.8216220523148429E-3</v>
      </c>
      <c r="I829" s="20">
        <v>15967.35168631305</v>
      </c>
      <c r="J829" s="10">
        <v>2782.29412468692</v>
      </c>
      <c r="K829" s="20">
        <v>2757.9644050716406</v>
      </c>
      <c r="L829" s="21" t="s">
        <v>27</v>
      </c>
      <c r="M829" s="21" t="s">
        <v>14</v>
      </c>
    </row>
    <row r="830" spans="1:13" x14ac:dyDescent="0.2">
      <c r="A830" s="4" t="s">
        <v>4849</v>
      </c>
      <c r="B830" s="9">
        <v>4982</v>
      </c>
      <c r="C830" s="9" t="s">
        <v>4850</v>
      </c>
      <c r="D830" s="9" t="s">
        <v>4851</v>
      </c>
      <c r="E830" s="10">
        <v>29427.88</v>
      </c>
      <c r="F830" s="10">
        <v>9993203.3086137604</v>
      </c>
      <c r="G830" s="18">
        <v>8585039.283432791</v>
      </c>
      <c r="H830" s="19">
        <v>0.16402534440330541</v>
      </c>
      <c r="I830" s="20">
        <v>1408164.0251809694</v>
      </c>
      <c r="J830" s="10">
        <v>339.58284825865002</v>
      </c>
      <c r="K830" s="20">
        <v>291.73149011864911</v>
      </c>
      <c r="L830" s="21" t="s">
        <v>27</v>
      </c>
      <c r="M830" s="21" t="s">
        <v>14</v>
      </c>
    </row>
    <row r="831" spans="1:13" x14ac:dyDescent="0.2">
      <c r="A831" s="4" t="s">
        <v>4852</v>
      </c>
      <c r="B831" s="9">
        <v>4983</v>
      </c>
      <c r="C831" s="9" t="s">
        <v>4853</v>
      </c>
      <c r="D831" s="9" t="s">
        <v>4854</v>
      </c>
      <c r="E831" s="10">
        <v>4849.55</v>
      </c>
      <c r="F831" s="10">
        <v>5422274.9016074697</v>
      </c>
      <c r="G831" s="18">
        <v>5683983.1595682399</v>
      </c>
      <c r="H831" s="19">
        <v>-4.604310931502946E-2</v>
      </c>
      <c r="I831" s="20">
        <v>-261708.25796077028</v>
      </c>
      <c r="J831" s="10">
        <v>1118.09856617778</v>
      </c>
      <c r="K831" s="20">
        <v>1172.0640388424163</v>
      </c>
      <c r="L831" s="21" t="s">
        <v>27</v>
      </c>
      <c r="M831" s="21" t="s">
        <v>14</v>
      </c>
    </row>
    <row r="832" spans="1:13" x14ac:dyDescent="0.2">
      <c r="A832" s="4" t="s">
        <v>4855</v>
      </c>
      <c r="B832" s="9">
        <v>4984</v>
      </c>
      <c r="C832" s="9" t="s">
        <v>4856</v>
      </c>
      <c r="D832" s="9" t="s">
        <v>4857</v>
      </c>
      <c r="E832" s="10">
        <v>276.69</v>
      </c>
      <c r="F832" s="10">
        <v>492551.25499470002</v>
      </c>
      <c r="G832" s="18">
        <v>552384.71525263193</v>
      </c>
      <c r="H832" s="19">
        <v>-0.1083184574188794</v>
      </c>
      <c r="I832" s="20">
        <v>-59833.460257931903</v>
      </c>
      <c r="J832" s="10">
        <v>1780.1556073392601</v>
      </c>
      <c r="K832" s="20">
        <v>1996.4028886213159</v>
      </c>
      <c r="L832" s="21" t="s">
        <v>27</v>
      </c>
      <c r="M832" s="21" t="s">
        <v>89</v>
      </c>
    </row>
    <row r="833" spans="1:13" x14ac:dyDescent="0.2">
      <c r="A833" s="4" t="s">
        <v>4858</v>
      </c>
      <c r="B833" s="9">
        <v>4987</v>
      </c>
      <c r="C833" s="9" t="s">
        <v>4811</v>
      </c>
      <c r="D833" s="9" t="s">
        <v>4812</v>
      </c>
      <c r="E833" s="10">
        <v>1212.8599999999999</v>
      </c>
      <c r="F833" s="10">
        <v>1068104.22032488</v>
      </c>
      <c r="G833" s="18">
        <v>1180783.8536605174</v>
      </c>
      <c r="H833" s="19">
        <v>-9.542782363285443E-2</v>
      </c>
      <c r="I833" s="20">
        <v>-112679.63333563739</v>
      </c>
      <c r="J833" s="10">
        <v>880.64922606473897</v>
      </c>
      <c r="K833" s="20">
        <v>973.55329853447006</v>
      </c>
      <c r="L833" s="21" t="s">
        <v>88</v>
      </c>
      <c r="M833" s="21" t="s">
        <v>206</v>
      </c>
    </row>
    <row r="834" spans="1:13" x14ac:dyDescent="0.2">
      <c r="A834" s="4" t="s">
        <v>4859</v>
      </c>
      <c r="B834" s="9">
        <v>4988</v>
      </c>
      <c r="C834" s="9" t="s">
        <v>4860</v>
      </c>
      <c r="D834" s="9" t="s">
        <v>4861</v>
      </c>
      <c r="E834" s="10">
        <v>1852.94</v>
      </c>
      <c r="F834" s="10">
        <v>3674509.9302821001</v>
      </c>
      <c r="G834" s="18">
        <v>2409381.726504114</v>
      </c>
      <c r="H834" s="19">
        <v>0.52508416987690121</v>
      </c>
      <c r="I834" s="20">
        <v>1265128.2037779861</v>
      </c>
      <c r="J834" s="10">
        <v>1983.07011035549</v>
      </c>
      <c r="K834" s="20">
        <v>1300.3020748130614</v>
      </c>
      <c r="L834" s="21" t="s">
        <v>88</v>
      </c>
      <c r="M834" s="21" t="s">
        <v>71</v>
      </c>
    </row>
    <row r="835" spans="1:13" x14ac:dyDescent="0.2">
      <c r="A835" s="4" t="s">
        <v>4863</v>
      </c>
      <c r="B835" s="9">
        <v>4990</v>
      </c>
      <c r="C835" s="9" t="s">
        <v>4864</v>
      </c>
      <c r="D835" s="9" t="s">
        <v>4865</v>
      </c>
      <c r="E835" s="10">
        <v>2430.73</v>
      </c>
      <c r="F835" s="10">
        <v>3581489.8863154999</v>
      </c>
      <c r="G835" s="18">
        <v>4296169.4045422729</v>
      </c>
      <c r="H835" s="19">
        <v>-0.16635273215044982</v>
      </c>
      <c r="I835" s="20">
        <v>-714679.51822677301</v>
      </c>
      <c r="J835" s="10">
        <v>1473.42151794543</v>
      </c>
      <c r="K835" s="20">
        <v>1767.4399890330367</v>
      </c>
      <c r="L835" s="21" t="s">
        <v>13</v>
      </c>
      <c r="M835" s="21" t="s">
        <v>206</v>
      </c>
    </row>
    <row r="836" spans="1:13" x14ac:dyDescent="0.2">
      <c r="A836" s="4" t="s">
        <v>4869</v>
      </c>
      <c r="B836" s="9">
        <v>4994</v>
      </c>
      <c r="C836" s="9" t="s">
        <v>4870</v>
      </c>
      <c r="D836" s="9" t="s">
        <v>4871</v>
      </c>
      <c r="E836" s="10">
        <v>1201.69</v>
      </c>
      <c r="F836" s="10">
        <v>1223868.6177948399</v>
      </c>
      <c r="G836" s="18">
        <v>1336667.8834466753</v>
      </c>
      <c r="H836" s="19">
        <v>-8.4388401224229262E-2</v>
      </c>
      <c r="I836" s="20">
        <v>-112799.26565183536</v>
      </c>
      <c r="J836" s="10">
        <v>1018.45618902948</v>
      </c>
      <c r="K836" s="20">
        <v>1112.3233807776342</v>
      </c>
      <c r="L836" s="21" t="s">
        <v>27</v>
      </c>
      <c r="M836" s="21" t="s">
        <v>14</v>
      </c>
    </row>
    <row r="837" spans="1:13" x14ac:dyDescent="0.2">
      <c r="A837" s="4" t="s">
        <v>4872</v>
      </c>
      <c r="B837" s="9">
        <v>4998</v>
      </c>
      <c r="C837" s="9" t="s">
        <v>4873</v>
      </c>
      <c r="D837" s="9" t="s">
        <v>4874</v>
      </c>
      <c r="E837" s="10">
        <v>1386.92</v>
      </c>
      <c r="F837" s="10">
        <v>1388781.7672025601</v>
      </c>
      <c r="G837" s="18">
        <v>1354372.7711646853</v>
      </c>
      <c r="H837" s="19">
        <v>2.5405853373944721E-2</v>
      </c>
      <c r="I837" s="20">
        <v>34408.996037874836</v>
      </c>
      <c r="J837" s="10">
        <v>1001.34237533712</v>
      </c>
      <c r="K837" s="20">
        <v>976.53272803383413</v>
      </c>
      <c r="L837" s="21" t="s">
        <v>88</v>
      </c>
      <c r="M837" s="21" t="s">
        <v>297</v>
      </c>
    </row>
    <row r="838" spans="1:13" x14ac:dyDescent="0.2">
      <c r="A838" s="4" t="s">
        <v>4878</v>
      </c>
      <c r="B838" s="9">
        <v>5003</v>
      </c>
      <c r="C838" s="9" t="s">
        <v>4879</v>
      </c>
      <c r="D838" s="9" t="s">
        <v>4880</v>
      </c>
      <c r="E838" s="10">
        <v>3642.67</v>
      </c>
      <c r="F838" s="10">
        <v>1270538.18632585</v>
      </c>
      <c r="G838" s="18">
        <v>1248221.9658790997</v>
      </c>
      <c r="H838" s="19">
        <v>1.7878407091669359E-2</v>
      </c>
      <c r="I838" s="20">
        <v>22316.220446750289</v>
      </c>
      <c r="J838" s="10">
        <v>348.79310679415102</v>
      </c>
      <c r="K838" s="20">
        <v>342.66677076954534</v>
      </c>
      <c r="L838" s="21" t="s">
        <v>13</v>
      </c>
      <c r="M838" s="21" t="s">
        <v>71</v>
      </c>
    </row>
    <row r="839" spans="1:13" x14ac:dyDescent="0.2">
      <c r="A839" s="4" t="s">
        <v>4881</v>
      </c>
      <c r="B839" s="9">
        <v>5004</v>
      </c>
      <c r="C839" s="9" t="s">
        <v>4882</v>
      </c>
      <c r="D839" s="9" t="s">
        <v>4883</v>
      </c>
      <c r="E839" s="10">
        <v>6649.92</v>
      </c>
      <c r="F839" s="10">
        <v>3751422.5114281601</v>
      </c>
      <c r="G839" s="18">
        <v>3713919.9844212816</v>
      </c>
      <c r="H839" s="19">
        <v>1.0097828484239955E-2</v>
      </c>
      <c r="I839" s="20">
        <v>37502.527006878518</v>
      </c>
      <c r="J839" s="10">
        <v>564.130472461046</v>
      </c>
      <c r="K839" s="20">
        <v>558.49092687149346</v>
      </c>
      <c r="L839" s="21" t="s">
        <v>13</v>
      </c>
      <c r="M839" s="21" t="s">
        <v>14</v>
      </c>
    </row>
    <row r="840" spans="1:13" x14ac:dyDescent="0.2">
      <c r="A840" s="4" t="s">
        <v>4884</v>
      </c>
      <c r="B840" s="9">
        <v>5005</v>
      </c>
      <c r="C840" s="9" t="s">
        <v>4885</v>
      </c>
      <c r="D840" s="9" t="s">
        <v>4886</v>
      </c>
      <c r="E840" s="10">
        <v>873.48</v>
      </c>
      <c r="F840" s="10">
        <v>575099.91480559995</v>
      </c>
      <c r="G840" s="18">
        <v>629664.99223293923</v>
      </c>
      <c r="H840" s="19">
        <v>-8.6657314763266186E-2</v>
      </c>
      <c r="I840" s="20">
        <v>-54565.077427339274</v>
      </c>
      <c r="J840" s="10">
        <v>658.40078170719403</v>
      </c>
      <c r="K840" s="20">
        <v>720.86938708721345</v>
      </c>
      <c r="L840" s="21" t="s">
        <v>88</v>
      </c>
      <c r="M840" s="21" t="s">
        <v>43</v>
      </c>
    </row>
    <row r="841" spans="1:13" x14ac:dyDescent="0.2">
      <c r="A841" s="4" t="s">
        <v>4887</v>
      </c>
      <c r="B841" s="9">
        <v>5205</v>
      </c>
      <c r="C841" s="9" t="s">
        <v>4888</v>
      </c>
      <c r="D841" s="9" t="s">
        <v>4889</v>
      </c>
      <c r="E841" s="10">
        <v>31688.639999999999</v>
      </c>
      <c r="F841" s="10">
        <v>17728596.3082291</v>
      </c>
      <c r="G841" s="18">
        <v>19605107.516448058</v>
      </c>
      <c r="H841" s="19">
        <v>-9.5715425515754321E-2</v>
      </c>
      <c r="I841" s="20">
        <v>-1876511.2082189582</v>
      </c>
      <c r="J841" s="10">
        <v>559.46220185622099</v>
      </c>
      <c r="K841" s="20">
        <v>618.67936006240905</v>
      </c>
      <c r="L841" s="21" t="s">
        <v>13</v>
      </c>
      <c r="M841" s="21" t="s">
        <v>71</v>
      </c>
    </row>
    <row r="842" spans="1:13" x14ac:dyDescent="0.2">
      <c r="A842" s="4" t="s">
        <v>4890</v>
      </c>
      <c r="B842" s="9">
        <v>5206</v>
      </c>
      <c r="C842" s="9" t="s">
        <v>4891</v>
      </c>
      <c r="D842" s="9" t="s">
        <v>4892</v>
      </c>
      <c r="E842" s="10">
        <v>130.9</v>
      </c>
      <c r="F842" s="10">
        <v>55753.339006399998</v>
      </c>
      <c r="G842" s="18">
        <v>63491.59364314159</v>
      </c>
      <c r="H842" s="19">
        <v>-0.12187841244362169</v>
      </c>
      <c r="I842" s="20">
        <v>-7738.2546367415925</v>
      </c>
      <c r="J842" s="10">
        <v>425.92313985026698</v>
      </c>
      <c r="K842" s="20">
        <v>485.03891247625353</v>
      </c>
      <c r="L842" s="21" t="s">
        <v>27</v>
      </c>
      <c r="M842" s="21" t="s">
        <v>71</v>
      </c>
    </row>
    <row r="843" spans="1:13" x14ac:dyDescent="0.2">
      <c r="A843" s="4" t="s">
        <v>4893</v>
      </c>
      <c r="B843" s="9">
        <v>5207</v>
      </c>
      <c r="C843" s="9" t="s">
        <v>4894</v>
      </c>
      <c r="D843" s="9" t="s">
        <v>4895</v>
      </c>
      <c r="E843" s="10">
        <v>5940.01</v>
      </c>
      <c r="F843" s="10">
        <v>2628430.0230552098</v>
      </c>
      <c r="G843" s="18">
        <v>2572527.3965346823</v>
      </c>
      <c r="H843" s="19">
        <v>2.1730624364128665E-2</v>
      </c>
      <c r="I843" s="20">
        <v>55902.626520527527</v>
      </c>
      <c r="J843" s="10">
        <v>442.49589193540203</v>
      </c>
      <c r="K843" s="20">
        <v>433.08469119322734</v>
      </c>
      <c r="L843" s="21" t="s">
        <v>13</v>
      </c>
      <c r="M843" s="21" t="s">
        <v>297</v>
      </c>
    </row>
    <row r="844" spans="1:13" x14ac:dyDescent="0.2">
      <c r="A844" s="4" t="s">
        <v>4896</v>
      </c>
      <c r="B844" s="9">
        <v>5208</v>
      </c>
      <c r="C844" s="9" t="s">
        <v>4897</v>
      </c>
      <c r="D844" s="9" t="s">
        <v>4898</v>
      </c>
      <c r="E844" s="10">
        <v>600.08000000000004</v>
      </c>
      <c r="F844" s="10">
        <v>205244.15835360001</v>
      </c>
      <c r="G844" s="18">
        <v>232119.26244888731</v>
      </c>
      <c r="H844" s="19">
        <v>-0.11578144705334537</v>
      </c>
      <c r="I844" s="20">
        <v>-26875.104095287301</v>
      </c>
      <c r="J844" s="10">
        <v>342.02799352352997</v>
      </c>
      <c r="K844" s="20">
        <v>386.81386223318106</v>
      </c>
      <c r="L844" s="21" t="s">
        <v>88</v>
      </c>
      <c r="M844" s="21" t="s">
        <v>89</v>
      </c>
    </row>
    <row r="845" spans="1:13" x14ac:dyDescent="0.2">
      <c r="A845" s="4" t="s">
        <v>4899</v>
      </c>
      <c r="B845" s="9">
        <v>5209</v>
      </c>
      <c r="C845" s="9" t="s">
        <v>4900</v>
      </c>
      <c r="D845" s="9" t="s">
        <v>4901</v>
      </c>
      <c r="E845" s="10">
        <v>4038.05</v>
      </c>
      <c r="F845" s="10">
        <v>1132281.0408935701</v>
      </c>
      <c r="G845" s="18">
        <v>1624783.4693038207</v>
      </c>
      <c r="H845" s="19">
        <v>-0.30311880796108637</v>
      </c>
      <c r="I845" s="20">
        <v>-492502.42841025069</v>
      </c>
      <c r="J845" s="10">
        <v>280.40292737672098</v>
      </c>
      <c r="K845" s="20">
        <v>402.36833850591762</v>
      </c>
      <c r="L845" s="21" t="s">
        <v>13</v>
      </c>
      <c r="M845" s="21" t="s">
        <v>14</v>
      </c>
    </row>
    <row r="846" spans="1:13" x14ac:dyDescent="0.2">
      <c r="A846" s="4" t="s">
        <v>4917</v>
      </c>
      <c r="B846" s="9">
        <v>5215</v>
      </c>
      <c r="C846" s="9" t="s">
        <v>4918</v>
      </c>
      <c r="D846" s="9" t="s">
        <v>4919</v>
      </c>
      <c r="E846" s="10">
        <v>1234.47</v>
      </c>
      <c r="F846" s="10">
        <v>900107.44956385996</v>
      </c>
      <c r="G846" s="18">
        <v>1170292.1913886382</v>
      </c>
      <c r="H846" s="19">
        <v>-0.23086947329297711</v>
      </c>
      <c r="I846" s="20">
        <v>-270184.74182477826</v>
      </c>
      <c r="J846" s="10">
        <v>729.14485533375398</v>
      </c>
      <c r="K846" s="20">
        <v>948.01185236468939</v>
      </c>
      <c r="L846" s="21" t="s">
        <v>13</v>
      </c>
      <c r="M846" s="21" t="s">
        <v>14</v>
      </c>
    </row>
    <row r="847" spans="1:13" x14ac:dyDescent="0.2">
      <c r="A847" s="4" t="s">
        <v>4920</v>
      </c>
      <c r="B847" s="9">
        <v>5216</v>
      </c>
      <c r="C847" s="9" t="s">
        <v>4921</v>
      </c>
      <c r="D847" s="9" t="s">
        <v>4922</v>
      </c>
      <c r="E847" s="10">
        <v>329.81</v>
      </c>
      <c r="F847" s="10">
        <v>451368.37366584002</v>
      </c>
      <c r="G847" s="18">
        <v>570458.98177429405</v>
      </c>
      <c r="H847" s="19">
        <v>-0.20876278911070392</v>
      </c>
      <c r="I847" s="20">
        <v>-119090.60810845403</v>
      </c>
      <c r="J847" s="10">
        <v>1368.5709155751499</v>
      </c>
      <c r="K847" s="20">
        <v>1729.6594456635457</v>
      </c>
      <c r="L847" s="21" t="s">
        <v>27</v>
      </c>
      <c r="M847" s="21" t="s">
        <v>89</v>
      </c>
    </row>
    <row r="848" spans="1:13" x14ac:dyDescent="0.2">
      <c r="A848" s="4" t="s">
        <v>4926</v>
      </c>
      <c r="B848" s="9">
        <v>5219</v>
      </c>
      <c r="C848" s="9" t="s">
        <v>4927</v>
      </c>
      <c r="D848" s="9" t="s">
        <v>4928</v>
      </c>
      <c r="E848" s="10">
        <v>3229.92</v>
      </c>
      <c r="F848" s="10">
        <v>1033616.4450432</v>
      </c>
      <c r="G848" s="18">
        <v>1086861.9475430085</v>
      </c>
      <c r="H848" s="19">
        <v>-4.8990124845364434E-2</v>
      </c>
      <c r="I848" s="20">
        <v>-53245.502499808441</v>
      </c>
      <c r="J848" s="10">
        <v>320.01301736365002</v>
      </c>
      <c r="K848" s="20">
        <v>336.49810135947899</v>
      </c>
      <c r="L848" s="21" t="s">
        <v>13</v>
      </c>
      <c r="M848" s="21" t="s">
        <v>297</v>
      </c>
    </row>
    <row r="849" spans="1:13" x14ac:dyDescent="0.2">
      <c r="A849" s="4" t="s">
        <v>4929</v>
      </c>
      <c r="B849" s="9">
        <v>5220</v>
      </c>
      <c r="C849" s="9" t="s">
        <v>4930</v>
      </c>
      <c r="D849" s="9" t="s">
        <v>4931</v>
      </c>
      <c r="E849" s="10">
        <v>515.84</v>
      </c>
      <c r="F849" s="10">
        <v>346432.37856440002</v>
      </c>
      <c r="G849" s="18">
        <v>437911.28164213768</v>
      </c>
      <c r="H849" s="19">
        <v>-0.20889825613694657</v>
      </c>
      <c r="I849" s="20">
        <v>-91478.903077737661</v>
      </c>
      <c r="J849" s="10">
        <v>671.58882320952205</v>
      </c>
      <c r="K849" s="20">
        <v>848.92850814620363</v>
      </c>
      <c r="L849" s="21" t="s">
        <v>27</v>
      </c>
      <c r="M849" s="21" t="s">
        <v>297</v>
      </c>
    </row>
    <row r="850" spans="1:13" x14ac:dyDescent="0.2">
      <c r="A850" s="4" t="s">
        <v>4944</v>
      </c>
      <c r="B850" s="9">
        <v>5228</v>
      </c>
      <c r="C850" s="9" t="s">
        <v>4945</v>
      </c>
      <c r="D850" s="9" t="s">
        <v>4946</v>
      </c>
      <c r="E850" s="10">
        <v>994.23</v>
      </c>
      <c r="F850" s="10">
        <v>968541.45607785997</v>
      </c>
      <c r="G850" s="18">
        <v>1417802.9172689151</v>
      </c>
      <c r="H850" s="19">
        <v>-0.31687158752392652</v>
      </c>
      <c r="I850" s="20">
        <v>-449261.46119105513</v>
      </c>
      <c r="J850" s="10">
        <v>974.16237296989596</v>
      </c>
      <c r="K850" s="20">
        <v>1426.0311168129256</v>
      </c>
      <c r="L850" s="21" t="s">
        <v>27</v>
      </c>
      <c r="M850" s="21" t="s">
        <v>297</v>
      </c>
    </row>
    <row r="851" spans="1:13" x14ac:dyDescent="0.2">
      <c r="A851" s="4" t="s">
        <v>4962</v>
      </c>
      <c r="B851" s="9">
        <v>5310</v>
      </c>
      <c r="C851" s="9" t="s">
        <v>4963</v>
      </c>
      <c r="D851" s="9" t="s">
        <v>4964</v>
      </c>
      <c r="E851" s="10">
        <v>358.37</v>
      </c>
      <c r="F851" s="10">
        <v>150602.66600622001</v>
      </c>
      <c r="G851" s="18">
        <v>222105.81918064883</v>
      </c>
      <c r="H851" s="19">
        <v>-0.32193282210346735</v>
      </c>
      <c r="I851" s="20">
        <v>-71503.153174428822</v>
      </c>
      <c r="J851" s="10">
        <v>420.243508123504</v>
      </c>
      <c r="K851" s="20">
        <v>619.76677506668761</v>
      </c>
      <c r="L851" s="21" t="s">
        <v>27</v>
      </c>
      <c r="M851" s="21" t="s">
        <v>84</v>
      </c>
    </row>
    <row r="852" spans="1:13" x14ac:dyDescent="0.2">
      <c r="A852" s="4" t="s">
        <v>4968</v>
      </c>
      <c r="B852" s="9">
        <v>5312</v>
      </c>
      <c r="C852" s="9" t="s">
        <v>4969</v>
      </c>
      <c r="D852" s="9" t="s">
        <v>4970</v>
      </c>
      <c r="E852" s="10">
        <v>12849.12</v>
      </c>
      <c r="F852" s="10">
        <v>3022757.7642311999</v>
      </c>
      <c r="G852" s="18">
        <v>3149168.7059510145</v>
      </c>
      <c r="H852" s="19">
        <v>-4.0141051027510075E-2</v>
      </c>
      <c r="I852" s="20">
        <v>-126410.94171981467</v>
      </c>
      <c r="J852" s="10">
        <v>235.250177773357</v>
      </c>
      <c r="K852" s="20">
        <v>245.08827888221251</v>
      </c>
      <c r="L852" s="21" t="s">
        <v>13</v>
      </c>
      <c r="M852" s="21" t="s">
        <v>43</v>
      </c>
    </row>
    <row r="853" spans="1:13" x14ac:dyDescent="0.2">
      <c r="A853" s="4" t="s">
        <v>4971</v>
      </c>
      <c r="B853" s="9">
        <v>5313</v>
      </c>
      <c r="C853" s="9" t="s">
        <v>4972</v>
      </c>
      <c r="D853" s="9" t="s">
        <v>4973</v>
      </c>
      <c r="E853" s="10">
        <v>2536.39</v>
      </c>
      <c r="F853" s="10">
        <v>656218.78108834999</v>
      </c>
      <c r="G853" s="18">
        <v>1510085.6169857404</v>
      </c>
      <c r="H853" s="19">
        <v>-0.56544266516608688</v>
      </c>
      <c r="I853" s="20">
        <v>-853866.83589739038</v>
      </c>
      <c r="J853" s="10">
        <v>258.72156138777899</v>
      </c>
      <c r="K853" s="20">
        <v>595.36806917932199</v>
      </c>
      <c r="L853" s="21" t="s">
        <v>27</v>
      </c>
      <c r="M853" s="21" t="s">
        <v>43</v>
      </c>
    </row>
    <row r="854" spans="1:13" x14ac:dyDescent="0.2">
      <c r="A854" s="4" t="s">
        <v>4974</v>
      </c>
      <c r="B854" s="9">
        <v>5322</v>
      </c>
      <c r="C854" s="9" t="s">
        <v>4975</v>
      </c>
      <c r="D854" s="9" t="s">
        <v>4976</v>
      </c>
      <c r="E854" s="10">
        <v>610.9</v>
      </c>
      <c r="F854" s="10">
        <v>1481142.80609688</v>
      </c>
      <c r="G854" s="18">
        <v>1533843.5036911981</v>
      </c>
      <c r="H854" s="19">
        <v>-3.4358588387596999E-2</v>
      </c>
      <c r="I854" s="20">
        <v>-52700.697594318073</v>
      </c>
      <c r="J854" s="10">
        <v>2424.5257916138198</v>
      </c>
      <c r="K854" s="20">
        <v>2510.793098201339</v>
      </c>
      <c r="L854" s="21" t="s">
        <v>27</v>
      </c>
      <c r="M854" s="21" t="s">
        <v>297</v>
      </c>
    </row>
    <row r="855" spans="1:13" x14ac:dyDescent="0.2">
      <c r="A855" s="4" t="s">
        <v>4980</v>
      </c>
      <c r="B855" s="9">
        <v>5324</v>
      </c>
      <c r="C855" s="9" t="s">
        <v>4981</v>
      </c>
      <c r="D855" s="9" t="s">
        <v>4982</v>
      </c>
      <c r="E855" s="10">
        <v>222.51</v>
      </c>
      <c r="F855" s="10">
        <v>981513.63851868</v>
      </c>
      <c r="G855" s="18">
        <v>676355.31760334631</v>
      </c>
      <c r="H855" s="19">
        <v>0.45118048601533339</v>
      </c>
      <c r="I855" s="20">
        <v>305158.32091533369</v>
      </c>
      <c r="J855" s="10">
        <v>4411.0990001288901</v>
      </c>
      <c r="K855" s="20">
        <v>3039.6625661918401</v>
      </c>
      <c r="L855" s="21" t="s">
        <v>88</v>
      </c>
      <c r="M855" s="21" t="s">
        <v>89</v>
      </c>
    </row>
    <row r="856" spans="1:13" x14ac:dyDescent="0.2">
      <c r="A856" s="4" t="s">
        <v>4986</v>
      </c>
      <c r="B856" s="9">
        <v>5326</v>
      </c>
      <c r="C856" s="9" t="s">
        <v>4987</v>
      </c>
      <c r="D856" s="9" t="s">
        <v>4988</v>
      </c>
      <c r="E856" s="10">
        <v>33071.96</v>
      </c>
      <c r="F856" s="10">
        <v>63440944.260168403</v>
      </c>
      <c r="G856" s="18">
        <v>79751401.91708231</v>
      </c>
      <c r="H856" s="19">
        <v>-0.20451625005754587</v>
      </c>
      <c r="I856" s="20">
        <v>-16310457.656913906</v>
      </c>
      <c r="J856" s="10">
        <v>1918.2698654742101</v>
      </c>
      <c r="K856" s="20">
        <v>2411.4507249368439</v>
      </c>
      <c r="L856" s="21" t="s">
        <v>13</v>
      </c>
      <c r="M856" s="21" t="s">
        <v>14</v>
      </c>
    </row>
    <row r="857" spans="1:13" x14ac:dyDescent="0.2">
      <c r="A857" s="4" t="s">
        <v>4989</v>
      </c>
      <c r="B857" s="9">
        <v>5327</v>
      </c>
      <c r="C857" s="9" t="s">
        <v>4990</v>
      </c>
      <c r="D857" s="9" t="s">
        <v>4991</v>
      </c>
      <c r="E857" s="10">
        <v>2015.54</v>
      </c>
      <c r="F857" s="10">
        <v>5714927.30223036</v>
      </c>
      <c r="G857" s="18">
        <v>5397598.3536738567</v>
      </c>
      <c r="H857" s="19">
        <v>5.8790767256793892E-2</v>
      </c>
      <c r="I857" s="20">
        <v>317328.94855650328</v>
      </c>
      <c r="J857" s="10">
        <v>2835.4323418192398</v>
      </c>
      <c r="K857" s="20">
        <v>2677.9911853269382</v>
      </c>
      <c r="L857" s="21" t="s">
        <v>13</v>
      </c>
      <c r="M857" s="21" t="s">
        <v>14</v>
      </c>
    </row>
    <row r="858" spans="1:13" x14ac:dyDescent="0.2">
      <c r="A858" s="4" t="s">
        <v>4992</v>
      </c>
      <c r="B858" s="9">
        <v>5328</v>
      </c>
      <c r="C858" s="9" t="s">
        <v>4993</v>
      </c>
      <c r="D858" s="9" t="s">
        <v>4994</v>
      </c>
      <c r="E858" s="10">
        <v>1205.4100000000001</v>
      </c>
      <c r="F858" s="10">
        <v>3508878.0447129598</v>
      </c>
      <c r="G858" s="18">
        <v>3479102.6966248611</v>
      </c>
      <c r="H858" s="19">
        <v>8.5583412403957455E-3</v>
      </c>
      <c r="I858" s="20">
        <v>29775.34808809869</v>
      </c>
      <c r="J858" s="10">
        <v>2910.9415424734798</v>
      </c>
      <c r="K858" s="20">
        <v>2886.2401146704115</v>
      </c>
      <c r="L858" s="21" t="s">
        <v>27</v>
      </c>
      <c r="M858" s="21" t="s">
        <v>71</v>
      </c>
    </row>
    <row r="859" spans="1:13" x14ac:dyDescent="0.2">
      <c r="A859" s="4" t="s">
        <v>4998</v>
      </c>
      <c r="B859" s="9">
        <v>5330</v>
      </c>
      <c r="C859" s="9" t="s">
        <v>4999</v>
      </c>
      <c r="D859" s="9" t="s">
        <v>5000</v>
      </c>
      <c r="E859" s="10">
        <v>1590.29</v>
      </c>
      <c r="F859" s="10">
        <v>2106174.68530539</v>
      </c>
      <c r="G859" s="18">
        <v>2442965.3981737071</v>
      </c>
      <c r="H859" s="19">
        <v>-0.13786143394421002</v>
      </c>
      <c r="I859" s="20">
        <v>-336790.71286831703</v>
      </c>
      <c r="J859" s="10">
        <v>1324.3966102442901</v>
      </c>
      <c r="K859" s="20">
        <v>1536.1760422147579</v>
      </c>
      <c r="L859" s="21" t="s">
        <v>27</v>
      </c>
      <c r="M859" s="21" t="s">
        <v>297</v>
      </c>
    </row>
    <row r="860" spans="1:13" x14ac:dyDescent="0.2">
      <c r="A860" s="4" t="s">
        <v>5010</v>
      </c>
      <c r="B860" s="9">
        <v>5460</v>
      </c>
      <c r="C860" s="9" t="s">
        <v>5011</v>
      </c>
      <c r="D860" s="9" t="s">
        <v>5012</v>
      </c>
      <c r="E860" s="10">
        <v>651.63</v>
      </c>
      <c r="F860" s="10">
        <v>228867.11341220999</v>
      </c>
      <c r="G860" s="18">
        <v>294731.67712379782</v>
      </c>
      <c r="H860" s="19">
        <v>-0.22347297160027516</v>
      </c>
      <c r="I860" s="20">
        <v>-65864.563711587834</v>
      </c>
      <c r="J860" s="10">
        <v>351.222493458266</v>
      </c>
      <c r="K860" s="20">
        <v>452.29912239123092</v>
      </c>
      <c r="L860" s="21" t="s">
        <v>27</v>
      </c>
      <c r="M860" s="21" t="s">
        <v>206</v>
      </c>
    </row>
    <row r="861" spans="1:13" x14ac:dyDescent="0.2">
      <c r="A861" s="4" t="s">
        <v>5013</v>
      </c>
      <c r="B861" s="9">
        <v>5469</v>
      </c>
      <c r="C861" s="9" t="s">
        <v>5014</v>
      </c>
      <c r="D861" s="9" t="s">
        <v>5015</v>
      </c>
      <c r="E861" s="10">
        <v>2698.3</v>
      </c>
      <c r="F861" s="10">
        <v>766339.53808650002</v>
      </c>
      <c r="G861" s="18">
        <v>952835.16624663677</v>
      </c>
      <c r="H861" s="19">
        <v>-0.19572706252517111</v>
      </c>
      <c r="I861" s="20">
        <v>-186495.62816013675</v>
      </c>
      <c r="J861" s="10">
        <v>284.00827857780803</v>
      </c>
      <c r="K861" s="20">
        <v>353.12425091599772</v>
      </c>
      <c r="L861" s="21" t="s">
        <v>27</v>
      </c>
      <c r="M861" s="21" t="s">
        <v>206</v>
      </c>
    </row>
    <row r="862" spans="1:13" x14ac:dyDescent="0.2">
      <c r="A862" s="4" t="s">
        <v>5016</v>
      </c>
      <c r="B862" s="9">
        <v>5470</v>
      </c>
      <c r="C862" s="9" t="s">
        <v>5017</v>
      </c>
      <c r="D862" s="9" t="s">
        <v>5018</v>
      </c>
      <c r="E862" s="10">
        <v>194.37</v>
      </c>
      <c r="F862" s="10">
        <v>159389.18415858</v>
      </c>
      <c r="G862" s="18">
        <v>174784.5854691049</v>
      </c>
      <c r="H862" s="19">
        <v>-8.8082145626316444E-2</v>
      </c>
      <c r="I862" s="20">
        <v>-15395.401310524903</v>
      </c>
      <c r="J862" s="10">
        <v>820.02975849452002</v>
      </c>
      <c r="K862" s="20">
        <v>899.23643293257658</v>
      </c>
      <c r="L862" s="21" t="s">
        <v>88</v>
      </c>
      <c r="M862" s="21" t="s">
        <v>89</v>
      </c>
    </row>
    <row r="863" spans="1:13" x14ac:dyDescent="0.2">
      <c r="A863" s="4" t="s">
        <v>5019</v>
      </c>
      <c r="B863" s="9">
        <v>5472</v>
      </c>
      <c r="C863" s="9" t="s">
        <v>5020</v>
      </c>
      <c r="D863" s="9" t="s">
        <v>5021</v>
      </c>
      <c r="E863" s="10">
        <v>1078.3699999999999</v>
      </c>
      <c r="F863" s="10">
        <v>222102.16369749</v>
      </c>
      <c r="G863" s="18">
        <v>330731.25565957738</v>
      </c>
      <c r="H863" s="19">
        <v>-0.32845124282386945</v>
      </c>
      <c r="I863" s="20">
        <v>-108629.09196208738</v>
      </c>
      <c r="J863" s="10">
        <v>205.961000118225</v>
      </c>
      <c r="K863" s="20">
        <v>306.6955271934284</v>
      </c>
      <c r="L863" s="21" t="s">
        <v>27</v>
      </c>
      <c r="M863" s="21" t="s">
        <v>43</v>
      </c>
    </row>
    <row r="864" spans="1:13" x14ac:dyDescent="0.2">
      <c r="A864" s="4" t="s">
        <v>5022</v>
      </c>
      <c r="B864" s="9">
        <v>5473</v>
      </c>
      <c r="C864" s="9" t="s">
        <v>5023</v>
      </c>
      <c r="D864" s="9" t="s">
        <v>5024</v>
      </c>
      <c r="E864" s="10">
        <v>666.86</v>
      </c>
      <c r="F864" s="10">
        <v>594224.46023215004</v>
      </c>
      <c r="G864" s="18">
        <v>605927.29647487006</v>
      </c>
      <c r="H864" s="19">
        <v>-1.931392810788413E-2</v>
      </c>
      <c r="I864" s="20">
        <v>-11702.836242720019</v>
      </c>
      <c r="J864" s="10">
        <v>891.07827764770695</v>
      </c>
      <c r="K864" s="20">
        <v>908.62744275390651</v>
      </c>
      <c r="L864" s="21" t="s">
        <v>27</v>
      </c>
      <c r="M864" s="21" t="s">
        <v>89</v>
      </c>
    </row>
    <row r="865" spans="1:13" x14ac:dyDescent="0.2">
      <c r="A865" s="4" t="s">
        <v>5025</v>
      </c>
      <c r="B865" s="9">
        <v>5475</v>
      </c>
      <c r="C865" s="9" t="s">
        <v>5026</v>
      </c>
      <c r="D865" s="9" t="s">
        <v>5027</v>
      </c>
      <c r="E865" s="10">
        <v>791.91</v>
      </c>
      <c r="F865" s="10">
        <v>701014.61674353003</v>
      </c>
      <c r="G865" s="18">
        <v>942404.18721870577</v>
      </c>
      <c r="H865" s="19">
        <v>-0.25614229409101308</v>
      </c>
      <c r="I865" s="20">
        <v>-241389.57047517574</v>
      </c>
      <c r="J865" s="10">
        <v>885.22005877376205</v>
      </c>
      <c r="K865" s="20">
        <v>1190.0395085536309</v>
      </c>
      <c r="L865" s="21" t="s">
        <v>27</v>
      </c>
      <c r="M865" s="21" t="s">
        <v>297</v>
      </c>
    </row>
    <row r="866" spans="1:13" x14ac:dyDescent="0.2">
      <c r="A866" s="4" t="s">
        <v>5031</v>
      </c>
      <c r="B866" s="9">
        <v>5477</v>
      </c>
      <c r="C866" s="9" t="s">
        <v>5032</v>
      </c>
      <c r="D866" s="9" t="s">
        <v>5033</v>
      </c>
      <c r="E866" s="10">
        <v>11203.21</v>
      </c>
      <c r="F866" s="10">
        <v>6296042.8073987998</v>
      </c>
      <c r="G866" s="18">
        <v>6606862.9355460992</v>
      </c>
      <c r="H866" s="19">
        <v>-4.7045039556524428E-2</v>
      </c>
      <c r="I866" s="20">
        <v>-310820.1281472994</v>
      </c>
      <c r="J866" s="10">
        <v>561.98561014198594</v>
      </c>
      <c r="K866" s="20">
        <v>589.72945571368382</v>
      </c>
      <c r="L866" s="21" t="s">
        <v>13</v>
      </c>
      <c r="M866" s="21" t="s">
        <v>71</v>
      </c>
    </row>
    <row r="867" spans="1:13" x14ac:dyDescent="0.2">
      <c r="A867" s="4" t="s">
        <v>5034</v>
      </c>
      <c r="B867" s="9">
        <v>5478</v>
      </c>
      <c r="C867" s="9" t="s">
        <v>5035</v>
      </c>
      <c r="D867" s="9" t="s">
        <v>5036</v>
      </c>
      <c r="E867" s="10">
        <v>768.9</v>
      </c>
      <c r="F867" s="10">
        <v>861415.07840899995</v>
      </c>
      <c r="G867" s="18">
        <v>946505.28641136503</v>
      </c>
      <c r="H867" s="19">
        <v>-8.9899347868386714E-2</v>
      </c>
      <c r="I867" s="20">
        <v>-85090.208002365078</v>
      </c>
      <c r="J867" s="10">
        <v>1120.3213401079499</v>
      </c>
      <c r="K867" s="20">
        <v>1230.9861963992262</v>
      </c>
      <c r="L867" s="21" t="s">
        <v>27</v>
      </c>
      <c r="M867" s="21" t="s">
        <v>71</v>
      </c>
    </row>
    <row r="868" spans="1:13" x14ac:dyDescent="0.2">
      <c r="A868" s="4" t="s">
        <v>5043</v>
      </c>
      <c r="B868" s="9">
        <v>5481</v>
      </c>
      <c r="C868" s="9" t="s">
        <v>5044</v>
      </c>
      <c r="D868" s="9" t="s">
        <v>5045</v>
      </c>
      <c r="E868" s="10">
        <v>4901.51</v>
      </c>
      <c r="F868" s="10">
        <v>999582.82728803996</v>
      </c>
      <c r="G868" s="18">
        <v>1437731.5662606745</v>
      </c>
      <c r="H868" s="19">
        <v>-0.30475003071136031</v>
      </c>
      <c r="I868" s="20">
        <v>-438148.73897263454</v>
      </c>
      <c r="J868" s="10">
        <v>203.933650505261</v>
      </c>
      <c r="K868" s="20">
        <v>293.32421361186135</v>
      </c>
      <c r="L868" s="21" t="s">
        <v>13</v>
      </c>
      <c r="M868" s="21" t="s">
        <v>43</v>
      </c>
    </row>
    <row r="869" spans="1:13" x14ac:dyDescent="0.2">
      <c r="A869" s="4" t="s">
        <v>5046</v>
      </c>
      <c r="B869" s="9">
        <v>5482</v>
      </c>
      <c r="C869" s="9" t="s">
        <v>5047</v>
      </c>
      <c r="D869" s="9" t="s">
        <v>5048</v>
      </c>
      <c r="E869" s="10">
        <v>509.11</v>
      </c>
      <c r="F869" s="10">
        <v>574856.41817157005</v>
      </c>
      <c r="G869" s="18">
        <v>394207.50178266445</v>
      </c>
      <c r="H869" s="19">
        <v>0.45825844402246357</v>
      </c>
      <c r="I869" s="20">
        <v>180648.91638890561</v>
      </c>
      <c r="J869" s="10">
        <v>1129.13990723335</v>
      </c>
      <c r="K869" s="20">
        <v>774.30712769865931</v>
      </c>
      <c r="L869" s="21" t="s">
        <v>27</v>
      </c>
      <c r="M869" s="21" t="s">
        <v>71</v>
      </c>
    </row>
    <row r="870" spans="1:13" x14ac:dyDescent="0.2">
      <c r="A870" s="4" t="s">
        <v>5049</v>
      </c>
      <c r="B870" s="9">
        <v>5483</v>
      </c>
      <c r="C870" s="9" t="s">
        <v>5050</v>
      </c>
      <c r="D870" s="9" t="s">
        <v>5051</v>
      </c>
      <c r="E870" s="10">
        <v>405.97</v>
      </c>
      <c r="F870" s="10">
        <v>482218.97179376998</v>
      </c>
      <c r="G870" s="18">
        <v>678204.21705906745</v>
      </c>
      <c r="H870" s="19">
        <v>-0.28897674230803111</v>
      </c>
      <c r="I870" s="20">
        <v>-195985.24526529748</v>
      </c>
      <c r="J870" s="10">
        <v>1187.8192275137801</v>
      </c>
      <c r="K870" s="20">
        <v>1670.5771782621066</v>
      </c>
      <c r="L870" s="21" t="s">
        <v>27</v>
      </c>
      <c r="M870" s="21" t="s">
        <v>43</v>
      </c>
    </row>
    <row r="871" spans="1:13" x14ac:dyDescent="0.2">
      <c r="A871" s="4" t="s">
        <v>5064</v>
      </c>
      <c r="B871" s="9">
        <v>5488</v>
      </c>
      <c r="C871" s="9" t="s">
        <v>5065</v>
      </c>
      <c r="D871" s="9" t="s">
        <v>5066</v>
      </c>
      <c r="E871" s="10">
        <v>381.76</v>
      </c>
      <c r="F871" s="10">
        <v>667190.95710028999</v>
      </c>
      <c r="G871" s="18">
        <v>898417.87463147333</v>
      </c>
      <c r="H871" s="19">
        <v>-0.25737123454498323</v>
      </c>
      <c r="I871" s="20">
        <v>-231226.91753118334</v>
      </c>
      <c r="J871" s="10">
        <v>1747.6711994454399</v>
      </c>
      <c r="K871" s="20">
        <v>2353.3578023666005</v>
      </c>
      <c r="L871" s="21" t="s">
        <v>27</v>
      </c>
      <c r="M871" s="21" t="s">
        <v>71</v>
      </c>
    </row>
    <row r="872" spans="1:13" x14ac:dyDescent="0.2">
      <c r="A872" s="4" t="s">
        <v>5070</v>
      </c>
      <c r="B872" s="9">
        <v>5490</v>
      </c>
      <c r="C872" s="9" t="s">
        <v>5071</v>
      </c>
      <c r="D872" s="9" t="s">
        <v>5072</v>
      </c>
      <c r="E872" s="10">
        <v>51730.47</v>
      </c>
      <c r="F872" s="10">
        <v>84660248.221940607</v>
      </c>
      <c r="G872" s="18">
        <v>101725769.21743463</v>
      </c>
      <c r="H872" s="19">
        <v>-0.16776005850609127</v>
      </c>
      <c r="I872" s="20">
        <v>-17065520.995494023</v>
      </c>
      <c r="J872" s="10">
        <v>1636.56445073746</v>
      </c>
      <c r="K872" s="20">
        <v>1966.4574711467849</v>
      </c>
      <c r="L872" s="21" t="s">
        <v>13</v>
      </c>
      <c r="M872" s="21" t="s">
        <v>43</v>
      </c>
    </row>
    <row r="873" spans="1:13" x14ac:dyDescent="0.2">
      <c r="A873" s="4" t="s">
        <v>5073</v>
      </c>
      <c r="B873" s="9">
        <v>5491</v>
      </c>
      <c r="C873" s="9" t="s">
        <v>5074</v>
      </c>
      <c r="D873" s="9" t="s">
        <v>5075</v>
      </c>
      <c r="E873" s="10">
        <v>3611.44</v>
      </c>
      <c r="F873" s="10">
        <v>6632449.8193036802</v>
      </c>
      <c r="G873" s="18">
        <v>7722341.8724069698</v>
      </c>
      <c r="H873" s="19">
        <v>-0.14113491361961453</v>
      </c>
      <c r="I873" s="20">
        <v>-1089892.0531032896</v>
      </c>
      <c r="J873" s="10">
        <v>1836.5111477149501</v>
      </c>
      <c r="K873" s="20">
        <v>2138.2999225812887</v>
      </c>
      <c r="L873" s="21" t="s">
        <v>13</v>
      </c>
      <c r="M873" s="21" t="s">
        <v>14</v>
      </c>
    </row>
    <row r="874" spans="1:13" x14ac:dyDescent="0.2">
      <c r="A874" s="4" t="s">
        <v>5076</v>
      </c>
      <c r="B874" s="9">
        <v>5492</v>
      </c>
      <c r="C874" s="9" t="s">
        <v>5077</v>
      </c>
      <c r="D874" s="9" t="s">
        <v>5078</v>
      </c>
      <c r="E874" s="10">
        <v>926.28</v>
      </c>
      <c r="F874" s="10">
        <v>1776619.97832817</v>
      </c>
      <c r="G874" s="18">
        <v>2379671.8368214467</v>
      </c>
      <c r="H874" s="19">
        <v>-0.25341807603975408</v>
      </c>
      <c r="I874" s="20">
        <v>-603051.85849327664</v>
      </c>
      <c r="J874" s="10">
        <v>1918.0161272273699</v>
      </c>
      <c r="K874" s="20">
        <v>2569.0631740094213</v>
      </c>
      <c r="L874" s="21" t="s">
        <v>27</v>
      </c>
      <c r="M874" s="21" t="s">
        <v>297</v>
      </c>
    </row>
    <row r="875" spans="1:13" x14ac:dyDescent="0.2">
      <c r="A875" s="4" t="s">
        <v>5085</v>
      </c>
      <c r="B875" s="9">
        <v>5495</v>
      </c>
      <c r="C875" s="9" t="s">
        <v>5086</v>
      </c>
      <c r="D875" s="9" t="s">
        <v>5087</v>
      </c>
      <c r="E875" s="10">
        <v>71802.929999999993</v>
      </c>
      <c r="F875" s="10">
        <v>99485488.232341602</v>
      </c>
      <c r="G875" s="18">
        <v>108482918.25531362</v>
      </c>
      <c r="H875" s="19">
        <v>-8.2938679818667607E-2</v>
      </c>
      <c r="I875" s="20">
        <v>-8997430.0229720175</v>
      </c>
      <c r="J875" s="10">
        <v>1385.5352174673301</v>
      </c>
      <c r="K875" s="20">
        <v>1510.8424998160051</v>
      </c>
      <c r="L875" s="21" t="s">
        <v>13</v>
      </c>
      <c r="M875" s="21" t="s">
        <v>14</v>
      </c>
    </row>
    <row r="876" spans="1:13" x14ac:dyDescent="0.2">
      <c r="A876" s="4" t="s">
        <v>5088</v>
      </c>
      <c r="B876" s="9">
        <v>5496</v>
      </c>
      <c r="C876" s="9" t="s">
        <v>5089</v>
      </c>
      <c r="D876" s="9" t="s">
        <v>5090</v>
      </c>
      <c r="E876" s="10">
        <v>3095.23</v>
      </c>
      <c r="F876" s="10">
        <v>4807712.5549277999</v>
      </c>
      <c r="G876" s="18">
        <v>5535824.7269828571</v>
      </c>
      <c r="H876" s="19">
        <v>-0.13152731669882425</v>
      </c>
      <c r="I876" s="20">
        <v>-728112.17205505725</v>
      </c>
      <c r="J876" s="10">
        <v>1553.26504166986</v>
      </c>
      <c r="K876" s="20">
        <v>1788.5018971071156</v>
      </c>
      <c r="L876" s="21" t="s">
        <v>13</v>
      </c>
      <c r="M876" s="21" t="s">
        <v>14</v>
      </c>
    </row>
    <row r="877" spans="1:13" x14ac:dyDescent="0.2">
      <c r="A877" s="4" t="s">
        <v>5091</v>
      </c>
      <c r="B877" s="9">
        <v>5497</v>
      </c>
      <c r="C877" s="9" t="s">
        <v>5092</v>
      </c>
      <c r="D877" s="9" t="s">
        <v>5093</v>
      </c>
      <c r="E877" s="10">
        <v>790.7</v>
      </c>
      <c r="F877" s="10">
        <v>1258753.86119268</v>
      </c>
      <c r="G877" s="18">
        <v>1606191.2512825297</v>
      </c>
      <c r="H877" s="19">
        <v>-0.21631134512308239</v>
      </c>
      <c r="I877" s="20">
        <v>-347437.39008984971</v>
      </c>
      <c r="J877" s="10">
        <v>1591.9487304827101</v>
      </c>
      <c r="K877" s="20">
        <v>2031.3535491115842</v>
      </c>
      <c r="L877" s="21" t="s">
        <v>27</v>
      </c>
      <c r="M877" s="21" t="s">
        <v>71</v>
      </c>
    </row>
    <row r="878" spans="1:13" x14ac:dyDescent="0.2">
      <c r="A878" s="4" t="s">
        <v>5097</v>
      </c>
      <c r="B878" s="9">
        <v>5499</v>
      </c>
      <c r="C878" s="9" t="s">
        <v>5098</v>
      </c>
      <c r="D878" s="9" t="s">
        <v>5099</v>
      </c>
      <c r="E878" s="10">
        <v>745.1</v>
      </c>
      <c r="F878" s="10">
        <v>495820.19979283999</v>
      </c>
      <c r="G878" s="18">
        <v>665306.82298460964</v>
      </c>
      <c r="H878" s="19">
        <v>-0.25474956416566075</v>
      </c>
      <c r="I878" s="20">
        <v>-169486.62319176964</v>
      </c>
      <c r="J878" s="10">
        <v>665.44114856105205</v>
      </c>
      <c r="K878" s="20">
        <v>892.90943898082082</v>
      </c>
      <c r="L878" s="21" t="s">
        <v>27</v>
      </c>
      <c r="M878" s="21" t="s">
        <v>297</v>
      </c>
    </row>
    <row r="879" spans="1:13" x14ac:dyDescent="0.2">
      <c r="A879" s="4" t="s">
        <v>5100</v>
      </c>
      <c r="B879" s="9">
        <v>5500</v>
      </c>
      <c r="C879" s="9" t="s">
        <v>5101</v>
      </c>
      <c r="D879" s="9" t="s">
        <v>5102</v>
      </c>
      <c r="E879" s="10">
        <v>814.16</v>
      </c>
      <c r="F879" s="10">
        <v>715636.66024380003</v>
      </c>
      <c r="G879" s="18">
        <v>281996.45568736241</v>
      </c>
      <c r="H879" s="19">
        <v>1.5377505490253269</v>
      </c>
      <c r="I879" s="20">
        <v>433640.20455643762</v>
      </c>
      <c r="J879" s="10">
        <v>878.98774226663102</v>
      </c>
      <c r="K879" s="20">
        <v>346.36491068999021</v>
      </c>
      <c r="L879" s="21" t="s">
        <v>27</v>
      </c>
      <c r="M879" s="21" t="s">
        <v>71</v>
      </c>
    </row>
    <row r="880" spans="1:13" x14ac:dyDescent="0.2">
      <c r="A880" s="4" t="s">
        <v>5103</v>
      </c>
      <c r="B880" s="9">
        <v>5501</v>
      </c>
      <c r="C880" s="9" t="s">
        <v>5104</v>
      </c>
      <c r="D880" s="9" t="s">
        <v>5105</v>
      </c>
      <c r="E880" s="10">
        <v>6657.38</v>
      </c>
      <c r="F880" s="10">
        <v>1291276.1464082</v>
      </c>
      <c r="G880" s="18">
        <v>1569187.3503111103</v>
      </c>
      <c r="H880" s="19">
        <v>-0.17710517730582756</v>
      </c>
      <c r="I880" s="20">
        <v>-277911.20390291023</v>
      </c>
      <c r="J880" s="10">
        <v>193.961610484635</v>
      </c>
      <c r="K880" s="20">
        <v>235.70644161984299</v>
      </c>
      <c r="L880" s="21" t="s">
        <v>13</v>
      </c>
      <c r="M880" s="21" t="s">
        <v>71</v>
      </c>
    </row>
    <row r="881" spans="1:13" x14ac:dyDescent="0.2">
      <c r="A881" s="4" t="s">
        <v>5106</v>
      </c>
      <c r="B881" s="9">
        <v>5502</v>
      </c>
      <c r="C881" s="9" t="s">
        <v>5107</v>
      </c>
      <c r="D881" s="9" t="s">
        <v>5108</v>
      </c>
      <c r="E881" s="10">
        <v>7289.59</v>
      </c>
      <c r="F881" s="10">
        <v>6345769.7999336198</v>
      </c>
      <c r="G881" s="18">
        <v>7749874.1630514069</v>
      </c>
      <c r="H881" s="19">
        <v>-0.18117769831825725</v>
      </c>
      <c r="I881" s="20">
        <v>-1404104.3631177871</v>
      </c>
      <c r="J881" s="10">
        <v>870.52492663285898</v>
      </c>
      <c r="K881" s="20">
        <v>1063.1426682503964</v>
      </c>
      <c r="L881" s="21" t="s">
        <v>13</v>
      </c>
      <c r="M881" s="21" t="s">
        <v>71</v>
      </c>
    </row>
    <row r="882" spans="1:13" x14ac:dyDescent="0.2">
      <c r="A882" s="4" t="s">
        <v>5124</v>
      </c>
      <c r="B882" s="9">
        <v>5900</v>
      </c>
      <c r="C882" s="9" t="s">
        <v>5125</v>
      </c>
      <c r="D882" s="9" t="s">
        <v>5126</v>
      </c>
      <c r="E882" s="10">
        <v>2990.49</v>
      </c>
      <c r="F882" s="10">
        <v>852981.80826603004</v>
      </c>
      <c r="G882" s="18">
        <v>937045.75480486744</v>
      </c>
      <c r="H882" s="19">
        <v>-8.9711677479765675E-2</v>
      </c>
      <c r="I882" s="20">
        <v>-84063.946538837394</v>
      </c>
      <c r="J882" s="10">
        <v>285.23145312842701</v>
      </c>
      <c r="K882" s="20">
        <v>313.34187869040443</v>
      </c>
      <c r="L882" s="21" t="s">
        <v>27</v>
      </c>
      <c r="M882" s="21" t="s">
        <v>14</v>
      </c>
    </row>
    <row r="883" spans="1:13" x14ac:dyDescent="0.2">
      <c r="A883" s="4" t="s">
        <v>5133</v>
      </c>
      <c r="B883" s="9">
        <v>5903</v>
      </c>
      <c r="C883" s="9" t="s">
        <v>5134</v>
      </c>
      <c r="D883" s="9" t="s">
        <v>5135</v>
      </c>
      <c r="E883" s="10">
        <v>115339.7</v>
      </c>
      <c r="F883" s="10">
        <v>80509630.923029602</v>
      </c>
      <c r="G883" s="18">
        <v>78737464.345722646</v>
      </c>
      <c r="H883" s="19">
        <v>2.2507285344187517E-2</v>
      </c>
      <c r="I883" s="20">
        <v>1772166.5773069561</v>
      </c>
      <c r="J883" s="10">
        <v>698.02185130557496</v>
      </c>
      <c r="K883" s="20">
        <v>682.6570933141204</v>
      </c>
      <c r="L883" s="21" t="s">
        <v>13</v>
      </c>
      <c r="M883" s="21" t="s">
        <v>71</v>
      </c>
    </row>
    <row r="884" spans="1:13" x14ac:dyDescent="0.2">
      <c r="A884" s="4" t="s">
        <v>5136</v>
      </c>
      <c r="B884" s="9">
        <v>5904</v>
      </c>
      <c r="C884" s="9" t="s">
        <v>5137</v>
      </c>
      <c r="D884" s="9" t="s">
        <v>5138</v>
      </c>
      <c r="E884" s="10">
        <v>37933.39</v>
      </c>
      <c r="F884" s="10">
        <v>34344439.725500204</v>
      </c>
      <c r="G884" s="18">
        <v>34520343.159793377</v>
      </c>
      <c r="H884" s="19">
        <v>-5.0956455872701268E-3</v>
      </c>
      <c r="I884" s="20">
        <v>-175903.43429317325</v>
      </c>
      <c r="J884" s="10">
        <v>905.38809543518596</v>
      </c>
      <c r="K884" s="20">
        <v>910.02526164398648</v>
      </c>
      <c r="L884" s="21" t="s">
        <v>13</v>
      </c>
      <c r="M884" s="21" t="s">
        <v>14</v>
      </c>
    </row>
    <row r="885" spans="1:13" x14ac:dyDescent="0.2">
      <c r="A885" s="4" t="s">
        <v>5139</v>
      </c>
      <c r="B885" s="9">
        <v>5905</v>
      </c>
      <c r="C885" s="9" t="s">
        <v>5140</v>
      </c>
      <c r="D885" s="9" t="s">
        <v>5141</v>
      </c>
      <c r="E885" s="10">
        <v>676.37</v>
      </c>
      <c r="F885" s="10">
        <v>634866.71796637995</v>
      </c>
      <c r="G885" s="18">
        <v>748475.66077733727</v>
      </c>
      <c r="H885" s="19">
        <v>-0.15178709043520225</v>
      </c>
      <c r="I885" s="20">
        <v>-113608.94281095732</v>
      </c>
      <c r="J885" s="10">
        <v>938.63819797799999</v>
      </c>
      <c r="K885" s="20">
        <v>1106.6068287732119</v>
      </c>
      <c r="L885" s="21" t="s">
        <v>27</v>
      </c>
      <c r="M885" s="21" t="s">
        <v>297</v>
      </c>
    </row>
    <row r="886" spans="1:13" x14ac:dyDescent="0.2">
      <c r="A886" s="4" t="s">
        <v>5145</v>
      </c>
      <c r="B886" s="9">
        <v>5907</v>
      </c>
      <c r="C886" s="9" t="s">
        <v>5146</v>
      </c>
      <c r="D886" s="9" t="s">
        <v>5147</v>
      </c>
      <c r="E886" s="10">
        <v>6025.32</v>
      </c>
      <c r="F886" s="10">
        <v>4364538.9539319295</v>
      </c>
      <c r="G886" s="18">
        <v>4656914.5433601635</v>
      </c>
      <c r="H886" s="19">
        <v>-6.2783112446222727E-2</v>
      </c>
      <c r="I886" s="20">
        <v>-292375.58942823391</v>
      </c>
      <c r="J886" s="10">
        <v>724.36633306312899</v>
      </c>
      <c r="K886" s="20">
        <v>772.89082461349165</v>
      </c>
      <c r="L886" s="21" t="s">
        <v>13</v>
      </c>
      <c r="M886" s="21" t="s">
        <v>14</v>
      </c>
    </row>
    <row r="887" spans="1:13" x14ac:dyDescent="0.2">
      <c r="A887" s="4" t="s">
        <v>5148</v>
      </c>
      <c r="B887" s="9">
        <v>5908</v>
      </c>
      <c r="C887" s="9" t="s">
        <v>5149</v>
      </c>
      <c r="D887" s="9" t="s">
        <v>5150</v>
      </c>
      <c r="E887" s="10">
        <v>4127.72</v>
      </c>
      <c r="F887" s="10">
        <v>3827394.3847429799</v>
      </c>
      <c r="G887" s="18">
        <v>3970762.8026453112</v>
      </c>
      <c r="H887" s="19">
        <v>-3.6106014140863944E-2</v>
      </c>
      <c r="I887" s="20">
        <v>-143368.41790233133</v>
      </c>
      <c r="J887" s="10">
        <v>927.24176657888199</v>
      </c>
      <c r="K887" s="20">
        <v>961.97484389573685</v>
      </c>
      <c r="L887" s="21" t="s">
        <v>13</v>
      </c>
      <c r="M887" s="21" t="s">
        <v>14</v>
      </c>
    </row>
    <row r="888" spans="1:13" x14ac:dyDescent="0.2">
      <c r="A888" s="4" t="s">
        <v>5157</v>
      </c>
      <c r="B888" s="9">
        <v>5911</v>
      </c>
      <c r="C888" s="9" t="s">
        <v>5158</v>
      </c>
      <c r="D888" s="9" t="s">
        <v>5159</v>
      </c>
      <c r="E888" s="10">
        <v>2295.4499999999998</v>
      </c>
      <c r="F888" s="10">
        <v>2166490.8600409701</v>
      </c>
      <c r="G888" s="18">
        <v>2198524.697089429</v>
      </c>
      <c r="H888" s="19">
        <v>-1.4570605957198626E-2</v>
      </c>
      <c r="I888" s="20">
        <v>-32033.837048458867</v>
      </c>
      <c r="J888" s="10">
        <v>943.81966936372805</v>
      </c>
      <c r="K888" s="20">
        <v>957.77503194991357</v>
      </c>
      <c r="L888" s="21" t="s">
        <v>27</v>
      </c>
      <c r="M888" s="21" t="s">
        <v>14</v>
      </c>
    </row>
    <row r="889" spans="1:13" x14ac:dyDescent="0.2">
      <c r="A889" s="4" t="s">
        <v>5160</v>
      </c>
      <c r="B889" s="9">
        <v>5912</v>
      </c>
      <c r="C889" s="9" t="s">
        <v>5161</v>
      </c>
      <c r="D889" s="9" t="s">
        <v>5162</v>
      </c>
      <c r="E889" s="10">
        <v>232.62</v>
      </c>
      <c r="F889" s="10">
        <v>306838.96311134001</v>
      </c>
      <c r="G889" s="18">
        <v>380042.88658892602</v>
      </c>
      <c r="H889" s="19">
        <v>-0.19262016488356726</v>
      </c>
      <c r="I889" s="20">
        <v>-73203.92347758601</v>
      </c>
      <c r="J889" s="10">
        <v>1319.0566723039301</v>
      </c>
      <c r="K889" s="20">
        <v>1633.7498348763047</v>
      </c>
      <c r="L889" s="21" t="s">
        <v>88</v>
      </c>
      <c r="M889" s="21" t="s">
        <v>206</v>
      </c>
    </row>
    <row r="890" spans="1:13" x14ac:dyDescent="0.2">
      <c r="A890" s="4" t="s">
        <v>5166</v>
      </c>
      <c r="B890" s="9">
        <v>5914</v>
      </c>
      <c r="C890" s="9" t="s">
        <v>5167</v>
      </c>
      <c r="D890" s="9" t="s">
        <v>5168</v>
      </c>
      <c r="E890" s="10">
        <v>1530.08</v>
      </c>
      <c r="F890" s="10">
        <v>1751741.74920721</v>
      </c>
      <c r="G890" s="18">
        <v>1744640.81772207</v>
      </c>
      <c r="H890" s="19">
        <v>4.070139488320525E-3</v>
      </c>
      <c r="I890" s="20">
        <v>7100.9314851399977</v>
      </c>
      <c r="J890" s="10">
        <v>1144.86938539633</v>
      </c>
      <c r="K890" s="20">
        <v>1140.2284963675561</v>
      </c>
      <c r="L890" s="21" t="s">
        <v>27</v>
      </c>
      <c r="M890" s="21" t="s">
        <v>14</v>
      </c>
    </row>
    <row r="891" spans="1:13" x14ac:dyDescent="0.2">
      <c r="A891" s="4" t="s">
        <v>5169</v>
      </c>
      <c r="B891" s="9">
        <v>5915</v>
      </c>
      <c r="C891" s="9" t="s">
        <v>5170</v>
      </c>
      <c r="D891" s="9" t="s">
        <v>5171</v>
      </c>
      <c r="E891" s="10">
        <v>282.86</v>
      </c>
      <c r="F891" s="10">
        <v>441657.99255604</v>
      </c>
      <c r="G891" s="18">
        <v>491402.79279636743</v>
      </c>
      <c r="H891" s="19">
        <v>-0.10123019439358859</v>
      </c>
      <c r="I891" s="20">
        <v>-49744.800240327429</v>
      </c>
      <c r="J891" s="10">
        <v>1561.4013736690899</v>
      </c>
      <c r="K891" s="20">
        <v>1737.2650526633931</v>
      </c>
      <c r="L891" s="21" t="s">
        <v>88</v>
      </c>
      <c r="M891" s="21" t="s">
        <v>206</v>
      </c>
    </row>
    <row r="892" spans="1:13" x14ac:dyDescent="0.2">
      <c r="A892" s="4" t="s">
        <v>5175</v>
      </c>
      <c r="B892" s="9">
        <v>5917</v>
      </c>
      <c r="C892" s="9" t="s">
        <v>5176</v>
      </c>
      <c r="D892" s="9" t="s">
        <v>5177</v>
      </c>
      <c r="E892" s="10">
        <v>814.6</v>
      </c>
      <c r="F892" s="10">
        <v>933122.56846362003</v>
      </c>
      <c r="G892" s="18">
        <v>939046.01642798132</v>
      </c>
      <c r="H892" s="19">
        <v>-6.307942167621209E-3</v>
      </c>
      <c r="I892" s="20">
        <v>-5923.4479643612867</v>
      </c>
      <c r="J892" s="10">
        <v>1145.4978743722299</v>
      </c>
      <c r="K892" s="20">
        <v>1152.7694775693362</v>
      </c>
      <c r="L892" s="21" t="s">
        <v>13</v>
      </c>
      <c r="M892" s="21" t="s">
        <v>89</v>
      </c>
    </row>
    <row r="893" spans="1:13" x14ac:dyDescent="0.2">
      <c r="A893" s="4" t="s">
        <v>5178</v>
      </c>
      <c r="B893" s="9">
        <v>5918</v>
      </c>
      <c r="C893" s="9" t="s">
        <v>5179</v>
      </c>
      <c r="D893" s="9" t="s">
        <v>5180</v>
      </c>
      <c r="E893" s="10">
        <v>273.82</v>
      </c>
      <c r="F893" s="10">
        <v>414544.86067835998</v>
      </c>
      <c r="G893" s="18">
        <v>506463.60415228107</v>
      </c>
      <c r="H893" s="19">
        <v>-0.1814913109655204</v>
      </c>
      <c r="I893" s="20">
        <v>-91918.743473921088</v>
      </c>
      <c r="J893" s="10">
        <v>1513.9320016009101</v>
      </c>
      <c r="K893" s="20">
        <v>1849.6223948297461</v>
      </c>
      <c r="L893" s="21" t="s">
        <v>88</v>
      </c>
      <c r="M893" s="21" t="s">
        <v>206</v>
      </c>
    </row>
    <row r="894" spans="1:13" x14ac:dyDescent="0.2">
      <c r="A894" s="4" t="s">
        <v>5184</v>
      </c>
      <c r="B894" s="9">
        <v>5920</v>
      </c>
      <c r="C894" s="9" t="s">
        <v>5185</v>
      </c>
      <c r="D894" s="9" t="s">
        <v>5186</v>
      </c>
      <c r="E894" s="10">
        <v>415.25</v>
      </c>
      <c r="F894" s="10">
        <v>422797.88576534</v>
      </c>
      <c r="G894" s="18">
        <v>532567.01115145662</v>
      </c>
      <c r="H894" s="19">
        <v>-0.2061132647866922</v>
      </c>
      <c r="I894" s="20">
        <v>-109769.12538611662</v>
      </c>
      <c r="J894" s="10">
        <v>1018.17672670762</v>
      </c>
      <c r="K894" s="20">
        <v>1282.5213995218703</v>
      </c>
      <c r="L894" s="21" t="s">
        <v>88</v>
      </c>
      <c r="M894" s="21" t="s">
        <v>71</v>
      </c>
    </row>
    <row r="895" spans="1:13" x14ac:dyDescent="0.2">
      <c r="A895" s="4" t="s">
        <v>5244</v>
      </c>
      <c r="B895" s="9">
        <v>6108</v>
      </c>
      <c r="C895" s="9" t="s">
        <v>5245</v>
      </c>
      <c r="D895" s="9" t="s">
        <v>5246</v>
      </c>
      <c r="E895" s="10">
        <v>762.02</v>
      </c>
      <c r="F895" s="10">
        <v>477341.61430259998</v>
      </c>
      <c r="G895" s="18">
        <v>750563.30240491987</v>
      </c>
      <c r="H895" s="19">
        <v>-0.36402217804531067</v>
      </c>
      <c r="I895" s="20">
        <v>-273221.68810231989</v>
      </c>
      <c r="J895" s="10">
        <v>626.41612333350804</v>
      </c>
      <c r="K895" s="20">
        <v>984.96535839599994</v>
      </c>
      <c r="L895" s="21" t="s">
        <v>27</v>
      </c>
      <c r="M895" s="21" t="s">
        <v>14</v>
      </c>
    </row>
    <row r="896" spans="1:13" x14ac:dyDescent="0.2">
      <c r="A896" s="4" t="s">
        <v>5253</v>
      </c>
      <c r="B896" s="9">
        <v>6112</v>
      </c>
      <c r="C896" s="9" t="s">
        <v>5254</v>
      </c>
      <c r="D896" s="9" t="s">
        <v>5255</v>
      </c>
      <c r="E896" s="10">
        <v>916.91</v>
      </c>
      <c r="F896" s="10">
        <v>560685.32047601999</v>
      </c>
      <c r="G896" s="18">
        <v>462759.06047197862</v>
      </c>
      <c r="H896" s="19">
        <v>0.21161392259757053</v>
      </c>
      <c r="I896" s="20">
        <v>97926.260004041367</v>
      </c>
      <c r="J896" s="10">
        <v>611.49438928141296</v>
      </c>
      <c r="K896" s="20">
        <v>504.69409262847893</v>
      </c>
      <c r="L896" s="21" t="s">
        <v>88</v>
      </c>
      <c r="M896" s="21" t="s">
        <v>14</v>
      </c>
    </row>
    <row r="897" spans="1:13" x14ac:dyDescent="0.2">
      <c r="A897" s="4" t="s">
        <v>5277</v>
      </c>
      <c r="B897" s="9">
        <v>6172</v>
      </c>
      <c r="C897" s="9" t="s">
        <v>5278</v>
      </c>
      <c r="D897" s="9" t="s">
        <v>5279</v>
      </c>
      <c r="E897" s="10">
        <v>490.75</v>
      </c>
      <c r="F897" s="10">
        <v>386136.19651654002</v>
      </c>
      <c r="G897" s="18">
        <v>336643.76377880061</v>
      </c>
      <c r="H897" s="19">
        <v>0.1470172272974572</v>
      </c>
      <c r="I897" s="20">
        <v>49492.432737739407</v>
      </c>
      <c r="J897" s="10">
        <v>786.82872443512997</v>
      </c>
      <c r="K897" s="20">
        <v>685.9781228299554</v>
      </c>
      <c r="L897" s="21" t="s">
        <v>27</v>
      </c>
      <c r="M897" s="21" t="s">
        <v>89</v>
      </c>
    </row>
    <row r="898" spans="1:13" x14ac:dyDescent="0.2">
      <c r="A898" s="4" t="s">
        <v>5289</v>
      </c>
      <c r="B898" s="9">
        <v>6176</v>
      </c>
      <c r="C898" s="9" t="s">
        <v>5290</v>
      </c>
      <c r="D898" s="9" t="s">
        <v>5291</v>
      </c>
      <c r="E898" s="10">
        <v>401.13</v>
      </c>
      <c r="F898" s="10">
        <v>101170.28635422001</v>
      </c>
      <c r="G898" s="18">
        <v>138823.81265893404</v>
      </c>
      <c r="H898" s="19">
        <v>-0.27123247505975151</v>
      </c>
      <c r="I898" s="20">
        <v>-37653.526304714032</v>
      </c>
      <c r="J898" s="10">
        <v>252.21321355725101</v>
      </c>
      <c r="K898" s="20">
        <v>346.0818504198989</v>
      </c>
      <c r="L898" s="21" t="s">
        <v>27</v>
      </c>
      <c r="M898" s="21" t="s">
        <v>206</v>
      </c>
    </row>
    <row r="899" spans="1:13" x14ac:dyDescent="0.2">
      <c r="A899" s="4" t="s">
        <v>5292</v>
      </c>
      <c r="B899" s="9">
        <v>6177</v>
      </c>
      <c r="C899" s="9" t="s">
        <v>5293</v>
      </c>
      <c r="D899" s="9" t="s">
        <v>5294</v>
      </c>
      <c r="E899" s="10">
        <v>413.77</v>
      </c>
      <c r="F899" s="10">
        <v>537527.03930268995</v>
      </c>
      <c r="G899" s="18">
        <v>574336.86077661952</v>
      </c>
      <c r="H899" s="19">
        <v>-6.4090996047429918E-2</v>
      </c>
      <c r="I899" s="20">
        <v>-36809.821473929565</v>
      </c>
      <c r="J899" s="10">
        <v>1299.0962111866299</v>
      </c>
      <c r="K899" s="20">
        <v>1388.0582467956099</v>
      </c>
      <c r="L899" s="21" t="s">
        <v>27</v>
      </c>
      <c r="M899" s="21" t="s">
        <v>206</v>
      </c>
    </row>
    <row r="900" spans="1:13" x14ac:dyDescent="0.2">
      <c r="A900" s="4" t="s">
        <v>5295</v>
      </c>
      <c r="B900" s="9">
        <v>6178</v>
      </c>
      <c r="C900" s="9" t="s">
        <v>5296</v>
      </c>
      <c r="D900" s="9" t="s">
        <v>5297</v>
      </c>
      <c r="E900" s="10">
        <v>893.95</v>
      </c>
      <c r="F900" s="10">
        <v>2078647.0533301199</v>
      </c>
      <c r="G900" s="18">
        <v>2032424.3608170853</v>
      </c>
      <c r="H900" s="19">
        <v>2.2742638498217369E-2</v>
      </c>
      <c r="I900" s="20">
        <v>46222.692513034679</v>
      </c>
      <c r="J900" s="10">
        <v>2325.2386076739399</v>
      </c>
      <c r="K900" s="20">
        <v>2273.5324803591757</v>
      </c>
      <c r="L900" s="21" t="s">
        <v>27</v>
      </c>
      <c r="M900" s="21" t="s">
        <v>297</v>
      </c>
    </row>
    <row r="901" spans="1:13" x14ac:dyDescent="0.2">
      <c r="A901" s="4" t="s">
        <v>5298</v>
      </c>
      <c r="B901" s="9">
        <v>6179</v>
      </c>
      <c r="C901" s="9" t="s">
        <v>5299</v>
      </c>
      <c r="D901" s="9" t="s">
        <v>5300</v>
      </c>
      <c r="E901" s="10">
        <v>705.23</v>
      </c>
      <c r="F901" s="10">
        <v>3015464.17983595</v>
      </c>
      <c r="G901" s="18">
        <v>2713936.4712405158</v>
      </c>
      <c r="H901" s="19">
        <v>0.11110345131167058</v>
      </c>
      <c r="I901" s="20">
        <v>301527.7085954342</v>
      </c>
      <c r="J901" s="10">
        <v>4275.8591946399802</v>
      </c>
      <c r="K901" s="20">
        <v>3848.2998046602038</v>
      </c>
      <c r="L901" s="21" t="s">
        <v>27</v>
      </c>
      <c r="M901" s="21" t="s">
        <v>14</v>
      </c>
    </row>
    <row r="902" spans="1:13" x14ac:dyDescent="0.2">
      <c r="A902" s="4" t="s">
        <v>5301</v>
      </c>
      <c r="B902" s="9">
        <v>6180</v>
      </c>
      <c r="C902" s="9" t="s">
        <v>5302</v>
      </c>
      <c r="D902" s="9" t="s">
        <v>5303</v>
      </c>
      <c r="E902" s="10">
        <v>390.46</v>
      </c>
      <c r="F902" s="10">
        <v>1926569.85774647</v>
      </c>
      <c r="G902" s="18">
        <v>2030173.3837847798</v>
      </c>
      <c r="H902" s="19">
        <v>-5.1031861054726839E-2</v>
      </c>
      <c r="I902" s="20">
        <v>-103603.52603830979</v>
      </c>
      <c r="J902" s="10">
        <v>4934.1030009385604</v>
      </c>
      <c r="K902" s="20">
        <v>5199.4401059898064</v>
      </c>
      <c r="L902" s="21" t="s">
        <v>27</v>
      </c>
      <c r="M902" s="21" t="s">
        <v>206</v>
      </c>
    </row>
    <row r="903" spans="1:13" x14ac:dyDescent="0.2">
      <c r="A903" s="4" t="s">
        <v>5307</v>
      </c>
      <c r="B903" s="9">
        <v>6182</v>
      </c>
      <c r="C903" s="9" t="s">
        <v>5308</v>
      </c>
      <c r="D903" s="9" t="s">
        <v>5309</v>
      </c>
      <c r="E903" s="10">
        <v>6347.18</v>
      </c>
      <c r="F903" s="10">
        <v>7272479.0897097802</v>
      </c>
      <c r="G903" s="18">
        <v>8554289.664026862</v>
      </c>
      <c r="H903" s="19">
        <v>-0.14984418632764737</v>
      </c>
      <c r="I903" s="20">
        <v>-1281810.5743170818</v>
      </c>
      <c r="J903" s="10">
        <v>1145.7811326777801</v>
      </c>
      <c r="K903" s="20">
        <v>1347.7307503532058</v>
      </c>
      <c r="L903" s="21" t="s">
        <v>13</v>
      </c>
      <c r="M903" s="21" t="s">
        <v>14</v>
      </c>
    </row>
    <row r="904" spans="1:13" x14ac:dyDescent="0.2">
      <c r="A904" s="4" t="s">
        <v>5310</v>
      </c>
      <c r="B904" s="9">
        <v>6183</v>
      </c>
      <c r="C904" s="9" t="s">
        <v>5311</v>
      </c>
      <c r="D904" s="9" t="s">
        <v>5312</v>
      </c>
      <c r="E904" s="10">
        <v>5225.41</v>
      </c>
      <c r="F904" s="10">
        <v>10619333.662618101</v>
      </c>
      <c r="G904" s="18">
        <v>12821974.71023161</v>
      </c>
      <c r="H904" s="19">
        <v>-0.17178641335611428</v>
      </c>
      <c r="I904" s="20">
        <v>-2202641.047613509</v>
      </c>
      <c r="J904" s="10">
        <v>2032.2488881481299</v>
      </c>
      <c r="K904" s="20">
        <v>2453.7739067808288</v>
      </c>
      <c r="L904" s="21" t="s">
        <v>13</v>
      </c>
      <c r="M904" s="21" t="s">
        <v>14</v>
      </c>
    </row>
    <row r="905" spans="1:13" x14ac:dyDescent="0.2">
      <c r="A905" s="4" t="s">
        <v>5313</v>
      </c>
      <c r="B905" s="9">
        <v>6184</v>
      </c>
      <c r="C905" s="9" t="s">
        <v>5314</v>
      </c>
      <c r="D905" s="9" t="s">
        <v>5315</v>
      </c>
      <c r="E905" s="10">
        <v>2833.52</v>
      </c>
      <c r="F905" s="10">
        <v>8692808.4177347906</v>
      </c>
      <c r="G905" s="18">
        <v>9491172.8185665999</v>
      </c>
      <c r="H905" s="19">
        <v>-8.4116517114729783E-2</v>
      </c>
      <c r="I905" s="20">
        <v>-798364.40083180927</v>
      </c>
      <c r="J905" s="10">
        <v>3067.8479127497899</v>
      </c>
      <c r="K905" s="20">
        <v>3349.6050208103702</v>
      </c>
      <c r="L905" s="21" t="s">
        <v>13</v>
      </c>
      <c r="M905" s="21" t="s">
        <v>71</v>
      </c>
    </row>
    <row r="906" spans="1:13" x14ac:dyDescent="0.2">
      <c r="A906" s="4" t="s">
        <v>5316</v>
      </c>
      <c r="B906" s="9">
        <v>6185</v>
      </c>
      <c r="C906" s="9" t="s">
        <v>5317</v>
      </c>
      <c r="D906" s="9" t="s">
        <v>5318</v>
      </c>
      <c r="E906" s="10">
        <v>723.74</v>
      </c>
      <c r="F906" s="10">
        <v>3215014.9286762299</v>
      </c>
      <c r="G906" s="18">
        <v>3521792.2083409391</v>
      </c>
      <c r="H906" s="19">
        <v>-8.7108285076598596E-2</v>
      </c>
      <c r="I906" s="20">
        <v>-306777.27966470923</v>
      </c>
      <c r="J906" s="10">
        <v>4442.2236282038202</v>
      </c>
      <c r="K906" s="20">
        <v>4866.1013738924739</v>
      </c>
      <c r="L906" s="21" t="s">
        <v>27</v>
      </c>
      <c r="M906" s="21" t="s">
        <v>297</v>
      </c>
    </row>
    <row r="907" spans="1:13" x14ac:dyDescent="0.2">
      <c r="A907" s="4" t="s">
        <v>5319</v>
      </c>
      <c r="B907" s="9">
        <v>6186</v>
      </c>
      <c r="C907" s="9" t="s">
        <v>5320</v>
      </c>
      <c r="D907" s="9" t="s">
        <v>5321</v>
      </c>
      <c r="E907" s="10">
        <v>15413.54</v>
      </c>
      <c r="F907" s="10">
        <v>7239017.9951991001</v>
      </c>
      <c r="G907" s="18">
        <v>7620739.8334885025</v>
      </c>
      <c r="H907" s="19">
        <v>-5.008986615865986E-2</v>
      </c>
      <c r="I907" s="20">
        <v>-381721.83828940243</v>
      </c>
      <c r="J907" s="10">
        <v>469.65317475408602</v>
      </c>
      <c r="K907" s="20">
        <v>494.41853289306039</v>
      </c>
      <c r="L907" s="21" t="s">
        <v>13</v>
      </c>
      <c r="M907" s="21" t="s">
        <v>14</v>
      </c>
    </row>
    <row r="908" spans="1:13" x14ac:dyDescent="0.2">
      <c r="A908" s="4" t="s">
        <v>5337</v>
      </c>
      <c r="B908" s="9">
        <v>6192</v>
      </c>
      <c r="C908" s="9" t="s">
        <v>5338</v>
      </c>
      <c r="D908" s="9" t="s">
        <v>5339</v>
      </c>
      <c r="E908" s="10">
        <v>638.72</v>
      </c>
      <c r="F908" s="10">
        <v>338215.01215919998</v>
      </c>
      <c r="G908" s="18">
        <v>349705.96122837428</v>
      </c>
      <c r="H908" s="19">
        <v>-3.2858888160816321E-2</v>
      </c>
      <c r="I908" s="20">
        <v>-11490.949069174298</v>
      </c>
      <c r="J908" s="10">
        <v>529.51999649173399</v>
      </c>
      <c r="K908" s="20">
        <v>547.5105855905158</v>
      </c>
      <c r="L908" s="21" t="s">
        <v>27</v>
      </c>
      <c r="M908" s="21" t="s">
        <v>84</v>
      </c>
    </row>
    <row r="909" spans="1:13" x14ac:dyDescent="0.2">
      <c r="A909" s="4" t="s">
        <v>5349</v>
      </c>
      <c r="B909" s="9">
        <v>6196</v>
      </c>
      <c r="C909" s="9" t="s">
        <v>5350</v>
      </c>
      <c r="D909" s="9" t="s">
        <v>5351</v>
      </c>
      <c r="E909" s="10">
        <v>151</v>
      </c>
      <c r="F909" s="10">
        <v>77049.044099999999</v>
      </c>
      <c r="G909" s="18">
        <v>34503.969606557068</v>
      </c>
      <c r="H909" s="19">
        <v>1.2330486891385879</v>
      </c>
      <c r="I909" s="20">
        <v>42545.074493442931</v>
      </c>
      <c r="J909" s="10">
        <v>510.25857019867499</v>
      </c>
      <c r="K909" s="20">
        <v>228.5031099771991</v>
      </c>
      <c r="L909" s="21" t="s">
        <v>88</v>
      </c>
      <c r="M909" s="21" t="s">
        <v>89</v>
      </c>
    </row>
    <row r="910" spans="1:13" x14ac:dyDescent="0.2">
      <c r="A910" s="4" t="s">
        <v>5355</v>
      </c>
      <c r="B910" s="9">
        <v>6198</v>
      </c>
      <c r="C910" s="9" t="s">
        <v>5356</v>
      </c>
      <c r="D910" s="9" t="s">
        <v>5357</v>
      </c>
      <c r="E910" s="10">
        <v>721.92</v>
      </c>
      <c r="F910" s="10">
        <v>802409.11167124996</v>
      </c>
      <c r="G910" s="18">
        <v>689533.29255381436</v>
      </c>
      <c r="H910" s="19">
        <v>0.16369886753310825</v>
      </c>
      <c r="I910" s="20">
        <v>112875.8191174356</v>
      </c>
      <c r="J910" s="10">
        <v>1111.4931178956799</v>
      </c>
      <c r="K910" s="20">
        <v>955.13809363061614</v>
      </c>
      <c r="L910" s="21" t="s">
        <v>27</v>
      </c>
      <c r="M910" s="21" t="s">
        <v>43</v>
      </c>
    </row>
    <row r="911" spans="1:13" x14ac:dyDescent="0.2">
      <c r="A911" s="4" t="s">
        <v>5382</v>
      </c>
      <c r="B911" s="9">
        <v>6209</v>
      </c>
      <c r="C911" s="9" t="s">
        <v>5383</v>
      </c>
      <c r="D911" s="9" t="s">
        <v>5384</v>
      </c>
      <c r="E911" s="10">
        <v>827.4</v>
      </c>
      <c r="F911" s="10">
        <v>383098.98264960002</v>
      </c>
      <c r="G911" s="18">
        <v>384303.8078878448</v>
      </c>
      <c r="H911" s="19">
        <v>-3.1350853504850161E-3</v>
      </c>
      <c r="I911" s="20">
        <v>-1204.8252382447827</v>
      </c>
      <c r="J911" s="10">
        <v>463.015449177665</v>
      </c>
      <c r="K911" s="20">
        <v>464.47160730945711</v>
      </c>
      <c r="L911" s="21" t="s">
        <v>27</v>
      </c>
      <c r="M911" s="21" t="s">
        <v>89</v>
      </c>
    </row>
    <row r="912" spans="1:13" x14ac:dyDescent="0.2">
      <c r="A912" s="4" t="s">
        <v>5388</v>
      </c>
      <c r="B912" s="9">
        <v>6327</v>
      </c>
      <c r="C912" s="9" t="s">
        <v>5389</v>
      </c>
      <c r="D912" s="9" t="s">
        <v>5390</v>
      </c>
      <c r="E912" s="10">
        <v>393.49</v>
      </c>
      <c r="F912" s="10">
        <v>1048478.95380379</v>
      </c>
      <c r="G912" s="18">
        <v>1078467.9052066056</v>
      </c>
      <c r="H912" s="19">
        <v>-2.7806994772896988E-2</v>
      </c>
      <c r="I912" s="20">
        <v>-29988.951402815524</v>
      </c>
      <c r="J912" s="10">
        <v>2664.5631497720101</v>
      </c>
      <c r="K912" s="20">
        <v>2740.7758906366248</v>
      </c>
      <c r="L912" s="21" t="s">
        <v>27</v>
      </c>
      <c r="M912" s="21" t="s">
        <v>71</v>
      </c>
    </row>
    <row r="913" spans="1:13" x14ac:dyDescent="0.2">
      <c r="A913" s="4" t="s">
        <v>5391</v>
      </c>
      <c r="B913" s="9">
        <v>6328</v>
      </c>
      <c r="C913" s="9" t="s">
        <v>5392</v>
      </c>
      <c r="D913" s="9" t="s">
        <v>5393</v>
      </c>
      <c r="E913" s="10">
        <v>314.22000000000003</v>
      </c>
      <c r="F913" s="10">
        <v>1254026.70939614</v>
      </c>
      <c r="G913" s="18">
        <v>1186619.5993244767</v>
      </c>
      <c r="H913" s="19">
        <v>5.6805997566563883E-2</v>
      </c>
      <c r="I913" s="20">
        <v>67407.110071663279</v>
      </c>
      <c r="J913" s="10">
        <v>3990.9194494180501</v>
      </c>
      <c r="K913" s="20">
        <v>3776.3974264034005</v>
      </c>
      <c r="L913" s="21" t="s">
        <v>27</v>
      </c>
      <c r="M913" s="21" t="s">
        <v>84</v>
      </c>
    </row>
    <row r="914" spans="1:13" x14ac:dyDescent="0.2">
      <c r="A914" s="4" t="s">
        <v>5394</v>
      </c>
      <c r="B914" s="9">
        <v>6329</v>
      </c>
      <c r="C914" s="9" t="s">
        <v>5395</v>
      </c>
      <c r="D914" s="9" t="s">
        <v>5396</v>
      </c>
      <c r="E914" s="10">
        <v>192.08</v>
      </c>
      <c r="F914" s="10">
        <v>1195086.8507850401</v>
      </c>
      <c r="G914" s="18">
        <v>1268837.1907485386</v>
      </c>
      <c r="H914" s="19">
        <v>-5.8124352360754188E-2</v>
      </c>
      <c r="I914" s="20">
        <v>-73750.339963498525</v>
      </c>
      <c r="J914" s="10">
        <v>6221.8182568983802</v>
      </c>
      <c r="K914" s="20">
        <v>6605.7746290531986</v>
      </c>
      <c r="L914" s="21" t="s">
        <v>27</v>
      </c>
      <c r="M914" s="21" t="s">
        <v>206</v>
      </c>
    </row>
    <row r="915" spans="1:13" x14ac:dyDescent="0.2">
      <c r="A915" s="4" t="s">
        <v>5400</v>
      </c>
      <c r="B915" s="9">
        <v>6331</v>
      </c>
      <c r="C915" s="9" t="s">
        <v>5401</v>
      </c>
      <c r="D915" s="9" t="s">
        <v>5402</v>
      </c>
      <c r="E915" s="10">
        <v>1831.74</v>
      </c>
      <c r="F915" s="10">
        <v>2491425.1855330602</v>
      </c>
      <c r="G915" s="18">
        <v>2244331.5564193469</v>
      </c>
      <c r="H915" s="19">
        <v>0.11009675838980305</v>
      </c>
      <c r="I915" s="20">
        <v>247093.62911371328</v>
      </c>
      <c r="J915" s="10">
        <v>1360.14127852919</v>
      </c>
      <c r="K915" s="20">
        <v>1225.2456988542845</v>
      </c>
      <c r="L915" s="21" t="s">
        <v>13</v>
      </c>
      <c r="M915" s="21" t="s">
        <v>14</v>
      </c>
    </row>
    <row r="916" spans="1:13" x14ac:dyDescent="0.2">
      <c r="A916" s="4" t="s">
        <v>5403</v>
      </c>
      <c r="B916" s="9">
        <v>6332</v>
      </c>
      <c r="C916" s="9" t="s">
        <v>5404</v>
      </c>
      <c r="D916" s="9" t="s">
        <v>5405</v>
      </c>
      <c r="E916" s="10">
        <v>302.66000000000003</v>
      </c>
      <c r="F916" s="10">
        <v>732103.38649529999</v>
      </c>
      <c r="G916" s="18">
        <v>667168.198191865</v>
      </c>
      <c r="H916" s="19">
        <v>9.7329561689870905E-2</v>
      </c>
      <c r="I916" s="20">
        <v>64935.188303434988</v>
      </c>
      <c r="J916" s="10">
        <v>2418.8970676511599</v>
      </c>
      <c r="K916" s="20">
        <v>2204.3487682279288</v>
      </c>
      <c r="L916" s="21" t="s">
        <v>27</v>
      </c>
      <c r="M916" s="21" t="s">
        <v>89</v>
      </c>
    </row>
    <row r="917" spans="1:13" x14ac:dyDescent="0.2">
      <c r="A917" s="4" t="s">
        <v>5412</v>
      </c>
      <c r="B917" s="9">
        <v>6335</v>
      </c>
      <c r="C917" s="9" t="s">
        <v>5413</v>
      </c>
      <c r="D917" s="9" t="s">
        <v>5414</v>
      </c>
      <c r="E917" s="10">
        <v>1296.28</v>
      </c>
      <c r="F917" s="10">
        <v>794375.82879477995</v>
      </c>
      <c r="G917" s="18">
        <v>1182047.4340868965</v>
      </c>
      <c r="H917" s="19">
        <v>-0.32796620009719285</v>
      </c>
      <c r="I917" s="20">
        <v>-387671.60529211652</v>
      </c>
      <c r="J917" s="10">
        <v>612.811914705758</v>
      </c>
      <c r="K917" s="20">
        <v>911.87662703034562</v>
      </c>
      <c r="L917" s="21" t="s">
        <v>13</v>
      </c>
      <c r="M917" s="21" t="s">
        <v>14</v>
      </c>
    </row>
    <row r="918" spans="1:13" x14ac:dyDescent="0.2">
      <c r="A918" s="4" t="s">
        <v>5424</v>
      </c>
      <c r="B918" s="9">
        <v>6339</v>
      </c>
      <c r="C918" s="9" t="s">
        <v>5425</v>
      </c>
      <c r="D918" s="9" t="s">
        <v>5426</v>
      </c>
      <c r="E918" s="10">
        <v>2309.64</v>
      </c>
      <c r="F918" s="10">
        <v>1394325.9039966799</v>
      </c>
      <c r="G918" s="18">
        <v>1195952.0923733336</v>
      </c>
      <c r="H918" s="19">
        <v>0.16587103520984561</v>
      </c>
      <c r="I918" s="20">
        <v>198373.81162334629</v>
      </c>
      <c r="J918" s="10">
        <v>603.69837030735505</v>
      </c>
      <c r="K918" s="20">
        <v>517.80887600376411</v>
      </c>
      <c r="L918" s="21" t="s">
        <v>13</v>
      </c>
      <c r="M918" s="21" t="s">
        <v>14</v>
      </c>
    </row>
    <row r="919" spans="1:13" x14ac:dyDescent="0.2">
      <c r="A919" s="4" t="s">
        <v>5442</v>
      </c>
      <c r="B919" s="9">
        <v>6470</v>
      </c>
      <c r="C919" s="9" t="s">
        <v>5443</v>
      </c>
      <c r="D919" s="9" t="s">
        <v>5444</v>
      </c>
      <c r="E919" s="10">
        <v>537.66999999999996</v>
      </c>
      <c r="F919" s="10">
        <v>625319.02277091006</v>
      </c>
      <c r="G919" s="18">
        <v>582585.42903327523</v>
      </c>
      <c r="H919" s="19">
        <v>7.3351634984323733E-2</v>
      </c>
      <c r="I919" s="20">
        <v>42733.59373763483</v>
      </c>
      <c r="J919" s="10">
        <v>1163.0163906688299</v>
      </c>
      <c r="K919" s="20">
        <v>1083.537167841381</v>
      </c>
      <c r="L919" s="21" t="s">
        <v>88</v>
      </c>
      <c r="M919" s="21" t="s">
        <v>297</v>
      </c>
    </row>
    <row r="920" spans="1:13" x14ac:dyDescent="0.2">
      <c r="A920" s="4" t="s">
        <v>5445</v>
      </c>
      <c r="B920" s="9">
        <v>6471</v>
      </c>
      <c r="C920" s="9" t="s">
        <v>5446</v>
      </c>
      <c r="D920" s="9" t="s">
        <v>5447</v>
      </c>
      <c r="E920" s="10">
        <v>310.02</v>
      </c>
      <c r="F920" s="10">
        <v>869232.94390296005</v>
      </c>
      <c r="G920" s="18">
        <v>1317513.518460053</v>
      </c>
      <c r="H920" s="19">
        <v>-0.34024741930622104</v>
      </c>
      <c r="I920" s="20">
        <v>-448280.57455709297</v>
      </c>
      <c r="J920" s="10">
        <v>2803.7963483096601</v>
      </c>
      <c r="K920" s="20">
        <v>4249.7694292627993</v>
      </c>
      <c r="L920" s="21" t="s">
        <v>88</v>
      </c>
      <c r="M920" s="21" t="s">
        <v>206</v>
      </c>
    </row>
    <row r="921" spans="1:13" x14ac:dyDescent="0.2">
      <c r="A921" s="4" t="s">
        <v>5448</v>
      </c>
      <c r="B921" s="9">
        <v>6472</v>
      </c>
      <c r="C921" s="9" t="s">
        <v>5449</v>
      </c>
      <c r="D921" s="9" t="s">
        <v>5450</v>
      </c>
      <c r="E921" s="10">
        <v>223.69</v>
      </c>
      <c r="F921" s="10">
        <v>810987.85149173997</v>
      </c>
      <c r="G921" s="18">
        <v>1182872.6160082212</v>
      </c>
      <c r="H921" s="19">
        <v>-0.31439121971684669</v>
      </c>
      <c r="I921" s="20">
        <v>-371884.7645164812</v>
      </c>
      <c r="J921" s="10">
        <v>3625.49891140301</v>
      </c>
      <c r="K921" s="20">
        <v>5287.9995351076095</v>
      </c>
      <c r="L921" s="21" t="s">
        <v>88</v>
      </c>
      <c r="M921" s="21" t="s">
        <v>206</v>
      </c>
    </row>
    <row r="922" spans="1:13" x14ac:dyDescent="0.2">
      <c r="A922" s="4" t="s">
        <v>5454</v>
      </c>
      <c r="B922" s="9">
        <v>6474</v>
      </c>
      <c r="C922" s="9" t="s">
        <v>5455</v>
      </c>
      <c r="D922" s="9" t="s">
        <v>5456</v>
      </c>
      <c r="E922" s="10">
        <v>159.62</v>
      </c>
      <c r="F922" s="10">
        <v>633160.11951503996</v>
      </c>
      <c r="G922" s="18">
        <v>277745.97378852067</v>
      </c>
      <c r="H922" s="19">
        <v>1.2796374358864198</v>
      </c>
      <c r="I922" s="20">
        <v>355414.14572651929</v>
      </c>
      <c r="J922" s="10">
        <v>3966.6715920000001</v>
      </c>
      <c r="K922" s="20">
        <v>1740.0449429176836</v>
      </c>
      <c r="L922" s="21" t="s">
        <v>88</v>
      </c>
      <c r="M922" s="21" t="s">
        <v>89</v>
      </c>
    </row>
    <row r="923" spans="1:13" x14ac:dyDescent="0.2">
      <c r="A923" s="4" t="s">
        <v>5457</v>
      </c>
      <c r="B923" s="9">
        <v>6482</v>
      </c>
      <c r="C923" s="9" t="s">
        <v>5458</v>
      </c>
      <c r="D923" s="9" t="s">
        <v>5459</v>
      </c>
      <c r="E923" s="10">
        <v>3742.48</v>
      </c>
      <c r="F923" s="10">
        <v>1240399.2906345599</v>
      </c>
      <c r="G923" s="18">
        <v>1631357.1634327627</v>
      </c>
      <c r="H923" s="19">
        <v>-0.23965191777840633</v>
      </c>
      <c r="I923" s="20">
        <v>-390957.87279820279</v>
      </c>
      <c r="J923" s="10">
        <v>331.43778741224003</v>
      </c>
      <c r="K923" s="20">
        <v>435.90270714412975</v>
      </c>
      <c r="L923" s="21" t="s">
        <v>13</v>
      </c>
      <c r="M923" s="21" t="s">
        <v>14</v>
      </c>
    </row>
    <row r="924" spans="1:13" x14ac:dyDescent="0.2">
      <c r="A924" s="4" t="s">
        <v>5472</v>
      </c>
      <c r="B924" s="9">
        <v>6487</v>
      </c>
      <c r="C924" s="9" t="s">
        <v>5473</v>
      </c>
      <c r="D924" s="9" t="s">
        <v>5474</v>
      </c>
      <c r="E924" s="10">
        <v>4689.79</v>
      </c>
      <c r="F924" s="10">
        <v>6343335.4960434698</v>
      </c>
      <c r="G924" s="18">
        <v>5825847.1734602358</v>
      </c>
      <c r="H924" s="19">
        <v>8.8826278337792844E-2</v>
      </c>
      <c r="I924" s="20">
        <v>517488.32258323394</v>
      </c>
      <c r="J924" s="10">
        <v>1352.5841233921899</v>
      </c>
      <c r="K924" s="20">
        <v>1242.2405211022744</v>
      </c>
      <c r="L924" s="21" t="s">
        <v>27</v>
      </c>
      <c r="M924" s="21" t="s">
        <v>14</v>
      </c>
    </row>
    <row r="925" spans="1:13" x14ac:dyDescent="0.2">
      <c r="A925" s="4" t="s">
        <v>5475</v>
      </c>
      <c r="B925" s="9">
        <v>6488</v>
      </c>
      <c r="C925" s="9" t="s">
        <v>5476</v>
      </c>
      <c r="D925" s="9" t="s">
        <v>5477</v>
      </c>
      <c r="E925" s="10">
        <v>1700.87</v>
      </c>
      <c r="F925" s="10">
        <v>3374572.31656982</v>
      </c>
      <c r="G925" s="18">
        <v>3222961.0691432613</v>
      </c>
      <c r="H925" s="19">
        <v>4.7040980072049501E-2</v>
      </c>
      <c r="I925" s="20">
        <v>151611.24742655875</v>
      </c>
      <c r="J925" s="10">
        <v>1984.0271840703999</v>
      </c>
      <c r="K925" s="20">
        <v>1894.8897147596592</v>
      </c>
      <c r="L925" s="21" t="s">
        <v>27</v>
      </c>
      <c r="M925" s="21" t="s">
        <v>206</v>
      </c>
    </row>
    <row r="926" spans="1:13" x14ac:dyDescent="0.2">
      <c r="A926" s="4" t="s">
        <v>5478</v>
      </c>
      <c r="B926" s="9">
        <v>6489</v>
      </c>
      <c r="C926" s="9" t="s">
        <v>5479</v>
      </c>
      <c r="D926" s="9" t="s">
        <v>5480</v>
      </c>
      <c r="E926" s="10">
        <v>730.93</v>
      </c>
      <c r="F926" s="10">
        <v>2349607.06805741</v>
      </c>
      <c r="G926" s="18">
        <v>2251298.8806289975</v>
      </c>
      <c r="H926" s="19">
        <v>4.366731946357337E-2</v>
      </c>
      <c r="I926" s="20">
        <v>98308.187428412493</v>
      </c>
      <c r="J926" s="10">
        <v>3214.5445775346602</v>
      </c>
      <c r="K926" s="20">
        <v>3080.0471736404274</v>
      </c>
      <c r="L926" s="21" t="s">
        <v>88</v>
      </c>
      <c r="M926" s="21" t="s">
        <v>206</v>
      </c>
    </row>
    <row r="927" spans="1:13" x14ac:dyDescent="0.2">
      <c r="A927" s="4" t="s">
        <v>5484</v>
      </c>
      <c r="B927" s="9">
        <v>6491</v>
      </c>
      <c r="C927" s="9" t="s">
        <v>5485</v>
      </c>
      <c r="D927" s="9" t="s">
        <v>5486</v>
      </c>
      <c r="E927" s="10">
        <v>8593.2999999999993</v>
      </c>
      <c r="F927" s="10">
        <v>4537941.3052124996</v>
      </c>
      <c r="G927" s="18">
        <v>4194769.0625229254</v>
      </c>
      <c r="H927" s="19">
        <v>8.1809567481450851E-2</v>
      </c>
      <c r="I927" s="20">
        <v>343172.24268957414</v>
      </c>
      <c r="J927" s="10">
        <v>528.07900401620998</v>
      </c>
      <c r="K927" s="20">
        <v>488.14414282323736</v>
      </c>
      <c r="L927" s="21" t="s">
        <v>27</v>
      </c>
      <c r="M927" s="21" t="s">
        <v>14</v>
      </c>
    </row>
    <row r="928" spans="1:13" x14ac:dyDescent="0.2">
      <c r="A928" s="4" t="s">
        <v>5514</v>
      </c>
      <c r="B928" s="9">
        <v>6522</v>
      </c>
      <c r="C928" s="9" t="s">
        <v>5515</v>
      </c>
      <c r="D928" s="9" t="s">
        <v>5516</v>
      </c>
      <c r="E928" s="10">
        <v>582.32000000000005</v>
      </c>
      <c r="F928" s="10">
        <v>238817.01866420999</v>
      </c>
      <c r="G928" s="18">
        <v>230785.06338961472</v>
      </c>
      <c r="H928" s="19">
        <v>3.4802751775298985E-2</v>
      </c>
      <c r="I928" s="20">
        <v>8031.9552745952678</v>
      </c>
      <c r="J928" s="10">
        <v>410.11302834216599</v>
      </c>
      <c r="K928" s="20">
        <v>396.3200016994345</v>
      </c>
      <c r="L928" s="21" t="s">
        <v>27</v>
      </c>
      <c r="M928" s="21" t="s">
        <v>84</v>
      </c>
    </row>
    <row r="929" spans="1:13" x14ac:dyDescent="0.2">
      <c r="A929" s="4" t="s">
        <v>5519</v>
      </c>
      <c r="B929" s="9">
        <v>6526</v>
      </c>
      <c r="C929" s="9" t="s">
        <v>5520</v>
      </c>
      <c r="D929" s="9" t="s">
        <v>5521</v>
      </c>
      <c r="E929" s="10">
        <v>924.58</v>
      </c>
      <c r="F929" s="10">
        <v>870825.62457553996</v>
      </c>
      <c r="G929" s="18">
        <v>738770.23454732518</v>
      </c>
      <c r="H929" s="19">
        <v>0.17875028507223337</v>
      </c>
      <c r="I929" s="20">
        <v>132055.39002821478</v>
      </c>
      <c r="J929" s="10">
        <v>941.86076334718496</v>
      </c>
      <c r="K929" s="20">
        <v>799.03332815692011</v>
      </c>
      <c r="L929" s="21" t="s">
        <v>27</v>
      </c>
      <c r="M929" s="21" t="s">
        <v>14</v>
      </c>
    </row>
    <row r="930" spans="1:13" x14ac:dyDescent="0.2">
      <c r="A930" s="4" t="s">
        <v>5522</v>
      </c>
      <c r="B930" s="9">
        <v>6527</v>
      </c>
      <c r="C930" s="9" t="s">
        <v>5523</v>
      </c>
      <c r="D930" s="9" t="s">
        <v>5524</v>
      </c>
      <c r="E930" s="10">
        <v>390.07</v>
      </c>
      <c r="F930" s="10">
        <v>1096756.7450687899</v>
      </c>
      <c r="G930" s="18">
        <v>966450.64273853274</v>
      </c>
      <c r="H930" s="19">
        <v>0.1348295469709869</v>
      </c>
      <c r="I930" s="20">
        <v>130306.10233025718</v>
      </c>
      <c r="J930" s="10">
        <v>2811.6921195395398</v>
      </c>
      <c r="K930" s="20">
        <v>2477.6338676097439</v>
      </c>
      <c r="L930" s="21" t="s">
        <v>27</v>
      </c>
      <c r="M930" s="21" t="s">
        <v>14</v>
      </c>
    </row>
    <row r="931" spans="1:13" x14ac:dyDescent="0.2">
      <c r="A931" s="4" t="s">
        <v>5525</v>
      </c>
      <c r="B931" s="9">
        <v>6528</v>
      </c>
      <c r="C931" s="9" t="s">
        <v>5526</v>
      </c>
      <c r="D931" s="9" t="s">
        <v>5527</v>
      </c>
      <c r="E931" s="10">
        <v>712.61</v>
      </c>
      <c r="F931" s="10">
        <v>2954624.65523148</v>
      </c>
      <c r="G931" s="18">
        <v>2765810.3225095952</v>
      </c>
      <c r="H931" s="19">
        <v>6.8267274579610362E-2</v>
      </c>
      <c r="I931" s="20">
        <v>188814.33272188483</v>
      </c>
      <c r="J931" s="10">
        <v>4146.2015060572803</v>
      </c>
      <c r="K931" s="20">
        <v>3881.2398401784922</v>
      </c>
      <c r="L931" s="21" t="s">
        <v>27</v>
      </c>
      <c r="M931" s="21" t="s">
        <v>43</v>
      </c>
    </row>
    <row r="932" spans="1:13" x14ac:dyDescent="0.2">
      <c r="A932" s="4" t="s">
        <v>5531</v>
      </c>
      <c r="B932" s="9">
        <v>6530</v>
      </c>
      <c r="C932" s="9" t="s">
        <v>5532</v>
      </c>
      <c r="D932" s="9" t="s">
        <v>5533</v>
      </c>
      <c r="E932" s="10">
        <v>442.92</v>
      </c>
      <c r="F932" s="10">
        <v>107010.18719712</v>
      </c>
      <c r="G932" s="18">
        <v>105723.51553765415</v>
      </c>
      <c r="H932" s="19">
        <v>1.2170155834513622E-2</v>
      </c>
      <c r="I932" s="20">
        <v>1286.6716594658501</v>
      </c>
      <c r="J932" s="10">
        <v>241.60161473205099</v>
      </c>
      <c r="K932" s="20">
        <v>238.69663943297695</v>
      </c>
      <c r="L932" s="21" t="s">
        <v>27</v>
      </c>
      <c r="M932" s="21" t="s">
        <v>89</v>
      </c>
    </row>
    <row r="933" spans="1:13" x14ac:dyDescent="0.2">
      <c r="A933" s="4" t="s">
        <v>5546</v>
      </c>
      <c r="B933" s="9">
        <v>6535</v>
      </c>
      <c r="C933" s="9" t="s">
        <v>5547</v>
      </c>
      <c r="D933" s="9" t="s">
        <v>5548</v>
      </c>
      <c r="E933" s="10">
        <v>340.25</v>
      </c>
      <c r="F933" s="10">
        <v>106621.0667775</v>
      </c>
      <c r="G933" s="18">
        <v>72365.11573122011</v>
      </c>
      <c r="H933" s="19">
        <v>0.47337658069274896</v>
      </c>
      <c r="I933" s="20">
        <v>34255.951046279893</v>
      </c>
      <c r="J933" s="10">
        <v>313.36096040411502</v>
      </c>
      <c r="K933" s="20">
        <v>212.6821917155624</v>
      </c>
      <c r="L933" s="21" t="s">
        <v>88</v>
      </c>
      <c r="M933" s="21" t="s">
        <v>43</v>
      </c>
    </row>
    <row r="934" spans="1:13" x14ac:dyDescent="0.2">
      <c r="A934" s="4" t="s">
        <v>5549</v>
      </c>
      <c r="B934" s="9">
        <v>6536</v>
      </c>
      <c r="C934" s="9" t="s">
        <v>5550</v>
      </c>
      <c r="D934" s="9" t="s">
        <v>5551</v>
      </c>
      <c r="E934" s="10">
        <v>817.88</v>
      </c>
      <c r="F934" s="10">
        <v>621970.75950438005</v>
      </c>
      <c r="G934" s="18">
        <v>694254.73066902498</v>
      </c>
      <c r="H934" s="19">
        <v>-0.10411736207398699</v>
      </c>
      <c r="I934" s="20">
        <v>-72283.971164644929</v>
      </c>
      <c r="J934" s="10">
        <v>760.46701166965795</v>
      </c>
      <c r="K934" s="20">
        <v>848.84668981883044</v>
      </c>
      <c r="L934" s="21" t="s">
        <v>27</v>
      </c>
      <c r="M934" s="21" t="s">
        <v>297</v>
      </c>
    </row>
    <row r="935" spans="1:13" x14ac:dyDescent="0.2">
      <c r="A935" s="4" t="s">
        <v>5579</v>
      </c>
      <c r="B935" s="9">
        <v>6763</v>
      </c>
      <c r="C935" s="9" t="s">
        <v>5580</v>
      </c>
      <c r="D935" s="9" t="s">
        <v>5581</v>
      </c>
      <c r="E935" s="10">
        <v>287.63</v>
      </c>
      <c r="F935" s="10">
        <v>99194.125630080001</v>
      </c>
      <c r="G935" s="18">
        <v>213176.47973276704</v>
      </c>
      <c r="H935" s="19">
        <v>-0.53468541297601146</v>
      </c>
      <c r="I935" s="20">
        <v>-113982.35410268704</v>
      </c>
      <c r="J935" s="10">
        <v>344.867105761152</v>
      </c>
      <c r="K935" s="20">
        <v>741.14827984830174</v>
      </c>
      <c r="L935" s="21" t="s">
        <v>88</v>
      </c>
      <c r="M935" s="21" t="s">
        <v>14</v>
      </c>
    </row>
    <row r="936" spans="1:13" x14ac:dyDescent="0.2">
      <c r="A936" s="4" t="s">
        <v>5606</v>
      </c>
      <c r="B936" s="9">
        <v>6772</v>
      </c>
      <c r="C936" s="9" t="s">
        <v>5607</v>
      </c>
      <c r="D936" s="9" t="s">
        <v>5608</v>
      </c>
      <c r="E936" s="10">
        <v>1099.44</v>
      </c>
      <c r="F936" s="10">
        <v>840753.97519468004</v>
      </c>
      <c r="G936" s="18">
        <v>1018101.4920643347</v>
      </c>
      <c r="H936" s="19">
        <v>-0.17419433941704446</v>
      </c>
      <c r="I936" s="20">
        <v>-177347.51686965465</v>
      </c>
      <c r="J936" s="10">
        <v>764.71110310219797</v>
      </c>
      <c r="K936" s="20">
        <v>926.01823843441628</v>
      </c>
      <c r="L936" s="21" t="s">
        <v>27</v>
      </c>
      <c r="M936" s="21" t="s">
        <v>14</v>
      </c>
    </row>
    <row r="937" spans="1:13" x14ac:dyDescent="0.2">
      <c r="A937" s="4" t="s">
        <v>5609</v>
      </c>
      <c r="B937" s="9">
        <v>6773</v>
      </c>
      <c r="C937" s="9" t="s">
        <v>5610</v>
      </c>
      <c r="D937" s="9" t="s">
        <v>5611</v>
      </c>
      <c r="E937" s="10">
        <v>867.68</v>
      </c>
      <c r="F937" s="10">
        <v>1143710.2018769199</v>
      </c>
      <c r="G937" s="18">
        <v>1275973.8571806189</v>
      </c>
      <c r="H937" s="19">
        <v>-0.10365702601144733</v>
      </c>
      <c r="I937" s="20">
        <v>-132263.65530369896</v>
      </c>
      <c r="J937" s="10">
        <v>1318.12442591384</v>
      </c>
      <c r="K937" s="20">
        <v>1470.5581057309364</v>
      </c>
      <c r="L937" s="21" t="s">
        <v>27</v>
      </c>
      <c r="M937" s="21" t="s">
        <v>71</v>
      </c>
    </row>
    <row r="938" spans="1:13" x14ac:dyDescent="0.2">
      <c r="A938" s="4" t="s">
        <v>5612</v>
      </c>
      <c r="B938" s="9">
        <v>6774</v>
      </c>
      <c r="C938" s="9" t="s">
        <v>5613</v>
      </c>
      <c r="D938" s="9" t="s">
        <v>5614</v>
      </c>
      <c r="E938" s="10">
        <v>813.34</v>
      </c>
      <c r="F938" s="10">
        <v>1747062.2093791401</v>
      </c>
      <c r="G938" s="18">
        <v>2024495.1763904172</v>
      </c>
      <c r="H938" s="19">
        <v>-0.13703809732257732</v>
      </c>
      <c r="I938" s="20">
        <v>-277432.9670112771</v>
      </c>
      <c r="J938" s="10">
        <v>2148.0096999768102</v>
      </c>
      <c r="K938" s="20">
        <v>2489.113011029111</v>
      </c>
      <c r="L938" s="21" t="s">
        <v>27</v>
      </c>
      <c r="M938" s="21" t="s">
        <v>71</v>
      </c>
    </row>
    <row r="939" spans="1:13" x14ac:dyDescent="0.2">
      <c r="A939" s="4" t="s">
        <v>5618</v>
      </c>
      <c r="B939" s="9">
        <v>6776</v>
      </c>
      <c r="C939" s="9" t="s">
        <v>5619</v>
      </c>
      <c r="D939" s="9" t="s">
        <v>5620</v>
      </c>
      <c r="E939" s="10">
        <v>1524.89</v>
      </c>
      <c r="F939" s="10">
        <v>499305.02402497001</v>
      </c>
      <c r="G939" s="18">
        <v>557252.88791365095</v>
      </c>
      <c r="H939" s="19">
        <v>-0.10398844967073592</v>
      </c>
      <c r="I939" s="20">
        <v>-57947.863888680935</v>
      </c>
      <c r="J939" s="10">
        <v>327.43674889662202</v>
      </c>
      <c r="K939" s="20">
        <v>365.43808924817586</v>
      </c>
      <c r="L939" s="21" t="s">
        <v>27</v>
      </c>
      <c r="M939" s="21" t="s">
        <v>14</v>
      </c>
    </row>
    <row r="940" spans="1:13" x14ac:dyDescent="0.2">
      <c r="A940" s="4" t="s">
        <v>5633</v>
      </c>
      <c r="B940" s="9">
        <v>6781</v>
      </c>
      <c r="C940" s="9" t="s">
        <v>5634</v>
      </c>
      <c r="D940" s="9" t="s">
        <v>5635</v>
      </c>
      <c r="E940" s="10">
        <v>534.59</v>
      </c>
      <c r="F940" s="10">
        <v>670072.23750197003</v>
      </c>
      <c r="G940" s="18">
        <v>731625.17281493184</v>
      </c>
      <c r="H940" s="19">
        <v>-8.4131789883796243E-2</v>
      </c>
      <c r="I940" s="20">
        <v>-61552.93531296181</v>
      </c>
      <c r="J940" s="10">
        <v>1253.43204605767</v>
      </c>
      <c r="K940" s="20">
        <v>1368.5725000746961</v>
      </c>
      <c r="L940" s="21" t="s">
        <v>27</v>
      </c>
      <c r="M940" s="21" t="s">
        <v>206</v>
      </c>
    </row>
    <row r="941" spans="1:13" x14ac:dyDescent="0.2">
      <c r="A941" s="4" t="s">
        <v>5636</v>
      </c>
      <c r="B941" s="9">
        <v>6782</v>
      </c>
      <c r="C941" s="9" t="s">
        <v>5637</v>
      </c>
      <c r="D941" s="9" t="s">
        <v>5638</v>
      </c>
      <c r="E941" s="10">
        <v>1019.64</v>
      </c>
      <c r="F941" s="10">
        <v>2272142.7784587</v>
      </c>
      <c r="G941" s="18">
        <v>2461390.1746858805</v>
      </c>
      <c r="H941" s="19">
        <v>-7.6886386471144597E-2</v>
      </c>
      <c r="I941" s="20">
        <v>-189247.39622718049</v>
      </c>
      <c r="J941" s="10">
        <v>2228.3774454304498</v>
      </c>
      <c r="K941" s="20">
        <v>2413.9796150463699</v>
      </c>
      <c r="L941" s="21" t="s">
        <v>27</v>
      </c>
      <c r="M941" s="21" t="s">
        <v>14</v>
      </c>
    </row>
    <row r="942" spans="1:13" x14ac:dyDescent="0.2">
      <c r="A942" s="4" t="s">
        <v>5639</v>
      </c>
      <c r="B942" s="9">
        <v>6783</v>
      </c>
      <c r="C942" s="9" t="s">
        <v>5640</v>
      </c>
      <c r="D942" s="9" t="s">
        <v>5641</v>
      </c>
      <c r="E942" s="10">
        <v>1327.44</v>
      </c>
      <c r="F942" s="10">
        <v>4168788.7345993202</v>
      </c>
      <c r="G942" s="18">
        <v>4811202.269496101</v>
      </c>
      <c r="H942" s="19">
        <v>-0.13352453272850218</v>
      </c>
      <c r="I942" s="20">
        <v>-642413.53489678074</v>
      </c>
      <c r="J942" s="10">
        <v>3140.4724391304499</v>
      </c>
      <c r="K942" s="20">
        <v>3624.4216457964958</v>
      </c>
      <c r="L942" s="21" t="s">
        <v>27</v>
      </c>
      <c r="M942" s="21" t="s">
        <v>297</v>
      </c>
    </row>
    <row r="943" spans="1:13" x14ac:dyDescent="0.2">
      <c r="A943" s="4" t="s">
        <v>5642</v>
      </c>
      <c r="B943" s="9">
        <v>6784</v>
      </c>
      <c r="C943" s="9" t="s">
        <v>5643</v>
      </c>
      <c r="D943" s="9" t="s">
        <v>5644</v>
      </c>
      <c r="E943" s="10">
        <v>507.57</v>
      </c>
      <c r="F943" s="10">
        <v>2709214.3894383302</v>
      </c>
      <c r="G943" s="18">
        <v>2646031.4183509434</v>
      </c>
      <c r="H943" s="19">
        <v>2.3878390350618634E-2</v>
      </c>
      <c r="I943" s="20">
        <v>63182.971087386832</v>
      </c>
      <c r="J943" s="10">
        <v>5337.6172536562999</v>
      </c>
      <c r="K943" s="20">
        <v>5213.1359582933255</v>
      </c>
      <c r="L943" s="21" t="s">
        <v>88</v>
      </c>
      <c r="M943" s="21" t="s">
        <v>14</v>
      </c>
    </row>
    <row r="944" spans="1:13" x14ac:dyDescent="0.2">
      <c r="A944" s="4" t="s">
        <v>5684</v>
      </c>
      <c r="B944" s="9">
        <v>6799</v>
      </c>
      <c r="C944" s="9" t="s">
        <v>5685</v>
      </c>
      <c r="D944" s="9" t="s">
        <v>5686</v>
      </c>
      <c r="E944" s="10">
        <v>159.43</v>
      </c>
      <c r="F944" s="10">
        <v>95850.172062450001</v>
      </c>
      <c r="G944" s="18">
        <v>83537.817920584843</v>
      </c>
      <c r="H944" s="19">
        <v>0.1473865902694505</v>
      </c>
      <c r="I944" s="20">
        <v>12312.354141865158</v>
      </c>
      <c r="J944" s="10">
        <v>601.20536951922497</v>
      </c>
      <c r="K944" s="20">
        <v>523.97803374888565</v>
      </c>
      <c r="L944" s="21" t="s">
        <v>88</v>
      </c>
      <c r="M944" s="21" t="s">
        <v>206</v>
      </c>
    </row>
    <row r="945" spans="1:13" x14ac:dyDescent="0.2">
      <c r="A945" s="4" t="s">
        <v>5735</v>
      </c>
      <c r="B945" s="9">
        <v>7068</v>
      </c>
      <c r="C945" s="9" t="s">
        <v>5736</v>
      </c>
      <c r="D945" s="9" t="s">
        <v>5737</v>
      </c>
      <c r="E945" s="10">
        <v>647.28</v>
      </c>
      <c r="F945" s="10">
        <v>194394.81515568</v>
      </c>
      <c r="G945" s="18">
        <v>220125.15647215542</v>
      </c>
      <c r="H945" s="19">
        <v>-0.11688959921184837</v>
      </c>
      <c r="I945" s="20">
        <v>-25730.341316475417</v>
      </c>
      <c r="J945" s="10">
        <v>300.32569391249501</v>
      </c>
      <c r="K945" s="20">
        <v>340.07717907575613</v>
      </c>
      <c r="L945" s="21" t="s">
        <v>88</v>
      </c>
      <c r="M945" s="21" t="s">
        <v>89</v>
      </c>
    </row>
    <row r="946" spans="1:13" x14ac:dyDescent="0.2">
      <c r="A946" s="4" t="s">
        <v>5741</v>
      </c>
      <c r="B946" s="9">
        <v>7070</v>
      </c>
      <c r="C946" s="9" t="s">
        <v>5742</v>
      </c>
      <c r="D946" s="9" t="s">
        <v>5743</v>
      </c>
      <c r="E946" s="10">
        <v>529.67999999999995</v>
      </c>
      <c r="F946" s="10">
        <v>803530.20972912002</v>
      </c>
      <c r="G946" s="18">
        <v>1451840.1036459941</v>
      </c>
      <c r="H946" s="19">
        <v>-0.446543591328534</v>
      </c>
      <c r="I946" s="20">
        <v>-648309.89391687408</v>
      </c>
      <c r="J946" s="10">
        <v>1517.0106663063</v>
      </c>
      <c r="K946" s="20">
        <v>2740.9758791081299</v>
      </c>
      <c r="L946" s="21" t="s">
        <v>88</v>
      </c>
      <c r="M946" s="21" t="s">
        <v>89</v>
      </c>
    </row>
    <row r="947" spans="1:13" x14ac:dyDescent="0.2">
      <c r="A947" s="4" t="s">
        <v>5744</v>
      </c>
      <c r="B947" s="9">
        <v>7071</v>
      </c>
      <c r="C947" s="9" t="s">
        <v>5745</v>
      </c>
      <c r="D947" s="9" t="s">
        <v>5746</v>
      </c>
      <c r="E947" s="10">
        <v>812.49</v>
      </c>
      <c r="F947" s="10">
        <v>1586872.9789429801</v>
      </c>
      <c r="G947" s="18">
        <v>3054985.0527025061</v>
      </c>
      <c r="H947" s="19">
        <v>-0.48056276820759009</v>
      </c>
      <c r="I947" s="20">
        <v>-1468112.073759526</v>
      </c>
      <c r="J947" s="10">
        <v>1953.09847375719</v>
      </c>
      <c r="K947" s="20">
        <v>3760.027880592384</v>
      </c>
      <c r="L947" s="21" t="s">
        <v>88</v>
      </c>
      <c r="M947" s="21" t="s">
        <v>297</v>
      </c>
    </row>
    <row r="948" spans="1:13" x14ac:dyDescent="0.2">
      <c r="A948" s="4" t="s">
        <v>5750</v>
      </c>
      <c r="B948" s="9">
        <v>7073</v>
      </c>
      <c r="C948" s="9" t="s">
        <v>5751</v>
      </c>
      <c r="D948" s="9" t="s">
        <v>5752</v>
      </c>
      <c r="E948" s="10">
        <v>558.21</v>
      </c>
      <c r="F948" s="10">
        <v>73079.157246930001</v>
      </c>
      <c r="G948" s="18">
        <v>147167.99568559244</v>
      </c>
      <c r="H948" s="19">
        <v>-0.50343036944625308</v>
      </c>
      <c r="I948" s="20">
        <v>-74088.838438662438</v>
      </c>
      <c r="J948" s="10">
        <v>130.91696180098899</v>
      </c>
      <c r="K948" s="20">
        <v>263.64270737821329</v>
      </c>
      <c r="L948" s="21" t="s">
        <v>88</v>
      </c>
      <c r="M948" s="21" t="s">
        <v>89</v>
      </c>
    </row>
    <row r="949" spans="1:13" x14ac:dyDescent="0.2">
      <c r="A949" s="4" t="s">
        <v>5765</v>
      </c>
      <c r="B949" s="9">
        <v>7078</v>
      </c>
      <c r="C949" s="9" t="s">
        <v>5766</v>
      </c>
      <c r="D949" s="9" t="s">
        <v>5767</v>
      </c>
      <c r="E949" s="10">
        <v>573.96</v>
      </c>
      <c r="F949" s="10">
        <v>128748.31043748</v>
      </c>
      <c r="G949" s="18">
        <v>140412.16469824343</v>
      </c>
      <c r="H949" s="19">
        <v>-8.306868771541262E-2</v>
      </c>
      <c r="I949" s="20">
        <v>-11663.85426076343</v>
      </c>
      <c r="J949" s="10">
        <v>224.315824164541</v>
      </c>
      <c r="K949" s="20">
        <v>244.63754390243818</v>
      </c>
      <c r="L949" s="21" t="s">
        <v>88</v>
      </c>
      <c r="M949" s="21" t="s">
        <v>89</v>
      </c>
    </row>
    <row r="950" spans="1:13" x14ac:dyDescent="0.2">
      <c r="A950" s="4" t="s">
        <v>5915</v>
      </c>
      <c r="B950" s="9">
        <v>7267</v>
      </c>
      <c r="C950" s="9" t="s">
        <v>5916</v>
      </c>
      <c r="D950" s="9" t="s">
        <v>5917</v>
      </c>
      <c r="E950" s="10">
        <v>2955.04</v>
      </c>
      <c r="F950" s="10">
        <v>4380175.9581782799</v>
      </c>
      <c r="G950" s="18">
        <v>5225807.9041068479</v>
      </c>
      <c r="H950" s="19">
        <v>-0.16181841381195802</v>
      </c>
      <c r="I950" s="20">
        <v>-845631.94592856802</v>
      </c>
      <c r="J950" s="10">
        <v>1482.27298384397</v>
      </c>
      <c r="K950" s="20">
        <v>1768.4389734510694</v>
      </c>
      <c r="L950" s="21" t="s">
        <v>27</v>
      </c>
      <c r="M950" s="21" t="s">
        <v>89</v>
      </c>
    </row>
    <row r="951" spans="1:13" x14ac:dyDescent="0.2">
      <c r="A951" s="4" t="s">
        <v>5930</v>
      </c>
      <c r="B951" s="9">
        <v>7272</v>
      </c>
      <c r="C951" s="9" t="s">
        <v>5931</v>
      </c>
      <c r="D951" s="9" t="s">
        <v>5932</v>
      </c>
      <c r="E951" s="10">
        <v>977.21</v>
      </c>
      <c r="F951" s="10">
        <v>370984.10406555003</v>
      </c>
      <c r="G951" s="18">
        <v>354524.60049133428</v>
      </c>
      <c r="H951" s="19">
        <v>4.6426971644293311E-2</v>
      </c>
      <c r="I951" s="20">
        <v>16459.503574215749</v>
      </c>
      <c r="J951" s="10">
        <v>379.63600870391201</v>
      </c>
      <c r="K951" s="20">
        <v>362.79264486787309</v>
      </c>
      <c r="L951" s="21" t="s">
        <v>88</v>
      </c>
      <c r="M951" s="21" t="s">
        <v>14</v>
      </c>
    </row>
    <row r="952" spans="1:13" x14ac:dyDescent="0.2">
      <c r="A952" s="4" t="s">
        <v>5957</v>
      </c>
      <c r="B952" s="9">
        <v>7415</v>
      </c>
      <c r="C952" s="9" t="s">
        <v>5958</v>
      </c>
      <c r="D952" s="9" t="s">
        <v>5959</v>
      </c>
      <c r="E952" s="10">
        <v>612.23</v>
      </c>
      <c r="F952" s="10">
        <v>540410.73157668998</v>
      </c>
      <c r="G952" s="18">
        <v>677752.71404440468</v>
      </c>
      <c r="H952" s="19">
        <v>-0.2026432054371915</v>
      </c>
      <c r="I952" s="20">
        <v>-137341.9824677147</v>
      </c>
      <c r="J952" s="10">
        <v>882.69234042221103</v>
      </c>
      <c r="K952" s="20">
        <v>1107.023037166432</v>
      </c>
      <c r="L952" s="21" t="s">
        <v>88</v>
      </c>
      <c r="M952" s="21" t="s">
        <v>89</v>
      </c>
    </row>
    <row r="953" spans="1:13" x14ac:dyDescent="0.2">
      <c r="A953" s="4" t="s">
        <v>5963</v>
      </c>
      <c r="B953" s="9">
        <v>7419</v>
      </c>
      <c r="C953" s="9" t="s">
        <v>5964</v>
      </c>
      <c r="D953" s="9" t="s">
        <v>5965</v>
      </c>
      <c r="E953" s="10">
        <v>4225.04</v>
      </c>
      <c r="F953" s="10">
        <v>3285760.9306303202</v>
      </c>
      <c r="G953" s="18">
        <v>3075579.3646662822</v>
      </c>
      <c r="H953" s="19">
        <v>6.8338852958471474E-2</v>
      </c>
      <c r="I953" s="20">
        <v>210181.56596403802</v>
      </c>
      <c r="J953" s="10">
        <v>777.68753210154705</v>
      </c>
      <c r="K953" s="20">
        <v>727.94088687119699</v>
      </c>
      <c r="L953" s="21" t="s">
        <v>27</v>
      </c>
      <c r="M953" s="21" t="s">
        <v>71</v>
      </c>
    </row>
    <row r="954" spans="1:13" x14ac:dyDescent="0.2">
      <c r="A954" s="4" t="s">
        <v>5966</v>
      </c>
      <c r="B954" s="9">
        <v>7420</v>
      </c>
      <c r="C954" s="9" t="s">
        <v>5967</v>
      </c>
      <c r="D954" s="9" t="s">
        <v>5968</v>
      </c>
      <c r="E954" s="10">
        <v>1502.58</v>
      </c>
      <c r="F954" s="10">
        <v>1385188.0463306401</v>
      </c>
      <c r="G954" s="18">
        <v>1713925.1395402609</v>
      </c>
      <c r="H954" s="19">
        <v>-0.19180364744390233</v>
      </c>
      <c r="I954" s="20">
        <v>-328737.0932096208</v>
      </c>
      <c r="J954" s="10">
        <v>921.87307586327495</v>
      </c>
      <c r="K954" s="20">
        <v>1140.6548333800936</v>
      </c>
      <c r="L954" s="21" t="s">
        <v>13</v>
      </c>
      <c r="M954" s="21" t="s">
        <v>297</v>
      </c>
    </row>
    <row r="955" spans="1:13" x14ac:dyDescent="0.2">
      <c r="A955" s="4" t="s">
        <v>5969</v>
      </c>
      <c r="B955" s="9">
        <v>7421</v>
      </c>
      <c r="C955" s="9" t="s">
        <v>5970</v>
      </c>
      <c r="D955" s="9" t="s">
        <v>5971</v>
      </c>
      <c r="E955" s="10">
        <v>694.44</v>
      </c>
      <c r="F955" s="10">
        <v>1648757.96873631</v>
      </c>
      <c r="G955" s="18">
        <v>1715669.8017462294</v>
      </c>
      <c r="H955" s="19">
        <v>-3.9000414264919646E-2</v>
      </c>
      <c r="I955" s="20">
        <v>-66911.833009919384</v>
      </c>
      <c r="J955" s="10">
        <v>2374.2266700309801</v>
      </c>
      <c r="K955" s="20">
        <v>2470.5803262286581</v>
      </c>
      <c r="L955" s="21" t="s">
        <v>27</v>
      </c>
      <c r="M955" s="21" t="s">
        <v>71</v>
      </c>
    </row>
    <row r="956" spans="1:13" x14ac:dyDescent="0.2">
      <c r="A956" s="4" t="s">
        <v>5972</v>
      </c>
      <c r="B956" s="9">
        <v>7422</v>
      </c>
      <c r="C956" s="9" t="s">
        <v>5973</v>
      </c>
      <c r="D956" s="9" t="s">
        <v>5974</v>
      </c>
      <c r="E956" s="10">
        <v>1189.5</v>
      </c>
      <c r="F956" s="10">
        <v>4936003.6804884402</v>
      </c>
      <c r="G956" s="18">
        <v>5217153.6898598634</v>
      </c>
      <c r="H956" s="19">
        <v>-5.3889539408790307E-2</v>
      </c>
      <c r="I956" s="20">
        <v>-281150.00937142316</v>
      </c>
      <c r="J956" s="10">
        <v>4149.6458011672503</v>
      </c>
      <c r="K956" s="20">
        <v>4386.0056240940421</v>
      </c>
      <c r="L956" s="21" t="s">
        <v>13</v>
      </c>
      <c r="M956" s="21" t="s">
        <v>71</v>
      </c>
    </row>
    <row r="957" spans="1:13" x14ac:dyDescent="0.2">
      <c r="A957" s="4" t="s">
        <v>5975</v>
      </c>
      <c r="B957" s="9">
        <v>7423</v>
      </c>
      <c r="C957" s="9" t="s">
        <v>5976</v>
      </c>
      <c r="D957" s="9" t="s">
        <v>5977</v>
      </c>
      <c r="E957" s="10">
        <v>391.19</v>
      </c>
      <c r="F957" s="10">
        <v>3557210.3738181898</v>
      </c>
      <c r="G957" s="18">
        <v>2931470.3592562536</v>
      </c>
      <c r="H957" s="19">
        <v>0.21345602645653053</v>
      </c>
      <c r="I957" s="20">
        <v>625740.01456193626</v>
      </c>
      <c r="J957" s="10">
        <v>9093.3059991773607</v>
      </c>
      <c r="K957" s="20">
        <v>7493.7251955731326</v>
      </c>
      <c r="L957" s="21" t="s">
        <v>27</v>
      </c>
      <c r="M957" s="21" t="s">
        <v>71</v>
      </c>
    </row>
    <row r="958" spans="1:13" x14ac:dyDescent="0.2">
      <c r="A958" s="4" t="s">
        <v>5978</v>
      </c>
      <c r="B958" s="9">
        <v>7424</v>
      </c>
      <c r="C958" s="9" t="s">
        <v>5979</v>
      </c>
      <c r="D958" s="9" t="s">
        <v>5980</v>
      </c>
      <c r="E958" s="10">
        <v>1346.64</v>
      </c>
      <c r="F958" s="10">
        <v>1198661.198328</v>
      </c>
      <c r="G958" s="18">
        <v>799432.45097486314</v>
      </c>
      <c r="H958" s="19">
        <v>0.49939021973188535</v>
      </c>
      <c r="I958" s="20">
        <v>399228.74735313689</v>
      </c>
      <c r="J958" s="10">
        <v>890.11257524505402</v>
      </c>
      <c r="K958" s="20">
        <v>593.64971408458314</v>
      </c>
      <c r="L958" s="21" t="s">
        <v>27</v>
      </c>
      <c r="M958" s="21" t="s">
        <v>14</v>
      </c>
    </row>
    <row r="959" spans="1:13" x14ac:dyDescent="0.2">
      <c r="A959" s="4" t="s">
        <v>5981</v>
      </c>
      <c r="B959" s="9">
        <v>7426</v>
      </c>
      <c r="C959" s="9" t="s">
        <v>5982</v>
      </c>
      <c r="D959" s="9" t="s">
        <v>5983</v>
      </c>
      <c r="E959" s="10">
        <v>1312.93</v>
      </c>
      <c r="F959" s="10">
        <v>1226058.27723069</v>
      </c>
      <c r="G959" s="18">
        <v>1696139.7931593335</v>
      </c>
      <c r="H959" s="19">
        <v>-0.27714786117542906</v>
      </c>
      <c r="I959" s="20">
        <v>-470081.51592864352</v>
      </c>
      <c r="J959" s="10">
        <v>933.83369808800899</v>
      </c>
      <c r="K959" s="20">
        <v>1291.8737428189877</v>
      </c>
      <c r="L959" s="21" t="s">
        <v>27</v>
      </c>
      <c r="M959" s="21" t="s">
        <v>71</v>
      </c>
    </row>
    <row r="960" spans="1:13" x14ac:dyDescent="0.2">
      <c r="A960" s="4" t="s">
        <v>5993</v>
      </c>
      <c r="B960" s="9">
        <v>7430</v>
      </c>
      <c r="C960" s="9" t="s">
        <v>5994</v>
      </c>
      <c r="D960" s="9" t="s">
        <v>5995</v>
      </c>
      <c r="E960" s="10">
        <v>6658.99</v>
      </c>
      <c r="F960" s="10">
        <v>5989667.7637128597</v>
      </c>
      <c r="G960" s="18">
        <v>5767897.6526821684</v>
      </c>
      <c r="H960" s="19">
        <v>3.8449037133584198E-2</v>
      </c>
      <c r="I960" s="20">
        <v>221770.1110306913</v>
      </c>
      <c r="J960" s="10">
        <v>899.48592259679901</v>
      </c>
      <c r="K960" s="20">
        <v>866.18205654043163</v>
      </c>
      <c r="L960" s="21" t="s">
        <v>27</v>
      </c>
      <c r="M960" s="21" t="s">
        <v>71</v>
      </c>
    </row>
    <row r="961" spans="1:13" x14ac:dyDescent="0.2">
      <c r="A961" s="4" t="s">
        <v>5996</v>
      </c>
      <c r="B961" s="9">
        <v>7563</v>
      </c>
      <c r="C961" s="9" t="s">
        <v>5997</v>
      </c>
      <c r="D961" s="9" t="s">
        <v>5998</v>
      </c>
      <c r="E961" s="10">
        <v>1888.47</v>
      </c>
      <c r="F961" s="10">
        <v>765462.27139328001</v>
      </c>
      <c r="G961" s="18">
        <v>562288.50082794228</v>
      </c>
      <c r="H961" s="19">
        <v>0.36133367526843263</v>
      </c>
      <c r="I961" s="20">
        <v>203173.77056533773</v>
      </c>
      <c r="J961" s="10">
        <v>405.33462082706097</v>
      </c>
      <c r="K961" s="20">
        <v>297.7481775341638</v>
      </c>
      <c r="L961" s="21" t="s">
        <v>27</v>
      </c>
      <c r="M961" s="21" t="s">
        <v>71</v>
      </c>
    </row>
    <row r="962" spans="1:13" x14ac:dyDescent="0.2">
      <c r="A962" s="4" t="s">
        <v>6086</v>
      </c>
      <c r="B962" s="9">
        <v>7609</v>
      </c>
      <c r="C962" s="9" t="s">
        <v>6087</v>
      </c>
      <c r="D962" s="9" t="s">
        <v>6088</v>
      </c>
      <c r="E962" s="10">
        <v>596.37</v>
      </c>
      <c r="F962" s="10">
        <v>490365.67673655</v>
      </c>
      <c r="G962" s="18">
        <v>563666.54853980767</v>
      </c>
      <c r="H962" s="19">
        <v>-0.1300429695413817</v>
      </c>
      <c r="I962" s="20">
        <v>-73300.871803257673</v>
      </c>
      <c r="J962" s="10">
        <v>822.25074490090003</v>
      </c>
      <c r="K962" s="20">
        <v>945.16248057381779</v>
      </c>
      <c r="L962" s="21" t="s">
        <v>27</v>
      </c>
      <c r="M962" s="21" t="s">
        <v>14</v>
      </c>
    </row>
    <row r="963" spans="1:13" x14ac:dyDescent="0.2">
      <c r="A963" s="4" t="s">
        <v>6089</v>
      </c>
      <c r="B963" s="9">
        <v>7610</v>
      </c>
      <c r="C963" s="9" t="s">
        <v>6090</v>
      </c>
      <c r="D963" s="9" t="s">
        <v>6091</v>
      </c>
      <c r="E963" s="10">
        <v>499.77</v>
      </c>
      <c r="F963" s="10">
        <v>879384.17784684</v>
      </c>
      <c r="G963" s="18">
        <v>890807.95492127724</v>
      </c>
      <c r="H963" s="19">
        <v>-1.2824062707711728E-2</v>
      </c>
      <c r="I963" s="20">
        <v>-11423.777074437239</v>
      </c>
      <c r="J963" s="10">
        <v>1759.5777614639501</v>
      </c>
      <c r="K963" s="20">
        <v>1782.4358303245037</v>
      </c>
      <c r="L963" s="21" t="s">
        <v>27</v>
      </c>
      <c r="M963" s="21" t="s">
        <v>14</v>
      </c>
    </row>
    <row r="964" spans="1:13" x14ac:dyDescent="0.2">
      <c r="A964" s="4" t="s">
        <v>6092</v>
      </c>
      <c r="B964" s="9">
        <v>7611</v>
      </c>
      <c r="C964" s="9" t="s">
        <v>6093</v>
      </c>
      <c r="D964" s="9" t="s">
        <v>6094</v>
      </c>
      <c r="E964" s="10">
        <v>473.57</v>
      </c>
      <c r="F964" s="10">
        <v>1333332.4255717599</v>
      </c>
      <c r="G964" s="18">
        <v>1240383.6649349164</v>
      </c>
      <c r="H964" s="19">
        <v>7.4935492351652297E-2</v>
      </c>
      <c r="I964" s="20">
        <v>92948.760636843508</v>
      </c>
      <c r="J964" s="10">
        <v>2815.49174477218</v>
      </c>
      <c r="K964" s="20">
        <v>2619.2192599508339</v>
      </c>
      <c r="L964" s="21" t="s">
        <v>27</v>
      </c>
      <c r="M964" s="21" t="s">
        <v>14</v>
      </c>
    </row>
    <row r="965" spans="1:13" x14ac:dyDescent="0.2">
      <c r="A965" s="4" t="s">
        <v>6095</v>
      </c>
      <c r="B965" s="9">
        <v>7612</v>
      </c>
      <c r="C965" s="9" t="s">
        <v>6096</v>
      </c>
      <c r="D965" s="9" t="s">
        <v>6097</v>
      </c>
      <c r="E965" s="10">
        <v>512.87</v>
      </c>
      <c r="F965" s="10">
        <v>2444205.6346839298</v>
      </c>
      <c r="G965" s="18">
        <v>1851160.0118969355</v>
      </c>
      <c r="H965" s="19">
        <v>0.32036432235767925</v>
      </c>
      <c r="I965" s="20">
        <v>593045.62278699432</v>
      </c>
      <c r="J965" s="10">
        <v>4765.7410936181304</v>
      </c>
      <c r="K965" s="20">
        <v>3609.4137147755482</v>
      </c>
      <c r="L965" s="21" t="s">
        <v>27</v>
      </c>
      <c r="M965" s="21" t="s">
        <v>89</v>
      </c>
    </row>
    <row r="966" spans="1:13" x14ac:dyDescent="0.2">
      <c r="A966" s="4" t="s">
        <v>6098</v>
      </c>
      <c r="B966" s="9">
        <v>7613</v>
      </c>
      <c r="C966" s="9" t="s">
        <v>6099</v>
      </c>
      <c r="D966" s="9" t="s">
        <v>6100</v>
      </c>
      <c r="E966" s="10">
        <v>812.25</v>
      </c>
      <c r="F966" s="10">
        <v>270896.45119658997</v>
      </c>
      <c r="G966" s="18">
        <v>296707.17453639529</v>
      </c>
      <c r="H966" s="19">
        <v>-8.6990560238843259E-2</v>
      </c>
      <c r="I966" s="20">
        <v>-25810.723339805321</v>
      </c>
      <c r="J966" s="10">
        <v>333.51363643778399</v>
      </c>
      <c r="K966" s="20">
        <v>365.29045803188097</v>
      </c>
      <c r="L966" s="21" t="s">
        <v>27</v>
      </c>
      <c r="M966" s="21" t="s">
        <v>14</v>
      </c>
    </row>
    <row r="967" spans="1:13" x14ac:dyDescent="0.2">
      <c r="A967" s="4" t="s">
        <v>6119</v>
      </c>
      <c r="B967" s="9">
        <v>7620</v>
      </c>
      <c r="C967" s="9" t="s">
        <v>6120</v>
      </c>
      <c r="D967" s="9" t="s">
        <v>6121</v>
      </c>
      <c r="E967" s="10">
        <v>743.7</v>
      </c>
      <c r="F967" s="10">
        <v>207200.10489839999</v>
      </c>
      <c r="G967" s="18">
        <v>271729.04804407153</v>
      </c>
      <c r="H967" s="19">
        <v>-0.23747532186991574</v>
      </c>
      <c r="I967" s="20">
        <v>-64528.943145671539</v>
      </c>
      <c r="J967" s="10">
        <v>278.60710622347699</v>
      </c>
      <c r="K967" s="20">
        <v>365.37454355798241</v>
      </c>
      <c r="L967" s="21" t="s">
        <v>88</v>
      </c>
      <c r="M967" s="21" t="s">
        <v>14</v>
      </c>
    </row>
    <row r="968" spans="1:13" x14ac:dyDescent="0.2">
      <c r="A968" s="4" t="s">
        <v>6173</v>
      </c>
      <c r="B968" s="9">
        <v>7901</v>
      </c>
      <c r="C968" s="9" t="s">
        <v>6174</v>
      </c>
      <c r="D968" s="9" t="s">
        <v>6175</v>
      </c>
      <c r="E968" s="10">
        <v>1091.8399999999999</v>
      </c>
      <c r="F968" s="10">
        <v>753712.91889996</v>
      </c>
      <c r="G968" s="18">
        <v>1183907.5074323083</v>
      </c>
      <c r="H968" s="19">
        <v>-0.3633684099743284</v>
      </c>
      <c r="I968" s="20">
        <v>-430194.58853234828</v>
      </c>
      <c r="J968" s="10">
        <v>690.31444066892595</v>
      </c>
      <c r="K968" s="20">
        <v>1084.3232592983481</v>
      </c>
      <c r="L968" s="21" t="s">
        <v>27</v>
      </c>
      <c r="M968" s="21" t="s">
        <v>43</v>
      </c>
    </row>
    <row r="969" spans="1:13" x14ac:dyDescent="0.2">
      <c r="A969" s="4" t="s">
        <v>6185</v>
      </c>
      <c r="B969" s="9">
        <v>7905</v>
      </c>
      <c r="C969" s="9" t="s">
        <v>6186</v>
      </c>
      <c r="D969" s="9" t="s">
        <v>6187</v>
      </c>
      <c r="E969" s="10">
        <v>2687.82</v>
      </c>
      <c r="F969" s="10">
        <v>1786979.1827273399</v>
      </c>
      <c r="G969" s="18">
        <v>1336617.0448803988</v>
      </c>
      <c r="H969" s="19">
        <v>0.33694178865363855</v>
      </c>
      <c r="I969" s="20">
        <v>450362.13784694113</v>
      </c>
      <c r="J969" s="10">
        <v>664.84332385626305</v>
      </c>
      <c r="K969" s="20">
        <v>497.2866653572035</v>
      </c>
      <c r="L969" s="21" t="s">
        <v>13</v>
      </c>
      <c r="M969" s="21" t="s">
        <v>71</v>
      </c>
    </row>
    <row r="970" spans="1:13" x14ac:dyDescent="0.2">
      <c r="A970" s="4" t="s">
        <v>6188</v>
      </c>
      <c r="B970" s="9">
        <v>7959</v>
      </c>
      <c r="C970" s="9" t="s">
        <v>6189</v>
      </c>
      <c r="D970" s="9" t="s">
        <v>6190</v>
      </c>
      <c r="E970" s="10">
        <v>57488.639999999999</v>
      </c>
      <c r="F970" s="10">
        <v>15321945.650688</v>
      </c>
      <c r="G970" s="18">
        <v>18103875.013312448</v>
      </c>
      <c r="H970" s="19">
        <v>-0.15366485686510814</v>
      </c>
      <c r="I970" s="20">
        <v>-2781929.3626244478</v>
      </c>
      <c r="J970" s="10">
        <v>266.52127534566802</v>
      </c>
      <c r="K970" s="20">
        <v>314.91221593192063</v>
      </c>
      <c r="L970" s="21" t="s">
        <v>13</v>
      </c>
      <c r="M970" s="21" t="s">
        <v>14</v>
      </c>
    </row>
    <row r="971" spans="1:13" x14ac:dyDescent="0.2">
      <c r="A971" s="4" t="s">
        <v>6191</v>
      </c>
      <c r="B971" s="9">
        <v>7960</v>
      </c>
      <c r="C971" s="9" t="s">
        <v>6192</v>
      </c>
      <c r="D971" s="9" t="s">
        <v>6193</v>
      </c>
      <c r="E971" s="10">
        <v>24237.32</v>
      </c>
      <c r="F971" s="10">
        <v>8353504.8163717203</v>
      </c>
      <c r="G971" s="18">
        <v>7972700.4302935749</v>
      </c>
      <c r="H971" s="19">
        <v>4.7763538766766984E-2</v>
      </c>
      <c r="I971" s="20">
        <v>380804.38607814535</v>
      </c>
      <c r="J971" s="10">
        <v>344.65464070993499</v>
      </c>
      <c r="K971" s="20">
        <v>328.94315173020675</v>
      </c>
      <c r="L971" s="21" t="s">
        <v>13</v>
      </c>
      <c r="M971" s="21" t="s">
        <v>14</v>
      </c>
    </row>
    <row r="972" spans="1:13" x14ac:dyDescent="0.2">
      <c r="A972" s="4" t="s">
        <v>6200</v>
      </c>
      <c r="B972" s="9">
        <v>7963</v>
      </c>
      <c r="C972" s="9" t="s">
        <v>6201</v>
      </c>
      <c r="D972" s="9" t="s">
        <v>6202</v>
      </c>
      <c r="E972" s="10">
        <v>3501.93</v>
      </c>
      <c r="F972" s="10">
        <v>3171198.8050977699</v>
      </c>
      <c r="G972" s="18">
        <v>4338812.0710920729</v>
      </c>
      <c r="H972" s="19">
        <v>-0.26910897426825348</v>
      </c>
      <c r="I972" s="20">
        <v>-1167613.2659943029</v>
      </c>
      <c r="J972" s="10">
        <v>905.55745120484096</v>
      </c>
      <c r="K972" s="20">
        <v>1238.9773842115842</v>
      </c>
      <c r="L972" s="21" t="s">
        <v>27</v>
      </c>
      <c r="M972" s="21" t="s">
        <v>14</v>
      </c>
    </row>
    <row r="973" spans="1:13" x14ac:dyDescent="0.2">
      <c r="A973" s="4" t="s">
        <v>6203</v>
      </c>
      <c r="B973" s="9">
        <v>7964</v>
      </c>
      <c r="C973" s="9" t="s">
        <v>6204</v>
      </c>
      <c r="D973" s="9" t="s">
        <v>6205</v>
      </c>
      <c r="E973" s="10">
        <v>1443.99</v>
      </c>
      <c r="F973" s="10">
        <v>2377924.1751087201</v>
      </c>
      <c r="G973" s="18">
        <v>2914441.4890636443</v>
      </c>
      <c r="H973" s="19">
        <v>-0.18408923835602498</v>
      </c>
      <c r="I973" s="20">
        <v>-536517.31395492423</v>
      </c>
      <c r="J973" s="10">
        <v>1646.77329836683</v>
      </c>
      <c r="K973" s="20">
        <v>2018.3252578367194</v>
      </c>
      <c r="L973" s="21" t="s">
        <v>27</v>
      </c>
      <c r="M973" s="21" t="s">
        <v>206</v>
      </c>
    </row>
    <row r="974" spans="1:13" x14ac:dyDescent="0.2">
      <c r="A974" s="4" t="s">
        <v>6206</v>
      </c>
      <c r="B974" s="9">
        <v>7965</v>
      </c>
      <c r="C974" s="9" t="s">
        <v>6207</v>
      </c>
      <c r="D974" s="9" t="s">
        <v>6208</v>
      </c>
      <c r="E974" s="10">
        <v>839.53</v>
      </c>
      <c r="F974" s="10">
        <v>2060233.5643817701</v>
      </c>
      <c r="G974" s="18">
        <v>2838652.0806585792</v>
      </c>
      <c r="H974" s="19">
        <v>-0.27422117757249481</v>
      </c>
      <c r="I974" s="20">
        <v>-778418.51627680915</v>
      </c>
      <c r="J974" s="10">
        <v>2454.03209460266</v>
      </c>
      <c r="K974" s="20">
        <v>3381.239599131156</v>
      </c>
      <c r="L974" s="21" t="s">
        <v>88</v>
      </c>
      <c r="M974" s="21" t="s">
        <v>206</v>
      </c>
    </row>
    <row r="975" spans="1:13" x14ac:dyDescent="0.2">
      <c r="A975" s="4" t="s">
        <v>6212</v>
      </c>
      <c r="B975" s="9">
        <v>7967</v>
      </c>
      <c r="C975" s="9" t="s">
        <v>6213</v>
      </c>
      <c r="D975" s="9" t="s">
        <v>6214</v>
      </c>
      <c r="E975" s="10">
        <v>15362.62</v>
      </c>
      <c r="F975" s="10">
        <v>5700567.7127377996</v>
      </c>
      <c r="G975" s="18">
        <v>6969108.4957250189</v>
      </c>
      <c r="H975" s="19">
        <v>-0.18202339420678629</v>
      </c>
      <c r="I975" s="20">
        <v>-1268540.7829872193</v>
      </c>
      <c r="J975" s="10">
        <v>371.06741641320298</v>
      </c>
      <c r="K975" s="20">
        <v>453.64062221971375</v>
      </c>
      <c r="L975" s="21" t="s">
        <v>27</v>
      </c>
      <c r="M975" s="21" t="s">
        <v>14</v>
      </c>
    </row>
    <row r="976" spans="1:13" x14ac:dyDescent="0.2">
      <c r="A976" s="4" t="s">
        <v>6221</v>
      </c>
      <c r="B976" s="9">
        <v>7970</v>
      </c>
      <c r="C976" s="9" t="s">
        <v>6222</v>
      </c>
      <c r="D976" s="9" t="s">
        <v>6223</v>
      </c>
      <c r="E976" s="10">
        <v>1676.48</v>
      </c>
      <c r="F976" s="10">
        <v>819386.43340996001</v>
      </c>
      <c r="G976" s="18">
        <v>870073.09639546333</v>
      </c>
      <c r="H976" s="19">
        <v>-5.8255637595838433E-2</v>
      </c>
      <c r="I976" s="20">
        <v>-50686.662985503324</v>
      </c>
      <c r="J976" s="10">
        <v>488.75407604621603</v>
      </c>
      <c r="K976" s="20">
        <v>518.98805616259267</v>
      </c>
      <c r="L976" s="21" t="s">
        <v>88</v>
      </c>
      <c r="M976" s="21" t="s">
        <v>14</v>
      </c>
    </row>
    <row r="977" spans="1:13" x14ac:dyDescent="0.2">
      <c r="A977" s="4" t="s">
        <v>6233</v>
      </c>
      <c r="B977" s="9">
        <v>7974</v>
      </c>
      <c r="C977" s="9" t="s">
        <v>6234</v>
      </c>
      <c r="D977" s="9" t="s">
        <v>6235</v>
      </c>
      <c r="E977" s="10">
        <v>3372.46</v>
      </c>
      <c r="F977" s="10">
        <v>2765705.9290406401</v>
      </c>
      <c r="G977" s="18">
        <v>3098588.9145911373</v>
      </c>
      <c r="H977" s="19">
        <v>-0.10743050941122365</v>
      </c>
      <c r="I977" s="20">
        <v>-332882.98555049719</v>
      </c>
      <c r="J977" s="10">
        <v>820.08561377767001</v>
      </c>
      <c r="K977" s="20">
        <v>918.79189511251059</v>
      </c>
      <c r="L977" s="21" t="s">
        <v>13</v>
      </c>
      <c r="M977" s="21" t="s">
        <v>14</v>
      </c>
    </row>
    <row r="978" spans="1:13" x14ac:dyDescent="0.2">
      <c r="A978" s="4" t="s">
        <v>6236</v>
      </c>
      <c r="B978" s="9">
        <v>7975</v>
      </c>
      <c r="C978" s="9" t="s">
        <v>6237</v>
      </c>
      <c r="D978" s="9" t="s">
        <v>6238</v>
      </c>
      <c r="E978" s="10">
        <v>2422.25</v>
      </c>
      <c r="F978" s="10">
        <v>4327850.4534414699</v>
      </c>
      <c r="G978" s="18">
        <v>4732515.3402814278</v>
      </c>
      <c r="H978" s="19">
        <v>-8.5507358718015625E-2</v>
      </c>
      <c r="I978" s="20">
        <v>-404664.88683995791</v>
      </c>
      <c r="J978" s="10">
        <v>1786.7067616643501</v>
      </c>
      <c r="K978" s="20">
        <v>1953.7683312133049</v>
      </c>
      <c r="L978" s="21" t="s">
        <v>13</v>
      </c>
      <c r="M978" s="21" t="s">
        <v>14</v>
      </c>
    </row>
    <row r="979" spans="1:13" x14ac:dyDescent="0.2">
      <c r="A979" s="4" t="s">
        <v>6239</v>
      </c>
      <c r="B979" s="9">
        <v>7976</v>
      </c>
      <c r="C979" s="9" t="s">
        <v>6240</v>
      </c>
      <c r="D979" s="9" t="s">
        <v>6241</v>
      </c>
      <c r="E979" s="10">
        <v>993.24</v>
      </c>
      <c r="F979" s="10">
        <v>2523766.7692277101</v>
      </c>
      <c r="G979" s="18">
        <v>3197385.8593040388</v>
      </c>
      <c r="H979" s="19">
        <v>-0.2106780725623629</v>
      </c>
      <c r="I979" s="20">
        <v>-673619.09007632872</v>
      </c>
      <c r="J979" s="10">
        <v>2540.94354760955</v>
      </c>
      <c r="K979" s="20">
        <v>3219.1472950183629</v>
      </c>
      <c r="L979" s="21" t="s">
        <v>27</v>
      </c>
      <c r="M979" s="21" t="s">
        <v>297</v>
      </c>
    </row>
    <row r="980" spans="1:13" x14ac:dyDescent="0.2">
      <c r="A980" s="4" t="s">
        <v>6245</v>
      </c>
      <c r="B980" s="9">
        <v>7978</v>
      </c>
      <c r="C980" s="9" t="s">
        <v>6246</v>
      </c>
      <c r="D980" s="9" t="s">
        <v>6247</v>
      </c>
      <c r="E980" s="10">
        <v>1063.18</v>
      </c>
      <c r="F980" s="10">
        <v>160520.86240806</v>
      </c>
      <c r="G980" s="18">
        <v>406088.3400093469</v>
      </c>
      <c r="H980" s="19">
        <v>-0.60471442641183526</v>
      </c>
      <c r="I980" s="20">
        <v>-245567.4776012869</v>
      </c>
      <c r="J980" s="10">
        <v>150.98183036556401</v>
      </c>
      <c r="K980" s="20">
        <v>381.95633854036652</v>
      </c>
      <c r="L980" s="21" t="s">
        <v>88</v>
      </c>
      <c r="M980" s="21" t="s">
        <v>43</v>
      </c>
    </row>
    <row r="981" spans="1:13" x14ac:dyDescent="0.2">
      <c r="A981" s="4" t="s">
        <v>6254</v>
      </c>
      <c r="B981" s="9">
        <v>7984</v>
      </c>
      <c r="C981" s="9" t="s">
        <v>6255</v>
      </c>
      <c r="D981" s="9" t="s">
        <v>6256</v>
      </c>
      <c r="E981" s="10">
        <v>4029.31</v>
      </c>
      <c r="F981" s="10">
        <v>868629.6227679</v>
      </c>
      <c r="G981" s="18">
        <v>1131192.6920082895</v>
      </c>
      <c r="H981" s="19">
        <v>-0.23211170925639876</v>
      </c>
      <c r="I981" s="20">
        <v>-262563.06924038951</v>
      </c>
      <c r="J981" s="10">
        <v>215.57775965808</v>
      </c>
      <c r="K981" s="20">
        <v>280.74104300942082</v>
      </c>
      <c r="L981" s="21" t="s">
        <v>27</v>
      </c>
      <c r="M981" s="21" t="s">
        <v>297</v>
      </c>
    </row>
    <row r="982" spans="1:13" x14ac:dyDescent="0.2">
      <c r="A982" s="4" t="s">
        <v>6257</v>
      </c>
      <c r="B982" s="9">
        <v>7985</v>
      </c>
      <c r="C982" s="9" t="s">
        <v>6258</v>
      </c>
      <c r="D982" s="9" t="s">
        <v>6259</v>
      </c>
      <c r="E982" s="10">
        <v>4235.58</v>
      </c>
      <c r="F982" s="10">
        <v>1328002.58009628</v>
      </c>
      <c r="G982" s="18">
        <v>1327963.5712764827</v>
      </c>
      <c r="H982" s="19">
        <v>2.9374917085868658E-5</v>
      </c>
      <c r="I982" s="20">
        <v>39.008819797309116</v>
      </c>
      <c r="J982" s="10">
        <v>313.53500113237902</v>
      </c>
      <c r="K982" s="20">
        <v>313.52579133825418</v>
      </c>
      <c r="L982" s="21" t="s">
        <v>13</v>
      </c>
      <c r="M982" s="21" t="s">
        <v>14</v>
      </c>
    </row>
    <row r="983" spans="1:13" x14ac:dyDescent="0.2">
      <c r="A983" s="4" t="s">
        <v>6263</v>
      </c>
      <c r="B983" s="9">
        <v>7988</v>
      </c>
      <c r="C983" s="9" t="s">
        <v>6264</v>
      </c>
      <c r="D983" s="9" t="s">
        <v>6265</v>
      </c>
      <c r="E983" s="10">
        <v>327.79</v>
      </c>
      <c r="F983" s="10">
        <v>114771.56888987</v>
      </c>
      <c r="G983" s="18">
        <v>179682.65221378923</v>
      </c>
      <c r="H983" s="19">
        <v>-0.36125403606958595</v>
      </c>
      <c r="I983" s="20">
        <v>-64911.083323919229</v>
      </c>
      <c r="J983" s="10">
        <v>350.13749318121398</v>
      </c>
      <c r="K983" s="20">
        <v>548.16392267546053</v>
      </c>
      <c r="L983" s="21" t="s">
        <v>88</v>
      </c>
      <c r="M983" s="21" t="s">
        <v>14</v>
      </c>
    </row>
    <row r="984" spans="1:13" x14ac:dyDescent="0.2">
      <c r="A984" s="4" t="s">
        <v>6266</v>
      </c>
      <c r="B984" s="9">
        <v>7989</v>
      </c>
      <c r="C984" s="9" t="s">
        <v>6267</v>
      </c>
      <c r="D984" s="9" t="s">
        <v>6268</v>
      </c>
      <c r="E984" s="10">
        <v>22382.959999999999</v>
      </c>
      <c r="F984" s="10">
        <v>7158648.2086787997</v>
      </c>
      <c r="G984" s="18">
        <v>10368103.171050344</v>
      </c>
      <c r="H984" s="19">
        <v>-0.30955083195284255</v>
      </c>
      <c r="I984" s="20">
        <v>-3209454.962371544</v>
      </c>
      <c r="J984" s="10">
        <v>319.825805375107</v>
      </c>
      <c r="K984" s="20">
        <v>463.21412230778878</v>
      </c>
      <c r="L984" s="21" t="s">
        <v>27</v>
      </c>
      <c r="M984" s="21" t="s">
        <v>43</v>
      </c>
    </row>
    <row r="985" spans="1:13" x14ac:dyDescent="0.2">
      <c r="A985" s="4" t="s">
        <v>6269</v>
      </c>
      <c r="B985" s="9">
        <v>7990</v>
      </c>
      <c r="C985" s="9" t="s">
        <v>6270</v>
      </c>
      <c r="D985" s="9" t="s">
        <v>6271</v>
      </c>
      <c r="E985" s="10">
        <v>34155.71</v>
      </c>
      <c r="F985" s="10">
        <v>48759648.673160098</v>
      </c>
      <c r="G985" s="18">
        <v>45365710.706864618</v>
      </c>
      <c r="H985" s="19">
        <v>7.4812846826667445E-2</v>
      </c>
      <c r="I985" s="20">
        <v>3393937.9662954807</v>
      </c>
      <c r="J985" s="10">
        <v>1427.56946563723</v>
      </c>
      <c r="K985" s="20">
        <v>1328.2028307086757</v>
      </c>
      <c r="L985" s="21" t="s">
        <v>13</v>
      </c>
      <c r="M985" s="21" t="s">
        <v>71</v>
      </c>
    </row>
    <row r="986" spans="1:13" x14ac:dyDescent="0.2">
      <c r="A986" s="4" t="s">
        <v>6272</v>
      </c>
      <c r="B986" s="9">
        <v>7991</v>
      </c>
      <c r="C986" s="9" t="s">
        <v>6273</v>
      </c>
      <c r="D986" s="9" t="s">
        <v>6274</v>
      </c>
      <c r="E986" s="10">
        <v>817.6</v>
      </c>
      <c r="F986" s="10">
        <v>335740.11952319997</v>
      </c>
      <c r="G986" s="18">
        <v>385125.06853568921</v>
      </c>
      <c r="H986" s="19">
        <v>-0.12823093858901172</v>
      </c>
      <c r="I986" s="20">
        <v>-49384.949012489233</v>
      </c>
      <c r="J986" s="10">
        <v>410.64104638356201</v>
      </c>
      <c r="K986" s="20">
        <v>471.04338128142024</v>
      </c>
      <c r="L986" s="21" t="s">
        <v>88</v>
      </c>
      <c r="M986" s="21" t="s">
        <v>206</v>
      </c>
    </row>
    <row r="987" spans="1:13" x14ac:dyDescent="0.2">
      <c r="A987" s="4" t="s">
        <v>6275</v>
      </c>
      <c r="B987" s="9">
        <v>7992</v>
      </c>
      <c r="C987" s="9" t="s">
        <v>6276</v>
      </c>
      <c r="D987" s="9" t="s">
        <v>6277</v>
      </c>
      <c r="E987" s="10">
        <v>2535.89</v>
      </c>
      <c r="F987" s="10">
        <v>9690855.9604409002</v>
      </c>
      <c r="G987" s="18">
        <v>10511733.310906082</v>
      </c>
      <c r="H987" s="19">
        <v>-7.8091531261881716E-2</v>
      </c>
      <c r="I987" s="20">
        <v>-820877.35046518221</v>
      </c>
      <c r="J987" s="10">
        <v>3821.48120006818</v>
      </c>
      <c r="K987" s="20">
        <v>4145.1850478159868</v>
      </c>
      <c r="L987" s="21" t="s">
        <v>27</v>
      </c>
      <c r="M987" s="21" t="s">
        <v>14</v>
      </c>
    </row>
    <row r="988" spans="1:13" x14ac:dyDescent="0.2">
      <c r="A988" s="4" t="s">
        <v>6278</v>
      </c>
      <c r="B988" s="9">
        <v>7993</v>
      </c>
      <c r="C988" s="9" t="s">
        <v>6276</v>
      </c>
      <c r="D988" s="9" t="s">
        <v>6277</v>
      </c>
      <c r="E988" s="10">
        <v>16363.54</v>
      </c>
      <c r="F988" s="10">
        <v>85312328.985187307</v>
      </c>
      <c r="G988" s="18">
        <v>87554023.246764973</v>
      </c>
      <c r="H988" s="19">
        <v>-2.5603555136004881E-2</v>
      </c>
      <c r="I988" s="20">
        <v>-2241694.2615776658</v>
      </c>
      <c r="J988" s="10">
        <v>5213.5619178483003</v>
      </c>
      <c r="K988" s="20">
        <v>5350.5551516826417</v>
      </c>
      <c r="L988" s="21" t="s">
        <v>27</v>
      </c>
      <c r="M988" s="21" t="s">
        <v>14</v>
      </c>
    </row>
    <row r="989" spans="1:13" x14ac:dyDescent="0.2">
      <c r="A989" s="4" t="s">
        <v>6279</v>
      </c>
      <c r="B989" s="9">
        <v>7994</v>
      </c>
      <c r="C989" s="9" t="s">
        <v>6276</v>
      </c>
      <c r="D989" s="9" t="s">
        <v>6277</v>
      </c>
      <c r="E989" s="10">
        <v>2965.5</v>
      </c>
      <c r="F989" s="10">
        <v>16218659.597296299</v>
      </c>
      <c r="G989" s="18">
        <v>26432957.237865698</v>
      </c>
      <c r="H989" s="19">
        <v>-0.38642281106319898</v>
      </c>
      <c r="I989" s="20">
        <v>-10214297.640569398</v>
      </c>
      <c r="J989" s="10">
        <v>5469.1146846387801</v>
      </c>
      <c r="K989" s="20">
        <v>8913.4908912040792</v>
      </c>
      <c r="L989" s="21" t="s">
        <v>88</v>
      </c>
      <c r="M989" s="21" t="s">
        <v>206</v>
      </c>
    </row>
    <row r="990" spans="1:13" x14ac:dyDescent="0.2">
      <c r="A990" s="4" t="s">
        <v>6385</v>
      </c>
      <c r="B990" s="9">
        <v>9602</v>
      </c>
      <c r="C990" s="9" t="s">
        <v>6386</v>
      </c>
      <c r="D990" s="9" t="s">
        <v>6387</v>
      </c>
      <c r="E990" s="10">
        <v>2521.91</v>
      </c>
      <c r="F990" s="10">
        <v>944118.97079150996</v>
      </c>
      <c r="G990" s="18">
        <v>1022577.1897174951</v>
      </c>
      <c r="H990" s="19">
        <v>-7.672596231846425E-2</v>
      </c>
      <c r="I990" s="20">
        <v>-78458.218925985158</v>
      </c>
      <c r="J990" s="10">
        <v>374.36663909160501</v>
      </c>
      <c r="K990" s="20">
        <v>405.47727306584898</v>
      </c>
      <c r="L990" s="21" t="s">
        <v>88</v>
      </c>
      <c r="M990" s="21" t="s">
        <v>43</v>
      </c>
    </row>
    <row r="991" spans="1:13" x14ac:dyDescent="0.2">
      <c r="A991" s="4" t="s">
        <v>6388</v>
      </c>
      <c r="B991" s="9">
        <v>9603</v>
      </c>
      <c r="C991" s="9" t="s">
        <v>6389</v>
      </c>
      <c r="D991" s="9" t="s">
        <v>6390</v>
      </c>
      <c r="E991" s="10">
        <v>5196.22</v>
      </c>
      <c r="F991" s="10">
        <v>1816781.86818216</v>
      </c>
      <c r="G991" s="18">
        <v>2763986.4433193412</v>
      </c>
      <c r="H991" s="19">
        <v>-0.34269508717259062</v>
      </c>
      <c r="I991" s="20">
        <v>-947204.57513718121</v>
      </c>
      <c r="J991" s="10">
        <v>349.6352864548</v>
      </c>
      <c r="K991" s="20">
        <v>531.92252124031336</v>
      </c>
      <c r="L991" s="21" t="s">
        <v>27</v>
      </c>
      <c r="M991" s="21" t="s">
        <v>84</v>
      </c>
    </row>
    <row r="992" spans="1:13" x14ac:dyDescent="0.2">
      <c r="A992" s="4" t="s">
        <v>6391</v>
      </c>
      <c r="B992" s="9">
        <v>9604</v>
      </c>
      <c r="C992" s="9" t="s">
        <v>6392</v>
      </c>
      <c r="D992" s="9" t="s">
        <v>6393</v>
      </c>
      <c r="E992" s="10">
        <v>56393.440000000002</v>
      </c>
      <c r="F992" s="10">
        <v>21060960.737629</v>
      </c>
      <c r="G992" s="18">
        <v>17654851.826576535</v>
      </c>
      <c r="H992" s="19">
        <v>0.19292764077040009</v>
      </c>
      <c r="I992" s="20">
        <v>3406108.9110524654</v>
      </c>
      <c r="J992" s="10">
        <v>373.46472812491902</v>
      </c>
      <c r="K992" s="20">
        <v>313.06570102083742</v>
      </c>
      <c r="L992" s="21" t="s">
        <v>27</v>
      </c>
      <c r="M992" s="21" t="s">
        <v>43</v>
      </c>
    </row>
    <row r="993" spans="1:13" x14ac:dyDescent="0.2">
      <c r="A993" s="4" t="s">
        <v>6394</v>
      </c>
      <c r="B993" s="9">
        <v>9605</v>
      </c>
      <c r="C993" s="9" t="s">
        <v>6395</v>
      </c>
      <c r="D993" s="9" t="s">
        <v>6396</v>
      </c>
      <c r="E993" s="10">
        <v>2341171.65</v>
      </c>
      <c r="F993" s="10">
        <v>573796820.49353194</v>
      </c>
      <c r="G993" s="18">
        <v>540538044.7892158</v>
      </c>
      <c r="H993" s="19">
        <v>6.1529019141077952E-2</v>
      </c>
      <c r="I993" s="20">
        <v>33258775.704316139</v>
      </c>
      <c r="J993" s="10">
        <v>245.08959883122299</v>
      </c>
      <c r="K993" s="20">
        <v>230.88355985739699</v>
      </c>
      <c r="L993" s="21" t="s">
        <v>27</v>
      </c>
      <c r="M993" s="21" t="s">
        <v>43</v>
      </c>
    </row>
    <row r="994" spans="1:13" x14ac:dyDescent="0.2">
      <c r="A994" s="4" t="s">
        <v>6397</v>
      </c>
      <c r="B994" s="9">
        <v>9606</v>
      </c>
      <c r="C994" s="9" t="s">
        <v>6398</v>
      </c>
      <c r="D994" s="9" t="s">
        <v>6399</v>
      </c>
      <c r="E994" s="10">
        <v>767419.9</v>
      </c>
      <c r="F994" s="10">
        <v>224957208.62997001</v>
      </c>
      <c r="G994" s="18">
        <v>174181265.54587579</v>
      </c>
      <c r="H994" s="19">
        <v>0.29151208038915344</v>
      </c>
      <c r="I994" s="20">
        <v>50775943.084094226</v>
      </c>
      <c r="J994" s="10">
        <v>293.13444781659899</v>
      </c>
      <c r="K994" s="20">
        <v>226.96996200629641</v>
      </c>
      <c r="L994" s="21" t="s">
        <v>13</v>
      </c>
      <c r="M994" s="21" t="s">
        <v>84</v>
      </c>
    </row>
    <row r="995" spans="1:13" x14ac:dyDescent="0.2">
      <c r="A995" s="4" t="s">
        <v>6406</v>
      </c>
      <c r="B995" s="9">
        <v>9613</v>
      </c>
      <c r="C995" s="9" t="s">
        <v>6407</v>
      </c>
      <c r="D995" s="9" t="s">
        <v>6408</v>
      </c>
      <c r="E995" s="10">
        <v>25081.09</v>
      </c>
      <c r="F995" s="10">
        <v>14529432.4187702</v>
      </c>
      <c r="G995" s="18">
        <v>16337440.524415737</v>
      </c>
      <c r="H995" s="19">
        <v>-0.11066654553040348</v>
      </c>
      <c r="I995" s="20">
        <v>-1808008.1056455374</v>
      </c>
      <c r="J995" s="10">
        <v>579.29828483412098</v>
      </c>
      <c r="K995" s="20">
        <v>651.38478927413985</v>
      </c>
      <c r="L995" s="21" t="s">
        <v>27</v>
      </c>
      <c r="M995" s="21" t="s">
        <v>84</v>
      </c>
    </row>
    <row r="996" spans="1:13" x14ac:dyDescent="0.2">
      <c r="A996" s="4" t="s">
        <v>6415</v>
      </c>
      <c r="B996" s="9">
        <v>9616</v>
      </c>
      <c r="C996" s="9" t="s">
        <v>6416</v>
      </c>
      <c r="D996" s="9" t="s">
        <v>6417</v>
      </c>
      <c r="E996" s="10">
        <v>72939.44</v>
      </c>
      <c r="F996" s="10">
        <v>13857469.309937701</v>
      </c>
      <c r="G996" s="18">
        <v>18986479.936354872</v>
      </c>
      <c r="H996" s="19">
        <v>-0.27014015465796265</v>
      </c>
      <c r="I996" s="20">
        <v>-5129010.6264171712</v>
      </c>
      <c r="J996" s="10">
        <v>189.98595697934701</v>
      </c>
      <c r="K996" s="20">
        <v>260.30471218801341</v>
      </c>
      <c r="L996" s="21" t="s">
        <v>88</v>
      </c>
      <c r="M996" s="21" t="s">
        <v>43</v>
      </c>
    </row>
    <row r="997" spans="1:13" x14ac:dyDescent="0.2">
      <c r="A997" s="4" t="str">
        <f>CONCATENATE(B997,C997)</f>
        <v>D11D11</v>
      </c>
      <c r="B997" s="11" t="s">
        <v>6451</v>
      </c>
      <c r="C997" s="15" t="s">
        <v>6451</v>
      </c>
      <c r="D997" s="9" t="s">
        <v>6450</v>
      </c>
      <c r="E997" s="10">
        <v>1550084.42</v>
      </c>
      <c r="F997" s="10">
        <v>380366449.07552201</v>
      </c>
      <c r="G997" s="18">
        <v>325420792.55106777</v>
      </c>
      <c r="H997" s="19">
        <v>0.16884494716431522</v>
      </c>
      <c r="I997" s="20">
        <v>54945656.524454236</v>
      </c>
      <c r="J997" s="10">
        <v>245.384344341402</v>
      </c>
      <c r="K997" s="20">
        <v>209.93746427763449</v>
      </c>
      <c r="L997" s="21" t="s">
        <v>13</v>
      </c>
      <c r="M997" s="21" t="s">
        <v>43</v>
      </c>
    </row>
    <row r="998" spans="1:13" x14ac:dyDescent="0.2">
      <c r="A998" s="4" t="str">
        <f>CONCATENATE(B998,C998)</f>
        <v>D12D12</v>
      </c>
      <c r="B998" s="11" t="s">
        <v>6465</v>
      </c>
      <c r="C998" s="15" t="s">
        <v>6465</v>
      </c>
      <c r="D998" s="9" t="s">
        <v>6457</v>
      </c>
      <c r="E998" s="10">
        <v>19866.11</v>
      </c>
      <c r="F998" s="10">
        <v>4619122.8366869902</v>
      </c>
      <c r="G998" s="18">
        <v>4458145.3392164959</v>
      </c>
      <c r="H998" s="19">
        <v>3.6108624825316876E-2</v>
      </c>
      <c r="I998" s="20">
        <v>160977.49747049436</v>
      </c>
      <c r="J998" s="10">
        <v>232.51269809172501</v>
      </c>
      <c r="K998" s="20">
        <v>224.40957687320244</v>
      </c>
      <c r="L998" s="21" t="s">
        <v>27</v>
      </c>
      <c r="M998" s="21" t="s">
        <v>206</v>
      </c>
    </row>
    <row r="999" spans="1:13" x14ac:dyDescent="0.2">
      <c r="A999" s="4" t="str">
        <f>CONCATENATE(B999,C999)</f>
        <v>D13D13</v>
      </c>
      <c r="B999" s="11" t="s">
        <v>6466</v>
      </c>
      <c r="C999" s="15" t="s">
        <v>6466</v>
      </c>
      <c r="D999" s="9" t="s">
        <v>6458</v>
      </c>
      <c r="E999" s="10">
        <v>1117128.8899999999</v>
      </c>
      <c r="F999" s="10">
        <v>265565508.40554199</v>
      </c>
      <c r="G999" s="18">
        <v>238038503.00156382</v>
      </c>
      <c r="H999" s="19">
        <v>0.1156409784840443</v>
      </c>
      <c r="I999" s="20">
        <v>27527005.403978169</v>
      </c>
      <c r="J999" s="10">
        <v>237.72145791121901</v>
      </c>
      <c r="K999" s="20">
        <v>213.08060791585459</v>
      </c>
      <c r="L999" s="21" t="s">
        <v>13</v>
      </c>
      <c r="M999" s="21" t="s">
        <v>43</v>
      </c>
    </row>
    <row r="1000" spans="1:13" x14ac:dyDescent="0.2">
      <c r="A1000" s="4" t="str">
        <f>CONCATENATE(B1000,C1000)</f>
        <v>D14D14</v>
      </c>
      <c r="B1000" s="11" t="s">
        <v>6467</v>
      </c>
      <c r="C1000" s="15" t="s">
        <v>6467</v>
      </c>
      <c r="D1000" s="9" t="s">
        <v>6459</v>
      </c>
      <c r="E1000" s="10">
        <v>109845.54</v>
      </c>
      <c r="F1000" s="10">
        <v>23198021.881643701</v>
      </c>
      <c r="G1000" s="18">
        <v>21418623.013165947</v>
      </c>
      <c r="H1000" s="19">
        <v>8.307718322433652E-2</v>
      </c>
      <c r="I1000" s="20">
        <v>1779398.8684777543</v>
      </c>
      <c r="J1000" s="10">
        <v>211.18765387874399</v>
      </c>
      <c r="K1000" s="20">
        <v>194.98855404749204</v>
      </c>
      <c r="L1000" s="21" t="s">
        <v>27</v>
      </c>
      <c r="M1000" s="21" t="s">
        <v>43</v>
      </c>
    </row>
    <row r="1001" spans="1:13" x14ac:dyDescent="0.2">
      <c r="A1001" s="4" t="str">
        <f>CONCATENATE(B1001,C1001)</f>
        <v>D15D15</v>
      </c>
      <c r="B1001" s="11" t="s">
        <v>6468</v>
      </c>
      <c r="C1001" s="15" t="s">
        <v>6468</v>
      </c>
      <c r="D1001" s="9" t="s">
        <v>6460</v>
      </c>
      <c r="E1001" s="10">
        <v>60610.93</v>
      </c>
      <c r="F1001" s="10">
        <v>41998418.455766201</v>
      </c>
      <c r="G1001" s="18">
        <v>43860669.154693462</v>
      </c>
      <c r="H1001" s="19">
        <v>-4.2458328493786342E-2</v>
      </c>
      <c r="I1001" s="20">
        <v>-1862250.6989272609</v>
      </c>
      <c r="J1001" s="10">
        <v>692.918232004792</v>
      </c>
      <c r="K1001" s="20">
        <v>723.6428999636446</v>
      </c>
      <c r="L1001" s="21" t="s">
        <v>13</v>
      </c>
      <c r="M1001" s="21" t="s">
        <v>43</v>
      </c>
    </row>
    <row r="1002" spans="1:13" x14ac:dyDescent="0.2">
      <c r="A1002" s="4" t="str">
        <f>CONCATENATE(B1002,C1002)</f>
        <v>D16D16</v>
      </c>
      <c r="B1002" s="11" t="s">
        <v>6469</v>
      </c>
      <c r="C1002" s="15" t="s">
        <v>6469</v>
      </c>
      <c r="D1002" s="9" t="s">
        <v>6461</v>
      </c>
      <c r="E1002" s="10">
        <v>79110.009999999995</v>
      </c>
      <c r="F1002" s="10">
        <v>42660540.829662599</v>
      </c>
      <c r="G1002" s="18">
        <v>40634999.131869428</v>
      </c>
      <c r="H1002" s="19">
        <v>4.9847218926221855E-2</v>
      </c>
      <c r="I1002" s="20">
        <v>2025541.6977931708</v>
      </c>
      <c r="J1002" s="10">
        <v>539.25591501837198</v>
      </c>
      <c r="K1002" s="20">
        <v>513.65180123058292</v>
      </c>
      <c r="L1002" s="21" t="s">
        <v>13</v>
      </c>
      <c r="M1002" s="21" t="s">
        <v>43</v>
      </c>
    </row>
    <row r="1003" spans="1:13" x14ac:dyDescent="0.2">
      <c r="A1003" s="4" t="str">
        <f>CONCATENATE(B1003,C1003)</f>
        <v>D22D22</v>
      </c>
      <c r="B1003" s="11" t="s">
        <v>6470</v>
      </c>
      <c r="C1003" s="15" t="s">
        <v>6470</v>
      </c>
      <c r="D1003" s="9" t="s">
        <v>6462</v>
      </c>
      <c r="E1003" s="10">
        <v>926.46</v>
      </c>
      <c r="F1003" s="10">
        <v>246270.98178341999</v>
      </c>
      <c r="G1003" s="18">
        <v>351045.45826089871</v>
      </c>
      <c r="H1003" s="19">
        <v>-0.29846412768459596</v>
      </c>
      <c r="I1003" s="20">
        <v>-104774.47647747872</v>
      </c>
      <c r="J1003" s="10">
        <v>265.81933573324301</v>
      </c>
      <c r="K1003" s="20">
        <v>378.91053932268926</v>
      </c>
      <c r="L1003" s="21" t="s">
        <v>27</v>
      </c>
      <c r="M1003" s="21" t="s">
        <v>84</v>
      </c>
    </row>
    <row r="1004" spans="1:13" x14ac:dyDescent="0.2">
      <c r="A1004" s="4" t="str">
        <f>CONCATENATE(B1004,C1004)</f>
        <v>D23D23</v>
      </c>
      <c r="B1004" s="11" t="s">
        <v>6471</v>
      </c>
      <c r="C1004" s="15" t="s">
        <v>6471</v>
      </c>
      <c r="D1004" s="9" t="s">
        <v>6463</v>
      </c>
      <c r="E1004" s="10">
        <v>1633.25</v>
      </c>
      <c r="F1004" s="10">
        <v>340831.40886813001</v>
      </c>
      <c r="G1004" s="18">
        <v>491721.16249821987</v>
      </c>
      <c r="H1004" s="19">
        <v>-0.30686040206910303</v>
      </c>
      <c r="I1004" s="20">
        <v>-150889.75363008986</v>
      </c>
      <c r="J1004" s="10">
        <v>208.682938232438</v>
      </c>
      <c r="K1004" s="20">
        <v>301.06913362817687</v>
      </c>
      <c r="L1004" s="21" t="s">
        <v>27</v>
      </c>
      <c r="M1004" s="21" t="s">
        <v>84</v>
      </c>
    </row>
    <row r="1005" spans="1:13" x14ac:dyDescent="0.2">
      <c r="A1005" s="4" t="str">
        <f>CONCATENATE(B1005,C1005)</f>
        <v>D24D24</v>
      </c>
      <c r="B1005" s="11" t="s">
        <v>6452</v>
      </c>
      <c r="C1005" s="15" t="s">
        <v>6452</v>
      </c>
      <c r="D1005" s="9" t="s">
        <v>6453</v>
      </c>
      <c r="E1005" s="10">
        <v>23963.67</v>
      </c>
      <c r="F1005" s="10">
        <v>8803403.9656013399</v>
      </c>
      <c r="G1005" s="18">
        <v>6930037.1232933383</v>
      </c>
      <c r="H1005" s="19">
        <v>0.27032565756555826</v>
      </c>
      <c r="I1005" s="20">
        <v>1873366.8423080016</v>
      </c>
      <c r="J1005" s="10">
        <v>367.36459672501502</v>
      </c>
      <c r="K1005" s="20">
        <v>289.18930711753831</v>
      </c>
      <c r="L1005" s="21" t="s">
        <v>27</v>
      </c>
      <c r="M1005" s="21" t="s">
        <v>43</v>
      </c>
    </row>
  </sheetData>
  <autoFilter ref="A1:M1005" xr:uid="{D76D9AD6-0323-4422-8670-14E2907DEEC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BAAE-5E73-43FF-8998-A2BE71E16A23}">
  <dimension ref="A1:L2136"/>
  <sheetViews>
    <sheetView topLeftCell="A2103" workbookViewId="0">
      <selection activeCell="G7" sqref="G7"/>
    </sheetView>
  </sheetViews>
  <sheetFormatPr baseColWidth="10" defaultRowHeight="15" x14ac:dyDescent="0.25"/>
  <cols>
    <col min="8" max="9" width="11.42578125" style="67"/>
  </cols>
  <sheetData>
    <row r="1" spans="1:9" x14ac:dyDescent="0.25">
      <c r="A1" s="64" t="s">
        <v>6492</v>
      </c>
      <c r="B1" s="65" t="s">
        <v>6493</v>
      </c>
      <c r="C1" s="65" t="s">
        <v>6494</v>
      </c>
      <c r="D1" s="65" t="s">
        <v>6495</v>
      </c>
      <c r="E1" s="65" t="s">
        <v>6496</v>
      </c>
      <c r="F1" s="65" t="s">
        <v>6497</v>
      </c>
      <c r="G1" s="65" t="s">
        <v>6498</v>
      </c>
    </row>
    <row r="2" spans="1:9" x14ac:dyDescent="0.25">
      <c r="A2" s="65" t="s">
        <v>11</v>
      </c>
      <c r="B2" s="65" t="s">
        <v>12</v>
      </c>
      <c r="C2" s="65">
        <v>22</v>
      </c>
      <c r="D2" s="65"/>
      <c r="E2" s="65"/>
      <c r="F2" s="65"/>
      <c r="G2" s="65">
        <v>1</v>
      </c>
      <c r="H2" s="67">
        <f>VLOOKUP(C2,'Secteur Ex DG'!B:B,1,FALSE)</f>
        <v>22</v>
      </c>
    </row>
    <row r="3" spans="1:9" x14ac:dyDescent="0.25">
      <c r="A3" s="65" t="s">
        <v>16</v>
      </c>
      <c r="B3" s="65" t="s">
        <v>17</v>
      </c>
      <c r="C3" s="65">
        <v>23</v>
      </c>
      <c r="D3" s="65"/>
      <c r="E3" s="65"/>
      <c r="F3" s="65"/>
      <c r="G3" s="65">
        <v>1</v>
      </c>
      <c r="H3" s="67">
        <f>VLOOKUP(C3,'Secteur Ex DG'!B:B,1,FALSE)</f>
        <v>23</v>
      </c>
    </row>
    <row r="4" spans="1:9" x14ac:dyDescent="0.25">
      <c r="A4" s="65" t="s">
        <v>19</v>
      </c>
      <c r="B4" s="65" t="s">
        <v>20</v>
      </c>
      <c r="C4" s="65">
        <v>24</v>
      </c>
      <c r="D4" s="65"/>
      <c r="E4" s="65"/>
      <c r="F4" s="65"/>
      <c r="G4" s="65">
        <v>1</v>
      </c>
      <c r="H4" s="67">
        <f>VLOOKUP(C4,'Secteur Ex DG'!B:B,1,FALSE)</f>
        <v>24</v>
      </c>
    </row>
    <row r="5" spans="1:9" x14ac:dyDescent="0.25">
      <c r="A5" s="65" t="s">
        <v>22</v>
      </c>
      <c r="B5" s="65" t="s">
        <v>23</v>
      </c>
      <c r="C5" s="65">
        <v>25</v>
      </c>
      <c r="D5" s="65"/>
      <c r="E5" s="65"/>
      <c r="F5" s="65"/>
      <c r="G5" s="65">
        <v>1</v>
      </c>
      <c r="H5" s="67">
        <f>VLOOKUP(C5,'Secteur Ex DG'!B:B,1,FALSE)</f>
        <v>25</v>
      </c>
    </row>
    <row r="6" spans="1:9" x14ac:dyDescent="0.25">
      <c r="A6" s="65" t="s">
        <v>25</v>
      </c>
      <c r="B6" s="65" t="s">
        <v>26</v>
      </c>
      <c r="C6" s="65">
        <v>26</v>
      </c>
      <c r="D6" s="65"/>
      <c r="E6" s="65"/>
      <c r="F6" s="65"/>
      <c r="G6" s="65">
        <v>1</v>
      </c>
      <c r="H6" s="67">
        <f>VLOOKUP(C6,'Secteur Ex DG'!B:B,1,FALSE)</f>
        <v>26</v>
      </c>
    </row>
    <row r="7" spans="1:9" x14ac:dyDescent="0.25">
      <c r="A7" s="65" t="s">
        <v>29</v>
      </c>
      <c r="B7" s="65" t="s">
        <v>30</v>
      </c>
      <c r="C7" s="65">
        <v>27</v>
      </c>
      <c r="D7" s="65">
        <v>66</v>
      </c>
      <c r="E7" s="65"/>
      <c r="F7" s="65"/>
      <c r="G7" s="65">
        <v>2</v>
      </c>
      <c r="H7" s="67">
        <f>VLOOKUP(C7,'Secteur Ex DG'!B:B,1,FALSE)</f>
        <v>27</v>
      </c>
      <c r="I7" s="67">
        <f>VLOOKUP(D7,'Secteur Ex DG'!B:B,1,FALSE)</f>
        <v>66</v>
      </c>
    </row>
    <row r="8" spans="1:9" x14ac:dyDescent="0.25">
      <c r="A8" s="65" t="s">
        <v>32</v>
      </c>
      <c r="B8" s="65" t="s">
        <v>33</v>
      </c>
      <c r="C8" s="65">
        <v>28</v>
      </c>
      <c r="D8" s="65"/>
      <c r="E8" s="65"/>
      <c r="F8" s="65"/>
      <c r="G8" s="65">
        <v>1</v>
      </c>
      <c r="H8" s="67">
        <f>VLOOKUP(C8,'Secteur Ex DG'!B:B,1,FALSE)</f>
        <v>28</v>
      </c>
    </row>
    <row r="9" spans="1:9" x14ac:dyDescent="0.25">
      <c r="A9" s="65" t="s">
        <v>35</v>
      </c>
      <c r="B9" s="65" t="s">
        <v>36</v>
      </c>
      <c r="C9" s="65">
        <v>29</v>
      </c>
      <c r="D9" s="65"/>
      <c r="E9" s="65"/>
      <c r="F9" s="65"/>
      <c r="G9" s="65">
        <v>1</v>
      </c>
      <c r="H9" s="67">
        <f>VLOOKUP(C9,'Secteur Ex DG'!B:B,1,FALSE)</f>
        <v>29</v>
      </c>
    </row>
    <row r="10" spans="1:9" x14ac:dyDescent="0.25">
      <c r="A10" s="65" t="s">
        <v>38</v>
      </c>
      <c r="B10" s="65" t="s">
        <v>39</v>
      </c>
      <c r="C10" s="65">
        <v>30</v>
      </c>
      <c r="D10" s="65"/>
      <c r="E10" s="65"/>
      <c r="F10" s="65"/>
      <c r="G10" s="65">
        <v>1</v>
      </c>
      <c r="H10" s="67">
        <f>VLOOKUP(C10,'Secteur Ex DG'!B:B,1,FALSE)</f>
        <v>30</v>
      </c>
    </row>
    <row r="11" spans="1:9" x14ac:dyDescent="0.25">
      <c r="A11" s="65" t="s">
        <v>41</v>
      </c>
      <c r="B11" s="65" t="s">
        <v>42</v>
      </c>
      <c r="C11" s="65">
        <v>31</v>
      </c>
      <c r="D11" s="65"/>
      <c r="E11" s="65"/>
      <c r="F11" s="65"/>
      <c r="G11" s="65">
        <v>1</v>
      </c>
      <c r="H11" s="67">
        <f>VLOOKUP(C11,'Secteur Ex DG'!B:B,1,FALSE)</f>
        <v>31</v>
      </c>
    </row>
    <row r="12" spans="1:9" x14ac:dyDescent="0.25">
      <c r="A12" s="65" t="s">
        <v>45</v>
      </c>
      <c r="B12" s="65" t="s">
        <v>46</v>
      </c>
      <c r="C12" s="65">
        <v>32</v>
      </c>
      <c r="D12" s="65"/>
      <c r="E12" s="65"/>
      <c r="F12" s="65"/>
      <c r="G12" s="65">
        <v>1</v>
      </c>
      <c r="H12" s="67">
        <f>VLOOKUP(C12,'Secteur Ex DG'!B:B,1,FALSE)</f>
        <v>32</v>
      </c>
    </row>
    <row r="13" spans="1:9" x14ac:dyDescent="0.25">
      <c r="A13" s="65" t="s">
        <v>48</v>
      </c>
      <c r="B13" s="65" t="s">
        <v>49</v>
      </c>
      <c r="C13" s="65">
        <v>33</v>
      </c>
      <c r="D13" s="65"/>
      <c r="E13" s="65"/>
      <c r="F13" s="65"/>
      <c r="G13" s="65">
        <v>1</v>
      </c>
      <c r="H13" s="67">
        <f>VLOOKUP(C13,'Secteur Ex DG'!B:B,1,FALSE)</f>
        <v>33</v>
      </c>
    </row>
    <row r="14" spans="1:9" x14ac:dyDescent="0.25">
      <c r="A14" s="65" t="s">
        <v>51</v>
      </c>
      <c r="B14" s="65" t="s">
        <v>52</v>
      </c>
      <c r="C14" s="65">
        <v>34</v>
      </c>
      <c r="D14" s="65"/>
      <c r="E14" s="65"/>
      <c r="F14" s="65"/>
      <c r="G14" s="65">
        <v>1</v>
      </c>
      <c r="H14" s="67">
        <f>VLOOKUP(C14,'Secteur Ex DG'!B:B,1,FALSE)</f>
        <v>34</v>
      </c>
    </row>
    <row r="15" spans="1:9" x14ac:dyDescent="0.25">
      <c r="A15" s="65" t="s">
        <v>54</v>
      </c>
      <c r="B15" s="65" t="s">
        <v>55</v>
      </c>
      <c r="C15" s="65">
        <v>35</v>
      </c>
      <c r="D15" s="65"/>
      <c r="E15" s="65"/>
      <c r="F15" s="65"/>
      <c r="G15" s="65">
        <v>1</v>
      </c>
      <c r="H15" s="67">
        <f>VLOOKUP(C15,'Secteur Ex DG'!B:B,1,FALSE)</f>
        <v>35</v>
      </c>
    </row>
    <row r="16" spans="1:9" x14ac:dyDescent="0.25">
      <c r="A16" s="65" t="s">
        <v>57</v>
      </c>
      <c r="B16" s="65" t="s">
        <v>58</v>
      </c>
      <c r="C16" s="65">
        <v>36</v>
      </c>
      <c r="D16" s="65"/>
      <c r="E16" s="65"/>
      <c r="F16" s="65"/>
      <c r="G16" s="65">
        <v>1</v>
      </c>
      <c r="H16" s="67">
        <f>VLOOKUP(C16,'Secteur Ex DG'!B:B,1,FALSE)</f>
        <v>36</v>
      </c>
    </row>
    <row r="17" spans="1:8" x14ac:dyDescent="0.25">
      <c r="A17" s="65" t="s">
        <v>60</v>
      </c>
      <c r="B17" s="65" t="s">
        <v>61</v>
      </c>
      <c r="C17" s="65">
        <v>37</v>
      </c>
      <c r="D17" s="65"/>
      <c r="E17" s="65"/>
      <c r="F17" s="65"/>
      <c r="G17" s="65">
        <v>1</v>
      </c>
      <c r="H17" s="67">
        <f>VLOOKUP(C17,'Secteur Ex DG'!B:B,1,FALSE)</f>
        <v>37</v>
      </c>
    </row>
    <row r="18" spans="1:8" x14ac:dyDescent="0.25">
      <c r="A18" s="65" t="s">
        <v>63</v>
      </c>
      <c r="B18" s="65" t="s">
        <v>64</v>
      </c>
      <c r="C18" s="65">
        <v>38</v>
      </c>
      <c r="D18" s="65"/>
      <c r="E18" s="65"/>
      <c r="F18" s="65"/>
      <c r="G18" s="65">
        <v>1</v>
      </c>
      <c r="H18" s="67">
        <f>VLOOKUP(C18,'Secteur Ex DG'!B:B,1,FALSE)</f>
        <v>38</v>
      </c>
    </row>
    <row r="19" spans="1:8" x14ac:dyDescent="0.25">
      <c r="A19" s="65" t="s">
        <v>66</v>
      </c>
      <c r="B19" s="65" t="s">
        <v>67</v>
      </c>
      <c r="C19" s="65">
        <v>39</v>
      </c>
      <c r="D19" s="65"/>
      <c r="E19" s="65"/>
      <c r="F19" s="65"/>
      <c r="G19" s="65">
        <v>1</v>
      </c>
      <c r="H19" s="67">
        <f>VLOOKUP(C19,'Secteur Ex DG'!B:B,1,FALSE)</f>
        <v>39</v>
      </c>
    </row>
    <row r="20" spans="1:8" x14ac:dyDescent="0.25">
      <c r="A20" s="65" t="s">
        <v>69</v>
      </c>
      <c r="B20" s="65" t="s">
        <v>70</v>
      </c>
      <c r="C20" s="65">
        <v>40</v>
      </c>
      <c r="D20" s="65"/>
      <c r="E20" s="65"/>
      <c r="F20" s="65"/>
      <c r="G20" s="65">
        <v>1</v>
      </c>
      <c r="H20" s="67">
        <f>VLOOKUP(C20,'Secteur Ex DG'!B:B,1,FALSE)</f>
        <v>40</v>
      </c>
    </row>
    <row r="21" spans="1:8" x14ac:dyDescent="0.25">
      <c r="A21" s="65" t="s">
        <v>73</v>
      </c>
      <c r="B21" s="65" t="s">
        <v>74</v>
      </c>
      <c r="C21" s="65">
        <v>41</v>
      </c>
      <c r="D21" s="65"/>
      <c r="E21" s="65"/>
      <c r="F21" s="65"/>
      <c r="G21" s="65">
        <v>1</v>
      </c>
      <c r="H21" s="67">
        <f>VLOOKUP(C21,'Secteur Ex DG'!B:B,1,FALSE)</f>
        <v>41</v>
      </c>
    </row>
    <row r="22" spans="1:8" x14ac:dyDescent="0.25">
      <c r="A22" s="65" t="s">
        <v>76</v>
      </c>
      <c r="B22" s="65" t="s">
        <v>77</v>
      </c>
      <c r="C22" s="65">
        <v>42</v>
      </c>
      <c r="D22" s="65"/>
      <c r="E22" s="65"/>
      <c r="F22" s="65"/>
      <c r="G22" s="65">
        <v>1</v>
      </c>
      <c r="H22" s="67">
        <f>VLOOKUP(C22,'Secteur Ex DG'!B:B,1,FALSE)</f>
        <v>42</v>
      </c>
    </row>
    <row r="23" spans="1:8" x14ac:dyDescent="0.25">
      <c r="A23" s="65" t="s">
        <v>79</v>
      </c>
      <c r="B23" s="65" t="s">
        <v>80</v>
      </c>
      <c r="C23" s="65">
        <v>43</v>
      </c>
      <c r="D23" s="65"/>
      <c r="E23" s="65"/>
      <c r="F23" s="65"/>
      <c r="G23" s="65">
        <v>1</v>
      </c>
      <c r="H23" s="67">
        <f>VLOOKUP(C23,'Secteur Ex DG'!B:B,1,FALSE)</f>
        <v>43</v>
      </c>
    </row>
    <row r="24" spans="1:8" x14ac:dyDescent="0.25">
      <c r="A24" s="65" t="s">
        <v>82</v>
      </c>
      <c r="B24" s="65" t="s">
        <v>83</v>
      </c>
      <c r="C24" s="65">
        <v>44</v>
      </c>
      <c r="D24" s="65"/>
      <c r="E24" s="65"/>
      <c r="F24" s="65"/>
      <c r="G24" s="65">
        <v>1</v>
      </c>
      <c r="H24" s="67">
        <f>VLOOKUP(C24,'Secteur Ex DG'!B:B,1,FALSE)</f>
        <v>44</v>
      </c>
    </row>
    <row r="25" spans="1:8" x14ac:dyDescent="0.25">
      <c r="A25" s="65" t="s">
        <v>86</v>
      </c>
      <c r="B25" s="65" t="s">
        <v>87</v>
      </c>
      <c r="C25" s="65">
        <v>45</v>
      </c>
      <c r="D25" s="65"/>
      <c r="E25" s="65"/>
      <c r="F25" s="65"/>
      <c r="G25" s="65">
        <v>1</v>
      </c>
      <c r="H25" s="67">
        <f>VLOOKUP(C25,'Secteur Ex DG'!B:B,1,FALSE)</f>
        <v>45</v>
      </c>
    </row>
    <row r="26" spans="1:8" x14ac:dyDescent="0.25">
      <c r="A26" s="65" t="s">
        <v>91</v>
      </c>
      <c r="B26" s="65" t="s">
        <v>92</v>
      </c>
      <c r="C26" s="65">
        <v>47</v>
      </c>
      <c r="D26" s="65"/>
      <c r="E26" s="65"/>
      <c r="F26" s="65"/>
      <c r="G26" s="65">
        <v>1</v>
      </c>
      <c r="H26" s="67">
        <f>VLOOKUP(C26,'Secteur Ex DG'!B:B,1,FALSE)</f>
        <v>47</v>
      </c>
    </row>
    <row r="27" spans="1:8" x14ac:dyDescent="0.25">
      <c r="A27" s="65" t="s">
        <v>94</v>
      </c>
      <c r="B27" s="65" t="s">
        <v>95</v>
      </c>
      <c r="C27" s="65">
        <v>48</v>
      </c>
      <c r="D27" s="65"/>
      <c r="E27" s="65"/>
      <c r="F27" s="65"/>
      <c r="G27" s="65">
        <v>1</v>
      </c>
      <c r="H27" s="67">
        <f>VLOOKUP(C27,'Secteur Ex DG'!B:B,1,FALSE)</f>
        <v>48</v>
      </c>
    </row>
    <row r="28" spans="1:8" x14ac:dyDescent="0.25">
      <c r="A28" s="65" t="s">
        <v>123</v>
      </c>
      <c r="B28" s="65" t="s">
        <v>124</v>
      </c>
      <c r="C28" s="65">
        <v>73</v>
      </c>
      <c r="D28" s="65"/>
      <c r="E28" s="65"/>
      <c r="F28" s="65"/>
      <c r="G28" s="65">
        <v>1</v>
      </c>
      <c r="H28" s="67">
        <f>VLOOKUP(C28,'Secteur Ex DG'!B:B,1,FALSE)</f>
        <v>73</v>
      </c>
    </row>
    <row r="29" spans="1:8" x14ac:dyDescent="0.25">
      <c r="A29" s="65" t="s">
        <v>97</v>
      </c>
      <c r="B29" s="65" t="s">
        <v>98</v>
      </c>
      <c r="C29" s="65">
        <v>51</v>
      </c>
      <c r="D29" s="65"/>
      <c r="E29" s="65"/>
      <c r="F29" s="65"/>
      <c r="G29" s="65">
        <v>1</v>
      </c>
      <c r="H29" s="67">
        <f>VLOOKUP(C29,'Secteur Ex DG'!B:B,1,FALSE)</f>
        <v>51</v>
      </c>
    </row>
    <row r="30" spans="1:8" x14ac:dyDescent="0.25">
      <c r="A30" s="65" t="s">
        <v>100</v>
      </c>
      <c r="B30" s="65" t="s">
        <v>101</v>
      </c>
      <c r="C30" s="65">
        <v>52</v>
      </c>
      <c r="D30" s="65"/>
      <c r="E30" s="65"/>
      <c r="F30" s="65"/>
      <c r="G30" s="65">
        <v>1</v>
      </c>
      <c r="H30" s="67">
        <f>VLOOKUP(C30,'Secteur Ex DG'!B:B,1,FALSE)</f>
        <v>52</v>
      </c>
    </row>
    <row r="31" spans="1:8" x14ac:dyDescent="0.25">
      <c r="A31" s="65" t="s">
        <v>103</v>
      </c>
      <c r="B31" s="65" t="s">
        <v>104</v>
      </c>
      <c r="C31" s="65">
        <v>53</v>
      </c>
      <c r="D31" s="65"/>
      <c r="E31" s="65"/>
      <c r="F31" s="65"/>
      <c r="G31" s="65">
        <v>1</v>
      </c>
      <c r="H31" s="67">
        <f>VLOOKUP(C31,'Secteur Ex DG'!B:B,1,FALSE)</f>
        <v>53</v>
      </c>
    </row>
    <row r="32" spans="1:8" x14ac:dyDescent="0.25">
      <c r="A32" s="65" t="s">
        <v>106</v>
      </c>
      <c r="B32" s="65" t="s">
        <v>107</v>
      </c>
      <c r="C32" s="65">
        <v>54</v>
      </c>
      <c r="D32" s="65"/>
      <c r="E32" s="65"/>
      <c r="F32" s="65"/>
      <c r="G32" s="65">
        <v>1</v>
      </c>
      <c r="H32" s="67">
        <f>VLOOKUP(C32,'Secteur Ex DG'!B:B,1,FALSE)</f>
        <v>54</v>
      </c>
    </row>
    <row r="33" spans="1:12" x14ac:dyDescent="0.25">
      <c r="A33" s="65" t="s">
        <v>109</v>
      </c>
      <c r="B33" s="65" t="s">
        <v>110</v>
      </c>
      <c r="C33" s="65">
        <v>55</v>
      </c>
      <c r="D33" s="65"/>
      <c r="E33" s="65"/>
      <c r="F33" s="65"/>
      <c r="G33" s="65">
        <v>1</v>
      </c>
      <c r="H33" s="67">
        <f>VLOOKUP(C33,'Secteur Ex DG'!B:B,1,FALSE)</f>
        <v>55</v>
      </c>
    </row>
    <row r="34" spans="1:12" x14ac:dyDescent="0.25">
      <c r="A34" s="65" t="s">
        <v>112</v>
      </c>
      <c r="B34" s="65" t="s">
        <v>113</v>
      </c>
      <c r="C34" s="65">
        <v>56</v>
      </c>
      <c r="D34" s="65">
        <v>70</v>
      </c>
      <c r="E34" s="65"/>
      <c r="F34" s="65"/>
      <c r="G34" s="65">
        <v>2</v>
      </c>
      <c r="H34" s="67">
        <f>VLOOKUP(C34,'Secteur Ex DG'!B:B,1,FALSE)</f>
        <v>56</v>
      </c>
      <c r="I34" s="67">
        <f>VLOOKUP(D34,'Secteur Ex DG'!B:B,1,FALSE)</f>
        <v>70</v>
      </c>
    </row>
    <row r="35" spans="1:12" x14ac:dyDescent="0.25">
      <c r="A35" s="65" t="s">
        <v>115</v>
      </c>
      <c r="B35" s="65" t="s">
        <v>116</v>
      </c>
      <c r="C35" s="65">
        <v>57</v>
      </c>
      <c r="D35" s="65"/>
      <c r="E35" s="65"/>
      <c r="F35" s="65"/>
      <c r="G35" s="65">
        <v>1</v>
      </c>
      <c r="H35" s="67">
        <f>VLOOKUP(C35,'Secteur Ex DG'!B:B,1,FALSE)</f>
        <v>57</v>
      </c>
    </row>
    <row r="36" spans="1:12" x14ac:dyDescent="0.25">
      <c r="A36" s="65" t="s">
        <v>118</v>
      </c>
      <c r="B36" s="65" t="s">
        <v>119</v>
      </c>
      <c r="C36" s="65">
        <v>58</v>
      </c>
      <c r="D36" s="65"/>
      <c r="E36" s="65"/>
      <c r="F36" s="65"/>
      <c r="G36" s="65">
        <v>1</v>
      </c>
      <c r="H36" s="67">
        <f>VLOOKUP(C36,'Secteur Ex DG'!B:B,1,FALSE)</f>
        <v>58</v>
      </c>
    </row>
    <row r="37" spans="1:12" x14ac:dyDescent="0.25">
      <c r="A37" s="65" t="s">
        <v>126</v>
      </c>
      <c r="B37" s="65" t="s">
        <v>127</v>
      </c>
      <c r="C37" s="65">
        <v>74</v>
      </c>
      <c r="D37" s="65"/>
      <c r="E37" s="65"/>
      <c r="F37" s="65"/>
      <c r="G37" s="65">
        <v>1</v>
      </c>
      <c r="H37" s="67">
        <f>VLOOKUP(C37,'Secteur Ex DG'!B:B,1,FALSE)</f>
        <v>74</v>
      </c>
    </row>
    <row r="38" spans="1:12" x14ac:dyDescent="0.25">
      <c r="A38" s="9" t="s">
        <v>129</v>
      </c>
      <c r="B38" s="9" t="s">
        <v>130</v>
      </c>
      <c r="C38" s="9">
        <v>75</v>
      </c>
      <c r="G38" s="65">
        <v>1</v>
      </c>
      <c r="H38" s="67">
        <f>VLOOKUP(C38,'Secteur Ex DG'!B:B,1,FALSE)</f>
        <v>75</v>
      </c>
      <c r="L38" t="s">
        <v>6507</v>
      </c>
    </row>
    <row r="39" spans="1:12" x14ac:dyDescent="0.25">
      <c r="A39" s="65" t="s">
        <v>132</v>
      </c>
      <c r="B39" s="65" t="s">
        <v>133</v>
      </c>
      <c r="C39" s="65">
        <v>78</v>
      </c>
      <c r="D39" s="65"/>
      <c r="E39" s="65"/>
      <c r="F39" s="65"/>
      <c r="G39" s="65">
        <v>1</v>
      </c>
      <c r="H39" s="67">
        <f>VLOOKUP(C39,'Secteur Ex DG'!B:B,1,FALSE)</f>
        <v>78</v>
      </c>
    </row>
    <row r="40" spans="1:12" x14ac:dyDescent="0.25">
      <c r="A40" s="65" t="s">
        <v>135</v>
      </c>
      <c r="B40" s="65" t="s">
        <v>136</v>
      </c>
      <c r="C40" s="65">
        <v>79</v>
      </c>
      <c r="D40" s="65"/>
      <c r="E40" s="65"/>
      <c r="F40" s="65"/>
      <c r="G40" s="65">
        <v>1</v>
      </c>
      <c r="H40" s="67">
        <f>VLOOKUP(C40,'Secteur Ex DG'!B:B,1,FALSE)</f>
        <v>79</v>
      </c>
    </row>
    <row r="41" spans="1:12" x14ac:dyDescent="0.25">
      <c r="A41" s="65" t="s">
        <v>138</v>
      </c>
      <c r="B41" s="65" t="s">
        <v>139</v>
      </c>
      <c r="C41" s="65">
        <v>83</v>
      </c>
      <c r="D41" s="65"/>
      <c r="E41" s="65"/>
      <c r="F41" s="65"/>
      <c r="G41" s="65">
        <v>1</v>
      </c>
      <c r="H41" s="67">
        <f>VLOOKUP(C41,'Secteur Ex DG'!B:B,1,FALSE)</f>
        <v>83</v>
      </c>
    </row>
    <row r="42" spans="1:12" x14ac:dyDescent="0.25">
      <c r="A42" s="65" t="s">
        <v>177</v>
      </c>
      <c r="B42" s="65" t="s">
        <v>178</v>
      </c>
      <c r="C42" s="65">
        <v>189</v>
      </c>
      <c r="D42" s="65"/>
      <c r="E42" s="65"/>
      <c r="F42" s="65"/>
      <c r="G42" s="65">
        <v>1</v>
      </c>
      <c r="H42" s="67">
        <f>VLOOKUP(C42,'Secteur Ex DG'!B:B,1,FALSE)</f>
        <v>189</v>
      </c>
    </row>
    <row r="43" spans="1:12" x14ac:dyDescent="0.25">
      <c r="A43" s="65" t="s">
        <v>180</v>
      </c>
      <c r="B43" s="65" t="s">
        <v>181</v>
      </c>
      <c r="C43" s="65">
        <v>190</v>
      </c>
      <c r="D43" s="65"/>
      <c r="E43" s="65"/>
      <c r="F43" s="65"/>
      <c r="G43" s="65">
        <v>1</v>
      </c>
      <c r="H43" s="67">
        <f>VLOOKUP(C43,'Secteur Ex DG'!B:B,1,FALSE)</f>
        <v>190</v>
      </c>
    </row>
    <row r="44" spans="1:12" x14ac:dyDescent="0.25">
      <c r="A44" s="65" t="s">
        <v>183</v>
      </c>
      <c r="B44" s="65" t="s">
        <v>184</v>
      </c>
      <c r="C44" s="65">
        <v>191</v>
      </c>
      <c r="D44" s="65"/>
      <c r="E44" s="65"/>
      <c r="F44" s="65"/>
      <c r="G44" s="65">
        <v>1</v>
      </c>
      <c r="H44" s="67">
        <f>VLOOKUP(C44,'Secteur Ex DG'!B:B,1,FALSE)</f>
        <v>191</v>
      </c>
    </row>
    <row r="45" spans="1:12" x14ac:dyDescent="0.25">
      <c r="A45" s="65" t="s">
        <v>186</v>
      </c>
      <c r="B45" s="65" t="s">
        <v>187</v>
      </c>
      <c r="C45" s="65">
        <v>192</v>
      </c>
      <c r="D45" s="65"/>
      <c r="E45" s="65"/>
      <c r="F45" s="65"/>
      <c r="G45" s="65">
        <v>1</v>
      </c>
      <c r="H45" s="67">
        <f>VLOOKUP(C45,'Secteur Ex DG'!B:B,1,FALSE)</f>
        <v>192</v>
      </c>
    </row>
    <row r="46" spans="1:12" x14ac:dyDescent="0.25">
      <c r="A46" s="65" t="s">
        <v>189</v>
      </c>
      <c r="B46" s="65" t="s">
        <v>190</v>
      </c>
      <c r="C46" s="65">
        <v>193</v>
      </c>
      <c r="D46" s="65"/>
      <c r="E46" s="65"/>
      <c r="F46" s="65"/>
      <c r="G46" s="65">
        <v>1</v>
      </c>
      <c r="H46" s="67">
        <f>VLOOKUP(C46,'Secteur Ex DG'!B:B,1,FALSE)</f>
        <v>193</v>
      </c>
    </row>
    <row r="47" spans="1:12" x14ac:dyDescent="0.25">
      <c r="A47" s="65" t="s">
        <v>192</v>
      </c>
      <c r="B47" s="65" t="s">
        <v>193</v>
      </c>
      <c r="C47" s="65">
        <v>194</v>
      </c>
      <c r="D47" s="65"/>
      <c r="E47" s="65"/>
      <c r="F47" s="65"/>
      <c r="G47" s="65">
        <v>1</v>
      </c>
      <c r="H47" s="67">
        <f>VLOOKUP(C47,'Secteur Ex DG'!B:B,1,FALSE)</f>
        <v>194</v>
      </c>
    </row>
    <row r="48" spans="1:12" x14ac:dyDescent="0.25">
      <c r="A48" s="65" t="s">
        <v>195</v>
      </c>
      <c r="B48" s="65" t="s">
        <v>196</v>
      </c>
      <c r="C48" s="65">
        <v>195</v>
      </c>
      <c r="D48" s="65"/>
      <c r="E48" s="65"/>
      <c r="F48" s="65"/>
      <c r="G48" s="65">
        <v>1</v>
      </c>
      <c r="H48" s="67">
        <f>VLOOKUP(C48,'Secteur Ex DG'!B:B,1,FALSE)</f>
        <v>195</v>
      </c>
    </row>
    <row r="49" spans="1:8" x14ac:dyDescent="0.25">
      <c r="A49" s="65" t="s">
        <v>198</v>
      </c>
      <c r="B49" s="65" t="s">
        <v>199</v>
      </c>
      <c r="C49" s="65">
        <v>196</v>
      </c>
      <c r="D49" s="65"/>
      <c r="E49" s="65"/>
      <c r="F49" s="65"/>
      <c r="G49" s="65">
        <v>1</v>
      </c>
      <c r="H49" s="67">
        <f>VLOOKUP(C49,'Secteur Ex DG'!B:B,1,FALSE)</f>
        <v>196</v>
      </c>
    </row>
    <row r="50" spans="1:8" x14ac:dyDescent="0.25">
      <c r="A50" s="65" t="s">
        <v>201</v>
      </c>
      <c r="B50" s="65" t="s">
        <v>202</v>
      </c>
      <c r="C50" s="65">
        <v>197</v>
      </c>
      <c r="D50" s="65"/>
      <c r="E50" s="65"/>
      <c r="F50" s="65"/>
      <c r="G50" s="65">
        <v>1</v>
      </c>
      <c r="H50" s="67">
        <f>VLOOKUP(C50,'Secteur Ex DG'!B:B,1,FALSE)</f>
        <v>197</v>
      </c>
    </row>
    <row r="51" spans="1:8" x14ac:dyDescent="0.25">
      <c r="A51" s="65" t="s">
        <v>204</v>
      </c>
      <c r="B51" s="65" t="s">
        <v>205</v>
      </c>
      <c r="C51" s="65">
        <v>198</v>
      </c>
      <c r="D51" s="65"/>
      <c r="E51" s="65"/>
      <c r="F51" s="65"/>
      <c r="G51" s="65">
        <v>1</v>
      </c>
      <c r="H51" s="67">
        <f>VLOOKUP(C51,'Secteur Ex DG'!B:B,1,FALSE)</f>
        <v>198</v>
      </c>
    </row>
    <row r="52" spans="1:8" x14ac:dyDescent="0.25">
      <c r="A52" s="65" t="s">
        <v>208</v>
      </c>
      <c r="B52" s="65" t="s">
        <v>209</v>
      </c>
      <c r="C52" s="65">
        <v>199</v>
      </c>
      <c r="D52" s="65"/>
      <c r="E52" s="65"/>
      <c r="F52" s="65"/>
      <c r="G52" s="65">
        <v>1</v>
      </c>
      <c r="H52" s="67">
        <f>VLOOKUP(C52,'Secteur Ex DG'!B:B,1,FALSE)</f>
        <v>199</v>
      </c>
    </row>
    <row r="53" spans="1:8" x14ac:dyDescent="0.25">
      <c r="A53" s="65" t="s">
        <v>211</v>
      </c>
      <c r="B53" s="65" t="s">
        <v>212</v>
      </c>
      <c r="C53" s="65">
        <v>200</v>
      </c>
      <c r="D53" s="65"/>
      <c r="E53" s="65"/>
      <c r="F53" s="65"/>
      <c r="G53" s="65">
        <v>1</v>
      </c>
      <c r="H53" s="67">
        <f>VLOOKUP(C53,'Secteur Ex DG'!B:B,1,FALSE)</f>
        <v>200</v>
      </c>
    </row>
    <row r="54" spans="1:8" x14ac:dyDescent="0.25">
      <c r="A54" s="65" t="s">
        <v>214</v>
      </c>
      <c r="B54" s="65" t="s">
        <v>215</v>
      </c>
      <c r="C54" s="65">
        <v>201</v>
      </c>
      <c r="D54" s="65"/>
      <c r="E54" s="65"/>
      <c r="F54" s="65"/>
      <c r="G54" s="65">
        <v>1</v>
      </c>
      <c r="H54" s="67">
        <f>VLOOKUP(C54,'Secteur Ex DG'!B:B,1,FALSE)</f>
        <v>201</v>
      </c>
    </row>
    <row r="55" spans="1:8" x14ac:dyDescent="0.25">
      <c r="A55" s="65" t="s">
        <v>217</v>
      </c>
      <c r="B55" s="65" t="s">
        <v>218</v>
      </c>
      <c r="C55" s="65">
        <v>202</v>
      </c>
      <c r="D55" s="65"/>
      <c r="E55" s="65"/>
      <c r="F55" s="65"/>
      <c r="G55" s="65">
        <v>1</v>
      </c>
      <c r="H55" s="67">
        <f>VLOOKUP(C55,'Secteur Ex DG'!B:B,1,FALSE)</f>
        <v>202</v>
      </c>
    </row>
    <row r="56" spans="1:8" x14ac:dyDescent="0.25">
      <c r="A56" s="65" t="s">
        <v>220</v>
      </c>
      <c r="B56" s="65" t="s">
        <v>221</v>
      </c>
      <c r="C56" s="65">
        <v>203</v>
      </c>
      <c r="D56" s="65"/>
      <c r="E56" s="65"/>
      <c r="F56" s="65"/>
      <c r="G56" s="65">
        <v>1</v>
      </c>
      <c r="H56" s="67">
        <f>VLOOKUP(C56,'Secteur Ex DG'!B:B,1,FALSE)</f>
        <v>203</v>
      </c>
    </row>
    <row r="57" spans="1:8" x14ac:dyDescent="0.25">
      <c r="A57" s="65" t="s">
        <v>223</v>
      </c>
      <c r="B57" s="65" t="s">
        <v>224</v>
      </c>
      <c r="C57" s="65">
        <v>204</v>
      </c>
      <c r="D57" s="65"/>
      <c r="E57" s="65"/>
      <c r="F57" s="65"/>
      <c r="G57" s="65">
        <v>1</v>
      </c>
      <c r="H57" s="67">
        <f>VLOOKUP(C57,'Secteur Ex DG'!B:B,1,FALSE)</f>
        <v>204</v>
      </c>
    </row>
    <row r="58" spans="1:8" x14ac:dyDescent="0.25">
      <c r="A58" s="65" t="s">
        <v>226</v>
      </c>
      <c r="B58" s="65" t="s">
        <v>227</v>
      </c>
      <c r="C58" s="65">
        <v>205</v>
      </c>
      <c r="D58" s="65"/>
      <c r="E58" s="65"/>
      <c r="F58" s="65"/>
      <c r="G58" s="65">
        <v>1</v>
      </c>
      <c r="H58" s="67">
        <f>VLOOKUP(C58,'Secteur Ex DG'!B:B,1,FALSE)</f>
        <v>205</v>
      </c>
    </row>
    <row r="59" spans="1:8" x14ac:dyDescent="0.25">
      <c r="A59" s="65" t="s">
        <v>229</v>
      </c>
      <c r="B59" s="65" t="s">
        <v>230</v>
      </c>
      <c r="C59" s="65">
        <v>206</v>
      </c>
      <c r="D59" s="65"/>
      <c r="E59" s="65"/>
      <c r="F59" s="65"/>
      <c r="G59" s="65">
        <v>1</v>
      </c>
      <c r="H59" s="67">
        <f>VLOOKUP(C59,'Secteur Ex DG'!B:B,1,FALSE)</f>
        <v>206</v>
      </c>
    </row>
    <row r="60" spans="1:8" x14ac:dyDescent="0.25">
      <c r="A60" s="65" t="s">
        <v>581</v>
      </c>
      <c r="B60" s="65" t="s">
        <v>582</v>
      </c>
      <c r="C60" s="65">
        <v>333</v>
      </c>
      <c r="D60" s="65"/>
      <c r="E60" s="65"/>
      <c r="F60" s="65"/>
      <c r="G60" s="65">
        <v>1</v>
      </c>
      <c r="H60" s="67">
        <f>VLOOKUP(C60,'Secteur Ex DG'!B:B,1,FALSE)</f>
        <v>333</v>
      </c>
    </row>
    <row r="61" spans="1:8" x14ac:dyDescent="0.25">
      <c r="A61" s="65" t="s">
        <v>232</v>
      </c>
      <c r="B61" s="65" t="s">
        <v>233</v>
      </c>
      <c r="C61" s="65">
        <v>208</v>
      </c>
      <c r="D61" s="65"/>
      <c r="E61" s="65"/>
      <c r="F61" s="65"/>
      <c r="G61" s="65">
        <v>1</v>
      </c>
      <c r="H61" s="67">
        <f>VLOOKUP(C61,'Secteur Ex DG'!B:B,1,FALSE)</f>
        <v>208</v>
      </c>
    </row>
    <row r="62" spans="1:8" x14ac:dyDescent="0.25">
      <c r="A62" s="65" t="s">
        <v>235</v>
      </c>
      <c r="B62" s="65" t="s">
        <v>236</v>
      </c>
      <c r="C62" s="65">
        <v>209</v>
      </c>
      <c r="D62" s="65"/>
      <c r="E62" s="65"/>
      <c r="F62" s="65"/>
      <c r="G62" s="65">
        <v>1</v>
      </c>
      <c r="H62" s="67">
        <f>VLOOKUP(C62,'Secteur Ex DG'!B:B,1,FALSE)</f>
        <v>209</v>
      </c>
    </row>
    <row r="63" spans="1:8" x14ac:dyDescent="0.25">
      <c r="A63" s="65" t="s">
        <v>238</v>
      </c>
      <c r="B63" s="65" t="s">
        <v>239</v>
      </c>
      <c r="C63" s="65">
        <v>210</v>
      </c>
      <c r="D63" s="65"/>
      <c r="E63" s="65"/>
      <c r="F63" s="65"/>
      <c r="G63" s="65">
        <v>1</v>
      </c>
      <c r="H63" s="67">
        <f>VLOOKUP(C63,'Secteur Ex DG'!B:B,1,FALSE)</f>
        <v>210</v>
      </c>
    </row>
    <row r="64" spans="1:8" x14ac:dyDescent="0.25">
      <c r="A64" s="65" t="s">
        <v>241</v>
      </c>
      <c r="B64" s="65" t="s">
        <v>242</v>
      </c>
      <c r="C64" s="65">
        <v>211</v>
      </c>
      <c r="D64" s="65"/>
      <c r="E64" s="65"/>
      <c r="F64" s="65"/>
      <c r="G64" s="65">
        <v>1</v>
      </c>
      <c r="H64" s="67">
        <f>VLOOKUP(C64,'Secteur Ex DG'!B:B,1,FALSE)</f>
        <v>211</v>
      </c>
    </row>
    <row r="65" spans="1:8" x14ac:dyDescent="0.25">
      <c r="A65" s="65" t="s">
        <v>244</v>
      </c>
      <c r="B65" s="65" t="s">
        <v>245</v>
      </c>
      <c r="C65" s="65">
        <v>212</v>
      </c>
      <c r="D65" s="65"/>
      <c r="E65" s="65"/>
      <c r="F65" s="65"/>
      <c r="G65" s="65">
        <v>1</v>
      </c>
      <c r="H65" s="67">
        <f>VLOOKUP(C65,'Secteur Ex DG'!B:B,1,FALSE)</f>
        <v>212</v>
      </c>
    </row>
    <row r="66" spans="1:8" x14ac:dyDescent="0.25">
      <c r="A66" s="65" t="s">
        <v>247</v>
      </c>
      <c r="B66" s="65" t="s">
        <v>248</v>
      </c>
      <c r="C66" s="65">
        <v>213</v>
      </c>
      <c r="D66" s="65"/>
      <c r="E66" s="65"/>
      <c r="F66" s="65"/>
      <c r="G66" s="65">
        <v>1</v>
      </c>
      <c r="H66" s="67">
        <f>VLOOKUP(C66,'Secteur Ex DG'!B:B,1,FALSE)</f>
        <v>213</v>
      </c>
    </row>
    <row r="67" spans="1:8" x14ac:dyDescent="0.25">
      <c r="A67" s="65" t="s">
        <v>250</v>
      </c>
      <c r="B67" s="65" t="s">
        <v>251</v>
      </c>
      <c r="C67" s="65">
        <v>214</v>
      </c>
      <c r="D67" s="65"/>
      <c r="E67" s="65"/>
      <c r="F67" s="65"/>
      <c r="G67" s="65">
        <v>1</v>
      </c>
      <c r="H67" s="67">
        <f>VLOOKUP(C67,'Secteur Ex DG'!B:B,1,FALSE)</f>
        <v>214</v>
      </c>
    </row>
    <row r="68" spans="1:8" x14ac:dyDescent="0.25">
      <c r="A68" s="65" t="s">
        <v>253</v>
      </c>
      <c r="B68" s="65" t="s">
        <v>254</v>
      </c>
      <c r="C68" s="65">
        <v>215</v>
      </c>
      <c r="D68" s="65"/>
      <c r="E68" s="65"/>
      <c r="F68" s="65"/>
      <c r="G68" s="65">
        <v>1</v>
      </c>
      <c r="H68" s="67">
        <f>VLOOKUP(C68,'Secteur Ex DG'!B:B,1,FALSE)</f>
        <v>215</v>
      </c>
    </row>
    <row r="69" spans="1:8" x14ac:dyDescent="0.25">
      <c r="A69" s="65" t="s">
        <v>256</v>
      </c>
      <c r="B69" s="65" t="s">
        <v>257</v>
      </c>
      <c r="C69" s="65">
        <v>216</v>
      </c>
      <c r="D69" s="65"/>
      <c r="E69" s="65"/>
      <c r="F69" s="65"/>
      <c r="G69" s="65">
        <v>1</v>
      </c>
      <c r="H69" s="67">
        <f>VLOOKUP(C69,'Secteur Ex DG'!B:B,1,FALSE)</f>
        <v>216</v>
      </c>
    </row>
    <row r="70" spans="1:8" x14ac:dyDescent="0.25">
      <c r="A70" s="65" t="s">
        <v>259</v>
      </c>
      <c r="B70" s="65" t="s">
        <v>260</v>
      </c>
      <c r="C70" s="65">
        <v>217</v>
      </c>
      <c r="D70" s="65"/>
      <c r="E70" s="65"/>
      <c r="F70" s="65"/>
      <c r="G70" s="65">
        <v>1</v>
      </c>
      <c r="H70" s="67">
        <f>VLOOKUP(C70,'Secteur Ex DG'!B:B,1,FALSE)</f>
        <v>217</v>
      </c>
    </row>
    <row r="71" spans="1:8" x14ac:dyDescent="0.25">
      <c r="A71" s="65" t="s">
        <v>262</v>
      </c>
      <c r="B71" s="65" t="s">
        <v>263</v>
      </c>
      <c r="C71" s="65">
        <v>218</v>
      </c>
      <c r="D71" s="65"/>
      <c r="E71" s="65"/>
      <c r="F71" s="65"/>
      <c r="G71" s="65">
        <v>1</v>
      </c>
      <c r="H71" s="67">
        <f>VLOOKUP(C71,'Secteur Ex DG'!B:B,1,FALSE)</f>
        <v>218</v>
      </c>
    </row>
    <row r="72" spans="1:8" x14ac:dyDescent="0.25">
      <c r="A72" s="65" t="s">
        <v>265</v>
      </c>
      <c r="B72" s="65" t="s">
        <v>266</v>
      </c>
      <c r="C72" s="65">
        <v>219</v>
      </c>
      <c r="D72" s="65"/>
      <c r="E72" s="65"/>
      <c r="F72" s="65"/>
      <c r="G72" s="65">
        <v>1</v>
      </c>
      <c r="H72" s="67">
        <f>VLOOKUP(C72,'Secteur Ex DG'!B:B,1,FALSE)</f>
        <v>219</v>
      </c>
    </row>
    <row r="73" spans="1:8" x14ac:dyDescent="0.25">
      <c r="A73" s="65" t="s">
        <v>268</v>
      </c>
      <c r="B73" s="65" t="s">
        <v>269</v>
      </c>
      <c r="C73" s="65">
        <v>220</v>
      </c>
      <c r="D73" s="65"/>
      <c r="E73" s="65"/>
      <c r="F73" s="65"/>
      <c r="G73" s="65">
        <v>1</v>
      </c>
      <c r="H73" s="67">
        <f>VLOOKUP(C73,'Secteur Ex DG'!B:B,1,FALSE)</f>
        <v>220</v>
      </c>
    </row>
    <row r="74" spans="1:8" x14ac:dyDescent="0.25">
      <c r="A74" s="65" t="s">
        <v>271</v>
      </c>
      <c r="B74" s="65" t="s">
        <v>272</v>
      </c>
      <c r="C74" s="65">
        <v>221</v>
      </c>
      <c r="D74" s="65"/>
      <c r="E74" s="65"/>
      <c r="F74" s="65"/>
      <c r="G74" s="65">
        <v>1</v>
      </c>
      <c r="H74" s="67">
        <f>VLOOKUP(C74,'Secteur Ex DG'!B:B,1,FALSE)</f>
        <v>221</v>
      </c>
    </row>
    <row r="75" spans="1:8" x14ac:dyDescent="0.25">
      <c r="A75" s="65" t="s">
        <v>274</v>
      </c>
      <c r="B75" s="65" t="s">
        <v>275</v>
      </c>
      <c r="C75" s="65">
        <v>222</v>
      </c>
      <c r="D75" s="65"/>
      <c r="E75" s="65"/>
      <c r="F75" s="65"/>
      <c r="G75" s="65">
        <v>1</v>
      </c>
      <c r="H75" s="67">
        <f>VLOOKUP(C75,'Secteur Ex DG'!B:B,1,FALSE)</f>
        <v>222</v>
      </c>
    </row>
    <row r="76" spans="1:8" x14ac:dyDescent="0.25">
      <c r="A76" s="65" t="s">
        <v>277</v>
      </c>
      <c r="B76" s="65" t="s">
        <v>278</v>
      </c>
      <c r="C76" s="65">
        <v>223</v>
      </c>
      <c r="D76" s="65"/>
      <c r="E76" s="65"/>
      <c r="F76" s="65"/>
      <c r="G76" s="65">
        <v>1</v>
      </c>
      <c r="H76" s="67">
        <f>VLOOKUP(C76,'Secteur Ex DG'!B:B,1,FALSE)</f>
        <v>223</v>
      </c>
    </row>
    <row r="77" spans="1:8" x14ac:dyDescent="0.25">
      <c r="A77" s="65" t="s">
        <v>280</v>
      </c>
      <c r="B77" s="65" t="s">
        <v>281</v>
      </c>
      <c r="C77" s="65">
        <v>224</v>
      </c>
      <c r="D77" s="65"/>
      <c r="E77" s="65"/>
      <c r="F77" s="65"/>
      <c r="G77" s="65">
        <v>1</v>
      </c>
      <c r="H77" s="67">
        <f>VLOOKUP(C77,'Secteur Ex DG'!B:B,1,FALSE)</f>
        <v>224</v>
      </c>
    </row>
    <row r="78" spans="1:8" x14ac:dyDescent="0.25">
      <c r="A78" s="65" t="s">
        <v>283</v>
      </c>
      <c r="B78" s="65" t="s">
        <v>284</v>
      </c>
      <c r="C78" s="65">
        <v>225</v>
      </c>
      <c r="D78" s="65"/>
      <c r="E78" s="65"/>
      <c r="F78" s="65"/>
      <c r="G78" s="65">
        <v>1</v>
      </c>
      <c r="H78" s="67">
        <f>VLOOKUP(C78,'Secteur Ex DG'!B:B,1,FALSE)</f>
        <v>225</v>
      </c>
    </row>
    <row r="79" spans="1:8" x14ac:dyDescent="0.25">
      <c r="A79" s="65" t="s">
        <v>286</v>
      </c>
      <c r="B79" s="65" t="s">
        <v>287</v>
      </c>
      <c r="C79" s="65">
        <v>226</v>
      </c>
      <c r="D79" s="65"/>
      <c r="E79" s="65"/>
      <c r="F79" s="65"/>
      <c r="G79" s="65">
        <v>1</v>
      </c>
      <c r="H79" s="67">
        <f>VLOOKUP(C79,'Secteur Ex DG'!B:B,1,FALSE)</f>
        <v>226</v>
      </c>
    </row>
    <row r="80" spans="1:8" x14ac:dyDescent="0.25">
      <c r="A80" s="65" t="s">
        <v>289</v>
      </c>
      <c r="B80" s="65" t="s">
        <v>290</v>
      </c>
      <c r="C80" s="65">
        <v>227</v>
      </c>
      <c r="D80" s="65"/>
      <c r="E80" s="65"/>
      <c r="F80" s="65"/>
      <c r="G80" s="65">
        <v>1</v>
      </c>
      <c r="H80" s="67">
        <f>VLOOKUP(C80,'Secteur Ex DG'!B:B,1,FALSE)</f>
        <v>227</v>
      </c>
    </row>
    <row r="81" spans="1:8" x14ac:dyDescent="0.25">
      <c r="A81" s="65" t="s">
        <v>292</v>
      </c>
      <c r="B81" s="65" t="s">
        <v>293</v>
      </c>
      <c r="C81" s="65">
        <v>228</v>
      </c>
      <c r="D81" s="65"/>
      <c r="E81" s="65"/>
      <c r="F81" s="65"/>
      <c r="G81" s="65">
        <v>1</v>
      </c>
      <c r="H81" s="67">
        <f>VLOOKUP(C81,'Secteur Ex DG'!B:B,1,FALSE)</f>
        <v>228</v>
      </c>
    </row>
    <row r="82" spans="1:8" x14ac:dyDescent="0.25">
      <c r="A82" s="65" t="s">
        <v>295</v>
      </c>
      <c r="B82" s="65" t="s">
        <v>296</v>
      </c>
      <c r="C82" s="65">
        <v>229</v>
      </c>
      <c r="D82" s="65"/>
      <c r="E82" s="65"/>
      <c r="F82" s="65"/>
      <c r="G82" s="65">
        <v>1</v>
      </c>
      <c r="H82" s="67">
        <f>VLOOKUP(C82,'Secteur Ex DG'!B:B,1,FALSE)</f>
        <v>229</v>
      </c>
    </row>
    <row r="83" spans="1:8" x14ac:dyDescent="0.25">
      <c r="A83" s="65" t="s">
        <v>299</v>
      </c>
      <c r="B83" s="65" t="s">
        <v>300</v>
      </c>
      <c r="C83" s="65">
        <v>230</v>
      </c>
      <c r="D83" s="65"/>
      <c r="E83" s="65"/>
      <c r="F83" s="65"/>
      <c r="G83" s="65">
        <v>1</v>
      </c>
      <c r="H83" s="67">
        <f>VLOOKUP(C83,'Secteur Ex DG'!B:B,1,FALSE)</f>
        <v>230</v>
      </c>
    </row>
    <row r="84" spans="1:8" x14ac:dyDescent="0.25">
      <c r="A84" s="65" t="s">
        <v>302</v>
      </c>
      <c r="B84" s="65" t="s">
        <v>303</v>
      </c>
      <c r="C84" s="65">
        <v>231</v>
      </c>
      <c r="D84" s="65"/>
      <c r="E84" s="65"/>
      <c r="F84" s="65"/>
      <c r="G84" s="65">
        <v>1</v>
      </c>
      <c r="H84" s="67">
        <f>VLOOKUP(C84,'Secteur Ex DG'!B:B,1,FALSE)</f>
        <v>231</v>
      </c>
    </row>
    <row r="85" spans="1:8" x14ac:dyDescent="0.25">
      <c r="A85" s="65" t="s">
        <v>305</v>
      </c>
      <c r="B85" s="65" t="s">
        <v>306</v>
      </c>
      <c r="C85" s="65">
        <v>232</v>
      </c>
      <c r="D85" s="65"/>
      <c r="E85" s="65"/>
      <c r="F85" s="65"/>
      <c r="G85" s="65">
        <v>1</v>
      </c>
      <c r="H85" s="67">
        <f>VLOOKUP(C85,'Secteur Ex DG'!B:B,1,FALSE)</f>
        <v>232</v>
      </c>
    </row>
    <row r="86" spans="1:8" x14ac:dyDescent="0.25">
      <c r="A86" s="65" t="s">
        <v>308</v>
      </c>
      <c r="B86" s="65" t="s">
        <v>309</v>
      </c>
      <c r="C86" s="65">
        <v>233</v>
      </c>
      <c r="D86" s="65"/>
      <c r="E86" s="65"/>
      <c r="F86" s="65"/>
      <c r="G86" s="65">
        <v>1</v>
      </c>
      <c r="H86" s="67">
        <f>VLOOKUP(C86,'Secteur Ex DG'!B:B,1,FALSE)</f>
        <v>233</v>
      </c>
    </row>
    <row r="87" spans="1:8" x14ac:dyDescent="0.25">
      <c r="A87" s="65" t="s">
        <v>311</v>
      </c>
      <c r="B87" s="65" t="s">
        <v>312</v>
      </c>
      <c r="C87" s="65">
        <v>234</v>
      </c>
      <c r="D87" s="65"/>
      <c r="E87" s="65"/>
      <c r="F87" s="65"/>
      <c r="G87" s="65">
        <v>1</v>
      </c>
      <c r="H87" s="67">
        <f>VLOOKUP(C87,'Secteur Ex DG'!B:B,1,FALSE)</f>
        <v>234</v>
      </c>
    </row>
    <row r="88" spans="1:8" x14ac:dyDescent="0.25">
      <c r="A88" s="65" t="s">
        <v>314</v>
      </c>
      <c r="B88" s="65" t="s">
        <v>315</v>
      </c>
      <c r="C88" s="65">
        <v>235</v>
      </c>
      <c r="D88" s="65"/>
      <c r="E88" s="65"/>
      <c r="F88" s="65"/>
      <c r="G88" s="65">
        <v>1</v>
      </c>
      <c r="H88" s="67">
        <f>VLOOKUP(C88,'Secteur Ex DG'!B:B,1,FALSE)</f>
        <v>235</v>
      </c>
    </row>
    <row r="89" spans="1:8" x14ac:dyDescent="0.25">
      <c r="A89" s="65" t="s">
        <v>317</v>
      </c>
      <c r="B89" s="65" t="s">
        <v>318</v>
      </c>
      <c r="C89" s="65">
        <v>236</v>
      </c>
      <c r="D89" s="65"/>
      <c r="E89" s="65"/>
      <c r="F89" s="65"/>
      <c r="G89" s="65">
        <v>1</v>
      </c>
      <c r="H89" s="67">
        <f>VLOOKUP(C89,'Secteur Ex DG'!B:B,1,FALSE)</f>
        <v>236</v>
      </c>
    </row>
    <row r="90" spans="1:8" x14ac:dyDescent="0.25">
      <c r="A90" s="65" t="s">
        <v>320</v>
      </c>
      <c r="B90" s="65" t="s">
        <v>321</v>
      </c>
      <c r="C90" s="65">
        <v>237</v>
      </c>
      <c r="D90" s="65"/>
      <c r="E90" s="65"/>
      <c r="F90" s="65"/>
      <c r="G90" s="65">
        <v>1</v>
      </c>
      <c r="H90" s="67">
        <f>VLOOKUP(C90,'Secteur Ex DG'!B:B,1,FALSE)</f>
        <v>237</v>
      </c>
    </row>
    <row r="91" spans="1:8" x14ac:dyDescent="0.25">
      <c r="A91" s="65" t="s">
        <v>323</v>
      </c>
      <c r="B91" s="65" t="s">
        <v>324</v>
      </c>
      <c r="C91" s="65">
        <v>238</v>
      </c>
      <c r="D91" s="65"/>
      <c r="E91" s="65"/>
      <c r="F91" s="65"/>
      <c r="G91" s="65">
        <v>1</v>
      </c>
      <c r="H91" s="67">
        <f>VLOOKUP(C91,'Secteur Ex DG'!B:B,1,FALSE)</f>
        <v>238</v>
      </c>
    </row>
    <row r="92" spans="1:8" x14ac:dyDescent="0.25">
      <c r="A92" s="65" t="s">
        <v>326</v>
      </c>
      <c r="B92" s="65" t="s">
        <v>327</v>
      </c>
      <c r="C92" s="65">
        <v>239</v>
      </c>
      <c r="D92" s="65"/>
      <c r="E92" s="65"/>
      <c r="F92" s="65"/>
      <c r="G92" s="65">
        <v>1</v>
      </c>
      <c r="H92" s="67">
        <f>VLOOKUP(C92,'Secteur Ex DG'!B:B,1,FALSE)</f>
        <v>239</v>
      </c>
    </row>
    <row r="93" spans="1:8" x14ac:dyDescent="0.25">
      <c r="A93" s="65" t="s">
        <v>329</v>
      </c>
      <c r="B93" s="65" t="s">
        <v>330</v>
      </c>
      <c r="C93" s="65">
        <v>240</v>
      </c>
      <c r="D93" s="65"/>
      <c r="E93" s="65"/>
      <c r="F93" s="65"/>
      <c r="G93" s="65">
        <v>1</v>
      </c>
      <c r="H93" s="67">
        <f>VLOOKUP(C93,'Secteur Ex DG'!B:B,1,FALSE)</f>
        <v>240</v>
      </c>
    </row>
    <row r="94" spans="1:8" x14ac:dyDescent="0.25">
      <c r="A94" s="65" t="s">
        <v>332</v>
      </c>
      <c r="B94" s="65" t="s">
        <v>333</v>
      </c>
      <c r="C94" s="65">
        <v>241</v>
      </c>
      <c r="D94" s="65"/>
      <c r="E94" s="65"/>
      <c r="F94" s="65"/>
      <c r="G94" s="65">
        <v>1</v>
      </c>
      <c r="H94" s="67">
        <f>VLOOKUP(C94,'Secteur Ex DG'!B:B,1,FALSE)</f>
        <v>241</v>
      </c>
    </row>
    <row r="95" spans="1:8" x14ac:dyDescent="0.25">
      <c r="A95" s="65" t="s">
        <v>335</v>
      </c>
      <c r="B95" s="65" t="s">
        <v>336</v>
      </c>
      <c r="C95" s="65">
        <v>242</v>
      </c>
      <c r="D95" s="65"/>
      <c r="E95" s="65"/>
      <c r="F95" s="65"/>
      <c r="G95" s="65">
        <v>1</v>
      </c>
      <c r="H95" s="67">
        <f>VLOOKUP(C95,'Secteur Ex DG'!B:B,1,FALSE)</f>
        <v>242</v>
      </c>
    </row>
    <row r="96" spans="1:8" x14ac:dyDescent="0.25">
      <c r="A96" s="65" t="s">
        <v>338</v>
      </c>
      <c r="B96" s="65" t="s">
        <v>339</v>
      </c>
      <c r="C96" s="65">
        <v>243</v>
      </c>
      <c r="D96" s="65"/>
      <c r="E96" s="65"/>
      <c r="F96" s="65"/>
      <c r="G96" s="65">
        <v>1</v>
      </c>
      <c r="H96" s="67">
        <f>VLOOKUP(C96,'Secteur Ex DG'!B:B,1,FALSE)</f>
        <v>243</v>
      </c>
    </row>
    <row r="97" spans="1:12" x14ac:dyDescent="0.25">
      <c r="A97" s="65" t="s">
        <v>341</v>
      </c>
      <c r="B97" s="65" t="s">
        <v>342</v>
      </c>
      <c r="C97" s="65">
        <v>244</v>
      </c>
      <c r="D97" s="65"/>
      <c r="E97" s="65"/>
      <c r="F97" s="65"/>
      <c r="G97" s="65">
        <v>1</v>
      </c>
      <c r="H97" s="67">
        <f>VLOOKUP(C97,'Secteur Ex DG'!B:B,1,FALSE)</f>
        <v>244</v>
      </c>
    </row>
    <row r="98" spans="1:12" x14ac:dyDescent="0.25">
      <c r="A98" s="65" t="s">
        <v>344</v>
      </c>
      <c r="B98" s="65" t="s">
        <v>345</v>
      </c>
      <c r="C98" s="65">
        <v>245</v>
      </c>
      <c r="D98" s="65"/>
      <c r="E98" s="65"/>
      <c r="F98" s="65"/>
      <c r="G98" s="65">
        <v>1</v>
      </c>
      <c r="H98" s="67">
        <f>VLOOKUP(C98,'Secteur Ex DG'!B:B,1,FALSE)</f>
        <v>245</v>
      </c>
    </row>
    <row r="99" spans="1:12" x14ac:dyDescent="0.25">
      <c r="A99" s="65" t="s">
        <v>347</v>
      </c>
      <c r="B99" s="65" t="s">
        <v>348</v>
      </c>
      <c r="C99" s="65">
        <v>246</v>
      </c>
      <c r="D99" s="65"/>
      <c r="E99" s="65"/>
      <c r="F99" s="65"/>
      <c r="G99" s="65">
        <v>1</v>
      </c>
      <c r="H99" s="67">
        <f>VLOOKUP(C99,'Secteur Ex DG'!B:B,1,FALSE)</f>
        <v>246</v>
      </c>
    </row>
    <row r="100" spans="1:12" x14ac:dyDescent="0.25">
      <c r="A100" s="65" t="s">
        <v>350</v>
      </c>
      <c r="B100" s="65" t="s">
        <v>351</v>
      </c>
      <c r="C100" s="65">
        <v>247</v>
      </c>
      <c r="D100" s="65"/>
      <c r="E100" s="65"/>
      <c r="F100" s="65"/>
      <c r="G100" s="65">
        <v>1</v>
      </c>
      <c r="H100" s="67">
        <f>VLOOKUP(C100,'Secteur Ex DG'!B:B,1,FALSE)</f>
        <v>247</v>
      </c>
    </row>
    <row r="101" spans="1:12" x14ac:dyDescent="0.25">
      <c r="A101" s="65" t="s">
        <v>353</v>
      </c>
      <c r="B101" s="65" t="s">
        <v>354</v>
      </c>
      <c r="C101" s="65">
        <v>248</v>
      </c>
      <c r="D101" s="65"/>
      <c r="E101" s="65"/>
      <c r="F101" s="65"/>
      <c r="G101" s="65">
        <v>1</v>
      </c>
      <c r="H101" s="67">
        <f>VLOOKUP(C101,'Secteur Ex DG'!B:B,1,FALSE)</f>
        <v>248</v>
      </c>
    </row>
    <row r="102" spans="1:12" x14ac:dyDescent="0.25">
      <c r="A102" s="65" t="s">
        <v>356</v>
      </c>
      <c r="B102" s="65" t="s">
        <v>357</v>
      </c>
      <c r="C102" s="65">
        <v>249</v>
      </c>
      <c r="D102" s="65"/>
      <c r="E102" s="65"/>
      <c r="F102" s="65"/>
      <c r="G102" s="65">
        <v>1</v>
      </c>
      <c r="H102" s="67">
        <f>VLOOKUP(C102,'Secteur Ex DG'!B:B,1,FALSE)</f>
        <v>249</v>
      </c>
    </row>
    <row r="103" spans="1:12" x14ac:dyDescent="0.25">
      <c r="A103" s="65" t="s">
        <v>359</v>
      </c>
      <c r="B103" s="65" t="s">
        <v>360</v>
      </c>
      <c r="C103" s="65">
        <v>250</v>
      </c>
      <c r="D103" s="65"/>
      <c r="E103" s="65"/>
      <c r="F103" s="65"/>
      <c r="G103" s="65">
        <v>1</v>
      </c>
      <c r="H103" s="67">
        <f>VLOOKUP(C103,'Secteur Ex DG'!B:B,1,FALSE)</f>
        <v>250</v>
      </c>
    </row>
    <row r="104" spans="1:12" x14ac:dyDescent="0.25">
      <c r="A104" s="65" t="s">
        <v>584</v>
      </c>
      <c r="B104" s="65" t="s">
        <v>585</v>
      </c>
      <c r="C104" s="65">
        <v>334</v>
      </c>
      <c r="D104" s="65"/>
      <c r="E104" s="65"/>
      <c r="F104" s="65"/>
      <c r="G104" s="65">
        <v>1</v>
      </c>
      <c r="H104" s="67">
        <f>VLOOKUP(C104,'Secteur Ex DG'!B:B,1,FALSE)</f>
        <v>334</v>
      </c>
    </row>
    <row r="105" spans="1:12" x14ac:dyDescent="0.25">
      <c r="A105" s="65" t="s">
        <v>362</v>
      </c>
      <c r="B105" s="65" t="s">
        <v>363</v>
      </c>
      <c r="C105" s="65">
        <v>251</v>
      </c>
      <c r="D105" s="65"/>
      <c r="E105" s="65"/>
      <c r="F105" s="65"/>
      <c r="G105" s="65">
        <v>1</v>
      </c>
      <c r="H105" s="67">
        <f>VLOOKUP(C105,'Secteur Ex DG'!B:B,1,FALSE)</f>
        <v>251</v>
      </c>
    </row>
    <row r="106" spans="1:12" x14ac:dyDescent="0.25">
      <c r="A106" s="65" t="s">
        <v>365</v>
      </c>
      <c r="B106" s="65" t="s">
        <v>366</v>
      </c>
      <c r="C106" s="65">
        <v>252</v>
      </c>
      <c r="D106" s="65"/>
      <c r="E106" s="65"/>
      <c r="F106" s="65"/>
      <c r="G106" s="65">
        <v>1</v>
      </c>
      <c r="H106" s="67">
        <f>VLOOKUP(C106,'Secteur Ex DG'!B:B,1,FALSE)</f>
        <v>252</v>
      </c>
    </row>
    <row r="107" spans="1:12" x14ac:dyDescent="0.25">
      <c r="A107" s="65" t="s">
        <v>368</v>
      </c>
      <c r="B107" s="65" t="s">
        <v>369</v>
      </c>
      <c r="C107" s="65">
        <v>253</v>
      </c>
      <c r="D107" s="65"/>
      <c r="E107" s="65"/>
      <c r="F107" s="65"/>
      <c r="G107" s="65">
        <v>1</v>
      </c>
      <c r="H107" s="67">
        <f>VLOOKUP(C107,'Secteur Ex DG'!B:B,1,FALSE)</f>
        <v>253</v>
      </c>
    </row>
    <row r="108" spans="1:12" x14ac:dyDescent="0.25">
      <c r="A108" s="9" t="s">
        <v>371</v>
      </c>
      <c r="B108" s="9" t="s">
        <v>372</v>
      </c>
      <c r="C108" s="9">
        <v>254</v>
      </c>
      <c r="G108" s="65">
        <v>1</v>
      </c>
      <c r="H108" s="67">
        <f>VLOOKUP(C108,'Secteur Ex DG'!B:B,1,FALSE)</f>
        <v>254</v>
      </c>
      <c r="L108" t="s">
        <v>6507</v>
      </c>
    </row>
    <row r="109" spans="1:12" x14ac:dyDescent="0.25">
      <c r="A109" s="65" t="s">
        <v>587</v>
      </c>
      <c r="B109" s="65" t="s">
        <v>588</v>
      </c>
      <c r="C109" s="65">
        <v>335</v>
      </c>
      <c r="D109" s="65"/>
      <c r="E109" s="65"/>
      <c r="F109" s="65"/>
      <c r="G109" s="65">
        <v>1</v>
      </c>
      <c r="H109" s="67">
        <f>VLOOKUP(C109,'Secteur Ex DG'!B:B,1,FALSE)</f>
        <v>335</v>
      </c>
    </row>
    <row r="110" spans="1:12" x14ac:dyDescent="0.25">
      <c r="A110" s="65" t="s">
        <v>374</v>
      </c>
      <c r="B110" s="65" t="s">
        <v>375</v>
      </c>
      <c r="C110" s="65">
        <v>255</v>
      </c>
      <c r="D110" s="65"/>
      <c r="E110" s="65"/>
      <c r="F110" s="65"/>
      <c r="G110" s="65">
        <v>1</v>
      </c>
      <c r="H110" s="67">
        <f>VLOOKUP(C110,'Secteur Ex DG'!B:B,1,FALSE)</f>
        <v>255</v>
      </c>
    </row>
    <row r="111" spans="1:12" x14ac:dyDescent="0.25">
      <c r="A111" s="65" t="s">
        <v>377</v>
      </c>
      <c r="B111" s="65" t="s">
        <v>378</v>
      </c>
      <c r="C111" s="65">
        <v>256</v>
      </c>
      <c r="D111" s="65"/>
      <c r="E111" s="65"/>
      <c r="F111" s="65"/>
      <c r="G111" s="65">
        <v>1</v>
      </c>
      <c r="H111" s="67">
        <f>VLOOKUP(C111,'Secteur Ex DG'!B:B,1,FALSE)</f>
        <v>256</v>
      </c>
    </row>
    <row r="112" spans="1:12" x14ac:dyDescent="0.25">
      <c r="A112" s="65" t="s">
        <v>380</v>
      </c>
      <c r="B112" s="65" t="s">
        <v>381</v>
      </c>
      <c r="C112" s="65">
        <v>257</v>
      </c>
      <c r="D112" s="65"/>
      <c r="E112" s="65"/>
      <c r="F112" s="65"/>
      <c r="G112" s="65">
        <v>1</v>
      </c>
      <c r="H112" s="67">
        <f>VLOOKUP(C112,'Secteur Ex DG'!B:B,1,FALSE)</f>
        <v>257</v>
      </c>
    </row>
    <row r="113" spans="1:8" x14ac:dyDescent="0.25">
      <c r="A113" s="65" t="s">
        <v>383</v>
      </c>
      <c r="B113" s="65" t="s">
        <v>384</v>
      </c>
      <c r="C113" s="65">
        <v>258</v>
      </c>
      <c r="D113" s="65"/>
      <c r="E113" s="65"/>
      <c r="F113" s="65"/>
      <c r="G113" s="65">
        <v>1</v>
      </c>
      <c r="H113" s="67">
        <f>VLOOKUP(C113,'Secteur Ex DG'!B:B,1,FALSE)</f>
        <v>258</v>
      </c>
    </row>
    <row r="114" spans="1:8" x14ac:dyDescent="0.25">
      <c r="A114" s="65" t="s">
        <v>386</v>
      </c>
      <c r="B114" s="65" t="s">
        <v>387</v>
      </c>
      <c r="C114" s="65">
        <v>259</v>
      </c>
      <c r="D114" s="65"/>
      <c r="E114" s="65"/>
      <c r="F114" s="65"/>
      <c r="G114" s="65">
        <v>1</v>
      </c>
      <c r="H114" s="67">
        <f>VLOOKUP(C114,'Secteur Ex DG'!B:B,1,FALSE)</f>
        <v>259</v>
      </c>
    </row>
    <row r="115" spans="1:8" x14ac:dyDescent="0.25">
      <c r="A115" s="65" t="s">
        <v>389</v>
      </c>
      <c r="B115" s="65" t="s">
        <v>390</v>
      </c>
      <c r="C115" s="65">
        <v>260</v>
      </c>
      <c r="D115" s="65"/>
      <c r="E115" s="65"/>
      <c r="F115" s="65"/>
      <c r="G115" s="65">
        <v>1</v>
      </c>
      <c r="H115" s="67">
        <f>VLOOKUP(C115,'Secteur Ex DG'!B:B,1,FALSE)</f>
        <v>260</v>
      </c>
    </row>
    <row r="116" spans="1:8" x14ac:dyDescent="0.25">
      <c r="A116" s="65" t="s">
        <v>392</v>
      </c>
      <c r="B116" s="65" t="s">
        <v>393</v>
      </c>
      <c r="C116" s="65">
        <v>261</v>
      </c>
      <c r="D116" s="65"/>
      <c r="E116" s="65"/>
      <c r="F116" s="65"/>
      <c r="G116" s="65">
        <v>1</v>
      </c>
      <c r="H116" s="67">
        <f>VLOOKUP(C116,'Secteur Ex DG'!B:B,1,FALSE)</f>
        <v>261</v>
      </c>
    </row>
    <row r="117" spans="1:8" x14ac:dyDescent="0.25">
      <c r="A117" s="65" t="s">
        <v>395</v>
      </c>
      <c r="B117" s="65" t="s">
        <v>396</v>
      </c>
      <c r="C117" s="65">
        <v>262</v>
      </c>
      <c r="D117" s="65"/>
      <c r="E117" s="65"/>
      <c r="F117" s="65"/>
      <c r="G117" s="65">
        <v>1</v>
      </c>
      <c r="H117" s="67">
        <f>VLOOKUP(C117,'Secteur Ex DG'!B:B,1,FALSE)</f>
        <v>262</v>
      </c>
    </row>
    <row r="118" spans="1:8" x14ac:dyDescent="0.25">
      <c r="A118" s="65" t="s">
        <v>398</v>
      </c>
      <c r="B118" s="65" t="s">
        <v>399</v>
      </c>
      <c r="C118" s="65">
        <v>263</v>
      </c>
      <c r="D118" s="65"/>
      <c r="E118" s="65"/>
      <c r="F118" s="65"/>
      <c r="G118" s="65">
        <v>1</v>
      </c>
      <c r="H118" s="67">
        <f>VLOOKUP(C118,'Secteur Ex DG'!B:B,1,FALSE)</f>
        <v>263</v>
      </c>
    </row>
    <row r="119" spans="1:8" x14ac:dyDescent="0.25">
      <c r="A119" s="65" t="s">
        <v>590</v>
      </c>
      <c r="B119" s="65" t="s">
        <v>591</v>
      </c>
      <c r="C119" s="65">
        <v>336</v>
      </c>
      <c r="D119" s="65"/>
      <c r="E119" s="65"/>
      <c r="F119" s="65"/>
      <c r="G119" s="65">
        <v>1</v>
      </c>
      <c r="H119" s="67">
        <f>VLOOKUP(C119,'Secteur Ex DG'!B:B,1,FALSE)</f>
        <v>336</v>
      </c>
    </row>
    <row r="120" spans="1:8" x14ac:dyDescent="0.25">
      <c r="A120" s="65" t="s">
        <v>401</v>
      </c>
      <c r="B120" s="65" t="s">
        <v>402</v>
      </c>
      <c r="C120" s="65">
        <v>264</v>
      </c>
      <c r="D120" s="65"/>
      <c r="E120" s="65"/>
      <c r="F120" s="65"/>
      <c r="G120" s="65">
        <v>1</v>
      </c>
      <c r="H120" s="67">
        <f>VLOOKUP(C120,'Secteur Ex DG'!B:B,1,FALSE)</f>
        <v>264</v>
      </c>
    </row>
    <row r="121" spans="1:8" x14ac:dyDescent="0.25">
      <c r="A121" s="65" t="s">
        <v>404</v>
      </c>
      <c r="B121" s="65" t="s">
        <v>405</v>
      </c>
      <c r="C121" s="65">
        <v>265</v>
      </c>
      <c r="D121" s="65"/>
      <c r="E121" s="65"/>
      <c r="F121" s="65"/>
      <c r="G121" s="65">
        <v>1</v>
      </c>
      <c r="H121" s="67">
        <f>VLOOKUP(C121,'Secteur Ex DG'!B:B,1,FALSE)</f>
        <v>265</v>
      </c>
    </row>
    <row r="122" spans="1:8" x14ac:dyDescent="0.25">
      <c r="A122" s="65" t="s">
        <v>407</v>
      </c>
      <c r="B122" s="65" t="s">
        <v>408</v>
      </c>
      <c r="C122" s="65">
        <v>266</v>
      </c>
      <c r="D122" s="65"/>
      <c r="E122" s="65"/>
      <c r="F122" s="65"/>
      <c r="G122" s="65">
        <v>1</v>
      </c>
      <c r="H122" s="67">
        <f>VLOOKUP(C122,'Secteur Ex DG'!B:B,1,FALSE)</f>
        <v>266</v>
      </c>
    </row>
    <row r="123" spans="1:8" x14ac:dyDescent="0.25">
      <c r="A123" s="65" t="s">
        <v>410</v>
      </c>
      <c r="B123" s="65" t="s">
        <v>411</v>
      </c>
      <c r="C123" s="65">
        <v>267</v>
      </c>
      <c r="D123" s="65"/>
      <c r="E123" s="65"/>
      <c r="F123" s="65"/>
      <c r="G123" s="65">
        <v>1</v>
      </c>
      <c r="H123" s="67">
        <f>VLOOKUP(C123,'Secteur Ex DG'!B:B,1,FALSE)</f>
        <v>267</v>
      </c>
    </row>
    <row r="124" spans="1:8" x14ac:dyDescent="0.25">
      <c r="A124" s="65" t="s">
        <v>413</v>
      </c>
      <c r="B124" s="65" t="s">
        <v>414</v>
      </c>
      <c r="C124" s="65">
        <v>268</v>
      </c>
      <c r="D124" s="65"/>
      <c r="E124" s="65"/>
      <c r="F124" s="65"/>
      <c r="G124" s="65">
        <v>1</v>
      </c>
      <c r="H124" s="67">
        <f>VLOOKUP(C124,'Secteur Ex DG'!B:B,1,FALSE)</f>
        <v>268</v>
      </c>
    </row>
    <row r="125" spans="1:8" x14ac:dyDescent="0.25">
      <c r="A125" s="65" t="s">
        <v>416</v>
      </c>
      <c r="B125" s="65" t="s">
        <v>417</v>
      </c>
      <c r="C125" s="65">
        <v>269</v>
      </c>
      <c r="D125" s="65"/>
      <c r="E125" s="65"/>
      <c r="F125" s="65"/>
      <c r="G125" s="65">
        <v>1</v>
      </c>
      <c r="H125" s="67">
        <f>VLOOKUP(C125,'Secteur Ex DG'!B:B,1,FALSE)</f>
        <v>269</v>
      </c>
    </row>
    <row r="126" spans="1:8" x14ac:dyDescent="0.25">
      <c r="A126" s="65" t="s">
        <v>419</v>
      </c>
      <c r="B126" s="65" t="s">
        <v>420</v>
      </c>
      <c r="C126" s="65">
        <v>270</v>
      </c>
      <c r="D126" s="65"/>
      <c r="E126" s="65"/>
      <c r="F126" s="65"/>
      <c r="G126" s="65">
        <v>1</v>
      </c>
      <c r="H126" s="67">
        <f>VLOOKUP(C126,'Secteur Ex DG'!B:B,1,FALSE)</f>
        <v>270</v>
      </c>
    </row>
    <row r="127" spans="1:8" x14ac:dyDescent="0.25">
      <c r="A127" s="65" t="s">
        <v>422</v>
      </c>
      <c r="B127" s="65" t="s">
        <v>423</v>
      </c>
      <c r="C127" s="65">
        <v>271</v>
      </c>
      <c r="D127" s="65"/>
      <c r="E127" s="65"/>
      <c r="F127" s="65"/>
      <c r="G127" s="65">
        <v>1</v>
      </c>
      <c r="H127" s="67">
        <f>VLOOKUP(C127,'Secteur Ex DG'!B:B,1,FALSE)</f>
        <v>271</v>
      </c>
    </row>
    <row r="128" spans="1:8" x14ac:dyDescent="0.25">
      <c r="A128" s="65" t="s">
        <v>425</v>
      </c>
      <c r="B128" s="65" t="s">
        <v>426</v>
      </c>
      <c r="C128" s="65">
        <v>272</v>
      </c>
      <c r="D128" s="65"/>
      <c r="E128" s="65"/>
      <c r="F128" s="65"/>
      <c r="G128" s="65">
        <v>1</v>
      </c>
      <c r="H128" s="67">
        <f>VLOOKUP(C128,'Secteur Ex DG'!B:B,1,FALSE)</f>
        <v>272</v>
      </c>
    </row>
    <row r="129" spans="1:8" x14ac:dyDescent="0.25">
      <c r="A129" s="65" t="s">
        <v>428</v>
      </c>
      <c r="B129" s="65" t="s">
        <v>429</v>
      </c>
      <c r="C129" s="65">
        <v>273</v>
      </c>
      <c r="D129" s="65"/>
      <c r="E129" s="65"/>
      <c r="F129" s="65"/>
      <c r="G129" s="65">
        <v>1</v>
      </c>
      <c r="H129" s="67">
        <f>VLOOKUP(C129,'Secteur Ex DG'!B:B,1,FALSE)</f>
        <v>273</v>
      </c>
    </row>
    <row r="130" spans="1:8" x14ac:dyDescent="0.25">
      <c r="A130" s="65" t="s">
        <v>431</v>
      </c>
      <c r="B130" s="65" t="s">
        <v>432</v>
      </c>
      <c r="C130" s="65">
        <v>274</v>
      </c>
      <c r="D130" s="65"/>
      <c r="E130" s="65"/>
      <c r="F130" s="65"/>
      <c r="G130" s="65">
        <v>1</v>
      </c>
      <c r="H130" s="67">
        <f>VLOOKUP(C130,'Secteur Ex DG'!B:B,1,FALSE)</f>
        <v>274</v>
      </c>
    </row>
    <row r="131" spans="1:8" x14ac:dyDescent="0.25">
      <c r="A131" s="65" t="s">
        <v>434</v>
      </c>
      <c r="B131" s="65" t="s">
        <v>435</v>
      </c>
      <c r="C131" s="65">
        <v>275</v>
      </c>
      <c r="D131" s="65"/>
      <c r="E131" s="65"/>
      <c r="F131" s="65"/>
      <c r="G131" s="65">
        <v>1</v>
      </c>
      <c r="H131" s="67">
        <f>VLOOKUP(C131,'Secteur Ex DG'!B:B,1,FALSE)</f>
        <v>275</v>
      </c>
    </row>
    <row r="132" spans="1:8" x14ac:dyDescent="0.25">
      <c r="A132" s="65" t="s">
        <v>593</v>
      </c>
      <c r="B132" s="65" t="s">
        <v>594</v>
      </c>
      <c r="C132" s="65">
        <v>337</v>
      </c>
      <c r="D132" s="65"/>
      <c r="E132" s="65"/>
      <c r="F132" s="65"/>
      <c r="G132" s="65">
        <v>1</v>
      </c>
      <c r="H132" s="67">
        <f>VLOOKUP(C132,'Secteur Ex DG'!B:B,1,FALSE)</f>
        <v>337</v>
      </c>
    </row>
    <row r="133" spans="1:8" x14ac:dyDescent="0.25">
      <c r="A133" s="65" t="s">
        <v>437</v>
      </c>
      <c r="B133" s="65" t="s">
        <v>438</v>
      </c>
      <c r="C133" s="65">
        <v>276</v>
      </c>
      <c r="D133" s="65"/>
      <c r="E133" s="65"/>
      <c r="F133" s="65"/>
      <c r="G133" s="65">
        <v>1</v>
      </c>
      <c r="H133" s="67">
        <f>VLOOKUP(C133,'Secteur Ex DG'!B:B,1,FALSE)</f>
        <v>276</v>
      </c>
    </row>
    <row r="134" spans="1:8" x14ac:dyDescent="0.25">
      <c r="A134" s="65" t="s">
        <v>440</v>
      </c>
      <c r="B134" s="65" t="s">
        <v>441</v>
      </c>
      <c r="C134" s="65">
        <v>277</v>
      </c>
      <c r="D134" s="65"/>
      <c r="E134" s="65"/>
      <c r="F134" s="65"/>
      <c r="G134" s="65">
        <v>1</v>
      </c>
      <c r="H134" s="67">
        <f>VLOOKUP(C134,'Secteur Ex DG'!B:B,1,FALSE)</f>
        <v>277</v>
      </c>
    </row>
    <row r="135" spans="1:8" x14ac:dyDescent="0.25">
      <c r="A135" s="65" t="s">
        <v>443</v>
      </c>
      <c r="B135" s="65" t="s">
        <v>444</v>
      </c>
      <c r="C135" s="65">
        <v>278</v>
      </c>
      <c r="D135" s="65"/>
      <c r="E135" s="65"/>
      <c r="F135" s="65"/>
      <c r="G135" s="65">
        <v>1</v>
      </c>
      <c r="H135" s="67">
        <f>VLOOKUP(C135,'Secteur Ex DG'!B:B,1,FALSE)</f>
        <v>278</v>
      </c>
    </row>
    <row r="136" spans="1:8" x14ac:dyDescent="0.25">
      <c r="A136" s="66" t="s">
        <v>446</v>
      </c>
      <c r="B136" s="67" t="s">
        <v>447</v>
      </c>
      <c r="C136" s="67">
        <v>279</v>
      </c>
      <c r="G136" s="68">
        <v>1</v>
      </c>
      <c r="H136" s="67">
        <f>VLOOKUP(C136,'Secteur Ex DG'!B:B,1,FALSE)</f>
        <v>279</v>
      </c>
    </row>
    <row r="137" spans="1:8" x14ac:dyDescent="0.25">
      <c r="A137" s="65" t="s">
        <v>449</v>
      </c>
      <c r="B137" s="65" t="s">
        <v>450</v>
      </c>
      <c r="C137" s="65">
        <v>280</v>
      </c>
      <c r="D137" s="65"/>
      <c r="E137" s="65"/>
      <c r="F137" s="65"/>
      <c r="G137" s="65">
        <v>1</v>
      </c>
      <c r="H137" s="67">
        <f>VLOOKUP(C137,'Secteur Ex DG'!B:B,1,FALSE)</f>
        <v>280</v>
      </c>
    </row>
    <row r="138" spans="1:8" x14ac:dyDescent="0.25">
      <c r="A138" s="65" t="s">
        <v>452</v>
      </c>
      <c r="B138" s="65" t="s">
        <v>453</v>
      </c>
      <c r="C138" s="65">
        <v>281</v>
      </c>
      <c r="D138" s="65"/>
      <c r="E138" s="65"/>
      <c r="F138" s="65"/>
      <c r="G138" s="65">
        <v>1</v>
      </c>
      <c r="H138" s="67">
        <f>VLOOKUP(C138,'Secteur Ex DG'!B:B,1,FALSE)</f>
        <v>281</v>
      </c>
    </row>
    <row r="139" spans="1:8" x14ac:dyDescent="0.25">
      <c r="A139" s="65" t="s">
        <v>455</v>
      </c>
      <c r="B139" s="65" t="s">
        <v>456</v>
      </c>
      <c r="C139" s="65">
        <v>282</v>
      </c>
      <c r="D139" s="65"/>
      <c r="E139" s="65"/>
      <c r="F139" s="65"/>
      <c r="G139" s="65">
        <v>1</v>
      </c>
      <c r="H139" s="67">
        <f>VLOOKUP(C139,'Secteur Ex DG'!B:B,1,FALSE)</f>
        <v>282</v>
      </c>
    </row>
    <row r="140" spans="1:8" x14ac:dyDescent="0.25">
      <c r="A140" s="65" t="s">
        <v>458</v>
      </c>
      <c r="B140" s="65" t="s">
        <v>459</v>
      </c>
      <c r="C140" s="65">
        <v>285</v>
      </c>
      <c r="D140" s="65"/>
      <c r="E140" s="65"/>
      <c r="F140" s="65"/>
      <c r="G140" s="65">
        <v>1</v>
      </c>
      <c r="H140" s="67">
        <f>VLOOKUP(C140,'Secteur Ex DG'!B:B,1,FALSE)</f>
        <v>285</v>
      </c>
    </row>
    <row r="141" spans="1:8" x14ac:dyDescent="0.25">
      <c r="A141" s="65" t="s">
        <v>461</v>
      </c>
      <c r="B141" s="65" t="s">
        <v>462</v>
      </c>
      <c r="C141" s="65">
        <v>286</v>
      </c>
      <c r="D141" s="65"/>
      <c r="E141" s="65"/>
      <c r="F141" s="65"/>
      <c r="G141" s="65">
        <v>1</v>
      </c>
      <c r="H141" s="67">
        <f>VLOOKUP(C141,'Secteur Ex DG'!B:B,1,FALSE)</f>
        <v>286</v>
      </c>
    </row>
    <row r="142" spans="1:8" x14ac:dyDescent="0.25">
      <c r="A142" s="65" t="s">
        <v>464</v>
      </c>
      <c r="B142" s="65" t="s">
        <v>465</v>
      </c>
      <c r="C142" s="65">
        <v>287</v>
      </c>
      <c r="D142" s="65"/>
      <c r="E142" s="65"/>
      <c r="F142" s="65"/>
      <c r="G142" s="65">
        <v>1</v>
      </c>
      <c r="H142" s="67">
        <f>VLOOKUP(C142,'Secteur Ex DG'!B:B,1,FALSE)</f>
        <v>287</v>
      </c>
    </row>
    <row r="143" spans="1:8" x14ac:dyDescent="0.25">
      <c r="A143" s="65" t="s">
        <v>467</v>
      </c>
      <c r="B143" s="65" t="s">
        <v>468</v>
      </c>
      <c r="C143" s="65">
        <v>288</v>
      </c>
      <c r="D143" s="65"/>
      <c r="E143" s="65"/>
      <c r="F143" s="65"/>
      <c r="G143" s="65">
        <v>1</v>
      </c>
      <c r="H143" s="67">
        <f>VLOOKUP(C143,'Secteur Ex DG'!B:B,1,FALSE)</f>
        <v>288</v>
      </c>
    </row>
    <row r="144" spans="1:8" x14ac:dyDescent="0.25">
      <c r="A144" s="65" t="s">
        <v>470</v>
      </c>
      <c r="B144" s="65" t="s">
        <v>471</v>
      </c>
      <c r="C144" s="65">
        <v>289</v>
      </c>
      <c r="D144" s="65"/>
      <c r="E144" s="65"/>
      <c r="F144" s="65"/>
      <c r="G144" s="65">
        <v>1</v>
      </c>
      <c r="H144" s="67">
        <f>VLOOKUP(C144,'Secteur Ex DG'!B:B,1,FALSE)</f>
        <v>289</v>
      </c>
    </row>
    <row r="145" spans="1:8" x14ac:dyDescent="0.25">
      <c r="A145" s="65" t="s">
        <v>473</v>
      </c>
      <c r="B145" s="65" t="s">
        <v>474</v>
      </c>
      <c r="C145" s="65">
        <v>290</v>
      </c>
      <c r="D145" s="65"/>
      <c r="E145" s="65"/>
      <c r="F145" s="65"/>
      <c r="G145" s="65">
        <v>1</v>
      </c>
      <c r="H145" s="67">
        <f>VLOOKUP(C145,'Secteur Ex DG'!B:B,1,FALSE)</f>
        <v>290</v>
      </c>
    </row>
    <row r="146" spans="1:8" x14ac:dyDescent="0.25">
      <c r="A146" s="65" t="s">
        <v>476</v>
      </c>
      <c r="B146" s="65" t="s">
        <v>477</v>
      </c>
      <c r="C146" s="65">
        <v>291</v>
      </c>
      <c r="D146" s="65"/>
      <c r="E146" s="65"/>
      <c r="F146" s="65"/>
      <c r="G146" s="65">
        <v>1</v>
      </c>
      <c r="H146" s="67">
        <f>VLOOKUP(C146,'Secteur Ex DG'!B:B,1,FALSE)</f>
        <v>291</v>
      </c>
    </row>
    <row r="147" spans="1:8" x14ac:dyDescent="0.25">
      <c r="A147" s="65" t="s">
        <v>479</v>
      </c>
      <c r="B147" s="65" t="s">
        <v>480</v>
      </c>
      <c r="C147" s="65">
        <v>292</v>
      </c>
      <c r="D147" s="65"/>
      <c r="E147" s="65"/>
      <c r="F147" s="65"/>
      <c r="G147" s="65">
        <v>1</v>
      </c>
      <c r="H147" s="67">
        <f>VLOOKUP(C147,'Secteur Ex DG'!B:B,1,FALSE)</f>
        <v>292</v>
      </c>
    </row>
    <row r="148" spans="1:8" x14ac:dyDescent="0.25">
      <c r="A148" s="65" t="s">
        <v>482</v>
      </c>
      <c r="B148" s="65" t="s">
        <v>483</v>
      </c>
      <c r="C148" s="65">
        <v>293</v>
      </c>
      <c r="D148" s="65"/>
      <c r="E148" s="65"/>
      <c r="F148" s="65"/>
      <c r="G148" s="65">
        <v>1</v>
      </c>
      <c r="H148" s="67">
        <f>VLOOKUP(C148,'Secteur Ex DG'!B:B,1,FALSE)</f>
        <v>293</v>
      </c>
    </row>
    <row r="149" spans="1:8" x14ac:dyDescent="0.25">
      <c r="A149" s="65" t="s">
        <v>485</v>
      </c>
      <c r="B149" s="65" t="s">
        <v>486</v>
      </c>
      <c r="C149" s="65">
        <v>294</v>
      </c>
      <c r="D149" s="65"/>
      <c r="E149" s="65"/>
      <c r="F149" s="65"/>
      <c r="G149" s="65">
        <v>1</v>
      </c>
      <c r="H149" s="67">
        <f>VLOOKUP(C149,'Secteur Ex DG'!B:B,1,FALSE)</f>
        <v>294</v>
      </c>
    </row>
    <row r="150" spans="1:8" x14ac:dyDescent="0.25">
      <c r="A150" s="65" t="s">
        <v>488</v>
      </c>
      <c r="B150" s="65" t="s">
        <v>489</v>
      </c>
      <c r="C150" s="65">
        <v>295</v>
      </c>
      <c r="D150" s="65"/>
      <c r="E150" s="65"/>
      <c r="F150" s="65"/>
      <c r="G150" s="65">
        <v>1</v>
      </c>
      <c r="H150" s="67">
        <f>VLOOKUP(C150,'Secteur Ex DG'!B:B,1,FALSE)</f>
        <v>295</v>
      </c>
    </row>
    <row r="151" spans="1:8" x14ac:dyDescent="0.25">
      <c r="A151" s="65" t="s">
        <v>491</v>
      </c>
      <c r="B151" s="65" t="s">
        <v>492</v>
      </c>
      <c r="C151" s="65">
        <v>296</v>
      </c>
      <c r="D151" s="65"/>
      <c r="E151" s="65"/>
      <c r="F151" s="65"/>
      <c r="G151" s="65">
        <v>1</v>
      </c>
      <c r="H151" s="67">
        <f>VLOOKUP(C151,'Secteur Ex DG'!B:B,1,FALSE)</f>
        <v>296</v>
      </c>
    </row>
    <row r="152" spans="1:8" x14ac:dyDescent="0.25">
      <c r="A152" s="65" t="s">
        <v>494</v>
      </c>
      <c r="B152" s="65" t="s">
        <v>495</v>
      </c>
      <c r="C152" s="65">
        <v>297</v>
      </c>
      <c r="D152" s="65"/>
      <c r="E152" s="65"/>
      <c r="F152" s="65"/>
      <c r="G152" s="65">
        <v>1</v>
      </c>
      <c r="H152" s="67">
        <f>VLOOKUP(C152,'Secteur Ex DG'!B:B,1,FALSE)</f>
        <v>297</v>
      </c>
    </row>
    <row r="153" spans="1:8" x14ac:dyDescent="0.25">
      <c r="A153" s="65" t="s">
        <v>497</v>
      </c>
      <c r="B153" s="65" t="s">
        <v>498</v>
      </c>
      <c r="C153" s="65">
        <v>298</v>
      </c>
      <c r="D153" s="65"/>
      <c r="E153" s="65"/>
      <c r="F153" s="65"/>
      <c r="G153" s="65">
        <v>1</v>
      </c>
      <c r="H153" s="67">
        <f>VLOOKUP(C153,'Secteur Ex DG'!B:B,1,FALSE)</f>
        <v>298</v>
      </c>
    </row>
    <row r="154" spans="1:8" x14ac:dyDescent="0.25">
      <c r="A154" s="65" t="s">
        <v>500</v>
      </c>
      <c r="B154" s="65" t="s">
        <v>501</v>
      </c>
      <c r="C154" s="65">
        <v>299</v>
      </c>
      <c r="D154" s="65"/>
      <c r="E154" s="65"/>
      <c r="F154" s="65"/>
      <c r="G154" s="65">
        <v>1</v>
      </c>
      <c r="H154" s="67">
        <f>VLOOKUP(C154,'Secteur Ex DG'!B:B,1,FALSE)</f>
        <v>299</v>
      </c>
    </row>
    <row r="155" spans="1:8" x14ac:dyDescent="0.25">
      <c r="A155" s="65" t="s">
        <v>503</v>
      </c>
      <c r="B155" s="65" t="s">
        <v>504</v>
      </c>
      <c r="C155" s="65">
        <v>300</v>
      </c>
      <c r="D155" s="65"/>
      <c r="E155" s="65"/>
      <c r="F155" s="65"/>
      <c r="G155" s="65">
        <v>1</v>
      </c>
      <c r="H155" s="67">
        <f>VLOOKUP(C155,'Secteur Ex DG'!B:B,1,FALSE)</f>
        <v>300</v>
      </c>
    </row>
    <row r="156" spans="1:8" x14ac:dyDescent="0.25">
      <c r="A156" s="65" t="s">
        <v>506</v>
      </c>
      <c r="B156" s="65" t="s">
        <v>507</v>
      </c>
      <c r="C156" s="65">
        <v>301</v>
      </c>
      <c r="D156" s="65"/>
      <c r="E156" s="65"/>
      <c r="F156" s="65"/>
      <c r="G156" s="65">
        <v>1</v>
      </c>
      <c r="H156" s="67">
        <f>VLOOKUP(C156,'Secteur Ex DG'!B:B,1,FALSE)</f>
        <v>301</v>
      </c>
    </row>
    <row r="157" spans="1:8" x14ac:dyDescent="0.25">
      <c r="A157" s="65" t="s">
        <v>509</v>
      </c>
      <c r="B157" s="65" t="s">
        <v>510</v>
      </c>
      <c r="C157" s="65">
        <v>302</v>
      </c>
      <c r="D157" s="65"/>
      <c r="E157" s="65"/>
      <c r="F157" s="65"/>
      <c r="G157" s="65">
        <v>1</v>
      </c>
      <c r="H157" s="67">
        <f>VLOOKUP(C157,'Secteur Ex DG'!B:B,1,FALSE)</f>
        <v>302</v>
      </c>
    </row>
    <row r="158" spans="1:8" x14ac:dyDescent="0.25">
      <c r="A158" s="65" t="s">
        <v>512</v>
      </c>
      <c r="B158" s="65" t="s">
        <v>513</v>
      </c>
      <c r="C158" s="65">
        <v>303</v>
      </c>
      <c r="D158" s="65"/>
      <c r="E158" s="65"/>
      <c r="F158" s="65"/>
      <c r="G158" s="65">
        <v>1</v>
      </c>
      <c r="H158" s="67">
        <f>VLOOKUP(C158,'Secteur Ex DG'!B:B,1,FALSE)</f>
        <v>303</v>
      </c>
    </row>
    <row r="159" spans="1:8" x14ac:dyDescent="0.25">
      <c r="A159" s="65" t="s">
        <v>515</v>
      </c>
      <c r="B159" s="65" t="s">
        <v>516</v>
      </c>
      <c r="C159" s="65">
        <v>304</v>
      </c>
      <c r="D159" s="65"/>
      <c r="E159" s="65"/>
      <c r="F159" s="65"/>
      <c r="G159" s="65">
        <v>1</v>
      </c>
      <c r="H159" s="67">
        <f>VLOOKUP(C159,'Secteur Ex DG'!B:B,1,FALSE)</f>
        <v>304</v>
      </c>
    </row>
    <row r="160" spans="1:8" x14ac:dyDescent="0.25">
      <c r="A160" s="65" t="s">
        <v>518</v>
      </c>
      <c r="B160" s="65" t="s">
        <v>519</v>
      </c>
      <c r="C160" s="65">
        <v>305</v>
      </c>
      <c r="D160" s="65"/>
      <c r="E160" s="65"/>
      <c r="F160" s="65"/>
      <c r="G160" s="65">
        <v>1</v>
      </c>
      <c r="H160" s="67">
        <f>VLOOKUP(C160,'Secteur Ex DG'!B:B,1,FALSE)</f>
        <v>305</v>
      </c>
    </row>
    <row r="161" spans="1:8" x14ac:dyDescent="0.25">
      <c r="A161" s="65" t="s">
        <v>521</v>
      </c>
      <c r="B161" s="65" t="s">
        <v>522</v>
      </c>
      <c r="C161" s="65">
        <v>306</v>
      </c>
      <c r="D161" s="65"/>
      <c r="E161" s="65"/>
      <c r="F161" s="65"/>
      <c r="G161" s="65">
        <v>1</v>
      </c>
      <c r="H161" s="67">
        <f>VLOOKUP(C161,'Secteur Ex DG'!B:B,1,FALSE)</f>
        <v>306</v>
      </c>
    </row>
    <row r="162" spans="1:8" x14ac:dyDescent="0.25">
      <c r="A162" s="65" t="s">
        <v>524</v>
      </c>
      <c r="B162" s="65" t="s">
        <v>525</v>
      </c>
      <c r="C162" s="65">
        <v>307</v>
      </c>
      <c r="D162" s="65"/>
      <c r="E162" s="65"/>
      <c r="F162" s="65"/>
      <c r="G162" s="65">
        <v>1</v>
      </c>
      <c r="H162" s="67">
        <f>VLOOKUP(C162,'Secteur Ex DG'!B:B,1,FALSE)</f>
        <v>307</v>
      </c>
    </row>
    <row r="163" spans="1:8" x14ac:dyDescent="0.25">
      <c r="A163" s="65" t="s">
        <v>527</v>
      </c>
      <c r="B163" s="65" t="s">
        <v>528</v>
      </c>
      <c r="C163" s="65">
        <v>309</v>
      </c>
      <c r="D163" s="65"/>
      <c r="E163" s="65"/>
      <c r="F163" s="65"/>
      <c r="G163" s="65">
        <v>1</v>
      </c>
      <c r="H163" s="67">
        <f>VLOOKUP(C163,'Secteur Ex DG'!B:B,1,FALSE)</f>
        <v>309</v>
      </c>
    </row>
    <row r="164" spans="1:8" x14ac:dyDescent="0.25">
      <c r="A164" s="65" t="s">
        <v>530</v>
      </c>
      <c r="B164" s="65" t="s">
        <v>531</v>
      </c>
      <c r="C164" s="65">
        <v>310</v>
      </c>
      <c r="D164" s="65"/>
      <c r="E164" s="65"/>
      <c r="F164" s="65"/>
      <c r="G164" s="65">
        <v>1</v>
      </c>
      <c r="H164" s="67">
        <f>VLOOKUP(C164,'Secteur Ex DG'!B:B,1,FALSE)</f>
        <v>310</v>
      </c>
    </row>
    <row r="165" spans="1:8" x14ac:dyDescent="0.25">
      <c r="A165" s="65" t="s">
        <v>533</v>
      </c>
      <c r="B165" s="65" t="s">
        <v>534</v>
      </c>
      <c r="C165" s="65">
        <v>314</v>
      </c>
      <c r="D165" s="65"/>
      <c r="E165" s="65"/>
      <c r="F165" s="65"/>
      <c r="G165" s="65">
        <v>1</v>
      </c>
      <c r="H165" s="67">
        <f>VLOOKUP(C165,'Secteur Ex DG'!B:B,1,FALSE)</f>
        <v>314</v>
      </c>
    </row>
    <row r="166" spans="1:8" x14ac:dyDescent="0.25">
      <c r="A166" s="65" t="s">
        <v>536</v>
      </c>
      <c r="B166" s="65" t="s">
        <v>537</v>
      </c>
      <c r="C166" s="65">
        <v>315</v>
      </c>
      <c r="D166" s="65"/>
      <c r="E166" s="65"/>
      <c r="F166" s="65"/>
      <c r="G166" s="65">
        <v>1</v>
      </c>
      <c r="H166" s="67">
        <f>VLOOKUP(C166,'Secteur Ex DG'!B:B,1,FALSE)</f>
        <v>315</v>
      </c>
    </row>
    <row r="167" spans="1:8" x14ac:dyDescent="0.25">
      <c r="A167" s="65" t="s">
        <v>539</v>
      </c>
      <c r="B167" s="65" t="s">
        <v>540</v>
      </c>
      <c r="C167" s="65">
        <v>316</v>
      </c>
      <c r="D167" s="65"/>
      <c r="E167" s="65"/>
      <c r="F167" s="65"/>
      <c r="G167" s="65">
        <v>1</v>
      </c>
      <c r="H167" s="67">
        <f>VLOOKUP(C167,'Secteur Ex DG'!B:B,1,FALSE)</f>
        <v>316</v>
      </c>
    </row>
    <row r="168" spans="1:8" x14ac:dyDescent="0.25">
      <c r="A168" s="65" t="s">
        <v>542</v>
      </c>
      <c r="B168" s="65" t="s">
        <v>543</v>
      </c>
      <c r="C168" s="65">
        <v>317</v>
      </c>
      <c r="D168" s="65"/>
      <c r="E168" s="65"/>
      <c r="F168" s="65"/>
      <c r="G168" s="65">
        <v>1</v>
      </c>
      <c r="H168" s="67">
        <f>VLOOKUP(C168,'Secteur Ex DG'!B:B,1,FALSE)</f>
        <v>317</v>
      </c>
    </row>
    <row r="169" spans="1:8" x14ac:dyDescent="0.25">
      <c r="A169" s="65" t="s">
        <v>545</v>
      </c>
      <c r="B169" s="65" t="s">
        <v>546</v>
      </c>
      <c r="C169" s="65">
        <v>318</v>
      </c>
      <c r="D169" s="65"/>
      <c r="E169" s="65"/>
      <c r="F169" s="65"/>
      <c r="G169" s="65">
        <v>1</v>
      </c>
      <c r="H169" s="67">
        <f>VLOOKUP(C169,'Secteur Ex DG'!B:B,1,FALSE)</f>
        <v>318</v>
      </c>
    </row>
    <row r="170" spans="1:8" x14ac:dyDescent="0.25">
      <c r="A170" s="65" t="s">
        <v>548</v>
      </c>
      <c r="B170" s="65" t="s">
        <v>549</v>
      </c>
      <c r="C170" s="65">
        <v>319</v>
      </c>
      <c r="D170" s="65"/>
      <c r="E170" s="65"/>
      <c r="F170" s="65"/>
      <c r="G170" s="65">
        <v>1</v>
      </c>
      <c r="H170" s="67">
        <f>VLOOKUP(C170,'Secteur Ex DG'!B:B,1,FALSE)</f>
        <v>319</v>
      </c>
    </row>
    <row r="171" spans="1:8" x14ac:dyDescent="0.25">
      <c r="A171" s="65" t="s">
        <v>551</v>
      </c>
      <c r="B171" s="65" t="s">
        <v>552</v>
      </c>
      <c r="C171" s="65">
        <v>320</v>
      </c>
      <c r="D171" s="65"/>
      <c r="E171" s="65"/>
      <c r="F171" s="65"/>
      <c r="G171" s="65">
        <v>1</v>
      </c>
      <c r="H171" s="67">
        <f>VLOOKUP(C171,'Secteur Ex DG'!B:B,1,FALSE)</f>
        <v>320</v>
      </c>
    </row>
    <row r="172" spans="1:8" x14ac:dyDescent="0.25">
      <c r="A172" s="65" t="s">
        <v>554</v>
      </c>
      <c r="B172" s="65" t="s">
        <v>555</v>
      </c>
      <c r="C172" s="65">
        <v>321</v>
      </c>
      <c r="D172" s="65"/>
      <c r="E172" s="65"/>
      <c r="F172" s="65"/>
      <c r="G172" s="65">
        <v>1</v>
      </c>
      <c r="H172" s="67">
        <f>VLOOKUP(C172,'Secteur Ex DG'!B:B,1,FALSE)</f>
        <v>321</v>
      </c>
    </row>
    <row r="173" spans="1:8" x14ac:dyDescent="0.25">
      <c r="A173" s="65" t="s">
        <v>557</v>
      </c>
      <c r="B173" s="65" t="s">
        <v>558</v>
      </c>
      <c r="C173" s="65">
        <v>322</v>
      </c>
      <c r="D173" s="65"/>
      <c r="E173" s="65"/>
      <c r="F173" s="65"/>
      <c r="G173" s="65">
        <v>1</v>
      </c>
      <c r="H173" s="67">
        <f>VLOOKUP(C173,'Secteur Ex DG'!B:B,1,FALSE)</f>
        <v>322</v>
      </c>
    </row>
    <row r="174" spans="1:8" x14ac:dyDescent="0.25">
      <c r="A174" s="65" t="s">
        <v>560</v>
      </c>
      <c r="B174" s="65" t="s">
        <v>561</v>
      </c>
      <c r="C174" s="65">
        <v>323</v>
      </c>
      <c r="D174" s="65"/>
      <c r="E174" s="65"/>
      <c r="F174" s="65"/>
      <c r="G174" s="65">
        <v>1</v>
      </c>
      <c r="H174" s="67">
        <f>VLOOKUP(C174,'Secteur Ex DG'!B:B,1,FALSE)</f>
        <v>323</v>
      </c>
    </row>
    <row r="175" spans="1:8" x14ac:dyDescent="0.25">
      <c r="A175" s="65" t="s">
        <v>563</v>
      </c>
      <c r="B175" s="65" t="s">
        <v>564</v>
      </c>
      <c r="C175" s="65">
        <v>324</v>
      </c>
      <c r="D175" s="65"/>
      <c r="E175" s="65"/>
      <c r="F175" s="65"/>
      <c r="G175" s="65">
        <v>1</v>
      </c>
      <c r="H175" s="67">
        <f>VLOOKUP(C175,'Secteur Ex DG'!B:B,1,FALSE)</f>
        <v>324</v>
      </c>
    </row>
    <row r="176" spans="1:8" x14ac:dyDescent="0.25">
      <c r="A176" s="65" t="s">
        <v>566</v>
      </c>
      <c r="B176" s="65" t="s">
        <v>567</v>
      </c>
      <c r="C176" s="65">
        <v>325</v>
      </c>
      <c r="D176" s="65"/>
      <c r="E176" s="65"/>
      <c r="F176" s="65"/>
      <c r="G176" s="65">
        <v>1</v>
      </c>
      <c r="H176" s="67">
        <f>VLOOKUP(C176,'Secteur Ex DG'!B:B,1,FALSE)</f>
        <v>325</v>
      </c>
    </row>
    <row r="177" spans="1:9" x14ac:dyDescent="0.25">
      <c r="A177" s="65" t="s">
        <v>596</v>
      </c>
      <c r="B177" s="65" t="s">
        <v>597</v>
      </c>
      <c r="C177" s="65">
        <v>338</v>
      </c>
      <c r="D177" s="65"/>
      <c r="E177" s="65"/>
      <c r="F177" s="65"/>
      <c r="G177" s="65">
        <v>1</v>
      </c>
      <c r="H177" s="67">
        <f>VLOOKUP(C177,'Secteur Ex DG'!B:B,1,FALSE)</f>
        <v>338</v>
      </c>
    </row>
    <row r="178" spans="1:9" x14ac:dyDescent="0.25">
      <c r="A178" s="65" t="s">
        <v>569</v>
      </c>
      <c r="B178" s="65" t="s">
        <v>570</v>
      </c>
      <c r="C178" s="65">
        <v>329</v>
      </c>
      <c r="D178" s="65"/>
      <c r="E178" s="65"/>
      <c r="F178" s="65"/>
      <c r="G178" s="65">
        <v>1</v>
      </c>
      <c r="H178" s="67">
        <f>VLOOKUP(C178,'Secteur Ex DG'!B:B,1,FALSE)</f>
        <v>329</v>
      </c>
    </row>
    <row r="179" spans="1:9" x14ac:dyDescent="0.25">
      <c r="A179" s="65" t="s">
        <v>599</v>
      </c>
      <c r="B179" s="65" t="s">
        <v>600</v>
      </c>
      <c r="C179" s="65">
        <v>339</v>
      </c>
      <c r="D179" s="65"/>
      <c r="E179" s="65"/>
      <c r="F179" s="65"/>
      <c r="G179" s="65">
        <v>1</v>
      </c>
      <c r="H179" s="67">
        <f>VLOOKUP(C179,'Secteur Ex DG'!B:B,1,FALSE)</f>
        <v>339</v>
      </c>
    </row>
    <row r="180" spans="1:9" x14ac:dyDescent="0.25">
      <c r="A180" s="65" t="s">
        <v>572</v>
      </c>
      <c r="B180" s="65" t="s">
        <v>573</v>
      </c>
      <c r="C180" s="65">
        <v>330</v>
      </c>
      <c r="D180" s="65"/>
      <c r="E180" s="65"/>
      <c r="F180" s="65"/>
      <c r="G180" s="65">
        <v>1</v>
      </c>
      <c r="H180" s="67">
        <f>VLOOKUP(C180,'Secteur Ex DG'!B:B,1,FALSE)</f>
        <v>330</v>
      </c>
    </row>
    <row r="181" spans="1:9" x14ac:dyDescent="0.25">
      <c r="A181" s="65" t="s">
        <v>575</v>
      </c>
      <c r="B181" s="65" t="s">
        <v>576</v>
      </c>
      <c r="C181" s="65">
        <v>331</v>
      </c>
      <c r="D181" s="65"/>
      <c r="E181" s="65"/>
      <c r="F181" s="65"/>
      <c r="G181" s="65">
        <v>1</v>
      </c>
      <c r="H181" s="67">
        <f>VLOOKUP(C181,'Secteur Ex DG'!B:B,1,FALSE)</f>
        <v>331</v>
      </c>
    </row>
    <row r="182" spans="1:9" x14ac:dyDescent="0.25">
      <c r="A182" s="65" t="s">
        <v>578</v>
      </c>
      <c r="B182" s="65" t="s">
        <v>579</v>
      </c>
      <c r="C182" s="65">
        <v>332</v>
      </c>
      <c r="D182" s="65"/>
      <c r="E182" s="65"/>
      <c r="F182" s="65"/>
      <c r="G182" s="65">
        <v>1</v>
      </c>
      <c r="H182" s="67">
        <f>VLOOKUP(C182,'Secteur Ex DG'!B:B,1,FALSE)</f>
        <v>332</v>
      </c>
    </row>
    <row r="183" spans="1:9" x14ac:dyDescent="0.25">
      <c r="A183" s="65" t="s">
        <v>602</v>
      </c>
      <c r="B183" s="65" t="s">
        <v>603</v>
      </c>
      <c r="C183" s="65">
        <v>340</v>
      </c>
      <c r="D183" s="65"/>
      <c r="E183" s="65"/>
      <c r="F183" s="65"/>
      <c r="G183" s="65">
        <v>1</v>
      </c>
      <c r="H183" s="67">
        <f>VLOOKUP(C183,'Secteur Ex DG'!B:B,1,FALSE)</f>
        <v>340</v>
      </c>
    </row>
    <row r="184" spans="1:9" x14ac:dyDescent="0.25">
      <c r="A184" s="65" t="s">
        <v>605</v>
      </c>
      <c r="B184" s="65" t="s">
        <v>606</v>
      </c>
      <c r="C184" s="65">
        <v>344</v>
      </c>
      <c r="D184" s="65"/>
      <c r="E184" s="65"/>
      <c r="F184" s="65"/>
      <c r="G184" s="65">
        <v>1</v>
      </c>
      <c r="H184" s="67">
        <f>VLOOKUP(C184,'Secteur Ex DG'!B:B,1,FALSE)</f>
        <v>344</v>
      </c>
    </row>
    <row r="185" spans="1:9" x14ac:dyDescent="0.25">
      <c r="A185" s="65" t="s">
        <v>608</v>
      </c>
      <c r="B185" s="65" t="s">
        <v>609</v>
      </c>
      <c r="C185" s="65">
        <v>345</v>
      </c>
      <c r="D185" s="65"/>
      <c r="E185" s="65"/>
      <c r="F185" s="65"/>
      <c r="G185" s="65">
        <v>1</v>
      </c>
      <c r="H185" s="67">
        <f>VLOOKUP(C185,'Secteur Ex DG'!B:B,1,FALSE)</f>
        <v>345</v>
      </c>
    </row>
    <row r="186" spans="1:9" x14ac:dyDescent="0.25">
      <c r="A186" s="65" t="s">
        <v>611</v>
      </c>
      <c r="B186" s="65" t="s">
        <v>612</v>
      </c>
      <c r="C186" s="65">
        <v>410</v>
      </c>
      <c r="D186" s="65">
        <v>470</v>
      </c>
      <c r="E186" s="65"/>
      <c r="F186" s="65"/>
      <c r="G186" s="65">
        <v>2</v>
      </c>
      <c r="H186" s="67">
        <f>VLOOKUP(C186,'Secteur Ex DG'!B:B,1,FALSE)</f>
        <v>410</v>
      </c>
      <c r="I186" s="67">
        <f>VLOOKUP(D186,'Secteur Ex DG'!B:B,1,FALSE)</f>
        <v>470</v>
      </c>
    </row>
    <row r="187" spans="1:9" x14ac:dyDescent="0.25">
      <c r="A187" s="65" t="s">
        <v>614</v>
      </c>
      <c r="B187" s="65" t="s">
        <v>615</v>
      </c>
      <c r="C187" s="65">
        <v>411</v>
      </c>
      <c r="D187" s="65"/>
      <c r="E187" s="65"/>
      <c r="F187" s="65"/>
      <c r="G187" s="65">
        <v>1</v>
      </c>
      <c r="H187" s="67">
        <f>VLOOKUP(C187,'Secteur Ex DG'!B:B,1,FALSE)</f>
        <v>411</v>
      </c>
    </row>
    <row r="188" spans="1:9" x14ac:dyDescent="0.25">
      <c r="A188" s="65" t="s">
        <v>617</v>
      </c>
      <c r="B188" s="65" t="s">
        <v>618</v>
      </c>
      <c r="C188" s="65">
        <v>414</v>
      </c>
      <c r="D188" s="65">
        <v>474</v>
      </c>
      <c r="E188" s="65"/>
      <c r="F188" s="65"/>
      <c r="G188" s="65">
        <v>2</v>
      </c>
      <c r="H188" s="67">
        <f>VLOOKUP(C188,'Secteur Ex DG'!B:B,1,FALSE)</f>
        <v>414</v>
      </c>
      <c r="I188" s="67">
        <f>VLOOKUP(D188,'Secteur Ex DG'!B:B,1,FALSE)</f>
        <v>474</v>
      </c>
    </row>
    <row r="189" spans="1:9" x14ac:dyDescent="0.25">
      <c r="A189" s="65" t="s">
        <v>620</v>
      </c>
      <c r="B189" s="65" t="s">
        <v>621</v>
      </c>
      <c r="C189" s="65">
        <v>415</v>
      </c>
      <c r="D189" s="65"/>
      <c r="E189" s="65"/>
      <c r="F189" s="65"/>
      <c r="G189" s="65">
        <v>1</v>
      </c>
      <c r="H189" s="67">
        <f>VLOOKUP(C189,'Secteur Ex DG'!B:B,1,FALSE)</f>
        <v>415</v>
      </c>
    </row>
    <row r="190" spans="1:9" x14ac:dyDescent="0.25">
      <c r="A190" s="65" t="s">
        <v>623</v>
      </c>
      <c r="B190" s="65" t="s">
        <v>624</v>
      </c>
      <c r="C190" s="65">
        <v>416</v>
      </c>
      <c r="D190" s="65"/>
      <c r="E190" s="65"/>
      <c r="F190" s="65"/>
      <c r="G190" s="65">
        <v>1</v>
      </c>
      <c r="H190" s="67">
        <f>VLOOKUP(C190,'Secteur Ex DG'!B:B,1,FALSE)</f>
        <v>416</v>
      </c>
    </row>
    <row r="191" spans="1:9" x14ac:dyDescent="0.25">
      <c r="A191" s="65" t="s">
        <v>626</v>
      </c>
      <c r="B191" s="65" t="s">
        <v>627</v>
      </c>
      <c r="C191" s="65">
        <v>417</v>
      </c>
      <c r="D191" s="65"/>
      <c r="E191" s="65"/>
      <c r="F191" s="65"/>
      <c r="G191" s="65">
        <v>1</v>
      </c>
      <c r="H191" s="67">
        <f>VLOOKUP(C191,'Secteur Ex DG'!B:B,1,FALSE)</f>
        <v>417</v>
      </c>
    </row>
    <row r="192" spans="1:9" x14ac:dyDescent="0.25">
      <c r="A192" s="65" t="s">
        <v>629</v>
      </c>
      <c r="B192" s="65" t="s">
        <v>630</v>
      </c>
      <c r="C192" s="65">
        <v>419</v>
      </c>
      <c r="D192" s="65"/>
      <c r="E192" s="65"/>
      <c r="F192" s="65"/>
      <c r="G192" s="65">
        <v>1</v>
      </c>
      <c r="H192" s="67">
        <f>VLOOKUP(C192,'Secteur Ex DG'!B:B,1,FALSE)</f>
        <v>419</v>
      </c>
    </row>
    <row r="193" spans="1:12" x14ac:dyDescent="0.25">
      <c r="A193" s="65" t="s">
        <v>632</v>
      </c>
      <c r="B193" s="65" t="s">
        <v>633</v>
      </c>
      <c r="C193" s="65">
        <v>420</v>
      </c>
      <c r="D193" s="65"/>
      <c r="E193" s="65"/>
      <c r="F193" s="65"/>
      <c r="G193" s="65">
        <v>1</v>
      </c>
      <c r="H193" s="67">
        <f>VLOOKUP(C193,'Secteur Ex DG'!B:B,1,FALSE)</f>
        <v>420</v>
      </c>
    </row>
    <row r="194" spans="1:12" x14ac:dyDescent="0.25">
      <c r="A194" s="65" t="s">
        <v>635</v>
      </c>
      <c r="B194" s="65" t="s">
        <v>636</v>
      </c>
      <c r="C194" s="65">
        <v>421</v>
      </c>
      <c r="D194" s="65"/>
      <c r="E194" s="65"/>
      <c r="F194" s="65"/>
      <c r="G194" s="65">
        <v>1</v>
      </c>
      <c r="H194" s="67">
        <f>VLOOKUP(C194,'Secteur Ex DG'!B:B,1,FALSE)</f>
        <v>421</v>
      </c>
    </row>
    <row r="195" spans="1:12" x14ac:dyDescent="0.25">
      <c r="A195" s="65" t="s">
        <v>638</v>
      </c>
      <c r="B195" s="65" t="s">
        <v>639</v>
      </c>
      <c r="C195" s="65">
        <v>424</v>
      </c>
      <c r="D195" s="65"/>
      <c r="E195" s="65"/>
      <c r="F195" s="65"/>
      <c r="G195" s="65">
        <v>1</v>
      </c>
      <c r="H195" s="67">
        <f>VLOOKUP(C195,'Secteur Ex DG'!B:B,1,FALSE)</f>
        <v>424</v>
      </c>
    </row>
    <row r="196" spans="1:12" x14ac:dyDescent="0.25">
      <c r="A196" s="65" t="s">
        <v>641</v>
      </c>
      <c r="B196" s="65" t="s">
        <v>642</v>
      </c>
      <c r="C196" s="65">
        <v>425</v>
      </c>
      <c r="D196" s="65"/>
      <c r="E196" s="65"/>
      <c r="F196" s="65"/>
      <c r="G196" s="65">
        <v>1</v>
      </c>
      <c r="H196" s="67">
        <f>VLOOKUP(C196,'Secteur Ex DG'!B:B,1,FALSE)</f>
        <v>425</v>
      </c>
    </row>
    <row r="197" spans="1:12" x14ac:dyDescent="0.25">
      <c r="A197" s="65" t="s">
        <v>644</v>
      </c>
      <c r="B197" s="65" t="s">
        <v>645</v>
      </c>
      <c r="C197" s="65">
        <v>429</v>
      </c>
      <c r="D197" s="65"/>
      <c r="E197" s="65"/>
      <c r="F197" s="65"/>
      <c r="G197" s="65">
        <v>1</v>
      </c>
      <c r="H197" s="67">
        <f>VLOOKUP(C197,'Secteur Ex DG'!B:B,1,FALSE)</f>
        <v>429</v>
      </c>
    </row>
    <row r="198" spans="1:12" x14ac:dyDescent="0.25">
      <c r="A198" s="65" t="s">
        <v>647</v>
      </c>
      <c r="B198" s="65" t="s">
        <v>648</v>
      </c>
      <c r="C198" s="65">
        <v>430</v>
      </c>
      <c r="D198" s="65"/>
      <c r="E198" s="65"/>
      <c r="F198" s="65"/>
      <c r="G198" s="65">
        <v>1</v>
      </c>
      <c r="H198" s="67">
        <f>VLOOKUP(C198,'Secteur Ex DG'!B:B,1,FALSE)</f>
        <v>430</v>
      </c>
    </row>
    <row r="199" spans="1:12" x14ac:dyDescent="0.25">
      <c r="A199" s="65" t="s">
        <v>650</v>
      </c>
      <c r="B199" s="65" t="s">
        <v>651</v>
      </c>
      <c r="C199" s="65">
        <v>434</v>
      </c>
      <c r="D199" s="65"/>
      <c r="E199" s="65"/>
      <c r="F199" s="65"/>
      <c r="G199" s="65">
        <v>1</v>
      </c>
      <c r="H199" s="67">
        <f>VLOOKUP(C199,'Secteur Ex DG'!B:B,1,FALSE)</f>
        <v>434</v>
      </c>
    </row>
    <row r="200" spans="1:12" x14ac:dyDescent="0.25">
      <c r="A200" s="65" t="s">
        <v>653</v>
      </c>
      <c r="B200" s="65" t="s">
        <v>654</v>
      </c>
      <c r="C200" s="65">
        <v>435</v>
      </c>
      <c r="D200" s="65"/>
      <c r="E200" s="65"/>
      <c r="F200" s="65"/>
      <c r="G200" s="65">
        <v>1</v>
      </c>
      <c r="H200" s="67">
        <f>VLOOKUP(C200,'Secteur Ex DG'!B:B,1,FALSE)</f>
        <v>435</v>
      </c>
    </row>
    <row r="201" spans="1:12" x14ac:dyDescent="0.25">
      <c r="A201" s="65" t="s">
        <v>656</v>
      </c>
      <c r="B201" s="65" t="s">
        <v>657</v>
      </c>
      <c r="C201" s="65">
        <v>436</v>
      </c>
      <c r="D201" s="65"/>
      <c r="E201" s="65"/>
      <c r="F201" s="65"/>
      <c r="G201" s="65">
        <v>1</v>
      </c>
      <c r="H201" s="67">
        <f>VLOOKUP(C201,'Secteur Ex DG'!B:B,1,FALSE)</f>
        <v>436</v>
      </c>
    </row>
    <row r="202" spans="1:12" x14ac:dyDescent="0.25">
      <c r="A202" s="65" t="s">
        <v>659</v>
      </c>
      <c r="B202" s="65" t="s">
        <v>660</v>
      </c>
      <c r="C202" s="65">
        <v>437</v>
      </c>
      <c r="D202" s="65"/>
      <c r="E202" s="65"/>
      <c r="F202" s="65"/>
      <c r="G202" s="65">
        <v>1</v>
      </c>
      <c r="H202" s="67">
        <f>VLOOKUP(C202,'Secteur Ex DG'!B:B,1,FALSE)</f>
        <v>437</v>
      </c>
    </row>
    <row r="203" spans="1:12" x14ac:dyDescent="0.25">
      <c r="A203" s="65" t="s">
        <v>662</v>
      </c>
      <c r="B203" s="65" t="s">
        <v>663</v>
      </c>
      <c r="C203" s="65">
        <v>439</v>
      </c>
      <c r="D203" s="65"/>
      <c r="E203" s="65"/>
      <c r="F203" s="65"/>
      <c r="G203" s="65">
        <v>1</v>
      </c>
      <c r="H203" s="67">
        <f>VLOOKUP(C203,'Secteur Ex DG'!B:B,1,FALSE)</f>
        <v>439</v>
      </c>
    </row>
    <row r="204" spans="1:12" x14ac:dyDescent="0.25">
      <c r="A204" s="65" t="s">
        <v>665</v>
      </c>
      <c r="B204" s="65" t="s">
        <v>666</v>
      </c>
      <c r="C204" s="65">
        <v>440</v>
      </c>
      <c r="D204" s="65">
        <v>460</v>
      </c>
      <c r="E204" s="65"/>
      <c r="F204" s="65"/>
      <c r="G204" s="65">
        <v>2</v>
      </c>
      <c r="H204" s="67">
        <f>VLOOKUP(C204,'Secteur Ex DG'!B:B,1,FALSE)</f>
        <v>440</v>
      </c>
      <c r="I204" s="67">
        <f>VLOOKUP(D204,'Secteur Ex DG'!B:B,1,FALSE)</f>
        <v>460</v>
      </c>
    </row>
    <row r="205" spans="1:12" x14ac:dyDescent="0.25">
      <c r="A205" s="65" t="s">
        <v>668</v>
      </c>
      <c r="B205" s="65" t="s">
        <v>669</v>
      </c>
      <c r="C205" s="65">
        <v>441</v>
      </c>
      <c r="D205" s="65">
        <v>461</v>
      </c>
      <c r="E205" s="65"/>
      <c r="F205" s="65"/>
      <c r="G205" s="65">
        <v>2</v>
      </c>
      <c r="H205" s="67">
        <f>VLOOKUP(C205,'Secteur Ex DG'!B:B,1,FALSE)</f>
        <v>441</v>
      </c>
      <c r="I205" s="67">
        <f>VLOOKUP(D205,'Secteur Ex DG'!B:B,1,FALSE)</f>
        <v>461</v>
      </c>
    </row>
    <row r="206" spans="1:12" x14ac:dyDescent="0.25">
      <c r="A206" s="9" t="s">
        <v>703</v>
      </c>
      <c r="B206" s="9" t="s">
        <v>704</v>
      </c>
      <c r="C206" s="9">
        <v>462</v>
      </c>
      <c r="G206" s="65">
        <v>1</v>
      </c>
      <c r="H206" s="67">
        <f>VLOOKUP(C206,'Secteur Ex DG'!B:B,1,FALSE)</f>
        <v>462</v>
      </c>
      <c r="L206" t="s">
        <v>6507</v>
      </c>
    </row>
    <row r="207" spans="1:12" x14ac:dyDescent="0.25">
      <c r="A207" s="65" t="s">
        <v>671</v>
      </c>
      <c r="B207" s="65" t="s">
        <v>672</v>
      </c>
      <c r="C207" s="65">
        <v>444</v>
      </c>
      <c r="D207" s="65">
        <v>464</v>
      </c>
      <c r="E207" s="65"/>
      <c r="F207" s="65"/>
      <c r="G207" s="65">
        <v>2</v>
      </c>
      <c r="H207" s="67">
        <f>VLOOKUP(C207,'Secteur Ex DG'!B:B,1,FALSE)</f>
        <v>444</v>
      </c>
      <c r="I207" s="67">
        <f>VLOOKUP(D207,'Secteur Ex DG'!B:B,1,FALSE)</f>
        <v>464</v>
      </c>
    </row>
    <row r="208" spans="1:12" x14ac:dyDescent="0.25">
      <c r="A208" s="65" t="s">
        <v>674</v>
      </c>
      <c r="B208" s="65" t="s">
        <v>675</v>
      </c>
      <c r="C208" s="65">
        <v>445</v>
      </c>
      <c r="D208" s="65"/>
      <c r="E208" s="65"/>
      <c r="F208" s="65"/>
      <c r="G208" s="65">
        <v>1</v>
      </c>
      <c r="H208" s="67">
        <f>VLOOKUP(C208,'Secteur Ex DG'!B:B,1,FALSE)</f>
        <v>445</v>
      </c>
    </row>
    <row r="209" spans="1:12" x14ac:dyDescent="0.25">
      <c r="A209" s="65" t="s">
        <v>677</v>
      </c>
      <c r="B209" s="65" t="s">
        <v>678</v>
      </c>
      <c r="C209" s="65">
        <v>446</v>
      </c>
      <c r="D209" s="65"/>
      <c r="E209" s="65"/>
      <c r="F209" s="65"/>
      <c r="G209" s="65">
        <v>1</v>
      </c>
      <c r="H209" s="67">
        <f>VLOOKUP(C209,'Secteur Ex DG'!B:B,1,FALSE)</f>
        <v>446</v>
      </c>
    </row>
    <row r="210" spans="1:12" x14ac:dyDescent="0.25">
      <c r="A210" s="65" t="s">
        <v>680</v>
      </c>
      <c r="B210" s="65" t="s">
        <v>681</v>
      </c>
      <c r="C210" s="65">
        <v>447</v>
      </c>
      <c r="D210" s="65"/>
      <c r="E210" s="65"/>
      <c r="F210" s="65"/>
      <c r="G210" s="65">
        <v>1</v>
      </c>
      <c r="H210" s="67">
        <f>VLOOKUP(C210,'Secteur Ex DG'!B:B,1,FALSE)</f>
        <v>447</v>
      </c>
    </row>
    <row r="211" spans="1:12" x14ac:dyDescent="0.25">
      <c r="A211" s="65" t="s">
        <v>683</v>
      </c>
      <c r="B211" s="65" t="s">
        <v>684</v>
      </c>
      <c r="C211" s="65">
        <v>449</v>
      </c>
      <c r="D211" s="65"/>
      <c r="E211" s="65"/>
      <c r="F211" s="65"/>
      <c r="G211" s="65">
        <v>1</v>
      </c>
      <c r="H211" s="67">
        <f>VLOOKUP(C211,'Secteur Ex DG'!B:B,1,FALSE)</f>
        <v>449</v>
      </c>
    </row>
    <row r="212" spans="1:12" x14ac:dyDescent="0.25">
      <c r="A212" s="65" t="s">
        <v>686</v>
      </c>
      <c r="B212" s="65" t="s">
        <v>687</v>
      </c>
      <c r="C212" s="65">
        <v>450</v>
      </c>
      <c r="D212" s="65"/>
      <c r="E212" s="65"/>
      <c r="F212" s="65"/>
      <c r="G212" s="65">
        <v>1</v>
      </c>
      <c r="H212" s="67">
        <f>VLOOKUP(C212,'Secteur Ex DG'!B:B,1,FALSE)</f>
        <v>450</v>
      </c>
    </row>
    <row r="213" spans="1:12" x14ac:dyDescent="0.25">
      <c r="A213" s="65" t="s">
        <v>689</v>
      </c>
      <c r="B213" s="65" t="s">
        <v>690</v>
      </c>
      <c r="C213" s="65">
        <v>451</v>
      </c>
      <c r="D213" s="65"/>
      <c r="E213" s="65"/>
      <c r="F213" s="65"/>
      <c r="G213" s="65">
        <v>1</v>
      </c>
      <c r="H213" s="67">
        <f>VLOOKUP(C213,'Secteur Ex DG'!B:B,1,FALSE)</f>
        <v>451</v>
      </c>
    </row>
    <row r="214" spans="1:12" x14ac:dyDescent="0.25">
      <c r="A214" s="65" t="s">
        <v>692</v>
      </c>
      <c r="B214" s="65" t="s">
        <v>693</v>
      </c>
      <c r="C214" s="65">
        <v>454</v>
      </c>
      <c r="D214" s="65"/>
      <c r="E214" s="65"/>
      <c r="F214" s="65"/>
      <c r="G214" s="65">
        <v>1</v>
      </c>
      <c r="H214" s="67">
        <f>VLOOKUP(C214,'Secteur Ex DG'!B:B,1,FALSE)</f>
        <v>454</v>
      </c>
    </row>
    <row r="215" spans="1:12" x14ac:dyDescent="0.25">
      <c r="A215" s="65" t="s">
        <v>695</v>
      </c>
      <c r="B215" s="65" t="s">
        <v>696</v>
      </c>
      <c r="C215" s="65">
        <v>455</v>
      </c>
      <c r="D215" s="65"/>
      <c r="E215" s="65"/>
      <c r="F215" s="65"/>
      <c r="G215" s="65">
        <v>1</v>
      </c>
      <c r="H215" s="67">
        <f>VLOOKUP(C215,'Secteur Ex DG'!B:B,1,FALSE)</f>
        <v>455</v>
      </c>
    </row>
    <row r="216" spans="1:12" x14ac:dyDescent="0.25">
      <c r="A216" s="65" t="s">
        <v>698</v>
      </c>
      <c r="B216" s="65" t="s">
        <v>699</v>
      </c>
      <c r="C216" s="65">
        <v>459</v>
      </c>
      <c r="D216" s="65"/>
      <c r="E216" s="65"/>
      <c r="F216" s="65"/>
      <c r="G216" s="65">
        <v>1</v>
      </c>
      <c r="H216" s="67">
        <f>VLOOKUP(C216,'Secteur Ex DG'!B:B,1,FALSE)</f>
        <v>459</v>
      </c>
    </row>
    <row r="217" spans="1:12" x14ac:dyDescent="0.25">
      <c r="A217" s="65" t="s">
        <v>707</v>
      </c>
      <c r="B217" s="65" t="s">
        <v>708</v>
      </c>
      <c r="C217" s="65">
        <v>465</v>
      </c>
      <c r="D217" s="65"/>
      <c r="E217" s="65"/>
      <c r="F217" s="65"/>
      <c r="G217" s="65">
        <v>1</v>
      </c>
      <c r="H217" s="67">
        <f>VLOOKUP(C217,'Secteur Ex DG'!B:B,1,FALSE)</f>
        <v>465</v>
      </c>
    </row>
    <row r="218" spans="1:12" x14ac:dyDescent="0.25">
      <c r="A218" s="65" t="s">
        <v>710</v>
      </c>
      <c r="B218" s="65" t="s">
        <v>711</v>
      </c>
      <c r="C218" s="65">
        <v>469</v>
      </c>
      <c r="D218" s="65"/>
      <c r="E218" s="65"/>
      <c r="F218" s="65"/>
      <c r="G218" s="65">
        <v>1</v>
      </c>
      <c r="H218" s="67">
        <f>VLOOKUP(C218,'Secteur Ex DG'!B:B,1,FALSE)</f>
        <v>469</v>
      </c>
    </row>
    <row r="219" spans="1:12" x14ac:dyDescent="0.25">
      <c r="A219" s="65" t="s">
        <v>715</v>
      </c>
      <c r="B219" s="65" t="s">
        <v>716</v>
      </c>
      <c r="C219" s="65">
        <v>506</v>
      </c>
      <c r="D219" s="65"/>
      <c r="E219" s="65"/>
      <c r="F219" s="65"/>
      <c r="G219" s="65">
        <v>1</v>
      </c>
      <c r="H219" s="67">
        <f>VLOOKUP(C219,'Secteur Ex DG'!B:B,1,FALSE)</f>
        <v>506</v>
      </c>
    </row>
    <row r="220" spans="1:12" x14ac:dyDescent="0.25">
      <c r="A220" s="9" t="s">
        <v>718</v>
      </c>
      <c r="B220" s="9" t="s">
        <v>719</v>
      </c>
      <c r="C220" s="9">
        <v>508</v>
      </c>
      <c r="G220" s="65">
        <v>1</v>
      </c>
      <c r="H220" s="67">
        <f>VLOOKUP(C220,'Secteur Ex DG'!B:B,1,FALSE)</f>
        <v>508</v>
      </c>
      <c r="L220" t="s">
        <v>6507</v>
      </c>
    </row>
    <row r="221" spans="1:12" x14ac:dyDescent="0.25">
      <c r="A221" s="65" t="s">
        <v>721</v>
      </c>
      <c r="B221" s="65" t="s">
        <v>722</v>
      </c>
      <c r="C221" s="65">
        <v>510</v>
      </c>
      <c r="D221" s="65"/>
      <c r="E221" s="65"/>
      <c r="F221" s="65"/>
      <c r="G221" s="65">
        <v>1</v>
      </c>
      <c r="H221" s="67">
        <f>VLOOKUP(C221,'Secteur Ex DG'!B:B,1,FALSE)</f>
        <v>510</v>
      </c>
    </row>
    <row r="222" spans="1:12" x14ac:dyDescent="0.25">
      <c r="A222" s="65" t="s">
        <v>724</v>
      </c>
      <c r="B222" s="65" t="s">
        <v>725</v>
      </c>
      <c r="C222" s="65">
        <v>511</v>
      </c>
      <c r="D222" s="65"/>
      <c r="E222" s="65"/>
      <c r="F222" s="65"/>
      <c r="G222" s="65">
        <v>1</v>
      </c>
      <c r="H222" s="67">
        <f>VLOOKUP(C222,'Secteur Ex DG'!B:B,1,FALSE)</f>
        <v>511</v>
      </c>
    </row>
    <row r="223" spans="1:12" x14ac:dyDescent="0.25">
      <c r="A223" s="65" t="s">
        <v>727</v>
      </c>
      <c r="B223" s="65" t="s">
        <v>728</v>
      </c>
      <c r="C223" s="65">
        <v>512</v>
      </c>
      <c r="D223" s="65"/>
      <c r="E223" s="65"/>
      <c r="F223" s="65"/>
      <c r="G223" s="65">
        <v>1</v>
      </c>
      <c r="H223" s="67">
        <f>VLOOKUP(C223,'Secteur Ex DG'!B:B,1,FALSE)</f>
        <v>512</v>
      </c>
    </row>
    <row r="224" spans="1:12" x14ac:dyDescent="0.25">
      <c r="A224" s="65" t="s">
        <v>730</v>
      </c>
      <c r="B224" s="65" t="s">
        <v>731</v>
      </c>
      <c r="C224" s="65">
        <v>513</v>
      </c>
      <c r="D224" s="65"/>
      <c r="E224" s="65"/>
      <c r="F224" s="65"/>
      <c r="G224" s="65">
        <v>1</v>
      </c>
      <c r="H224" s="67">
        <f>VLOOKUP(C224,'Secteur Ex DG'!B:B,1,FALSE)</f>
        <v>513</v>
      </c>
    </row>
    <row r="225" spans="1:8" x14ac:dyDescent="0.25">
      <c r="A225" s="65" t="s">
        <v>733</v>
      </c>
      <c r="B225" s="65" t="s">
        <v>734</v>
      </c>
      <c r="C225" s="65">
        <v>514</v>
      </c>
      <c r="D225" s="65"/>
      <c r="E225" s="65"/>
      <c r="F225" s="65"/>
      <c r="G225" s="65">
        <v>1</v>
      </c>
      <c r="H225" s="67">
        <f>VLOOKUP(C225,'Secteur Ex DG'!B:B,1,FALSE)</f>
        <v>514</v>
      </c>
    </row>
    <row r="226" spans="1:8" x14ac:dyDescent="0.25">
      <c r="A226" s="65" t="s">
        <v>736</v>
      </c>
      <c r="B226" s="65" t="s">
        <v>737</v>
      </c>
      <c r="C226" s="65">
        <v>515</v>
      </c>
      <c r="D226" s="65"/>
      <c r="E226" s="65"/>
      <c r="F226" s="65"/>
      <c r="G226" s="65">
        <v>1</v>
      </c>
      <c r="H226" s="67">
        <f>VLOOKUP(C226,'Secteur Ex DG'!B:B,1,FALSE)</f>
        <v>515</v>
      </c>
    </row>
    <row r="227" spans="1:8" x14ac:dyDescent="0.25">
      <c r="A227" s="65" t="s">
        <v>739</v>
      </c>
      <c r="B227" s="65" t="s">
        <v>740</v>
      </c>
      <c r="C227" s="65">
        <v>516</v>
      </c>
      <c r="D227" s="65"/>
      <c r="E227" s="65"/>
      <c r="F227" s="65"/>
      <c r="G227" s="65">
        <v>1</v>
      </c>
      <c r="H227" s="67">
        <f>VLOOKUP(C227,'Secteur Ex DG'!B:B,1,FALSE)</f>
        <v>516</v>
      </c>
    </row>
    <row r="228" spans="1:8" x14ac:dyDescent="0.25">
      <c r="A228" s="65" t="s">
        <v>742</v>
      </c>
      <c r="B228" s="65" t="s">
        <v>743</v>
      </c>
      <c r="C228" s="65">
        <v>518</v>
      </c>
      <c r="D228" s="65"/>
      <c r="E228" s="65"/>
      <c r="F228" s="65"/>
      <c r="G228" s="65">
        <v>1</v>
      </c>
      <c r="H228" s="67">
        <f>VLOOKUP(C228,'Secteur Ex DG'!B:B,1,FALSE)</f>
        <v>518</v>
      </c>
    </row>
    <row r="229" spans="1:8" x14ac:dyDescent="0.25">
      <c r="A229" s="65" t="s">
        <v>745</v>
      </c>
      <c r="B229" s="65" t="s">
        <v>746</v>
      </c>
      <c r="C229" s="65">
        <v>519</v>
      </c>
      <c r="D229" s="65"/>
      <c r="E229" s="65"/>
      <c r="F229" s="65"/>
      <c r="G229" s="65">
        <v>1</v>
      </c>
      <c r="H229" s="67">
        <f>VLOOKUP(C229,'Secteur Ex DG'!B:B,1,FALSE)</f>
        <v>519</v>
      </c>
    </row>
    <row r="230" spans="1:8" x14ac:dyDescent="0.25">
      <c r="A230" s="69" t="s">
        <v>748</v>
      </c>
      <c r="B230" s="69" t="s">
        <v>749</v>
      </c>
      <c r="C230" s="69">
        <v>520</v>
      </c>
      <c r="G230" s="68">
        <v>1</v>
      </c>
      <c r="H230" s="67">
        <f>VLOOKUP(C230,'Secteur Ex DG'!B:B,1,FALSE)</f>
        <v>520</v>
      </c>
    </row>
    <row r="231" spans="1:8" x14ac:dyDescent="0.25">
      <c r="A231" s="65" t="s">
        <v>751</v>
      </c>
      <c r="B231" s="65" t="s">
        <v>752</v>
      </c>
      <c r="C231" s="65">
        <v>523</v>
      </c>
      <c r="D231" s="65"/>
      <c r="E231" s="65"/>
      <c r="F231" s="65"/>
      <c r="G231" s="65">
        <v>1</v>
      </c>
      <c r="H231" s="67">
        <f>VLOOKUP(C231,'Secteur Ex DG'!B:B,1,FALSE)</f>
        <v>523</v>
      </c>
    </row>
    <row r="232" spans="1:8" x14ac:dyDescent="0.25">
      <c r="A232" s="65" t="s">
        <v>754</v>
      </c>
      <c r="B232" s="65" t="s">
        <v>755</v>
      </c>
      <c r="C232" s="65">
        <v>524</v>
      </c>
      <c r="D232" s="65"/>
      <c r="E232" s="65"/>
      <c r="F232" s="65"/>
      <c r="G232" s="65">
        <v>1</v>
      </c>
      <c r="H232" s="67">
        <f>VLOOKUP(C232,'Secteur Ex DG'!B:B,1,FALSE)</f>
        <v>524</v>
      </c>
    </row>
    <row r="233" spans="1:8" x14ac:dyDescent="0.25">
      <c r="A233" s="65" t="s">
        <v>757</v>
      </c>
      <c r="B233" s="65" t="s">
        <v>758</v>
      </c>
      <c r="C233" s="65">
        <v>525</v>
      </c>
      <c r="D233" s="65"/>
      <c r="E233" s="65"/>
      <c r="F233" s="65"/>
      <c r="G233" s="65">
        <v>1</v>
      </c>
      <c r="H233" s="67">
        <f>VLOOKUP(C233,'Secteur Ex DG'!B:B,1,FALSE)</f>
        <v>525</v>
      </c>
    </row>
    <row r="234" spans="1:8" x14ac:dyDescent="0.25">
      <c r="A234" s="65" t="s">
        <v>760</v>
      </c>
      <c r="B234" s="65" t="s">
        <v>761</v>
      </c>
      <c r="C234" s="65">
        <v>526</v>
      </c>
      <c r="D234" s="65"/>
      <c r="E234" s="65"/>
      <c r="F234" s="65"/>
      <c r="G234" s="65">
        <v>1</v>
      </c>
      <c r="H234" s="67">
        <f>VLOOKUP(C234,'Secteur Ex DG'!B:B,1,FALSE)</f>
        <v>526</v>
      </c>
    </row>
    <row r="235" spans="1:8" x14ac:dyDescent="0.25">
      <c r="A235" s="65" t="s">
        <v>763</v>
      </c>
      <c r="B235" s="65" t="s">
        <v>764</v>
      </c>
      <c r="C235" s="65">
        <v>528</v>
      </c>
      <c r="D235" s="65"/>
      <c r="E235" s="65"/>
      <c r="F235" s="65"/>
      <c r="G235" s="65">
        <v>1</v>
      </c>
      <c r="H235" s="67">
        <f>VLOOKUP(C235,'Secteur Ex DG'!B:B,1,FALSE)</f>
        <v>528</v>
      </c>
    </row>
    <row r="236" spans="1:8" x14ac:dyDescent="0.25">
      <c r="A236" s="65" t="s">
        <v>766</v>
      </c>
      <c r="B236" s="65" t="s">
        <v>767</v>
      </c>
      <c r="C236" s="65">
        <v>529</v>
      </c>
      <c r="D236" s="65"/>
      <c r="E236" s="65"/>
      <c r="F236" s="65"/>
      <c r="G236" s="65">
        <v>1</v>
      </c>
      <c r="H236" s="67">
        <f>VLOOKUP(C236,'Secteur Ex DG'!B:B,1,FALSE)</f>
        <v>529</v>
      </c>
    </row>
    <row r="237" spans="1:8" x14ac:dyDescent="0.25">
      <c r="A237" s="65" t="s">
        <v>769</v>
      </c>
      <c r="B237" s="65" t="s">
        <v>770</v>
      </c>
      <c r="C237" s="65">
        <v>530</v>
      </c>
      <c r="D237" s="65"/>
      <c r="E237" s="65"/>
      <c r="F237" s="65"/>
      <c r="G237" s="65">
        <v>1</v>
      </c>
      <c r="H237" s="67">
        <f>VLOOKUP(C237,'Secteur Ex DG'!B:B,1,FALSE)</f>
        <v>530</v>
      </c>
    </row>
    <row r="238" spans="1:8" x14ac:dyDescent="0.25">
      <c r="A238" s="65" t="s">
        <v>772</v>
      </c>
      <c r="B238" s="65" t="s">
        <v>773</v>
      </c>
      <c r="C238" s="65">
        <v>531</v>
      </c>
      <c r="D238" s="65"/>
      <c r="E238" s="65"/>
      <c r="F238" s="65"/>
      <c r="G238" s="65">
        <v>1</v>
      </c>
      <c r="H238" s="67">
        <f>VLOOKUP(C238,'Secteur Ex DG'!B:B,1,FALSE)</f>
        <v>531</v>
      </c>
    </row>
    <row r="239" spans="1:8" x14ac:dyDescent="0.25">
      <c r="A239" s="65" t="s">
        <v>775</v>
      </c>
      <c r="B239" s="65" t="s">
        <v>776</v>
      </c>
      <c r="C239" s="65">
        <v>533</v>
      </c>
      <c r="D239" s="65"/>
      <c r="E239" s="65"/>
      <c r="F239" s="65"/>
      <c r="G239" s="65">
        <v>1</v>
      </c>
      <c r="H239" s="67">
        <f>VLOOKUP(C239,'Secteur Ex DG'!B:B,1,FALSE)</f>
        <v>533</v>
      </c>
    </row>
    <row r="240" spans="1:8" x14ac:dyDescent="0.25">
      <c r="A240" s="65" t="s">
        <v>778</v>
      </c>
      <c r="B240" s="65" t="s">
        <v>779</v>
      </c>
      <c r="C240" s="65">
        <v>534</v>
      </c>
      <c r="D240" s="65"/>
      <c r="E240" s="65"/>
      <c r="F240" s="65"/>
      <c r="G240" s="65">
        <v>1</v>
      </c>
      <c r="H240" s="67">
        <f>VLOOKUP(C240,'Secteur Ex DG'!B:B,1,FALSE)</f>
        <v>534</v>
      </c>
    </row>
    <row r="241" spans="1:12" x14ac:dyDescent="0.25">
      <c r="A241" s="65" t="s">
        <v>784</v>
      </c>
      <c r="B241" s="65" t="s">
        <v>785</v>
      </c>
      <c r="C241" s="65">
        <v>536</v>
      </c>
      <c r="D241" s="65"/>
      <c r="E241" s="65"/>
      <c r="F241" s="65"/>
      <c r="G241" s="65">
        <v>1</v>
      </c>
      <c r="H241" s="67">
        <f>VLOOKUP(C241,'Secteur Ex DG'!B:B,1,FALSE)</f>
        <v>536</v>
      </c>
    </row>
    <row r="242" spans="1:12" x14ac:dyDescent="0.25">
      <c r="A242" s="65" t="s">
        <v>781</v>
      </c>
      <c r="B242" s="65" t="s">
        <v>782</v>
      </c>
      <c r="C242" s="65">
        <v>535</v>
      </c>
      <c r="D242" s="65"/>
      <c r="E242" s="65"/>
      <c r="F242" s="65"/>
      <c r="G242" s="65">
        <v>1</v>
      </c>
      <c r="H242" s="67">
        <f>VLOOKUP(C242,'Secteur Ex DG'!B:B,1,FALSE)</f>
        <v>535</v>
      </c>
    </row>
    <row r="243" spans="1:12" x14ac:dyDescent="0.25">
      <c r="A243" s="65" t="s">
        <v>787</v>
      </c>
      <c r="B243" s="65" t="s">
        <v>788</v>
      </c>
      <c r="C243" s="65">
        <v>624</v>
      </c>
      <c r="D243" s="65"/>
      <c r="E243" s="65"/>
      <c r="F243" s="65"/>
      <c r="G243" s="65">
        <v>1</v>
      </c>
      <c r="H243" s="67">
        <f>VLOOKUP(C243,'Secteur Ex DG'!B:B,1,FALSE)</f>
        <v>624</v>
      </c>
    </row>
    <row r="244" spans="1:12" x14ac:dyDescent="0.25">
      <c r="A244" s="65" t="s">
        <v>790</v>
      </c>
      <c r="B244" s="65" t="s">
        <v>791</v>
      </c>
      <c r="C244" s="65">
        <v>625</v>
      </c>
      <c r="D244" s="65"/>
      <c r="E244" s="65"/>
      <c r="F244" s="65"/>
      <c r="G244" s="65">
        <v>1</v>
      </c>
      <c r="H244" s="67">
        <f>VLOOKUP(C244,'Secteur Ex DG'!B:B,1,FALSE)</f>
        <v>625</v>
      </c>
    </row>
    <row r="245" spans="1:12" x14ac:dyDescent="0.25">
      <c r="A245" s="65" t="s">
        <v>943</v>
      </c>
      <c r="B245" s="65" t="s">
        <v>944</v>
      </c>
      <c r="C245" s="65">
        <v>711</v>
      </c>
      <c r="D245" s="65"/>
      <c r="E245" s="65"/>
      <c r="F245" s="65"/>
      <c r="G245" s="65">
        <v>1</v>
      </c>
      <c r="H245" s="67">
        <f>VLOOKUP(C245,'Secteur Ex DG'!B:B,1,FALSE)</f>
        <v>711</v>
      </c>
    </row>
    <row r="246" spans="1:12" x14ac:dyDescent="0.25">
      <c r="A246" s="65" t="s">
        <v>793</v>
      </c>
      <c r="B246" s="65" t="s">
        <v>794</v>
      </c>
      <c r="C246" s="65">
        <v>628</v>
      </c>
      <c r="D246" s="65"/>
      <c r="E246" s="65"/>
      <c r="F246" s="65"/>
      <c r="G246" s="65">
        <v>1</v>
      </c>
      <c r="H246" s="67">
        <f>VLOOKUP(C246,'Secteur Ex DG'!B:B,1,FALSE)</f>
        <v>628</v>
      </c>
    </row>
    <row r="247" spans="1:12" x14ac:dyDescent="0.25">
      <c r="A247" s="65" t="s">
        <v>796</v>
      </c>
      <c r="B247" s="65" t="s">
        <v>797</v>
      </c>
      <c r="C247" s="65">
        <v>629</v>
      </c>
      <c r="D247" s="65"/>
      <c r="E247" s="65"/>
      <c r="F247" s="65"/>
      <c r="G247" s="65">
        <v>1</v>
      </c>
      <c r="H247" s="67">
        <f>VLOOKUP(C247,'Secteur Ex DG'!B:B,1,FALSE)</f>
        <v>629</v>
      </c>
    </row>
    <row r="248" spans="1:12" x14ac:dyDescent="0.25">
      <c r="A248" s="9" t="s">
        <v>799</v>
      </c>
      <c r="B248" s="9" t="s">
        <v>800</v>
      </c>
      <c r="C248" s="9">
        <v>631</v>
      </c>
      <c r="G248" s="65">
        <v>1</v>
      </c>
      <c r="H248" s="67">
        <f>VLOOKUP(C248,'Secteur Ex DG'!B:B,1,FALSE)</f>
        <v>631</v>
      </c>
      <c r="L248" t="s">
        <v>6507</v>
      </c>
    </row>
    <row r="249" spans="1:12" x14ac:dyDescent="0.25">
      <c r="A249" s="70" t="s">
        <v>802</v>
      </c>
      <c r="B249" s="70" t="s">
        <v>803</v>
      </c>
      <c r="C249" s="70">
        <v>632</v>
      </c>
      <c r="G249" s="68">
        <v>1</v>
      </c>
      <c r="H249" s="67">
        <f>VLOOKUP(C249,'Secteur Ex DG'!B:B,1,FALSE)</f>
        <v>632</v>
      </c>
    </row>
    <row r="250" spans="1:12" x14ac:dyDescent="0.25">
      <c r="A250" s="65" t="s">
        <v>805</v>
      </c>
      <c r="B250" s="65" t="s">
        <v>806</v>
      </c>
      <c r="C250" s="65">
        <v>633</v>
      </c>
      <c r="D250" s="65"/>
      <c r="E250" s="65"/>
      <c r="F250" s="65"/>
      <c r="G250" s="65">
        <v>1</v>
      </c>
      <c r="H250" s="67">
        <f>VLOOKUP(C250,'Secteur Ex DG'!B:B,1,FALSE)</f>
        <v>633</v>
      </c>
    </row>
    <row r="251" spans="1:12" x14ac:dyDescent="0.25">
      <c r="A251" s="65" t="s">
        <v>808</v>
      </c>
      <c r="B251" s="65" t="s">
        <v>809</v>
      </c>
      <c r="C251" s="65">
        <v>634</v>
      </c>
      <c r="D251" s="65"/>
      <c r="E251" s="65"/>
      <c r="F251" s="65"/>
      <c r="G251" s="65">
        <v>1</v>
      </c>
      <c r="H251" s="67">
        <f>VLOOKUP(C251,'Secteur Ex DG'!B:B,1,FALSE)</f>
        <v>634</v>
      </c>
    </row>
    <row r="252" spans="1:12" x14ac:dyDescent="0.25">
      <c r="A252" s="65" t="s">
        <v>811</v>
      </c>
      <c r="B252" s="65" t="s">
        <v>812</v>
      </c>
      <c r="C252" s="65">
        <v>635</v>
      </c>
      <c r="D252" s="65"/>
      <c r="E252" s="65"/>
      <c r="F252" s="65"/>
      <c r="G252" s="65">
        <v>1</v>
      </c>
      <c r="H252" s="67">
        <f>VLOOKUP(C252,'Secteur Ex DG'!B:B,1,FALSE)</f>
        <v>635</v>
      </c>
    </row>
    <row r="253" spans="1:12" x14ac:dyDescent="0.25">
      <c r="A253" s="65" t="s">
        <v>814</v>
      </c>
      <c r="B253" s="65" t="s">
        <v>815</v>
      </c>
      <c r="C253" s="65">
        <v>636</v>
      </c>
      <c r="D253" s="65"/>
      <c r="E253" s="65"/>
      <c r="F253" s="65"/>
      <c r="G253" s="65">
        <v>1</v>
      </c>
      <c r="H253" s="67">
        <f>VLOOKUP(C253,'Secteur Ex DG'!B:B,1,FALSE)</f>
        <v>636</v>
      </c>
    </row>
    <row r="254" spans="1:12" x14ac:dyDescent="0.25">
      <c r="A254" s="65" t="s">
        <v>817</v>
      </c>
      <c r="B254" s="65" t="s">
        <v>818</v>
      </c>
      <c r="C254" s="65">
        <v>637</v>
      </c>
      <c r="D254" s="65"/>
      <c r="E254" s="65"/>
      <c r="F254" s="65"/>
      <c r="G254" s="65">
        <v>1</v>
      </c>
      <c r="H254" s="67">
        <f>VLOOKUP(C254,'Secteur Ex DG'!B:B,1,FALSE)</f>
        <v>637</v>
      </c>
    </row>
    <row r="255" spans="1:12" x14ac:dyDescent="0.25">
      <c r="A255" s="65" t="s">
        <v>820</v>
      </c>
      <c r="B255" s="65" t="s">
        <v>821</v>
      </c>
      <c r="C255" s="65">
        <v>638</v>
      </c>
      <c r="D255" s="65"/>
      <c r="E255" s="65"/>
      <c r="F255" s="65"/>
      <c r="G255" s="65">
        <v>1</v>
      </c>
      <c r="H255" s="67">
        <f>VLOOKUP(C255,'Secteur Ex DG'!B:B,1,FALSE)</f>
        <v>638</v>
      </c>
    </row>
    <row r="256" spans="1:12" x14ac:dyDescent="0.25">
      <c r="A256" s="65" t="s">
        <v>823</v>
      </c>
      <c r="B256" s="65" t="s">
        <v>824</v>
      </c>
      <c r="C256" s="65">
        <v>642</v>
      </c>
      <c r="D256" s="65"/>
      <c r="E256" s="65"/>
      <c r="F256" s="65"/>
      <c r="G256" s="65">
        <v>1</v>
      </c>
      <c r="H256" s="67">
        <f>VLOOKUP(C256,'Secteur Ex DG'!B:B,1,FALSE)</f>
        <v>642</v>
      </c>
    </row>
    <row r="257" spans="1:8" x14ac:dyDescent="0.25">
      <c r="A257" s="65" t="s">
        <v>826</v>
      </c>
      <c r="B257" s="65" t="s">
        <v>827</v>
      </c>
      <c r="C257" s="65">
        <v>643</v>
      </c>
      <c r="D257" s="65"/>
      <c r="E257" s="65"/>
      <c r="F257" s="65"/>
      <c r="G257" s="65">
        <v>1</v>
      </c>
      <c r="H257" s="67">
        <f>VLOOKUP(C257,'Secteur Ex DG'!B:B,1,FALSE)</f>
        <v>643</v>
      </c>
    </row>
    <row r="258" spans="1:8" x14ac:dyDescent="0.25">
      <c r="A258" s="65" t="s">
        <v>829</v>
      </c>
      <c r="B258" s="65" t="s">
        <v>830</v>
      </c>
      <c r="C258" s="65">
        <v>644</v>
      </c>
      <c r="D258" s="65"/>
      <c r="E258" s="65"/>
      <c r="F258" s="65"/>
      <c r="G258" s="65">
        <v>1</v>
      </c>
      <c r="H258" s="67">
        <f>VLOOKUP(C258,'Secteur Ex DG'!B:B,1,FALSE)</f>
        <v>644</v>
      </c>
    </row>
    <row r="259" spans="1:8" x14ac:dyDescent="0.25">
      <c r="A259" s="65" t="s">
        <v>832</v>
      </c>
      <c r="B259" s="65" t="s">
        <v>833</v>
      </c>
      <c r="C259" s="65">
        <v>647</v>
      </c>
      <c r="D259" s="65"/>
      <c r="E259" s="65"/>
      <c r="F259" s="65"/>
      <c r="G259" s="65">
        <v>1</v>
      </c>
      <c r="H259" s="67">
        <f>VLOOKUP(C259,'Secteur Ex DG'!B:B,1,FALSE)</f>
        <v>647</v>
      </c>
    </row>
    <row r="260" spans="1:8" x14ac:dyDescent="0.25">
      <c r="A260" s="65" t="s">
        <v>835</v>
      </c>
      <c r="B260" s="65" t="s">
        <v>836</v>
      </c>
      <c r="C260" s="65">
        <v>651</v>
      </c>
      <c r="D260" s="65"/>
      <c r="E260" s="65"/>
      <c r="F260" s="65"/>
      <c r="G260" s="65">
        <v>1</v>
      </c>
      <c r="H260" s="67">
        <f>VLOOKUP(C260,'Secteur Ex DG'!B:B,1,FALSE)</f>
        <v>651</v>
      </c>
    </row>
    <row r="261" spans="1:8" x14ac:dyDescent="0.25">
      <c r="A261" s="65" t="s">
        <v>838</v>
      </c>
      <c r="B261" s="65" t="s">
        <v>839</v>
      </c>
      <c r="C261" s="65">
        <v>652</v>
      </c>
      <c r="D261" s="65"/>
      <c r="E261" s="65"/>
      <c r="F261" s="65"/>
      <c r="G261" s="65">
        <v>1</v>
      </c>
      <c r="H261" s="67">
        <f>VLOOKUP(C261,'Secteur Ex DG'!B:B,1,FALSE)</f>
        <v>652</v>
      </c>
    </row>
    <row r="262" spans="1:8" x14ac:dyDescent="0.25">
      <c r="A262" s="65" t="s">
        <v>841</v>
      </c>
      <c r="B262" s="65" t="s">
        <v>842</v>
      </c>
      <c r="C262" s="65">
        <v>655</v>
      </c>
      <c r="D262" s="65"/>
      <c r="E262" s="65"/>
      <c r="F262" s="65"/>
      <c r="G262" s="65">
        <v>1</v>
      </c>
      <c r="H262" s="67">
        <f>VLOOKUP(C262,'Secteur Ex DG'!B:B,1,FALSE)</f>
        <v>655</v>
      </c>
    </row>
    <row r="263" spans="1:8" x14ac:dyDescent="0.25">
      <c r="A263" s="69" t="s">
        <v>844</v>
      </c>
      <c r="B263" s="69" t="s">
        <v>845</v>
      </c>
      <c r="C263" s="69">
        <v>656</v>
      </c>
      <c r="G263" s="68">
        <v>1</v>
      </c>
      <c r="H263" s="67">
        <f>VLOOKUP(C263,'Secteur Ex DG'!B:B,1,FALSE)</f>
        <v>656</v>
      </c>
    </row>
    <row r="264" spans="1:8" x14ac:dyDescent="0.25">
      <c r="A264" s="65" t="s">
        <v>847</v>
      </c>
      <c r="B264" s="65" t="s">
        <v>848</v>
      </c>
      <c r="C264" s="65">
        <v>659</v>
      </c>
      <c r="D264" s="65"/>
      <c r="E264" s="65"/>
      <c r="F264" s="65"/>
      <c r="G264" s="65">
        <v>1</v>
      </c>
      <c r="H264" s="67">
        <f>VLOOKUP(C264,'Secteur Ex DG'!B:B,1,FALSE)</f>
        <v>659</v>
      </c>
    </row>
    <row r="265" spans="1:8" x14ac:dyDescent="0.25">
      <c r="A265" s="65" t="s">
        <v>850</v>
      </c>
      <c r="B265" s="65" t="s">
        <v>851</v>
      </c>
      <c r="C265" s="65">
        <v>663</v>
      </c>
      <c r="D265" s="65"/>
      <c r="E265" s="65"/>
      <c r="F265" s="65"/>
      <c r="G265" s="65">
        <v>1</v>
      </c>
      <c r="H265" s="67">
        <f>VLOOKUP(C265,'Secteur Ex DG'!B:B,1,FALSE)</f>
        <v>663</v>
      </c>
    </row>
    <row r="266" spans="1:8" x14ac:dyDescent="0.25">
      <c r="A266" s="65" t="s">
        <v>853</v>
      </c>
      <c r="B266" s="65" t="s">
        <v>854</v>
      </c>
      <c r="C266" s="65">
        <v>664</v>
      </c>
      <c r="D266" s="65"/>
      <c r="E266" s="65"/>
      <c r="F266" s="65"/>
      <c r="G266" s="65">
        <v>1</v>
      </c>
      <c r="H266" s="67">
        <f>VLOOKUP(C266,'Secteur Ex DG'!B:B,1,FALSE)</f>
        <v>664</v>
      </c>
    </row>
    <row r="267" spans="1:8" x14ac:dyDescent="0.25">
      <c r="A267" s="65" t="s">
        <v>856</v>
      </c>
      <c r="B267" s="65" t="s">
        <v>857</v>
      </c>
      <c r="C267" s="65">
        <v>668</v>
      </c>
      <c r="D267" s="65"/>
      <c r="E267" s="65"/>
      <c r="F267" s="65"/>
      <c r="G267" s="65">
        <v>1</v>
      </c>
      <c r="H267" s="67">
        <f>VLOOKUP(C267,'Secteur Ex DG'!B:B,1,FALSE)</f>
        <v>668</v>
      </c>
    </row>
    <row r="268" spans="1:8" x14ac:dyDescent="0.25">
      <c r="A268" s="65" t="s">
        <v>859</v>
      </c>
      <c r="B268" s="65" t="s">
        <v>860</v>
      </c>
      <c r="C268" s="65">
        <v>669</v>
      </c>
      <c r="D268" s="65"/>
      <c r="E268" s="65"/>
      <c r="F268" s="65"/>
      <c r="G268" s="65">
        <v>1</v>
      </c>
      <c r="H268" s="67">
        <f>VLOOKUP(C268,'Secteur Ex DG'!B:B,1,FALSE)</f>
        <v>669</v>
      </c>
    </row>
    <row r="269" spans="1:8" x14ac:dyDescent="0.25">
      <c r="A269" s="65" t="s">
        <v>862</v>
      </c>
      <c r="B269" s="65" t="s">
        <v>863</v>
      </c>
      <c r="C269" s="65">
        <v>670</v>
      </c>
      <c r="D269" s="65"/>
      <c r="E269" s="65"/>
      <c r="F269" s="65"/>
      <c r="G269" s="65">
        <v>1</v>
      </c>
      <c r="H269" s="67">
        <f>VLOOKUP(C269,'Secteur Ex DG'!B:B,1,FALSE)</f>
        <v>670</v>
      </c>
    </row>
    <row r="270" spans="1:8" x14ac:dyDescent="0.25">
      <c r="A270" s="65" t="s">
        <v>865</v>
      </c>
      <c r="B270" s="65" t="s">
        <v>866</v>
      </c>
      <c r="C270" s="65">
        <v>671</v>
      </c>
      <c r="D270" s="65"/>
      <c r="E270" s="65"/>
      <c r="F270" s="65"/>
      <c r="G270" s="65">
        <v>1</v>
      </c>
      <c r="H270" s="67">
        <f>VLOOKUP(C270,'Secteur Ex DG'!B:B,1,FALSE)</f>
        <v>671</v>
      </c>
    </row>
    <row r="271" spans="1:8" x14ac:dyDescent="0.25">
      <c r="A271" s="65" t="s">
        <v>868</v>
      </c>
      <c r="B271" s="65" t="s">
        <v>869</v>
      </c>
      <c r="C271" s="65">
        <v>672</v>
      </c>
      <c r="D271" s="65"/>
      <c r="E271" s="65"/>
      <c r="F271" s="65"/>
      <c r="G271" s="65">
        <v>1</v>
      </c>
      <c r="H271" s="67">
        <f>VLOOKUP(C271,'Secteur Ex DG'!B:B,1,FALSE)</f>
        <v>672</v>
      </c>
    </row>
    <row r="272" spans="1:8" x14ac:dyDescent="0.25">
      <c r="A272" s="65" t="s">
        <v>871</v>
      </c>
      <c r="B272" s="65" t="s">
        <v>872</v>
      </c>
      <c r="C272" s="65">
        <v>673</v>
      </c>
      <c r="D272" s="65"/>
      <c r="E272" s="65"/>
      <c r="F272" s="65"/>
      <c r="G272" s="65">
        <v>1</v>
      </c>
      <c r="H272" s="67">
        <f>VLOOKUP(C272,'Secteur Ex DG'!B:B,1,FALSE)</f>
        <v>673</v>
      </c>
    </row>
    <row r="273" spans="1:8" x14ac:dyDescent="0.25">
      <c r="A273" s="65" t="s">
        <v>874</v>
      </c>
      <c r="B273" s="65" t="s">
        <v>875</v>
      </c>
      <c r="C273" s="65">
        <v>674</v>
      </c>
      <c r="D273" s="65"/>
      <c r="E273" s="65"/>
      <c r="F273" s="65"/>
      <c r="G273" s="65">
        <v>1</v>
      </c>
      <c r="H273" s="67">
        <f>VLOOKUP(C273,'Secteur Ex DG'!B:B,1,FALSE)</f>
        <v>674</v>
      </c>
    </row>
    <row r="274" spans="1:8" x14ac:dyDescent="0.25">
      <c r="A274" s="65" t="s">
        <v>877</v>
      </c>
      <c r="B274" s="65" t="s">
        <v>878</v>
      </c>
      <c r="C274" s="65">
        <v>675</v>
      </c>
      <c r="D274" s="65"/>
      <c r="E274" s="65"/>
      <c r="F274" s="65"/>
      <c r="G274" s="65">
        <v>1</v>
      </c>
      <c r="H274" s="67">
        <f>VLOOKUP(C274,'Secteur Ex DG'!B:B,1,FALSE)</f>
        <v>675</v>
      </c>
    </row>
    <row r="275" spans="1:8" x14ac:dyDescent="0.25">
      <c r="A275" s="65" t="s">
        <v>880</v>
      </c>
      <c r="B275" s="65" t="s">
        <v>881</v>
      </c>
      <c r="C275" s="65">
        <v>678</v>
      </c>
      <c r="D275" s="65"/>
      <c r="E275" s="65"/>
      <c r="F275" s="65"/>
      <c r="G275" s="65">
        <v>1</v>
      </c>
      <c r="H275" s="67">
        <f>VLOOKUP(C275,'Secteur Ex DG'!B:B,1,FALSE)</f>
        <v>678</v>
      </c>
    </row>
    <row r="276" spans="1:8" x14ac:dyDescent="0.25">
      <c r="A276" s="65" t="s">
        <v>883</v>
      </c>
      <c r="B276" s="65" t="s">
        <v>884</v>
      </c>
      <c r="C276" s="65">
        <v>679</v>
      </c>
      <c r="D276" s="65"/>
      <c r="E276" s="65"/>
      <c r="F276" s="65"/>
      <c r="G276" s="65">
        <v>1</v>
      </c>
      <c r="H276" s="67">
        <f>VLOOKUP(C276,'Secteur Ex DG'!B:B,1,FALSE)</f>
        <v>679</v>
      </c>
    </row>
    <row r="277" spans="1:8" x14ac:dyDescent="0.25">
      <c r="A277" s="65" t="s">
        <v>886</v>
      </c>
      <c r="B277" s="65" t="s">
        <v>887</v>
      </c>
      <c r="C277" s="65">
        <v>680</v>
      </c>
      <c r="D277" s="65"/>
      <c r="E277" s="65"/>
      <c r="F277" s="65"/>
      <c r="G277" s="65">
        <v>1</v>
      </c>
      <c r="H277" s="67">
        <f>VLOOKUP(C277,'Secteur Ex DG'!B:B,1,FALSE)</f>
        <v>680</v>
      </c>
    </row>
    <row r="278" spans="1:8" x14ac:dyDescent="0.25">
      <c r="A278" s="65" t="s">
        <v>889</v>
      </c>
      <c r="B278" s="65" t="s">
        <v>890</v>
      </c>
      <c r="C278" s="65">
        <v>683</v>
      </c>
      <c r="D278" s="65"/>
      <c r="E278" s="65"/>
      <c r="F278" s="65"/>
      <c r="G278" s="65">
        <v>1</v>
      </c>
      <c r="H278" s="67">
        <f>VLOOKUP(C278,'Secteur Ex DG'!B:B,1,FALSE)</f>
        <v>683</v>
      </c>
    </row>
    <row r="279" spans="1:8" x14ac:dyDescent="0.25">
      <c r="A279" s="65" t="s">
        <v>892</v>
      </c>
      <c r="B279" s="65" t="s">
        <v>893</v>
      </c>
      <c r="C279" s="65">
        <v>684</v>
      </c>
      <c r="D279" s="65"/>
      <c r="E279" s="65"/>
      <c r="F279" s="65"/>
      <c r="G279" s="65">
        <v>1</v>
      </c>
      <c r="H279" s="67">
        <f>VLOOKUP(C279,'Secteur Ex DG'!B:B,1,FALSE)</f>
        <v>684</v>
      </c>
    </row>
    <row r="280" spans="1:8" x14ac:dyDescent="0.25">
      <c r="A280" s="65" t="s">
        <v>946</v>
      </c>
      <c r="B280" s="65" t="s">
        <v>947</v>
      </c>
      <c r="C280" s="65">
        <v>712</v>
      </c>
      <c r="D280" s="65"/>
      <c r="E280" s="65"/>
      <c r="F280" s="65"/>
      <c r="G280" s="65">
        <v>1</v>
      </c>
      <c r="H280" s="67">
        <f>VLOOKUP(C280,'Secteur Ex DG'!B:B,1,FALSE)</f>
        <v>712</v>
      </c>
    </row>
    <row r="281" spans="1:8" x14ac:dyDescent="0.25">
      <c r="A281" s="65" t="s">
        <v>895</v>
      </c>
      <c r="B281" s="65" t="s">
        <v>896</v>
      </c>
      <c r="C281" s="65">
        <v>687</v>
      </c>
      <c r="D281" s="65"/>
      <c r="E281" s="65"/>
      <c r="F281" s="65"/>
      <c r="G281" s="65">
        <v>1</v>
      </c>
      <c r="H281" s="67">
        <f>VLOOKUP(C281,'Secteur Ex DG'!B:B,1,FALSE)</f>
        <v>687</v>
      </c>
    </row>
    <row r="282" spans="1:8" x14ac:dyDescent="0.25">
      <c r="A282" s="65" t="s">
        <v>898</v>
      </c>
      <c r="B282" s="65" t="s">
        <v>899</v>
      </c>
      <c r="C282" s="65">
        <v>688</v>
      </c>
      <c r="D282" s="65"/>
      <c r="E282" s="65"/>
      <c r="F282" s="65"/>
      <c r="G282" s="65">
        <v>1</v>
      </c>
      <c r="H282" s="67">
        <f>VLOOKUP(C282,'Secteur Ex DG'!B:B,1,FALSE)</f>
        <v>688</v>
      </c>
    </row>
    <row r="283" spans="1:8" x14ac:dyDescent="0.25">
      <c r="A283" s="65" t="s">
        <v>901</v>
      </c>
      <c r="B283" s="65" t="s">
        <v>902</v>
      </c>
      <c r="C283" s="65">
        <v>691</v>
      </c>
      <c r="D283" s="65"/>
      <c r="E283" s="65"/>
      <c r="F283" s="65"/>
      <c r="G283" s="65">
        <v>1</v>
      </c>
      <c r="H283" s="67">
        <f>VLOOKUP(C283,'Secteur Ex DG'!B:B,1,FALSE)</f>
        <v>691</v>
      </c>
    </row>
    <row r="284" spans="1:8" x14ac:dyDescent="0.25">
      <c r="A284" s="65" t="s">
        <v>904</v>
      </c>
      <c r="B284" s="65" t="s">
        <v>905</v>
      </c>
      <c r="C284" s="65">
        <v>692</v>
      </c>
      <c r="D284" s="65"/>
      <c r="E284" s="65"/>
      <c r="F284" s="65"/>
      <c r="G284" s="65">
        <v>1</v>
      </c>
      <c r="H284" s="67">
        <f>VLOOKUP(C284,'Secteur Ex DG'!B:B,1,FALSE)</f>
        <v>692</v>
      </c>
    </row>
    <row r="285" spans="1:8" x14ac:dyDescent="0.25">
      <c r="A285" s="65" t="s">
        <v>907</v>
      </c>
      <c r="B285" s="65" t="s">
        <v>908</v>
      </c>
      <c r="C285" s="65">
        <v>696</v>
      </c>
      <c r="D285" s="65"/>
      <c r="E285" s="65"/>
      <c r="F285" s="65"/>
      <c r="G285" s="65">
        <v>1</v>
      </c>
      <c r="H285" s="67">
        <f>VLOOKUP(C285,'Secteur Ex DG'!B:B,1,FALSE)</f>
        <v>696</v>
      </c>
    </row>
    <row r="286" spans="1:8" x14ac:dyDescent="0.25">
      <c r="A286" s="65" t="s">
        <v>910</v>
      </c>
      <c r="B286" s="65" t="s">
        <v>911</v>
      </c>
      <c r="C286" s="65">
        <v>698</v>
      </c>
      <c r="D286" s="65"/>
      <c r="E286" s="65"/>
      <c r="F286" s="65"/>
      <c r="G286" s="65">
        <v>1</v>
      </c>
      <c r="H286" s="67">
        <f>VLOOKUP(C286,'Secteur Ex DG'!B:B,1,FALSE)</f>
        <v>698</v>
      </c>
    </row>
    <row r="287" spans="1:8" x14ac:dyDescent="0.25">
      <c r="A287" s="65" t="s">
        <v>913</v>
      </c>
      <c r="B287" s="65" t="s">
        <v>914</v>
      </c>
      <c r="C287" s="65">
        <v>699</v>
      </c>
      <c r="D287" s="65"/>
      <c r="E287" s="65"/>
      <c r="F287" s="65"/>
      <c r="G287" s="65">
        <v>1</v>
      </c>
      <c r="H287" s="67">
        <f>VLOOKUP(C287,'Secteur Ex DG'!B:B,1,FALSE)</f>
        <v>699</v>
      </c>
    </row>
    <row r="288" spans="1:8" x14ac:dyDescent="0.25">
      <c r="A288" s="65" t="s">
        <v>916</v>
      </c>
      <c r="B288" s="65" t="s">
        <v>917</v>
      </c>
      <c r="C288" s="65">
        <v>702</v>
      </c>
      <c r="D288" s="65"/>
      <c r="E288" s="65"/>
      <c r="F288" s="65"/>
      <c r="G288" s="65">
        <v>1</v>
      </c>
      <c r="H288" s="67">
        <f>VLOOKUP(C288,'Secteur Ex DG'!B:B,1,FALSE)</f>
        <v>702</v>
      </c>
    </row>
    <row r="289" spans="1:8" x14ac:dyDescent="0.25">
      <c r="A289" s="65" t="s">
        <v>919</v>
      </c>
      <c r="B289" s="65" t="s">
        <v>920</v>
      </c>
      <c r="C289" s="65">
        <v>703</v>
      </c>
      <c r="D289" s="65"/>
      <c r="E289" s="65"/>
      <c r="F289" s="65"/>
      <c r="G289" s="65">
        <v>1</v>
      </c>
      <c r="H289" s="67">
        <f>VLOOKUP(C289,'Secteur Ex DG'!B:B,1,FALSE)</f>
        <v>703</v>
      </c>
    </row>
    <row r="290" spans="1:8" x14ac:dyDescent="0.25">
      <c r="A290" s="65" t="s">
        <v>922</v>
      </c>
      <c r="B290" s="65" t="s">
        <v>923</v>
      </c>
      <c r="C290" s="65">
        <v>704</v>
      </c>
      <c r="D290" s="65"/>
      <c r="E290" s="65"/>
      <c r="F290" s="65"/>
      <c r="G290" s="65">
        <v>1</v>
      </c>
      <c r="H290" s="67">
        <f>VLOOKUP(C290,'Secteur Ex DG'!B:B,1,FALSE)</f>
        <v>704</v>
      </c>
    </row>
    <row r="291" spans="1:8" x14ac:dyDescent="0.25">
      <c r="A291" s="65" t="s">
        <v>925</v>
      </c>
      <c r="B291" s="65" t="s">
        <v>926</v>
      </c>
      <c r="C291" s="65">
        <v>705</v>
      </c>
      <c r="D291" s="65"/>
      <c r="E291" s="65"/>
      <c r="F291" s="65"/>
      <c r="G291" s="65">
        <v>1</v>
      </c>
      <c r="H291" s="67">
        <f>VLOOKUP(C291,'Secteur Ex DG'!B:B,1,FALSE)</f>
        <v>705</v>
      </c>
    </row>
    <row r="292" spans="1:8" x14ac:dyDescent="0.25">
      <c r="A292" s="65" t="s">
        <v>928</v>
      </c>
      <c r="B292" s="65" t="s">
        <v>929</v>
      </c>
      <c r="C292" s="65">
        <v>706</v>
      </c>
      <c r="D292" s="65"/>
      <c r="E292" s="65"/>
      <c r="F292" s="65"/>
      <c r="G292" s="65">
        <v>1</v>
      </c>
      <c r="H292" s="67">
        <f>VLOOKUP(C292,'Secteur Ex DG'!B:B,1,FALSE)</f>
        <v>706</v>
      </c>
    </row>
    <row r="293" spans="1:8" x14ac:dyDescent="0.25">
      <c r="A293" s="65" t="s">
        <v>931</v>
      </c>
      <c r="B293" s="65" t="s">
        <v>932</v>
      </c>
      <c r="C293" s="65">
        <v>707</v>
      </c>
      <c r="D293" s="65"/>
      <c r="E293" s="65"/>
      <c r="F293" s="65"/>
      <c r="G293" s="65">
        <v>1</v>
      </c>
      <c r="H293" s="67">
        <f>VLOOKUP(C293,'Secteur Ex DG'!B:B,1,FALSE)</f>
        <v>707</v>
      </c>
    </row>
    <row r="294" spans="1:8" x14ac:dyDescent="0.25">
      <c r="A294" s="65" t="s">
        <v>934</v>
      </c>
      <c r="B294" s="65" t="s">
        <v>935</v>
      </c>
      <c r="C294" s="65">
        <v>708</v>
      </c>
      <c r="D294" s="65"/>
      <c r="E294" s="65"/>
      <c r="F294" s="65"/>
      <c r="G294" s="65">
        <v>1</v>
      </c>
      <c r="H294" s="67">
        <f>VLOOKUP(C294,'Secteur Ex DG'!B:B,1,FALSE)</f>
        <v>708</v>
      </c>
    </row>
    <row r="295" spans="1:8" x14ac:dyDescent="0.25">
      <c r="A295" s="65" t="s">
        <v>937</v>
      </c>
      <c r="B295" s="65" t="s">
        <v>938</v>
      </c>
      <c r="C295" s="65">
        <v>709</v>
      </c>
      <c r="D295" s="65"/>
      <c r="E295" s="65"/>
      <c r="F295" s="65"/>
      <c r="G295" s="65">
        <v>1</v>
      </c>
      <c r="H295" s="67">
        <f>VLOOKUP(C295,'Secteur Ex DG'!B:B,1,FALSE)</f>
        <v>709</v>
      </c>
    </row>
    <row r="296" spans="1:8" x14ac:dyDescent="0.25">
      <c r="A296" s="65" t="s">
        <v>940</v>
      </c>
      <c r="B296" s="65" t="s">
        <v>941</v>
      </c>
      <c r="C296" s="65">
        <v>710</v>
      </c>
      <c r="D296" s="65"/>
      <c r="E296" s="65"/>
      <c r="F296" s="65"/>
      <c r="G296" s="65">
        <v>1</v>
      </c>
      <c r="H296" s="67">
        <f>VLOOKUP(C296,'Secteur Ex DG'!B:B,1,FALSE)</f>
        <v>710</v>
      </c>
    </row>
    <row r="297" spans="1:8" x14ac:dyDescent="0.25">
      <c r="A297" s="65" t="s">
        <v>949</v>
      </c>
      <c r="B297" s="65" t="s">
        <v>950</v>
      </c>
      <c r="C297" s="65">
        <v>713</v>
      </c>
      <c r="D297" s="65"/>
      <c r="E297" s="65"/>
      <c r="F297" s="65"/>
      <c r="G297" s="65">
        <v>1</v>
      </c>
      <c r="H297" s="67">
        <f>VLOOKUP(C297,'Secteur Ex DG'!B:B,1,FALSE)</f>
        <v>713</v>
      </c>
    </row>
    <row r="298" spans="1:8" x14ac:dyDescent="0.25">
      <c r="A298" s="65" t="s">
        <v>952</v>
      </c>
      <c r="B298" s="65" t="s">
        <v>953</v>
      </c>
      <c r="C298" s="65">
        <v>714</v>
      </c>
      <c r="D298" s="65"/>
      <c r="E298" s="65"/>
      <c r="F298" s="65"/>
      <c r="G298" s="65">
        <v>1</v>
      </c>
      <c r="H298" s="67">
        <f>VLOOKUP(C298,'Secteur Ex DG'!B:B,1,FALSE)</f>
        <v>714</v>
      </c>
    </row>
    <row r="299" spans="1:8" x14ac:dyDescent="0.25">
      <c r="A299" s="65" t="s">
        <v>955</v>
      </c>
      <c r="B299" s="65" t="s">
        <v>956</v>
      </c>
      <c r="C299" s="65">
        <v>715</v>
      </c>
      <c r="D299" s="65"/>
      <c r="E299" s="65"/>
      <c r="F299" s="65"/>
      <c r="G299" s="65">
        <v>1</v>
      </c>
      <c r="H299" s="67">
        <f>VLOOKUP(C299,'Secteur Ex DG'!B:B,1,FALSE)</f>
        <v>715</v>
      </c>
    </row>
    <row r="300" spans="1:8" x14ac:dyDescent="0.25">
      <c r="A300" s="65" t="s">
        <v>958</v>
      </c>
      <c r="B300" s="65" t="s">
        <v>959</v>
      </c>
      <c r="C300" s="65">
        <v>716</v>
      </c>
      <c r="D300" s="65"/>
      <c r="E300" s="65"/>
      <c r="F300" s="65"/>
      <c r="G300" s="65">
        <v>1</v>
      </c>
      <c r="H300" s="67">
        <f>VLOOKUP(C300,'Secteur Ex DG'!B:B,1,FALSE)</f>
        <v>716</v>
      </c>
    </row>
    <row r="301" spans="1:8" x14ac:dyDescent="0.25">
      <c r="A301" s="65" t="s">
        <v>961</v>
      </c>
      <c r="B301" s="65" t="s">
        <v>962</v>
      </c>
      <c r="C301" s="65">
        <v>717</v>
      </c>
      <c r="D301" s="65"/>
      <c r="E301" s="65"/>
      <c r="F301" s="65"/>
      <c r="G301" s="65">
        <v>1</v>
      </c>
      <c r="H301" s="67">
        <f>VLOOKUP(C301,'Secteur Ex DG'!B:B,1,FALSE)</f>
        <v>717</v>
      </c>
    </row>
    <row r="302" spans="1:8" x14ac:dyDescent="0.25">
      <c r="A302" s="65" t="s">
        <v>964</v>
      </c>
      <c r="B302" s="65" t="s">
        <v>965</v>
      </c>
      <c r="C302" s="65">
        <v>718</v>
      </c>
      <c r="D302" s="65"/>
      <c r="E302" s="65"/>
      <c r="F302" s="65"/>
      <c r="G302" s="65">
        <v>1</v>
      </c>
      <c r="H302" s="67">
        <f>VLOOKUP(C302,'Secteur Ex DG'!B:B,1,FALSE)</f>
        <v>718</v>
      </c>
    </row>
    <row r="303" spans="1:8" x14ac:dyDescent="0.25">
      <c r="A303" s="65" t="s">
        <v>967</v>
      </c>
      <c r="B303" s="65" t="s">
        <v>968</v>
      </c>
      <c r="C303" s="65">
        <v>719</v>
      </c>
      <c r="D303" s="65"/>
      <c r="E303" s="65"/>
      <c r="F303" s="65"/>
      <c r="G303" s="65">
        <v>1</v>
      </c>
      <c r="H303" s="67">
        <f>VLOOKUP(C303,'Secteur Ex DG'!B:B,1,FALSE)</f>
        <v>719</v>
      </c>
    </row>
    <row r="304" spans="1:8" x14ac:dyDescent="0.25">
      <c r="A304" s="65" t="s">
        <v>970</v>
      </c>
      <c r="B304" s="65" t="s">
        <v>971</v>
      </c>
      <c r="C304" s="65">
        <v>720</v>
      </c>
      <c r="D304" s="65"/>
      <c r="E304" s="65"/>
      <c r="F304" s="65"/>
      <c r="G304" s="65">
        <v>1</v>
      </c>
      <c r="H304" s="67">
        <f>VLOOKUP(C304,'Secteur Ex DG'!B:B,1,FALSE)</f>
        <v>720</v>
      </c>
    </row>
    <row r="305" spans="1:8" x14ac:dyDescent="0.25">
      <c r="A305" s="65" t="s">
        <v>973</v>
      </c>
      <c r="B305" s="65" t="s">
        <v>974</v>
      </c>
      <c r="C305" s="65">
        <v>724</v>
      </c>
      <c r="D305" s="65"/>
      <c r="E305" s="65"/>
      <c r="F305" s="65"/>
      <c r="G305" s="65">
        <v>1</v>
      </c>
      <c r="H305" s="67">
        <f>VLOOKUP(C305,'Secteur Ex DG'!B:B,1,FALSE)</f>
        <v>724</v>
      </c>
    </row>
    <row r="306" spans="1:8" x14ac:dyDescent="0.25">
      <c r="A306" s="65" t="s">
        <v>976</v>
      </c>
      <c r="B306" s="65" t="s">
        <v>977</v>
      </c>
      <c r="C306" s="65">
        <v>815</v>
      </c>
      <c r="D306" s="65"/>
      <c r="E306" s="65"/>
      <c r="F306" s="65"/>
      <c r="G306" s="65">
        <v>1</v>
      </c>
      <c r="H306" s="67">
        <f>VLOOKUP(C306,'Secteur Ex DG'!B:B,1,FALSE)</f>
        <v>815</v>
      </c>
    </row>
    <row r="307" spans="1:8" x14ac:dyDescent="0.25">
      <c r="A307" s="65" t="s">
        <v>979</v>
      </c>
      <c r="B307" s="65" t="s">
        <v>980</v>
      </c>
      <c r="C307" s="65">
        <v>816</v>
      </c>
      <c r="D307" s="65"/>
      <c r="E307" s="65"/>
      <c r="F307" s="65"/>
      <c r="G307" s="65">
        <v>1</v>
      </c>
      <c r="H307" s="67">
        <f>VLOOKUP(C307,'Secteur Ex DG'!B:B,1,FALSE)</f>
        <v>816</v>
      </c>
    </row>
    <row r="308" spans="1:8" x14ac:dyDescent="0.25">
      <c r="A308" s="65" t="s">
        <v>982</v>
      </c>
      <c r="B308" s="65" t="s">
        <v>983</v>
      </c>
      <c r="C308" s="65">
        <v>819</v>
      </c>
      <c r="D308" s="65"/>
      <c r="E308" s="65"/>
      <c r="F308" s="65"/>
      <c r="G308" s="65">
        <v>1</v>
      </c>
      <c r="H308" s="67">
        <f>VLOOKUP(C308,'Secteur Ex DG'!B:B,1,FALSE)</f>
        <v>819</v>
      </c>
    </row>
    <row r="309" spans="1:8" x14ac:dyDescent="0.25">
      <c r="A309" s="65" t="s">
        <v>985</v>
      </c>
      <c r="B309" s="65" t="s">
        <v>986</v>
      </c>
      <c r="C309" s="65">
        <v>820</v>
      </c>
      <c r="D309" s="65"/>
      <c r="E309" s="65"/>
      <c r="F309" s="65"/>
      <c r="G309" s="65">
        <v>1</v>
      </c>
      <c r="H309" s="67">
        <f>VLOOKUP(C309,'Secteur Ex DG'!B:B,1,FALSE)</f>
        <v>820</v>
      </c>
    </row>
    <row r="310" spans="1:8" x14ac:dyDescent="0.25">
      <c r="A310" s="65" t="s">
        <v>988</v>
      </c>
      <c r="B310" s="65" t="s">
        <v>989</v>
      </c>
      <c r="C310" s="65">
        <v>821</v>
      </c>
      <c r="D310" s="65"/>
      <c r="E310" s="65"/>
      <c r="F310" s="65"/>
      <c r="G310" s="65">
        <v>1</v>
      </c>
      <c r="H310" s="67">
        <f>VLOOKUP(C310,'Secteur Ex DG'!B:B,1,FALSE)</f>
        <v>821</v>
      </c>
    </row>
    <row r="311" spans="1:8" x14ac:dyDescent="0.25">
      <c r="A311" s="65" t="s">
        <v>991</v>
      </c>
      <c r="B311" s="65" t="s">
        <v>992</v>
      </c>
      <c r="C311" s="65">
        <v>822</v>
      </c>
      <c r="D311" s="65"/>
      <c r="E311" s="65"/>
      <c r="F311" s="65"/>
      <c r="G311" s="65">
        <v>1</v>
      </c>
      <c r="H311" s="67">
        <f>VLOOKUP(C311,'Secteur Ex DG'!B:B,1,FALSE)</f>
        <v>822</v>
      </c>
    </row>
    <row r="312" spans="1:8" x14ac:dyDescent="0.25">
      <c r="A312" s="65" t="s">
        <v>994</v>
      </c>
      <c r="B312" s="65" t="s">
        <v>995</v>
      </c>
      <c r="C312" s="65">
        <v>823</v>
      </c>
      <c r="D312" s="65"/>
      <c r="E312" s="65"/>
      <c r="F312" s="65"/>
      <c r="G312" s="65">
        <v>1</v>
      </c>
      <c r="H312" s="67">
        <f>VLOOKUP(C312,'Secteur Ex DG'!B:B,1,FALSE)</f>
        <v>823</v>
      </c>
    </row>
    <row r="313" spans="1:8" x14ac:dyDescent="0.25">
      <c r="A313" s="65" t="s">
        <v>1117</v>
      </c>
      <c r="B313" s="65" t="s">
        <v>1118</v>
      </c>
      <c r="C313" s="65">
        <v>874</v>
      </c>
      <c r="D313" s="65"/>
      <c r="E313" s="65"/>
      <c r="F313" s="65"/>
      <c r="G313" s="65">
        <v>1</v>
      </c>
      <c r="H313" s="67">
        <f>VLOOKUP(C313,'Secteur Ex DG'!B:B,1,FALSE)</f>
        <v>874</v>
      </c>
    </row>
    <row r="314" spans="1:8" x14ac:dyDescent="0.25">
      <c r="A314" s="65" t="s">
        <v>997</v>
      </c>
      <c r="B314" s="65" t="s">
        <v>998</v>
      </c>
      <c r="C314" s="65">
        <v>826</v>
      </c>
      <c r="D314" s="65"/>
      <c r="E314" s="65"/>
      <c r="F314" s="65"/>
      <c r="G314" s="65">
        <v>1</v>
      </c>
      <c r="H314" s="67">
        <f>VLOOKUP(C314,'Secteur Ex DG'!B:B,1,FALSE)</f>
        <v>826</v>
      </c>
    </row>
    <row r="315" spans="1:8" x14ac:dyDescent="0.25">
      <c r="A315" s="65" t="s">
        <v>1000</v>
      </c>
      <c r="B315" s="65" t="s">
        <v>1001</v>
      </c>
      <c r="C315" s="65">
        <v>827</v>
      </c>
      <c r="D315" s="65"/>
      <c r="E315" s="65"/>
      <c r="F315" s="65"/>
      <c r="G315" s="65">
        <v>1</v>
      </c>
      <c r="H315" s="67">
        <f>VLOOKUP(C315,'Secteur Ex DG'!B:B,1,FALSE)</f>
        <v>827</v>
      </c>
    </row>
    <row r="316" spans="1:8" x14ac:dyDescent="0.25">
      <c r="A316" s="65" t="s">
        <v>1003</v>
      </c>
      <c r="B316" s="65" t="s">
        <v>1004</v>
      </c>
      <c r="C316" s="65">
        <v>828</v>
      </c>
      <c r="D316" s="65"/>
      <c r="E316" s="65"/>
      <c r="F316" s="65"/>
      <c r="G316" s="65">
        <v>1</v>
      </c>
      <c r="H316" s="67">
        <f>VLOOKUP(C316,'Secteur Ex DG'!B:B,1,FALSE)</f>
        <v>828</v>
      </c>
    </row>
    <row r="317" spans="1:8" x14ac:dyDescent="0.25">
      <c r="A317" s="65" t="s">
        <v>1120</v>
      </c>
      <c r="B317" s="65" t="s">
        <v>1121</v>
      </c>
      <c r="C317" s="65">
        <v>875</v>
      </c>
      <c r="D317" s="65"/>
      <c r="E317" s="65"/>
      <c r="F317" s="65"/>
      <c r="G317" s="65">
        <v>1</v>
      </c>
      <c r="H317" s="67">
        <f>VLOOKUP(C317,'Secteur Ex DG'!B:B,1,FALSE)</f>
        <v>875</v>
      </c>
    </row>
    <row r="318" spans="1:8" x14ac:dyDescent="0.25">
      <c r="A318" s="65" t="s">
        <v>1006</v>
      </c>
      <c r="B318" s="65" t="s">
        <v>1007</v>
      </c>
      <c r="C318" s="65">
        <v>830</v>
      </c>
      <c r="D318" s="65"/>
      <c r="E318" s="65"/>
      <c r="F318" s="65"/>
      <c r="G318" s="65">
        <v>1</v>
      </c>
      <c r="H318" s="67">
        <f>VLOOKUP(C318,'Secteur Ex DG'!B:B,1,FALSE)</f>
        <v>830</v>
      </c>
    </row>
    <row r="319" spans="1:8" x14ac:dyDescent="0.25">
      <c r="A319" s="65" t="s">
        <v>1009</v>
      </c>
      <c r="B319" s="65" t="s">
        <v>1010</v>
      </c>
      <c r="C319" s="65">
        <v>831</v>
      </c>
      <c r="D319" s="65"/>
      <c r="E319" s="65"/>
      <c r="F319" s="65"/>
      <c r="G319" s="65">
        <v>1</v>
      </c>
      <c r="H319" s="67">
        <f>VLOOKUP(C319,'Secteur Ex DG'!B:B,1,FALSE)</f>
        <v>831</v>
      </c>
    </row>
    <row r="320" spans="1:8" x14ac:dyDescent="0.25">
      <c r="A320" s="65" t="s">
        <v>1012</v>
      </c>
      <c r="B320" s="65" t="s">
        <v>1013</v>
      </c>
      <c r="C320" s="65">
        <v>832</v>
      </c>
      <c r="D320" s="65"/>
      <c r="E320" s="65"/>
      <c r="F320" s="65"/>
      <c r="G320" s="65">
        <v>1</v>
      </c>
      <c r="H320" s="67">
        <f>VLOOKUP(C320,'Secteur Ex DG'!B:B,1,FALSE)</f>
        <v>832</v>
      </c>
    </row>
    <row r="321" spans="1:8" x14ac:dyDescent="0.25">
      <c r="A321" s="65" t="s">
        <v>1015</v>
      </c>
      <c r="B321" s="65" t="s">
        <v>1016</v>
      </c>
      <c r="C321" s="65">
        <v>833</v>
      </c>
      <c r="D321" s="65"/>
      <c r="E321" s="65"/>
      <c r="F321" s="65"/>
      <c r="G321" s="65">
        <v>1</v>
      </c>
      <c r="H321" s="67">
        <f>VLOOKUP(C321,'Secteur Ex DG'!B:B,1,FALSE)</f>
        <v>833</v>
      </c>
    </row>
    <row r="322" spans="1:8" x14ac:dyDescent="0.25">
      <c r="A322" s="65" t="s">
        <v>1123</v>
      </c>
      <c r="B322" s="65" t="s">
        <v>1124</v>
      </c>
      <c r="C322" s="65">
        <v>876</v>
      </c>
      <c r="D322" s="65"/>
      <c r="E322" s="65"/>
      <c r="F322" s="65"/>
      <c r="G322" s="65">
        <v>1</v>
      </c>
      <c r="H322" s="67">
        <f>VLOOKUP(C322,'Secteur Ex DG'!B:B,1,FALSE)</f>
        <v>876</v>
      </c>
    </row>
    <row r="323" spans="1:8" x14ac:dyDescent="0.25">
      <c r="A323" s="65" t="s">
        <v>1018</v>
      </c>
      <c r="B323" s="65" t="s">
        <v>1019</v>
      </c>
      <c r="C323" s="65">
        <v>834</v>
      </c>
      <c r="D323" s="65"/>
      <c r="E323" s="65"/>
      <c r="F323" s="65"/>
      <c r="G323" s="65">
        <v>1</v>
      </c>
      <c r="H323" s="67">
        <f>VLOOKUP(C323,'Secteur Ex DG'!B:B,1,FALSE)</f>
        <v>834</v>
      </c>
    </row>
    <row r="324" spans="1:8" x14ac:dyDescent="0.25">
      <c r="A324" s="65" t="s">
        <v>1021</v>
      </c>
      <c r="B324" s="65" t="s">
        <v>1022</v>
      </c>
      <c r="C324" s="65">
        <v>835</v>
      </c>
      <c r="D324" s="65"/>
      <c r="E324" s="65"/>
      <c r="F324" s="65"/>
      <c r="G324" s="65">
        <v>1</v>
      </c>
      <c r="H324" s="67">
        <f>VLOOKUP(C324,'Secteur Ex DG'!B:B,1,FALSE)</f>
        <v>835</v>
      </c>
    </row>
    <row r="325" spans="1:8" x14ac:dyDescent="0.25">
      <c r="A325" s="65" t="s">
        <v>1024</v>
      </c>
      <c r="B325" s="65" t="s">
        <v>1025</v>
      </c>
      <c r="C325" s="65">
        <v>836</v>
      </c>
      <c r="D325" s="65"/>
      <c r="E325" s="65"/>
      <c r="F325" s="65"/>
      <c r="G325" s="65">
        <v>1</v>
      </c>
      <c r="H325" s="67">
        <f>VLOOKUP(C325,'Secteur Ex DG'!B:B,1,FALSE)</f>
        <v>836</v>
      </c>
    </row>
    <row r="326" spans="1:8" x14ac:dyDescent="0.25">
      <c r="A326" s="65" t="s">
        <v>1126</v>
      </c>
      <c r="B326" s="65" t="s">
        <v>1127</v>
      </c>
      <c r="C326" s="65">
        <v>877</v>
      </c>
      <c r="D326" s="65"/>
      <c r="E326" s="65"/>
      <c r="F326" s="65"/>
      <c r="G326" s="65">
        <v>1</v>
      </c>
      <c r="H326" s="67">
        <f>VLOOKUP(C326,'Secteur Ex DG'!B:B,1,FALSE)</f>
        <v>877</v>
      </c>
    </row>
    <row r="327" spans="1:8" x14ac:dyDescent="0.25">
      <c r="A327" s="65" t="s">
        <v>1027</v>
      </c>
      <c r="B327" s="65" t="s">
        <v>1028</v>
      </c>
      <c r="C327" s="65">
        <v>838</v>
      </c>
      <c r="D327" s="65"/>
      <c r="E327" s="65"/>
      <c r="F327" s="65"/>
      <c r="G327" s="65">
        <v>1</v>
      </c>
      <c r="H327" s="67">
        <f>VLOOKUP(C327,'Secteur Ex DG'!B:B,1,FALSE)</f>
        <v>838</v>
      </c>
    </row>
    <row r="328" spans="1:8" x14ac:dyDescent="0.25">
      <c r="A328" s="65" t="s">
        <v>1030</v>
      </c>
      <c r="B328" s="65" t="s">
        <v>1031</v>
      </c>
      <c r="C328" s="65">
        <v>839</v>
      </c>
      <c r="D328" s="65"/>
      <c r="E328" s="65"/>
      <c r="F328" s="65"/>
      <c r="G328" s="65">
        <v>1</v>
      </c>
      <c r="H328" s="67">
        <f>VLOOKUP(C328,'Secteur Ex DG'!B:B,1,FALSE)</f>
        <v>839</v>
      </c>
    </row>
    <row r="329" spans="1:8" x14ac:dyDescent="0.25">
      <c r="A329" s="65" t="s">
        <v>1033</v>
      </c>
      <c r="B329" s="65" t="s">
        <v>1034</v>
      </c>
      <c r="C329" s="65">
        <v>840</v>
      </c>
      <c r="D329" s="65"/>
      <c r="E329" s="65"/>
      <c r="F329" s="65"/>
      <c r="G329" s="65">
        <v>1</v>
      </c>
      <c r="H329" s="67">
        <f>VLOOKUP(C329,'Secteur Ex DG'!B:B,1,FALSE)</f>
        <v>840</v>
      </c>
    </row>
    <row r="330" spans="1:8" x14ac:dyDescent="0.25">
      <c r="A330" s="65" t="s">
        <v>1129</v>
      </c>
      <c r="B330" s="65" t="s">
        <v>1130</v>
      </c>
      <c r="C330" s="65">
        <v>878</v>
      </c>
      <c r="D330" s="65"/>
      <c r="E330" s="65"/>
      <c r="F330" s="65"/>
      <c r="G330" s="65">
        <v>1</v>
      </c>
      <c r="H330" s="67">
        <f>VLOOKUP(C330,'Secteur Ex DG'!B:B,1,FALSE)</f>
        <v>878</v>
      </c>
    </row>
    <row r="331" spans="1:8" x14ac:dyDescent="0.25">
      <c r="A331" s="65" t="s">
        <v>1036</v>
      </c>
      <c r="B331" s="65" t="s">
        <v>1037</v>
      </c>
      <c r="C331" s="65">
        <v>842</v>
      </c>
      <c r="D331" s="65"/>
      <c r="E331" s="65"/>
      <c r="F331" s="65"/>
      <c r="G331" s="65">
        <v>1</v>
      </c>
      <c r="H331" s="67">
        <f>VLOOKUP(C331,'Secteur Ex DG'!B:B,1,FALSE)</f>
        <v>842</v>
      </c>
    </row>
    <row r="332" spans="1:8" x14ac:dyDescent="0.25">
      <c r="A332" s="65" t="s">
        <v>1039</v>
      </c>
      <c r="B332" s="65" t="s">
        <v>1040</v>
      </c>
      <c r="C332" s="65">
        <v>843</v>
      </c>
      <c r="D332" s="65"/>
      <c r="E332" s="65"/>
      <c r="F332" s="65"/>
      <c r="G332" s="65">
        <v>1</v>
      </c>
      <c r="H332" s="67">
        <f>VLOOKUP(C332,'Secteur Ex DG'!B:B,1,FALSE)</f>
        <v>843</v>
      </c>
    </row>
    <row r="333" spans="1:8" x14ac:dyDescent="0.25">
      <c r="A333" s="65" t="s">
        <v>1042</v>
      </c>
      <c r="B333" s="65" t="s">
        <v>1043</v>
      </c>
      <c r="C333" s="65">
        <v>844</v>
      </c>
      <c r="D333" s="65"/>
      <c r="E333" s="65"/>
      <c r="F333" s="65"/>
      <c r="G333" s="65">
        <v>1</v>
      </c>
      <c r="H333" s="67">
        <f>VLOOKUP(C333,'Secteur Ex DG'!B:B,1,FALSE)</f>
        <v>844</v>
      </c>
    </row>
    <row r="334" spans="1:8" x14ac:dyDescent="0.25">
      <c r="A334" s="65" t="s">
        <v>1045</v>
      </c>
      <c r="B334" s="65" t="s">
        <v>1046</v>
      </c>
      <c r="C334" s="65">
        <v>845</v>
      </c>
      <c r="D334" s="65"/>
      <c r="E334" s="65"/>
      <c r="F334" s="65"/>
      <c r="G334" s="65">
        <v>1</v>
      </c>
      <c r="H334" s="67">
        <f>VLOOKUP(C334,'Secteur Ex DG'!B:B,1,FALSE)</f>
        <v>845</v>
      </c>
    </row>
    <row r="335" spans="1:8" x14ac:dyDescent="0.25">
      <c r="A335" s="65" t="s">
        <v>1048</v>
      </c>
      <c r="B335" s="65" t="s">
        <v>1049</v>
      </c>
      <c r="C335" s="65">
        <v>846</v>
      </c>
      <c r="D335" s="65"/>
      <c r="E335" s="65"/>
      <c r="F335" s="65"/>
      <c r="G335" s="65">
        <v>1</v>
      </c>
      <c r="H335" s="67">
        <f>VLOOKUP(C335,'Secteur Ex DG'!B:B,1,FALSE)</f>
        <v>846</v>
      </c>
    </row>
    <row r="336" spans="1:8" x14ac:dyDescent="0.25">
      <c r="A336" s="65" t="s">
        <v>1051</v>
      </c>
      <c r="B336" s="65" t="s">
        <v>1052</v>
      </c>
      <c r="C336" s="65">
        <v>847</v>
      </c>
      <c r="D336" s="65"/>
      <c r="E336" s="65"/>
      <c r="F336" s="65"/>
      <c r="G336" s="65">
        <v>1</v>
      </c>
      <c r="H336" s="67">
        <f>VLOOKUP(C336,'Secteur Ex DG'!B:B,1,FALSE)</f>
        <v>847</v>
      </c>
    </row>
    <row r="337" spans="1:8" x14ac:dyDescent="0.25">
      <c r="A337" s="65" t="s">
        <v>1054</v>
      </c>
      <c r="B337" s="65" t="s">
        <v>1055</v>
      </c>
      <c r="C337" s="65">
        <v>848</v>
      </c>
      <c r="D337" s="65"/>
      <c r="E337" s="65"/>
      <c r="F337" s="65"/>
      <c r="G337" s="65">
        <v>1</v>
      </c>
      <c r="H337" s="67">
        <f>VLOOKUP(C337,'Secteur Ex DG'!B:B,1,FALSE)</f>
        <v>848</v>
      </c>
    </row>
    <row r="338" spans="1:8" x14ac:dyDescent="0.25">
      <c r="A338" s="65" t="s">
        <v>1057</v>
      </c>
      <c r="B338" s="65" t="s">
        <v>1058</v>
      </c>
      <c r="C338" s="65">
        <v>849</v>
      </c>
      <c r="D338" s="65"/>
      <c r="E338" s="65"/>
      <c r="F338" s="65"/>
      <c r="G338" s="65">
        <v>1</v>
      </c>
      <c r="H338" s="67">
        <f>VLOOKUP(C338,'Secteur Ex DG'!B:B,1,FALSE)</f>
        <v>849</v>
      </c>
    </row>
    <row r="339" spans="1:8" x14ac:dyDescent="0.25">
      <c r="A339" s="65" t="s">
        <v>1132</v>
      </c>
      <c r="B339" s="65" t="s">
        <v>1133</v>
      </c>
      <c r="C339" s="65">
        <v>879</v>
      </c>
      <c r="D339" s="65"/>
      <c r="E339" s="65"/>
      <c r="F339" s="65"/>
      <c r="G339" s="65">
        <v>1</v>
      </c>
      <c r="H339" s="67">
        <f>VLOOKUP(C339,'Secteur Ex DG'!B:B,1,FALSE)</f>
        <v>879</v>
      </c>
    </row>
    <row r="340" spans="1:8" x14ac:dyDescent="0.25">
      <c r="A340" s="65" t="s">
        <v>1060</v>
      </c>
      <c r="B340" s="65" t="s">
        <v>1061</v>
      </c>
      <c r="C340" s="65">
        <v>851</v>
      </c>
      <c r="D340" s="65"/>
      <c r="E340" s="65"/>
      <c r="F340" s="65"/>
      <c r="G340" s="65">
        <v>1</v>
      </c>
      <c r="H340" s="67">
        <f>VLOOKUP(C340,'Secteur Ex DG'!B:B,1,FALSE)</f>
        <v>851</v>
      </c>
    </row>
    <row r="341" spans="1:8" x14ac:dyDescent="0.25">
      <c r="A341" s="65" t="s">
        <v>1063</v>
      </c>
      <c r="B341" s="65" t="s">
        <v>1064</v>
      </c>
      <c r="C341" s="65">
        <v>852</v>
      </c>
      <c r="D341" s="65"/>
      <c r="E341" s="65"/>
      <c r="F341" s="65"/>
      <c r="G341" s="65">
        <v>1</v>
      </c>
      <c r="H341" s="67">
        <f>VLOOKUP(C341,'Secteur Ex DG'!B:B,1,FALSE)</f>
        <v>852</v>
      </c>
    </row>
    <row r="342" spans="1:8" x14ac:dyDescent="0.25">
      <c r="A342" s="65" t="s">
        <v>1066</v>
      </c>
      <c r="B342" s="65" t="s">
        <v>1067</v>
      </c>
      <c r="C342" s="65">
        <v>853</v>
      </c>
      <c r="D342" s="65"/>
      <c r="E342" s="65"/>
      <c r="F342" s="65"/>
      <c r="G342" s="65">
        <v>1</v>
      </c>
      <c r="H342" s="67">
        <f>VLOOKUP(C342,'Secteur Ex DG'!B:B,1,FALSE)</f>
        <v>853</v>
      </c>
    </row>
    <row r="343" spans="1:8" x14ac:dyDescent="0.25">
      <c r="A343" s="65" t="s">
        <v>1069</v>
      </c>
      <c r="B343" s="65" t="s">
        <v>1070</v>
      </c>
      <c r="C343" s="65">
        <v>854</v>
      </c>
      <c r="D343" s="65"/>
      <c r="E343" s="65"/>
      <c r="F343" s="65"/>
      <c r="G343" s="65">
        <v>1</v>
      </c>
      <c r="H343" s="67">
        <f>VLOOKUP(C343,'Secteur Ex DG'!B:B,1,FALSE)</f>
        <v>854</v>
      </c>
    </row>
    <row r="344" spans="1:8" x14ac:dyDescent="0.25">
      <c r="A344" s="65" t="s">
        <v>1072</v>
      </c>
      <c r="B344" s="65" t="s">
        <v>1073</v>
      </c>
      <c r="C344" s="65">
        <v>855</v>
      </c>
      <c r="D344" s="65"/>
      <c r="E344" s="65"/>
      <c r="F344" s="65"/>
      <c r="G344" s="65">
        <v>1</v>
      </c>
      <c r="H344" s="67">
        <f>VLOOKUP(C344,'Secteur Ex DG'!B:B,1,FALSE)</f>
        <v>855</v>
      </c>
    </row>
    <row r="345" spans="1:8" x14ac:dyDescent="0.25">
      <c r="A345" s="65" t="s">
        <v>1075</v>
      </c>
      <c r="B345" s="65" t="s">
        <v>1076</v>
      </c>
      <c r="C345" s="65">
        <v>856</v>
      </c>
      <c r="D345" s="65"/>
      <c r="E345" s="65"/>
      <c r="F345" s="65"/>
      <c r="G345" s="65">
        <v>1</v>
      </c>
      <c r="H345" s="67">
        <f>VLOOKUP(C345,'Secteur Ex DG'!B:B,1,FALSE)</f>
        <v>856</v>
      </c>
    </row>
    <row r="346" spans="1:8" x14ac:dyDescent="0.25">
      <c r="A346" s="65" t="s">
        <v>1078</v>
      </c>
      <c r="B346" s="65" t="s">
        <v>1079</v>
      </c>
      <c r="C346" s="65">
        <v>857</v>
      </c>
      <c r="D346" s="65"/>
      <c r="E346" s="65"/>
      <c r="F346" s="65"/>
      <c r="G346" s="65">
        <v>1</v>
      </c>
      <c r="H346" s="67">
        <f>VLOOKUP(C346,'Secteur Ex DG'!B:B,1,FALSE)</f>
        <v>857</v>
      </c>
    </row>
    <row r="347" spans="1:8" x14ac:dyDescent="0.25">
      <c r="A347" s="65" t="s">
        <v>1135</v>
      </c>
      <c r="B347" s="65" t="s">
        <v>1136</v>
      </c>
      <c r="C347" s="65">
        <v>880</v>
      </c>
      <c r="D347" s="65"/>
      <c r="E347" s="65"/>
      <c r="F347" s="65"/>
      <c r="G347" s="65">
        <v>1</v>
      </c>
      <c r="H347" s="67">
        <f>VLOOKUP(C347,'Secteur Ex DG'!B:B,1,FALSE)</f>
        <v>880</v>
      </c>
    </row>
    <row r="348" spans="1:8" x14ac:dyDescent="0.25">
      <c r="A348" s="65" t="s">
        <v>1081</v>
      </c>
      <c r="B348" s="65" t="s">
        <v>1082</v>
      </c>
      <c r="C348" s="65">
        <v>860</v>
      </c>
      <c r="D348" s="65"/>
      <c r="E348" s="65"/>
      <c r="F348" s="65"/>
      <c r="G348" s="65">
        <v>1</v>
      </c>
      <c r="H348" s="67">
        <f>VLOOKUP(C348,'Secteur Ex DG'!B:B,1,FALSE)</f>
        <v>860</v>
      </c>
    </row>
    <row r="349" spans="1:8" x14ac:dyDescent="0.25">
      <c r="A349" s="65" t="s">
        <v>1084</v>
      </c>
      <c r="B349" s="65" t="s">
        <v>1085</v>
      </c>
      <c r="C349" s="65">
        <v>861</v>
      </c>
      <c r="D349" s="65"/>
      <c r="E349" s="65"/>
      <c r="F349" s="65"/>
      <c r="G349" s="65">
        <v>1</v>
      </c>
      <c r="H349" s="67">
        <f>VLOOKUP(C349,'Secteur Ex DG'!B:B,1,FALSE)</f>
        <v>861</v>
      </c>
    </row>
    <row r="350" spans="1:8" x14ac:dyDescent="0.25">
      <c r="A350" s="65" t="s">
        <v>1087</v>
      </c>
      <c r="B350" s="65" t="s">
        <v>1088</v>
      </c>
      <c r="C350" s="65">
        <v>862</v>
      </c>
      <c r="D350" s="65"/>
      <c r="E350" s="65"/>
      <c r="F350" s="65"/>
      <c r="G350" s="65">
        <v>1</v>
      </c>
      <c r="H350" s="67">
        <f>VLOOKUP(C350,'Secteur Ex DG'!B:B,1,FALSE)</f>
        <v>862</v>
      </c>
    </row>
    <row r="351" spans="1:8" x14ac:dyDescent="0.25">
      <c r="A351" s="65" t="s">
        <v>1090</v>
      </c>
      <c r="B351" s="65" t="s">
        <v>1091</v>
      </c>
      <c r="C351" s="65">
        <v>863</v>
      </c>
      <c r="D351" s="65"/>
      <c r="E351" s="65"/>
      <c r="F351" s="65"/>
      <c r="G351" s="65">
        <v>1</v>
      </c>
      <c r="H351" s="67">
        <f>VLOOKUP(C351,'Secteur Ex DG'!B:B,1,FALSE)</f>
        <v>863</v>
      </c>
    </row>
    <row r="352" spans="1:8" x14ac:dyDescent="0.25">
      <c r="A352" s="65" t="s">
        <v>1138</v>
      </c>
      <c r="B352" s="65" t="s">
        <v>1139</v>
      </c>
      <c r="C352" s="65">
        <v>881</v>
      </c>
      <c r="D352" s="65"/>
      <c r="E352" s="65"/>
      <c r="F352" s="65"/>
      <c r="G352" s="65">
        <v>1</v>
      </c>
      <c r="H352" s="67">
        <f>VLOOKUP(C352,'Secteur Ex DG'!B:B,1,FALSE)</f>
        <v>881</v>
      </c>
    </row>
    <row r="353" spans="1:8" x14ac:dyDescent="0.25">
      <c r="A353" s="65" t="s">
        <v>1093</v>
      </c>
      <c r="B353" s="65" t="s">
        <v>1094</v>
      </c>
      <c r="C353" s="65">
        <v>864</v>
      </c>
      <c r="D353" s="65"/>
      <c r="E353" s="65"/>
      <c r="F353" s="65"/>
      <c r="G353" s="65">
        <v>1</v>
      </c>
      <c r="H353" s="67">
        <f>VLOOKUP(C353,'Secteur Ex DG'!B:B,1,FALSE)</f>
        <v>864</v>
      </c>
    </row>
    <row r="354" spans="1:8" x14ac:dyDescent="0.25">
      <c r="A354" s="65" t="s">
        <v>1096</v>
      </c>
      <c r="B354" s="65" t="s">
        <v>1097</v>
      </c>
      <c r="C354" s="65">
        <v>865</v>
      </c>
      <c r="D354" s="65"/>
      <c r="E354" s="65"/>
      <c r="F354" s="65"/>
      <c r="G354" s="65">
        <v>1</v>
      </c>
      <c r="H354" s="67">
        <f>VLOOKUP(C354,'Secteur Ex DG'!B:B,1,FALSE)</f>
        <v>865</v>
      </c>
    </row>
    <row r="355" spans="1:8" x14ac:dyDescent="0.25">
      <c r="A355" s="65" t="s">
        <v>1099</v>
      </c>
      <c r="B355" s="65" t="s">
        <v>1100</v>
      </c>
      <c r="C355" s="65">
        <v>868</v>
      </c>
      <c r="D355" s="65"/>
      <c r="E355" s="65"/>
      <c r="F355" s="65"/>
      <c r="G355" s="65">
        <v>1</v>
      </c>
      <c r="H355" s="67">
        <f>VLOOKUP(C355,'Secteur Ex DG'!B:B,1,FALSE)</f>
        <v>868</v>
      </c>
    </row>
    <row r="356" spans="1:8" x14ac:dyDescent="0.25">
      <c r="A356" s="65" t="s">
        <v>1102</v>
      </c>
      <c r="B356" s="65" t="s">
        <v>1103</v>
      </c>
      <c r="C356" s="65">
        <v>869</v>
      </c>
      <c r="D356" s="65"/>
      <c r="E356" s="65"/>
      <c r="F356" s="65"/>
      <c r="G356" s="65">
        <v>1</v>
      </c>
      <c r="H356" s="67">
        <f>VLOOKUP(C356,'Secteur Ex DG'!B:B,1,FALSE)</f>
        <v>869</v>
      </c>
    </row>
    <row r="357" spans="1:8" x14ac:dyDescent="0.25">
      <c r="A357" s="69" t="s">
        <v>1105</v>
      </c>
      <c r="B357" s="69" t="s">
        <v>1106</v>
      </c>
      <c r="C357" s="69">
        <v>870</v>
      </c>
      <c r="G357" s="68">
        <v>1</v>
      </c>
      <c r="H357" s="67">
        <f>VLOOKUP(C357,'Secteur Ex DG'!B:B,1,FALSE)</f>
        <v>870</v>
      </c>
    </row>
    <row r="358" spans="1:8" x14ac:dyDescent="0.25">
      <c r="A358" s="65" t="s">
        <v>1108</v>
      </c>
      <c r="B358" s="65" t="s">
        <v>1109</v>
      </c>
      <c r="C358" s="65">
        <v>871</v>
      </c>
      <c r="D358" s="65"/>
      <c r="E358" s="65"/>
      <c r="F358" s="65"/>
      <c r="G358" s="65">
        <v>1</v>
      </c>
      <c r="H358" s="67">
        <f>VLOOKUP(C358,'Secteur Ex DG'!B:B,1,FALSE)</f>
        <v>871</v>
      </c>
    </row>
    <row r="359" spans="1:8" x14ac:dyDescent="0.25">
      <c r="A359" s="65" t="s">
        <v>1111</v>
      </c>
      <c r="B359" s="65" t="s">
        <v>1112</v>
      </c>
      <c r="C359" s="65">
        <v>872</v>
      </c>
      <c r="D359" s="65"/>
      <c r="E359" s="65"/>
      <c r="F359" s="65"/>
      <c r="G359" s="65">
        <v>1</v>
      </c>
      <c r="H359" s="67">
        <f>VLOOKUP(C359,'Secteur Ex DG'!B:B,1,FALSE)</f>
        <v>872</v>
      </c>
    </row>
    <row r="360" spans="1:8" x14ac:dyDescent="0.25">
      <c r="A360" s="65" t="s">
        <v>1141</v>
      </c>
      <c r="B360" s="65" t="s">
        <v>1142</v>
      </c>
      <c r="C360" s="65">
        <v>882</v>
      </c>
      <c r="D360" s="65"/>
      <c r="E360" s="65"/>
      <c r="F360" s="65"/>
      <c r="G360" s="65">
        <v>1</v>
      </c>
      <c r="H360" s="67">
        <f>VLOOKUP(C360,'Secteur Ex DG'!B:B,1,FALSE)</f>
        <v>882</v>
      </c>
    </row>
    <row r="361" spans="1:8" x14ac:dyDescent="0.25">
      <c r="A361" s="65" t="s">
        <v>1114</v>
      </c>
      <c r="B361" s="65" t="s">
        <v>1115</v>
      </c>
      <c r="C361" s="65">
        <v>873</v>
      </c>
      <c r="D361" s="65"/>
      <c r="E361" s="65"/>
      <c r="F361" s="65"/>
      <c r="G361" s="65">
        <v>1</v>
      </c>
      <c r="H361" s="67">
        <f>VLOOKUP(C361,'Secteur Ex DG'!B:B,1,FALSE)</f>
        <v>873</v>
      </c>
    </row>
    <row r="362" spans="1:8" x14ac:dyDescent="0.25">
      <c r="A362" s="65" t="s">
        <v>1144</v>
      </c>
      <c r="B362" s="65" t="s">
        <v>1145</v>
      </c>
      <c r="C362" s="65">
        <v>1005</v>
      </c>
      <c r="D362" s="65"/>
      <c r="E362" s="65"/>
      <c r="F362" s="65"/>
      <c r="G362" s="65">
        <v>1</v>
      </c>
      <c r="H362" s="67">
        <f>VLOOKUP(C362,'Secteur Ex DG'!B:B,1,FALSE)</f>
        <v>1005</v>
      </c>
    </row>
    <row r="363" spans="1:8" x14ac:dyDescent="0.25">
      <c r="A363" s="65" t="s">
        <v>1147</v>
      </c>
      <c r="B363" s="65" t="s">
        <v>1148</v>
      </c>
      <c r="C363" s="65">
        <v>1006</v>
      </c>
      <c r="D363" s="65"/>
      <c r="E363" s="65"/>
      <c r="F363" s="65"/>
      <c r="G363" s="65">
        <v>1</v>
      </c>
      <c r="H363" s="67">
        <f>VLOOKUP(C363,'Secteur Ex DG'!B:B,1,FALSE)</f>
        <v>1006</v>
      </c>
    </row>
    <row r="364" spans="1:8" x14ac:dyDescent="0.25">
      <c r="A364" s="65" t="s">
        <v>1150</v>
      </c>
      <c r="B364" s="65" t="s">
        <v>1151</v>
      </c>
      <c r="C364" s="65">
        <v>1007</v>
      </c>
      <c r="D364" s="65"/>
      <c r="E364" s="65"/>
      <c r="F364" s="65"/>
      <c r="G364" s="65">
        <v>1</v>
      </c>
      <c r="H364" s="67">
        <f>VLOOKUP(C364,'Secteur Ex DG'!B:B,1,FALSE)</f>
        <v>1007</v>
      </c>
    </row>
    <row r="365" spans="1:8" x14ac:dyDescent="0.25">
      <c r="A365" s="65" t="s">
        <v>1153</v>
      </c>
      <c r="B365" s="65" t="s">
        <v>1154</v>
      </c>
      <c r="C365" s="65">
        <v>1008</v>
      </c>
      <c r="D365" s="65"/>
      <c r="E365" s="65"/>
      <c r="F365" s="65"/>
      <c r="G365" s="65">
        <v>1</v>
      </c>
      <c r="H365" s="67">
        <f>VLOOKUP(C365,'Secteur Ex DG'!B:B,1,FALSE)</f>
        <v>1008</v>
      </c>
    </row>
    <row r="366" spans="1:8" x14ac:dyDescent="0.25">
      <c r="A366" s="65" t="s">
        <v>1156</v>
      </c>
      <c r="B366" s="65" t="s">
        <v>1157</v>
      </c>
      <c r="C366" s="65">
        <v>1009</v>
      </c>
      <c r="D366" s="65"/>
      <c r="E366" s="65"/>
      <c r="F366" s="65"/>
      <c r="G366" s="65">
        <v>1</v>
      </c>
      <c r="H366" s="67">
        <f>VLOOKUP(C366,'Secteur Ex DG'!B:B,1,FALSE)</f>
        <v>1009</v>
      </c>
    </row>
    <row r="367" spans="1:8" x14ac:dyDescent="0.25">
      <c r="A367" s="65" t="s">
        <v>1159</v>
      </c>
      <c r="B367" s="65" t="s">
        <v>1160</v>
      </c>
      <c r="C367" s="65">
        <v>1010</v>
      </c>
      <c r="D367" s="65"/>
      <c r="E367" s="65"/>
      <c r="F367" s="65"/>
      <c r="G367" s="65">
        <v>1</v>
      </c>
      <c r="H367" s="67">
        <f>VLOOKUP(C367,'Secteur Ex DG'!B:B,1,FALSE)</f>
        <v>1010</v>
      </c>
    </row>
    <row r="368" spans="1:8" x14ac:dyDescent="0.25">
      <c r="A368" s="65" t="s">
        <v>1162</v>
      </c>
      <c r="B368" s="65" t="s">
        <v>1163</v>
      </c>
      <c r="C368" s="65">
        <v>1011</v>
      </c>
      <c r="D368" s="65"/>
      <c r="E368" s="65"/>
      <c r="F368" s="65"/>
      <c r="G368" s="65">
        <v>1</v>
      </c>
      <c r="H368" s="67">
        <f>VLOOKUP(C368,'Secteur Ex DG'!B:B,1,FALSE)</f>
        <v>1011</v>
      </c>
    </row>
    <row r="369" spans="1:8" x14ac:dyDescent="0.25">
      <c r="A369" s="65" t="s">
        <v>1165</v>
      </c>
      <c r="B369" s="65" t="s">
        <v>1166</v>
      </c>
      <c r="C369" s="65">
        <v>1012</v>
      </c>
      <c r="D369" s="65"/>
      <c r="E369" s="65"/>
      <c r="F369" s="65"/>
      <c r="G369" s="65">
        <v>1</v>
      </c>
      <c r="H369" s="67">
        <f>VLOOKUP(C369,'Secteur Ex DG'!B:B,1,FALSE)</f>
        <v>1012</v>
      </c>
    </row>
    <row r="370" spans="1:8" x14ac:dyDescent="0.25">
      <c r="A370" s="65" t="s">
        <v>1168</v>
      </c>
      <c r="B370" s="65" t="s">
        <v>1169</v>
      </c>
      <c r="C370" s="65">
        <v>1013</v>
      </c>
      <c r="D370" s="65"/>
      <c r="E370" s="65"/>
      <c r="F370" s="65"/>
      <c r="G370" s="65">
        <v>1</v>
      </c>
      <c r="H370" s="67">
        <f>VLOOKUP(C370,'Secteur Ex DG'!B:B,1,FALSE)</f>
        <v>1013</v>
      </c>
    </row>
    <row r="371" spans="1:8" x14ac:dyDescent="0.25">
      <c r="A371" s="65" t="s">
        <v>1171</v>
      </c>
      <c r="B371" s="65" t="s">
        <v>1172</v>
      </c>
      <c r="C371" s="65">
        <v>1014</v>
      </c>
      <c r="D371" s="65"/>
      <c r="E371" s="65"/>
      <c r="F371" s="65"/>
      <c r="G371" s="65">
        <v>1</v>
      </c>
      <c r="H371" s="67">
        <f>VLOOKUP(C371,'Secteur Ex DG'!B:B,1,FALSE)</f>
        <v>1014</v>
      </c>
    </row>
    <row r="372" spans="1:8" x14ac:dyDescent="0.25">
      <c r="A372" s="65" t="s">
        <v>1174</v>
      </c>
      <c r="B372" s="65" t="s">
        <v>1175</v>
      </c>
      <c r="C372" s="65">
        <v>1015</v>
      </c>
      <c r="D372" s="65"/>
      <c r="E372" s="65"/>
      <c r="F372" s="65"/>
      <c r="G372" s="65">
        <v>1</v>
      </c>
      <c r="H372" s="67">
        <f>VLOOKUP(C372,'Secteur Ex DG'!B:B,1,FALSE)</f>
        <v>1015</v>
      </c>
    </row>
    <row r="373" spans="1:8" x14ac:dyDescent="0.25">
      <c r="A373" s="65" t="s">
        <v>1177</v>
      </c>
      <c r="B373" s="65" t="s">
        <v>1178</v>
      </c>
      <c r="C373" s="65">
        <v>1016</v>
      </c>
      <c r="D373" s="65"/>
      <c r="E373" s="65"/>
      <c r="F373" s="65"/>
      <c r="G373" s="65">
        <v>1</v>
      </c>
      <c r="H373" s="67">
        <f>VLOOKUP(C373,'Secteur Ex DG'!B:B,1,FALSE)</f>
        <v>1016</v>
      </c>
    </row>
    <row r="374" spans="1:8" x14ac:dyDescent="0.25">
      <c r="A374" s="65" t="s">
        <v>1180</v>
      </c>
      <c r="B374" s="65" t="s">
        <v>1181</v>
      </c>
      <c r="C374" s="65">
        <v>1129</v>
      </c>
      <c r="D374" s="65"/>
      <c r="E374" s="65"/>
      <c r="F374" s="65"/>
      <c r="G374" s="65">
        <v>1</v>
      </c>
      <c r="H374" s="67">
        <f>VLOOKUP(C374,'Secteur Ex DG'!B:B,1,FALSE)</f>
        <v>1129</v>
      </c>
    </row>
    <row r="375" spans="1:8" x14ac:dyDescent="0.25">
      <c r="A375" s="65" t="s">
        <v>1183</v>
      </c>
      <c r="B375" s="65" t="s">
        <v>1184</v>
      </c>
      <c r="C375" s="65">
        <v>1130</v>
      </c>
      <c r="D375" s="65"/>
      <c r="E375" s="65"/>
      <c r="F375" s="65"/>
      <c r="G375" s="65">
        <v>1</v>
      </c>
      <c r="H375" s="67">
        <f>VLOOKUP(C375,'Secteur Ex DG'!B:B,1,FALSE)</f>
        <v>1130</v>
      </c>
    </row>
    <row r="376" spans="1:8" x14ac:dyDescent="0.25">
      <c r="A376" s="65" t="s">
        <v>1186</v>
      </c>
      <c r="B376" s="65" t="s">
        <v>1187</v>
      </c>
      <c r="C376" s="65">
        <v>1131</v>
      </c>
      <c r="D376" s="65"/>
      <c r="E376" s="65"/>
      <c r="F376" s="65"/>
      <c r="G376" s="65">
        <v>1</v>
      </c>
      <c r="H376" s="67">
        <f>VLOOKUP(C376,'Secteur Ex DG'!B:B,1,FALSE)</f>
        <v>1131</v>
      </c>
    </row>
    <row r="377" spans="1:8" x14ac:dyDescent="0.25">
      <c r="A377" s="65" t="s">
        <v>1189</v>
      </c>
      <c r="B377" s="65" t="s">
        <v>1190</v>
      </c>
      <c r="C377" s="65">
        <v>1132</v>
      </c>
      <c r="D377" s="65"/>
      <c r="E377" s="65"/>
      <c r="F377" s="65"/>
      <c r="G377" s="65">
        <v>1</v>
      </c>
      <c r="H377" s="67">
        <f>VLOOKUP(C377,'Secteur Ex DG'!B:B,1,FALSE)</f>
        <v>1132</v>
      </c>
    </row>
    <row r="378" spans="1:8" x14ac:dyDescent="0.25">
      <c r="A378" s="65" t="s">
        <v>1192</v>
      </c>
      <c r="B378" s="65" t="s">
        <v>1193</v>
      </c>
      <c r="C378" s="65">
        <v>1133</v>
      </c>
      <c r="D378" s="65"/>
      <c r="E378" s="65"/>
      <c r="F378" s="65"/>
      <c r="G378" s="65">
        <v>1</v>
      </c>
      <c r="H378" s="67">
        <f>VLOOKUP(C378,'Secteur Ex DG'!B:B,1,FALSE)</f>
        <v>1133</v>
      </c>
    </row>
    <row r="379" spans="1:8" x14ac:dyDescent="0.25">
      <c r="A379" s="65" t="s">
        <v>1495</v>
      </c>
      <c r="B379" s="65" t="s">
        <v>1496</v>
      </c>
      <c r="C379" s="65">
        <v>1237</v>
      </c>
      <c r="D379" s="65"/>
      <c r="E379" s="65"/>
      <c r="F379" s="65"/>
      <c r="G379" s="65">
        <v>1</v>
      </c>
      <c r="H379" s="67">
        <f>VLOOKUP(C379,'Secteur Ex DG'!B:B,1,FALSE)</f>
        <v>1237</v>
      </c>
    </row>
    <row r="380" spans="1:8" x14ac:dyDescent="0.25">
      <c r="A380" s="65" t="s">
        <v>1195</v>
      </c>
      <c r="B380" s="65" t="s">
        <v>1196</v>
      </c>
      <c r="C380" s="65">
        <v>1134</v>
      </c>
      <c r="D380" s="65"/>
      <c r="E380" s="65"/>
      <c r="F380" s="65"/>
      <c r="G380" s="65">
        <v>1</v>
      </c>
      <c r="H380" s="67">
        <f>VLOOKUP(C380,'Secteur Ex DG'!B:B,1,FALSE)</f>
        <v>1134</v>
      </c>
    </row>
    <row r="381" spans="1:8" x14ac:dyDescent="0.25">
      <c r="A381" s="65" t="s">
        <v>1198</v>
      </c>
      <c r="B381" s="65" t="s">
        <v>1199</v>
      </c>
      <c r="C381" s="65">
        <v>1135</v>
      </c>
      <c r="D381" s="65"/>
      <c r="E381" s="65"/>
      <c r="F381" s="65"/>
      <c r="G381" s="65">
        <v>1</v>
      </c>
      <c r="H381" s="67">
        <f>VLOOKUP(C381,'Secteur Ex DG'!B:B,1,FALSE)</f>
        <v>1135</v>
      </c>
    </row>
    <row r="382" spans="1:8" x14ac:dyDescent="0.25">
      <c r="A382" s="65" t="s">
        <v>1201</v>
      </c>
      <c r="B382" s="65" t="s">
        <v>1202</v>
      </c>
      <c r="C382" s="65">
        <v>1136</v>
      </c>
      <c r="D382" s="65"/>
      <c r="E382" s="65"/>
      <c r="F382" s="65"/>
      <c r="G382" s="65">
        <v>1</v>
      </c>
      <c r="H382" s="67">
        <f>VLOOKUP(C382,'Secteur Ex DG'!B:B,1,FALSE)</f>
        <v>1136</v>
      </c>
    </row>
    <row r="383" spans="1:8" x14ac:dyDescent="0.25">
      <c r="A383" s="65" t="s">
        <v>1204</v>
      </c>
      <c r="B383" s="65" t="s">
        <v>1205</v>
      </c>
      <c r="C383" s="65">
        <v>1137</v>
      </c>
      <c r="D383" s="65"/>
      <c r="E383" s="65"/>
      <c r="F383" s="65"/>
      <c r="G383" s="65">
        <v>1</v>
      </c>
      <c r="H383" s="67">
        <f>VLOOKUP(C383,'Secteur Ex DG'!B:B,1,FALSE)</f>
        <v>1137</v>
      </c>
    </row>
    <row r="384" spans="1:8" x14ac:dyDescent="0.25">
      <c r="A384" s="65" t="s">
        <v>1498</v>
      </c>
      <c r="B384" s="65" t="s">
        <v>1499</v>
      </c>
      <c r="C384" s="65">
        <v>1238</v>
      </c>
      <c r="D384" s="65"/>
      <c r="E384" s="65"/>
      <c r="F384" s="65"/>
      <c r="G384" s="65">
        <v>1</v>
      </c>
      <c r="H384" s="67">
        <f>VLOOKUP(C384,'Secteur Ex DG'!B:B,1,FALSE)</f>
        <v>1238</v>
      </c>
    </row>
    <row r="385" spans="1:8" x14ac:dyDescent="0.25">
      <c r="A385" s="65" t="s">
        <v>1207</v>
      </c>
      <c r="B385" s="65" t="s">
        <v>1208</v>
      </c>
      <c r="C385" s="65">
        <v>1138</v>
      </c>
      <c r="D385" s="65"/>
      <c r="E385" s="65"/>
      <c r="F385" s="65"/>
      <c r="G385" s="65">
        <v>1</v>
      </c>
      <c r="H385" s="67">
        <f>VLOOKUP(C385,'Secteur Ex DG'!B:B,1,FALSE)</f>
        <v>1138</v>
      </c>
    </row>
    <row r="386" spans="1:8" x14ac:dyDescent="0.25">
      <c r="A386" s="65" t="s">
        <v>1210</v>
      </c>
      <c r="B386" s="65" t="s">
        <v>1211</v>
      </c>
      <c r="C386" s="65">
        <v>1139</v>
      </c>
      <c r="D386" s="65"/>
      <c r="E386" s="65"/>
      <c r="F386" s="65"/>
      <c r="G386" s="65">
        <v>1</v>
      </c>
      <c r="H386" s="67">
        <f>VLOOKUP(C386,'Secteur Ex DG'!B:B,1,FALSE)</f>
        <v>1139</v>
      </c>
    </row>
    <row r="387" spans="1:8" x14ac:dyDescent="0.25">
      <c r="A387" s="65" t="s">
        <v>1213</v>
      </c>
      <c r="B387" s="65" t="s">
        <v>1214</v>
      </c>
      <c r="C387" s="65">
        <v>1140</v>
      </c>
      <c r="D387" s="65"/>
      <c r="E387" s="65"/>
      <c r="F387" s="65"/>
      <c r="G387" s="65">
        <v>1</v>
      </c>
      <c r="H387" s="67">
        <f>VLOOKUP(C387,'Secteur Ex DG'!B:B,1,FALSE)</f>
        <v>1140</v>
      </c>
    </row>
    <row r="388" spans="1:8" x14ac:dyDescent="0.25">
      <c r="A388" s="65" t="s">
        <v>1216</v>
      </c>
      <c r="B388" s="65" t="s">
        <v>1217</v>
      </c>
      <c r="C388" s="65">
        <v>1141</v>
      </c>
      <c r="D388" s="65"/>
      <c r="E388" s="65"/>
      <c r="F388" s="65"/>
      <c r="G388" s="65">
        <v>1</v>
      </c>
      <c r="H388" s="67">
        <f>VLOOKUP(C388,'Secteur Ex DG'!B:B,1,FALSE)</f>
        <v>1141</v>
      </c>
    </row>
    <row r="389" spans="1:8" x14ac:dyDescent="0.25">
      <c r="A389" s="65" t="s">
        <v>1219</v>
      </c>
      <c r="B389" s="65" t="s">
        <v>1220</v>
      </c>
      <c r="C389" s="65">
        <v>1142</v>
      </c>
      <c r="D389" s="65"/>
      <c r="E389" s="65"/>
      <c r="F389" s="65"/>
      <c r="G389" s="65">
        <v>1</v>
      </c>
      <c r="H389" s="67">
        <f>VLOOKUP(C389,'Secteur Ex DG'!B:B,1,FALSE)</f>
        <v>1142</v>
      </c>
    </row>
    <row r="390" spans="1:8" x14ac:dyDescent="0.25">
      <c r="A390" s="65" t="s">
        <v>1222</v>
      </c>
      <c r="B390" s="65" t="s">
        <v>1223</v>
      </c>
      <c r="C390" s="65">
        <v>1143</v>
      </c>
      <c r="D390" s="65"/>
      <c r="E390" s="65"/>
      <c r="F390" s="65"/>
      <c r="G390" s="65">
        <v>1</v>
      </c>
      <c r="H390" s="67">
        <f>VLOOKUP(C390,'Secteur Ex DG'!B:B,1,FALSE)</f>
        <v>1143</v>
      </c>
    </row>
    <row r="391" spans="1:8" x14ac:dyDescent="0.25">
      <c r="A391" s="65" t="s">
        <v>1225</v>
      </c>
      <c r="B391" s="65" t="s">
        <v>1226</v>
      </c>
      <c r="C391" s="65">
        <v>1144</v>
      </c>
      <c r="D391" s="65"/>
      <c r="E391" s="65"/>
      <c r="F391" s="65"/>
      <c r="G391" s="65">
        <v>1</v>
      </c>
      <c r="H391" s="67">
        <f>VLOOKUP(C391,'Secteur Ex DG'!B:B,1,FALSE)</f>
        <v>1144</v>
      </c>
    </row>
    <row r="392" spans="1:8" x14ac:dyDescent="0.25">
      <c r="A392" s="65" t="s">
        <v>1228</v>
      </c>
      <c r="B392" s="65" t="s">
        <v>1229</v>
      </c>
      <c r="C392" s="65">
        <v>1145</v>
      </c>
      <c r="D392" s="65"/>
      <c r="E392" s="65"/>
      <c r="F392" s="65"/>
      <c r="G392" s="65">
        <v>1</v>
      </c>
      <c r="H392" s="67">
        <f>VLOOKUP(C392,'Secteur Ex DG'!B:B,1,FALSE)</f>
        <v>1145</v>
      </c>
    </row>
    <row r="393" spans="1:8" x14ac:dyDescent="0.25">
      <c r="A393" s="65" t="s">
        <v>1501</v>
      </c>
      <c r="B393" s="65" t="s">
        <v>1502</v>
      </c>
      <c r="C393" s="65">
        <v>1239</v>
      </c>
      <c r="D393" s="65"/>
      <c r="E393" s="65"/>
      <c r="F393" s="65"/>
      <c r="G393" s="65">
        <v>1</v>
      </c>
      <c r="H393" s="67">
        <f>VLOOKUP(C393,'Secteur Ex DG'!B:B,1,FALSE)</f>
        <v>1239</v>
      </c>
    </row>
    <row r="394" spans="1:8" x14ac:dyDescent="0.25">
      <c r="A394" s="65" t="s">
        <v>1231</v>
      </c>
      <c r="B394" s="65" t="s">
        <v>1232</v>
      </c>
      <c r="C394" s="65">
        <v>1146</v>
      </c>
      <c r="D394" s="65"/>
      <c r="E394" s="65"/>
      <c r="F394" s="65"/>
      <c r="G394" s="65">
        <v>1</v>
      </c>
      <c r="H394" s="67">
        <f>VLOOKUP(C394,'Secteur Ex DG'!B:B,1,FALSE)</f>
        <v>1146</v>
      </c>
    </row>
    <row r="395" spans="1:8" x14ac:dyDescent="0.25">
      <c r="A395" s="65" t="s">
        <v>1234</v>
      </c>
      <c r="B395" s="65" t="s">
        <v>1235</v>
      </c>
      <c r="C395" s="65">
        <v>1147</v>
      </c>
      <c r="D395" s="65"/>
      <c r="E395" s="65"/>
      <c r="F395" s="65"/>
      <c r="G395" s="65">
        <v>1</v>
      </c>
      <c r="H395" s="67">
        <f>VLOOKUP(C395,'Secteur Ex DG'!B:B,1,FALSE)</f>
        <v>1147</v>
      </c>
    </row>
    <row r="396" spans="1:8" x14ac:dyDescent="0.25">
      <c r="A396" s="65" t="s">
        <v>1237</v>
      </c>
      <c r="B396" s="65" t="s">
        <v>1238</v>
      </c>
      <c r="C396" s="65">
        <v>1148</v>
      </c>
      <c r="D396" s="65"/>
      <c r="E396" s="65"/>
      <c r="F396" s="65"/>
      <c r="G396" s="65">
        <v>1</v>
      </c>
      <c r="H396" s="67">
        <f>VLOOKUP(C396,'Secteur Ex DG'!B:B,1,FALSE)</f>
        <v>1148</v>
      </c>
    </row>
    <row r="397" spans="1:8" x14ac:dyDescent="0.25">
      <c r="A397" s="65" t="s">
        <v>1240</v>
      </c>
      <c r="B397" s="65" t="s">
        <v>1241</v>
      </c>
      <c r="C397" s="65">
        <v>1149</v>
      </c>
      <c r="D397" s="65"/>
      <c r="E397" s="65"/>
      <c r="F397" s="65"/>
      <c r="G397" s="65">
        <v>1</v>
      </c>
      <c r="H397" s="67">
        <f>VLOOKUP(C397,'Secteur Ex DG'!B:B,1,FALSE)</f>
        <v>1149</v>
      </c>
    </row>
    <row r="398" spans="1:8" x14ac:dyDescent="0.25">
      <c r="A398" s="65" t="s">
        <v>1243</v>
      </c>
      <c r="B398" s="65" t="s">
        <v>1244</v>
      </c>
      <c r="C398" s="65">
        <v>1150</v>
      </c>
      <c r="D398" s="65"/>
      <c r="E398" s="65"/>
      <c r="F398" s="65"/>
      <c r="G398" s="65">
        <v>1</v>
      </c>
      <c r="H398" s="67">
        <f>VLOOKUP(C398,'Secteur Ex DG'!B:B,1,FALSE)</f>
        <v>1150</v>
      </c>
    </row>
    <row r="399" spans="1:8" x14ac:dyDescent="0.25">
      <c r="A399" s="65" t="s">
        <v>1246</v>
      </c>
      <c r="B399" s="65" t="s">
        <v>1247</v>
      </c>
      <c r="C399" s="65">
        <v>1151</v>
      </c>
      <c r="D399" s="65"/>
      <c r="E399" s="65"/>
      <c r="F399" s="65"/>
      <c r="G399" s="65">
        <v>1</v>
      </c>
      <c r="H399" s="67">
        <f>VLOOKUP(C399,'Secteur Ex DG'!B:B,1,FALSE)</f>
        <v>1151</v>
      </c>
    </row>
    <row r="400" spans="1:8" x14ac:dyDescent="0.25">
      <c r="A400" s="65" t="s">
        <v>1249</v>
      </c>
      <c r="B400" s="65" t="s">
        <v>1250</v>
      </c>
      <c r="C400" s="65">
        <v>1152</v>
      </c>
      <c r="D400" s="65"/>
      <c r="E400" s="65"/>
      <c r="F400" s="65"/>
      <c r="G400" s="65">
        <v>1</v>
      </c>
      <c r="H400" s="67">
        <f>VLOOKUP(C400,'Secteur Ex DG'!B:B,1,FALSE)</f>
        <v>1152</v>
      </c>
    </row>
    <row r="401" spans="1:8" x14ac:dyDescent="0.25">
      <c r="A401" s="65" t="s">
        <v>1252</v>
      </c>
      <c r="B401" s="65" t="s">
        <v>1253</v>
      </c>
      <c r="C401" s="65">
        <v>1153</v>
      </c>
      <c r="D401" s="65"/>
      <c r="E401" s="65"/>
      <c r="F401" s="65"/>
      <c r="G401" s="65">
        <v>1</v>
      </c>
      <c r="H401" s="67">
        <f>VLOOKUP(C401,'Secteur Ex DG'!B:B,1,FALSE)</f>
        <v>1153</v>
      </c>
    </row>
    <row r="402" spans="1:8" x14ac:dyDescent="0.25">
      <c r="A402" s="65" t="s">
        <v>1255</v>
      </c>
      <c r="B402" s="65" t="s">
        <v>1256</v>
      </c>
      <c r="C402" s="65">
        <v>1154</v>
      </c>
      <c r="D402" s="65"/>
      <c r="E402" s="65"/>
      <c r="F402" s="65"/>
      <c r="G402" s="65">
        <v>1</v>
      </c>
      <c r="H402" s="67">
        <f>VLOOKUP(C402,'Secteur Ex DG'!B:B,1,FALSE)</f>
        <v>1154</v>
      </c>
    </row>
    <row r="403" spans="1:8" x14ac:dyDescent="0.25">
      <c r="A403" s="65" t="s">
        <v>1258</v>
      </c>
      <c r="B403" s="65" t="s">
        <v>1259</v>
      </c>
      <c r="C403" s="65">
        <v>1155</v>
      </c>
      <c r="D403" s="65"/>
      <c r="E403" s="65"/>
      <c r="F403" s="65"/>
      <c r="G403" s="65">
        <v>1</v>
      </c>
      <c r="H403" s="67">
        <f>VLOOKUP(C403,'Secteur Ex DG'!B:B,1,FALSE)</f>
        <v>1155</v>
      </c>
    </row>
    <row r="404" spans="1:8" x14ac:dyDescent="0.25">
      <c r="A404" s="65" t="s">
        <v>1261</v>
      </c>
      <c r="B404" s="65" t="s">
        <v>1262</v>
      </c>
      <c r="C404" s="65">
        <v>1156</v>
      </c>
      <c r="D404" s="65"/>
      <c r="E404" s="65"/>
      <c r="F404" s="65"/>
      <c r="G404" s="65">
        <v>1</v>
      </c>
      <c r="H404" s="67">
        <f>VLOOKUP(C404,'Secteur Ex DG'!B:B,1,FALSE)</f>
        <v>1156</v>
      </c>
    </row>
    <row r="405" spans="1:8" x14ac:dyDescent="0.25">
      <c r="A405" s="65" t="s">
        <v>1264</v>
      </c>
      <c r="B405" s="65" t="s">
        <v>1265</v>
      </c>
      <c r="C405" s="65">
        <v>1157</v>
      </c>
      <c r="D405" s="65"/>
      <c r="E405" s="65"/>
      <c r="F405" s="65"/>
      <c r="G405" s="65">
        <v>1</v>
      </c>
      <c r="H405" s="67">
        <f>VLOOKUP(C405,'Secteur Ex DG'!B:B,1,FALSE)</f>
        <v>1157</v>
      </c>
    </row>
    <row r="406" spans="1:8" x14ac:dyDescent="0.25">
      <c r="A406" s="65" t="s">
        <v>1267</v>
      </c>
      <c r="B406" s="65" t="s">
        <v>1268</v>
      </c>
      <c r="C406" s="65">
        <v>1158</v>
      </c>
      <c r="D406" s="65"/>
      <c r="E406" s="65"/>
      <c r="F406" s="65"/>
      <c r="G406" s="65">
        <v>1</v>
      </c>
      <c r="H406" s="67">
        <f>VLOOKUP(C406,'Secteur Ex DG'!B:B,1,FALSE)</f>
        <v>1158</v>
      </c>
    </row>
    <row r="407" spans="1:8" x14ac:dyDescent="0.25">
      <c r="A407" s="65" t="s">
        <v>1270</v>
      </c>
      <c r="B407" s="65" t="s">
        <v>1271</v>
      </c>
      <c r="C407" s="65">
        <v>1159</v>
      </c>
      <c r="D407" s="65"/>
      <c r="E407" s="65"/>
      <c r="F407" s="65"/>
      <c r="G407" s="65">
        <v>1</v>
      </c>
      <c r="H407" s="67">
        <f>VLOOKUP(C407,'Secteur Ex DG'!B:B,1,FALSE)</f>
        <v>1159</v>
      </c>
    </row>
    <row r="408" spans="1:8" x14ac:dyDescent="0.25">
      <c r="A408" s="65" t="s">
        <v>1273</v>
      </c>
      <c r="B408" s="65" t="s">
        <v>1274</v>
      </c>
      <c r="C408" s="65">
        <v>1160</v>
      </c>
      <c r="D408" s="65"/>
      <c r="E408" s="65"/>
      <c r="F408" s="65"/>
      <c r="G408" s="65">
        <v>1</v>
      </c>
      <c r="H408" s="67">
        <f>VLOOKUP(C408,'Secteur Ex DG'!B:B,1,FALSE)</f>
        <v>1160</v>
      </c>
    </row>
    <row r="409" spans="1:8" x14ac:dyDescent="0.25">
      <c r="A409" s="65" t="s">
        <v>1276</v>
      </c>
      <c r="B409" s="65" t="s">
        <v>1277</v>
      </c>
      <c r="C409" s="65">
        <v>1161</v>
      </c>
      <c r="D409" s="65"/>
      <c r="E409" s="65"/>
      <c r="F409" s="65"/>
      <c r="G409" s="65">
        <v>1</v>
      </c>
      <c r="H409" s="67">
        <f>VLOOKUP(C409,'Secteur Ex DG'!B:B,1,FALSE)</f>
        <v>1161</v>
      </c>
    </row>
    <row r="410" spans="1:8" x14ac:dyDescent="0.25">
      <c r="A410" s="65" t="s">
        <v>1279</v>
      </c>
      <c r="B410" s="65" t="s">
        <v>1280</v>
      </c>
      <c r="C410" s="65">
        <v>1162</v>
      </c>
      <c r="D410" s="65"/>
      <c r="E410" s="65"/>
      <c r="F410" s="65"/>
      <c r="G410" s="65">
        <v>1</v>
      </c>
      <c r="H410" s="67">
        <f>VLOOKUP(C410,'Secteur Ex DG'!B:B,1,FALSE)</f>
        <v>1162</v>
      </c>
    </row>
    <row r="411" spans="1:8" x14ac:dyDescent="0.25">
      <c r="A411" s="65" t="s">
        <v>1282</v>
      </c>
      <c r="B411" s="65" t="s">
        <v>1283</v>
      </c>
      <c r="C411" s="65">
        <v>1163</v>
      </c>
      <c r="D411" s="65"/>
      <c r="E411" s="65"/>
      <c r="F411" s="65"/>
      <c r="G411" s="65">
        <v>1</v>
      </c>
      <c r="H411" s="67">
        <f>VLOOKUP(C411,'Secteur Ex DG'!B:B,1,FALSE)</f>
        <v>1163</v>
      </c>
    </row>
    <row r="412" spans="1:8" x14ac:dyDescent="0.25">
      <c r="A412" s="65" t="s">
        <v>1285</v>
      </c>
      <c r="B412" s="65" t="s">
        <v>1286</v>
      </c>
      <c r="C412" s="65">
        <v>1164</v>
      </c>
      <c r="D412" s="65"/>
      <c r="E412" s="65"/>
      <c r="F412" s="65"/>
      <c r="G412" s="65">
        <v>1</v>
      </c>
      <c r="H412" s="67">
        <f>VLOOKUP(C412,'Secteur Ex DG'!B:B,1,FALSE)</f>
        <v>1164</v>
      </c>
    </row>
    <row r="413" spans="1:8" x14ac:dyDescent="0.25">
      <c r="A413" s="65" t="s">
        <v>1288</v>
      </c>
      <c r="B413" s="65" t="s">
        <v>1289</v>
      </c>
      <c r="C413" s="65">
        <v>1165</v>
      </c>
      <c r="D413" s="65"/>
      <c r="E413" s="65"/>
      <c r="F413" s="65"/>
      <c r="G413" s="65">
        <v>1</v>
      </c>
      <c r="H413" s="67">
        <f>VLOOKUP(C413,'Secteur Ex DG'!B:B,1,FALSE)</f>
        <v>1165</v>
      </c>
    </row>
    <row r="414" spans="1:8" x14ac:dyDescent="0.25">
      <c r="A414" s="65" t="s">
        <v>1291</v>
      </c>
      <c r="B414" s="65" t="s">
        <v>1292</v>
      </c>
      <c r="C414" s="65">
        <v>1166</v>
      </c>
      <c r="D414" s="65"/>
      <c r="E414" s="65"/>
      <c r="F414" s="65"/>
      <c r="G414" s="65">
        <v>1</v>
      </c>
      <c r="H414" s="67">
        <f>VLOOKUP(C414,'Secteur Ex DG'!B:B,1,FALSE)</f>
        <v>1166</v>
      </c>
    </row>
    <row r="415" spans="1:8" x14ac:dyDescent="0.25">
      <c r="A415" s="65" t="s">
        <v>1294</v>
      </c>
      <c r="B415" s="65" t="s">
        <v>1295</v>
      </c>
      <c r="C415" s="65">
        <v>1167</v>
      </c>
      <c r="D415" s="65"/>
      <c r="E415" s="65"/>
      <c r="F415" s="65"/>
      <c r="G415" s="65">
        <v>1</v>
      </c>
      <c r="H415" s="67">
        <f>VLOOKUP(C415,'Secteur Ex DG'!B:B,1,FALSE)</f>
        <v>1167</v>
      </c>
    </row>
    <row r="416" spans="1:8" x14ac:dyDescent="0.25">
      <c r="A416" s="65" t="s">
        <v>1297</v>
      </c>
      <c r="B416" s="65" t="s">
        <v>1298</v>
      </c>
      <c r="C416" s="65">
        <v>1168</v>
      </c>
      <c r="D416" s="65"/>
      <c r="E416" s="65"/>
      <c r="F416" s="65"/>
      <c r="G416" s="65">
        <v>1</v>
      </c>
      <c r="H416" s="67">
        <f>VLOOKUP(C416,'Secteur Ex DG'!B:B,1,FALSE)</f>
        <v>1168</v>
      </c>
    </row>
    <row r="417" spans="1:8" x14ac:dyDescent="0.25">
      <c r="A417" s="65" t="s">
        <v>1300</v>
      </c>
      <c r="B417" s="65" t="s">
        <v>1301</v>
      </c>
      <c r="C417" s="65">
        <v>1169</v>
      </c>
      <c r="D417" s="65"/>
      <c r="E417" s="65"/>
      <c r="F417" s="65"/>
      <c r="G417" s="65">
        <v>1</v>
      </c>
      <c r="H417" s="67">
        <f>VLOOKUP(C417,'Secteur Ex DG'!B:B,1,FALSE)</f>
        <v>1169</v>
      </c>
    </row>
    <row r="418" spans="1:8" x14ac:dyDescent="0.25">
      <c r="A418" s="65" t="s">
        <v>1303</v>
      </c>
      <c r="B418" s="65" t="s">
        <v>1304</v>
      </c>
      <c r="C418" s="65">
        <v>1170</v>
      </c>
      <c r="D418" s="65"/>
      <c r="E418" s="65"/>
      <c r="F418" s="65"/>
      <c r="G418" s="65">
        <v>1</v>
      </c>
      <c r="H418" s="67">
        <f>VLOOKUP(C418,'Secteur Ex DG'!B:B,1,FALSE)</f>
        <v>1170</v>
      </c>
    </row>
    <row r="419" spans="1:8" x14ac:dyDescent="0.25">
      <c r="A419" s="65" t="s">
        <v>1306</v>
      </c>
      <c r="B419" s="65" t="s">
        <v>1307</v>
      </c>
      <c r="C419" s="65">
        <v>1171</v>
      </c>
      <c r="D419" s="65"/>
      <c r="E419" s="65"/>
      <c r="F419" s="65"/>
      <c r="G419" s="65">
        <v>1</v>
      </c>
      <c r="H419" s="67">
        <f>VLOOKUP(C419,'Secteur Ex DG'!B:B,1,FALSE)</f>
        <v>1171</v>
      </c>
    </row>
    <row r="420" spans="1:8" x14ac:dyDescent="0.25">
      <c r="A420" s="65" t="s">
        <v>1309</v>
      </c>
      <c r="B420" s="65" t="s">
        <v>1310</v>
      </c>
      <c r="C420" s="65">
        <v>1172</v>
      </c>
      <c r="D420" s="65"/>
      <c r="E420" s="65"/>
      <c r="F420" s="65"/>
      <c r="G420" s="65">
        <v>1</v>
      </c>
      <c r="H420" s="67">
        <f>VLOOKUP(C420,'Secteur Ex DG'!B:B,1,FALSE)</f>
        <v>1172</v>
      </c>
    </row>
    <row r="421" spans="1:8" x14ac:dyDescent="0.25">
      <c r="A421" s="65" t="s">
        <v>1312</v>
      </c>
      <c r="B421" s="65" t="s">
        <v>1313</v>
      </c>
      <c r="C421" s="65">
        <v>1173</v>
      </c>
      <c r="D421" s="65"/>
      <c r="E421" s="65"/>
      <c r="F421" s="65"/>
      <c r="G421" s="65">
        <v>1</v>
      </c>
      <c r="H421" s="67">
        <f>VLOOKUP(C421,'Secteur Ex DG'!B:B,1,FALSE)</f>
        <v>1173</v>
      </c>
    </row>
    <row r="422" spans="1:8" x14ac:dyDescent="0.25">
      <c r="A422" s="65" t="s">
        <v>1315</v>
      </c>
      <c r="B422" s="65" t="s">
        <v>1316</v>
      </c>
      <c r="C422" s="65">
        <v>1174</v>
      </c>
      <c r="D422" s="65"/>
      <c r="E422" s="65"/>
      <c r="F422" s="65"/>
      <c r="G422" s="65">
        <v>1</v>
      </c>
      <c r="H422" s="67">
        <f>VLOOKUP(C422,'Secteur Ex DG'!B:B,1,FALSE)</f>
        <v>1174</v>
      </c>
    </row>
    <row r="423" spans="1:8" x14ac:dyDescent="0.25">
      <c r="A423" s="65" t="s">
        <v>1318</v>
      </c>
      <c r="B423" s="65" t="s">
        <v>1319</v>
      </c>
      <c r="C423" s="65">
        <v>1175</v>
      </c>
      <c r="D423" s="65"/>
      <c r="E423" s="65"/>
      <c r="F423" s="65"/>
      <c r="G423" s="65">
        <v>1</v>
      </c>
      <c r="H423" s="67">
        <f>VLOOKUP(C423,'Secteur Ex DG'!B:B,1,FALSE)</f>
        <v>1175</v>
      </c>
    </row>
    <row r="424" spans="1:8" x14ac:dyDescent="0.25">
      <c r="A424" s="65" t="s">
        <v>1321</v>
      </c>
      <c r="B424" s="65" t="s">
        <v>1322</v>
      </c>
      <c r="C424" s="65">
        <v>1176</v>
      </c>
      <c r="D424" s="65"/>
      <c r="E424" s="65"/>
      <c r="F424" s="65"/>
      <c r="G424" s="65">
        <v>1</v>
      </c>
      <c r="H424" s="67">
        <f>VLOOKUP(C424,'Secteur Ex DG'!B:B,1,FALSE)</f>
        <v>1176</v>
      </c>
    </row>
    <row r="425" spans="1:8" x14ac:dyDescent="0.25">
      <c r="A425" s="65" t="s">
        <v>1324</v>
      </c>
      <c r="B425" s="65" t="s">
        <v>1325</v>
      </c>
      <c r="C425" s="65">
        <v>1177</v>
      </c>
      <c r="D425" s="65"/>
      <c r="E425" s="65"/>
      <c r="F425" s="65"/>
      <c r="G425" s="65">
        <v>1</v>
      </c>
      <c r="H425" s="67">
        <f>VLOOKUP(C425,'Secteur Ex DG'!B:B,1,FALSE)</f>
        <v>1177</v>
      </c>
    </row>
    <row r="426" spans="1:8" x14ac:dyDescent="0.25">
      <c r="A426" s="65" t="s">
        <v>1327</v>
      </c>
      <c r="B426" s="65" t="s">
        <v>1328</v>
      </c>
      <c r="C426" s="65">
        <v>1178</v>
      </c>
      <c r="D426" s="65"/>
      <c r="E426" s="65"/>
      <c r="F426" s="65"/>
      <c r="G426" s="65">
        <v>1</v>
      </c>
      <c r="H426" s="67">
        <f>VLOOKUP(C426,'Secteur Ex DG'!B:B,1,FALSE)</f>
        <v>1178</v>
      </c>
    </row>
    <row r="427" spans="1:8" x14ac:dyDescent="0.25">
      <c r="A427" s="65" t="s">
        <v>1330</v>
      </c>
      <c r="B427" s="65" t="s">
        <v>1331</v>
      </c>
      <c r="C427" s="65">
        <v>1179</v>
      </c>
      <c r="D427" s="65"/>
      <c r="E427" s="65"/>
      <c r="F427" s="65"/>
      <c r="G427" s="65">
        <v>1</v>
      </c>
      <c r="H427" s="67">
        <f>VLOOKUP(C427,'Secteur Ex DG'!B:B,1,FALSE)</f>
        <v>1179</v>
      </c>
    </row>
    <row r="428" spans="1:8" x14ac:dyDescent="0.25">
      <c r="A428" s="65" t="s">
        <v>1333</v>
      </c>
      <c r="B428" s="65" t="s">
        <v>1334</v>
      </c>
      <c r="C428" s="65">
        <v>1180</v>
      </c>
      <c r="D428" s="65"/>
      <c r="E428" s="65"/>
      <c r="F428" s="65"/>
      <c r="G428" s="65">
        <v>1</v>
      </c>
      <c r="H428" s="67">
        <f>VLOOKUP(C428,'Secteur Ex DG'!B:B,1,FALSE)</f>
        <v>1180</v>
      </c>
    </row>
    <row r="429" spans="1:8" x14ac:dyDescent="0.25">
      <c r="A429" s="65" t="s">
        <v>1336</v>
      </c>
      <c r="B429" s="65" t="s">
        <v>1337</v>
      </c>
      <c r="C429" s="65">
        <v>1181</v>
      </c>
      <c r="D429" s="65"/>
      <c r="E429" s="65"/>
      <c r="F429" s="65"/>
      <c r="G429" s="65">
        <v>1</v>
      </c>
      <c r="H429" s="67">
        <f>VLOOKUP(C429,'Secteur Ex DG'!B:B,1,FALSE)</f>
        <v>1181</v>
      </c>
    </row>
    <row r="430" spans="1:8" x14ac:dyDescent="0.25">
      <c r="A430" s="65" t="s">
        <v>1339</v>
      </c>
      <c r="B430" s="65" t="s">
        <v>1340</v>
      </c>
      <c r="C430" s="65">
        <v>1182</v>
      </c>
      <c r="D430" s="65"/>
      <c r="E430" s="65"/>
      <c r="F430" s="65"/>
      <c r="G430" s="65">
        <v>1</v>
      </c>
      <c r="H430" s="67">
        <f>VLOOKUP(C430,'Secteur Ex DG'!B:B,1,FALSE)</f>
        <v>1182</v>
      </c>
    </row>
    <row r="431" spans="1:8" x14ac:dyDescent="0.25">
      <c r="A431" s="65" t="s">
        <v>1342</v>
      </c>
      <c r="B431" s="65" t="s">
        <v>1343</v>
      </c>
      <c r="C431" s="65">
        <v>1183</v>
      </c>
      <c r="D431" s="65"/>
      <c r="E431" s="65"/>
      <c r="F431" s="65"/>
      <c r="G431" s="65">
        <v>1</v>
      </c>
      <c r="H431" s="67">
        <f>VLOOKUP(C431,'Secteur Ex DG'!B:B,1,FALSE)</f>
        <v>1183</v>
      </c>
    </row>
    <row r="432" spans="1:8" x14ac:dyDescent="0.25">
      <c r="A432" s="65" t="s">
        <v>1345</v>
      </c>
      <c r="B432" s="65" t="s">
        <v>1346</v>
      </c>
      <c r="C432" s="65">
        <v>1184</v>
      </c>
      <c r="D432" s="65"/>
      <c r="E432" s="65"/>
      <c r="F432" s="65"/>
      <c r="G432" s="65">
        <v>1</v>
      </c>
      <c r="H432" s="67">
        <f>VLOOKUP(C432,'Secteur Ex DG'!B:B,1,FALSE)</f>
        <v>1184</v>
      </c>
    </row>
    <row r="433" spans="1:8" x14ac:dyDescent="0.25">
      <c r="A433" s="65" t="s">
        <v>1348</v>
      </c>
      <c r="B433" s="65" t="s">
        <v>1349</v>
      </c>
      <c r="C433" s="65">
        <v>1185</v>
      </c>
      <c r="D433" s="65"/>
      <c r="E433" s="65"/>
      <c r="F433" s="65"/>
      <c r="G433" s="65">
        <v>1</v>
      </c>
      <c r="H433" s="67">
        <f>VLOOKUP(C433,'Secteur Ex DG'!B:B,1,FALSE)</f>
        <v>1185</v>
      </c>
    </row>
    <row r="434" spans="1:8" x14ac:dyDescent="0.25">
      <c r="A434" s="65" t="s">
        <v>1351</v>
      </c>
      <c r="B434" s="65" t="s">
        <v>1352</v>
      </c>
      <c r="C434" s="65">
        <v>1186</v>
      </c>
      <c r="D434" s="65"/>
      <c r="E434" s="65"/>
      <c r="F434" s="65"/>
      <c r="G434" s="65">
        <v>1</v>
      </c>
      <c r="H434" s="67">
        <f>VLOOKUP(C434,'Secteur Ex DG'!B:B,1,FALSE)</f>
        <v>1186</v>
      </c>
    </row>
    <row r="435" spans="1:8" x14ac:dyDescent="0.25">
      <c r="A435" s="65" t="s">
        <v>1354</v>
      </c>
      <c r="B435" s="65" t="s">
        <v>1355</v>
      </c>
      <c r="C435" s="65">
        <v>1187</v>
      </c>
      <c r="D435" s="65"/>
      <c r="E435" s="65"/>
      <c r="F435" s="65"/>
      <c r="G435" s="65">
        <v>1</v>
      </c>
      <c r="H435" s="67">
        <f>VLOOKUP(C435,'Secteur Ex DG'!B:B,1,FALSE)</f>
        <v>1187</v>
      </c>
    </row>
    <row r="436" spans="1:8" x14ac:dyDescent="0.25">
      <c r="A436" s="65" t="s">
        <v>1357</v>
      </c>
      <c r="B436" s="65" t="s">
        <v>1358</v>
      </c>
      <c r="C436" s="65">
        <v>1188</v>
      </c>
      <c r="D436" s="65"/>
      <c r="E436" s="65"/>
      <c r="F436" s="65"/>
      <c r="G436" s="65">
        <v>1</v>
      </c>
      <c r="H436" s="67">
        <f>VLOOKUP(C436,'Secteur Ex DG'!B:B,1,FALSE)</f>
        <v>1188</v>
      </c>
    </row>
    <row r="437" spans="1:8" x14ac:dyDescent="0.25">
      <c r="A437" s="65" t="s">
        <v>1360</v>
      </c>
      <c r="B437" s="65" t="s">
        <v>1361</v>
      </c>
      <c r="C437" s="65">
        <v>1189</v>
      </c>
      <c r="D437" s="65"/>
      <c r="E437" s="65"/>
      <c r="F437" s="65"/>
      <c r="G437" s="65">
        <v>1</v>
      </c>
      <c r="H437" s="67">
        <f>VLOOKUP(C437,'Secteur Ex DG'!B:B,1,FALSE)</f>
        <v>1189</v>
      </c>
    </row>
    <row r="438" spans="1:8" x14ac:dyDescent="0.25">
      <c r="A438" s="65" t="s">
        <v>1363</v>
      </c>
      <c r="B438" s="65" t="s">
        <v>1364</v>
      </c>
      <c r="C438" s="65">
        <v>1190</v>
      </c>
      <c r="D438" s="65"/>
      <c r="E438" s="65"/>
      <c r="F438" s="65"/>
      <c r="G438" s="65">
        <v>1</v>
      </c>
      <c r="H438" s="67">
        <f>VLOOKUP(C438,'Secteur Ex DG'!B:B,1,FALSE)</f>
        <v>1190</v>
      </c>
    </row>
    <row r="439" spans="1:8" x14ac:dyDescent="0.25">
      <c r="A439" s="65" t="s">
        <v>1366</v>
      </c>
      <c r="B439" s="65" t="s">
        <v>1367</v>
      </c>
      <c r="C439" s="65">
        <v>1191</v>
      </c>
      <c r="D439" s="65"/>
      <c r="E439" s="65"/>
      <c r="F439" s="65"/>
      <c r="G439" s="65">
        <v>1</v>
      </c>
      <c r="H439" s="67">
        <f>VLOOKUP(C439,'Secteur Ex DG'!B:B,1,FALSE)</f>
        <v>1191</v>
      </c>
    </row>
    <row r="440" spans="1:8" x14ac:dyDescent="0.25">
      <c r="A440" s="65" t="s">
        <v>1369</v>
      </c>
      <c r="B440" s="65" t="s">
        <v>1370</v>
      </c>
      <c r="C440" s="65">
        <v>1192</v>
      </c>
      <c r="D440" s="65"/>
      <c r="E440" s="65"/>
      <c r="F440" s="65"/>
      <c r="G440" s="65">
        <v>1</v>
      </c>
      <c r="H440" s="67">
        <f>VLOOKUP(C440,'Secteur Ex DG'!B:B,1,FALSE)</f>
        <v>1192</v>
      </c>
    </row>
    <row r="441" spans="1:8" x14ac:dyDescent="0.25">
      <c r="A441" s="65" t="s">
        <v>1372</v>
      </c>
      <c r="B441" s="65" t="s">
        <v>1373</v>
      </c>
      <c r="C441" s="65">
        <v>1193</v>
      </c>
      <c r="D441" s="65"/>
      <c r="E441" s="65"/>
      <c r="F441" s="65"/>
      <c r="G441" s="65">
        <v>1</v>
      </c>
      <c r="H441" s="67">
        <f>VLOOKUP(C441,'Secteur Ex DG'!B:B,1,FALSE)</f>
        <v>1193</v>
      </c>
    </row>
    <row r="442" spans="1:8" x14ac:dyDescent="0.25">
      <c r="A442" s="65" t="s">
        <v>1375</v>
      </c>
      <c r="B442" s="65" t="s">
        <v>1376</v>
      </c>
      <c r="C442" s="65">
        <v>1194</v>
      </c>
      <c r="D442" s="65"/>
      <c r="E442" s="65"/>
      <c r="F442" s="65"/>
      <c r="G442" s="65">
        <v>1</v>
      </c>
      <c r="H442" s="67">
        <f>VLOOKUP(C442,'Secteur Ex DG'!B:B,1,FALSE)</f>
        <v>1194</v>
      </c>
    </row>
    <row r="443" spans="1:8" x14ac:dyDescent="0.25">
      <c r="A443" s="65" t="s">
        <v>1378</v>
      </c>
      <c r="B443" s="65" t="s">
        <v>1379</v>
      </c>
      <c r="C443" s="65">
        <v>1195</v>
      </c>
      <c r="D443" s="65"/>
      <c r="E443" s="65"/>
      <c r="F443" s="65"/>
      <c r="G443" s="65">
        <v>1</v>
      </c>
      <c r="H443" s="67">
        <f>VLOOKUP(C443,'Secteur Ex DG'!B:B,1,FALSE)</f>
        <v>1195</v>
      </c>
    </row>
    <row r="444" spans="1:8" x14ac:dyDescent="0.25">
      <c r="A444" s="65" t="s">
        <v>1381</v>
      </c>
      <c r="B444" s="65" t="s">
        <v>1382</v>
      </c>
      <c r="C444" s="65">
        <v>1196</v>
      </c>
      <c r="D444" s="65"/>
      <c r="E444" s="65"/>
      <c r="F444" s="65"/>
      <c r="G444" s="65">
        <v>1</v>
      </c>
      <c r="H444" s="67">
        <f>VLOOKUP(C444,'Secteur Ex DG'!B:B,1,FALSE)</f>
        <v>1196</v>
      </c>
    </row>
    <row r="445" spans="1:8" x14ac:dyDescent="0.25">
      <c r="A445" s="65" t="s">
        <v>1384</v>
      </c>
      <c r="B445" s="65" t="s">
        <v>1385</v>
      </c>
      <c r="C445" s="65">
        <v>1197</v>
      </c>
      <c r="D445" s="65"/>
      <c r="E445" s="65"/>
      <c r="F445" s="65"/>
      <c r="G445" s="65">
        <v>1</v>
      </c>
      <c r="H445" s="67">
        <f>VLOOKUP(C445,'Secteur Ex DG'!B:B,1,FALSE)</f>
        <v>1197</v>
      </c>
    </row>
    <row r="446" spans="1:8" x14ac:dyDescent="0.25">
      <c r="A446" s="65" t="s">
        <v>1387</v>
      </c>
      <c r="B446" s="65" t="s">
        <v>1388</v>
      </c>
      <c r="C446" s="65">
        <v>1198</v>
      </c>
      <c r="D446" s="65"/>
      <c r="E446" s="65"/>
      <c r="F446" s="65"/>
      <c r="G446" s="65">
        <v>1</v>
      </c>
      <c r="H446" s="67">
        <f>VLOOKUP(C446,'Secteur Ex DG'!B:B,1,FALSE)</f>
        <v>1198</v>
      </c>
    </row>
    <row r="447" spans="1:8" x14ac:dyDescent="0.25">
      <c r="A447" s="65" t="s">
        <v>1390</v>
      </c>
      <c r="B447" s="65" t="s">
        <v>1391</v>
      </c>
      <c r="C447" s="65">
        <v>1199</v>
      </c>
      <c r="D447" s="65"/>
      <c r="E447" s="65"/>
      <c r="F447" s="65"/>
      <c r="G447" s="65">
        <v>1</v>
      </c>
      <c r="H447" s="67">
        <f>VLOOKUP(C447,'Secteur Ex DG'!B:B,1,FALSE)</f>
        <v>1199</v>
      </c>
    </row>
    <row r="448" spans="1:8" x14ac:dyDescent="0.25">
      <c r="A448" s="65" t="s">
        <v>1393</v>
      </c>
      <c r="B448" s="65" t="s">
        <v>1394</v>
      </c>
      <c r="C448" s="65">
        <v>1200</v>
      </c>
      <c r="D448" s="65"/>
      <c r="E448" s="65"/>
      <c r="F448" s="65"/>
      <c r="G448" s="65">
        <v>1</v>
      </c>
      <c r="H448" s="67">
        <f>VLOOKUP(C448,'Secteur Ex DG'!B:B,1,FALSE)</f>
        <v>1200</v>
      </c>
    </row>
    <row r="449" spans="1:8" x14ac:dyDescent="0.25">
      <c r="A449" s="65" t="s">
        <v>1396</v>
      </c>
      <c r="B449" s="65" t="s">
        <v>1397</v>
      </c>
      <c r="C449" s="65">
        <v>1201</v>
      </c>
      <c r="D449" s="65"/>
      <c r="E449" s="65"/>
      <c r="F449" s="65"/>
      <c r="G449" s="65">
        <v>1</v>
      </c>
      <c r="H449" s="67">
        <f>VLOOKUP(C449,'Secteur Ex DG'!B:B,1,FALSE)</f>
        <v>1201</v>
      </c>
    </row>
    <row r="450" spans="1:8" x14ac:dyDescent="0.25">
      <c r="A450" s="65" t="s">
        <v>1399</v>
      </c>
      <c r="B450" s="65" t="s">
        <v>1400</v>
      </c>
      <c r="C450" s="65">
        <v>1202</v>
      </c>
      <c r="D450" s="65"/>
      <c r="E450" s="65"/>
      <c r="F450" s="65"/>
      <c r="G450" s="65">
        <v>1</v>
      </c>
      <c r="H450" s="67">
        <f>VLOOKUP(C450,'Secteur Ex DG'!B:B,1,FALSE)</f>
        <v>1202</v>
      </c>
    </row>
    <row r="451" spans="1:8" x14ac:dyDescent="0.25">
      <c r="A451" s="65" t="s">
        <v>1402</v>
      </c>
      <c r="B451" s="65" t="s">
        <v>1403</v>
      </c>
      <c r="C451" s="65">
        <v>1203</v>
      </c>
      <c r="D451" s="65"/>
      <c r="E451" s="65"/>
      <c r="F451" s="65"/>
      <c r="G451" s="65">
        <v>1</v>
      </c>
      <c r="H451" s="67">
        <f>VLOOKUP(C451,'Secteur Ex DG'!B:B,1,FALSE)</f>
        <v>1203</v>
      </c>
    </row>
    <row r="452" spans="1:8" x14ac:dyDescent="0.25">
      <c r="A452" s="65" t="s">
        <v>1405</v>
      </c>
      <c r="B452" s="65" t="s">
        <v>1406</v>
      </c>
      <c r="C452" s="65">
        <v>1204</v>
      </c>
      <c r="D452" s="65"/>
      <c r="E452" s="65"/>
      <c r="F452" s="65"/>
      <c r="G452" s="65">
        <v>1</v>
      </c>
      <c r="H452" s="67">
        <f>VLOOKUP(C452,'Secteur Ex DG'!B:B,1,FALSE)</f>
        <v>1204</v>
      </c>
    </row>
    <row r="453" spans="1:8" x14ac:dyDescent="0.25">
      <c r="A453" s="65" t="s">
        <v>1408</v>
      </c>
      <c r="B453" s="65" t="s">
        <v>1409</v>
      </c>
      <c r="C453" s="65">
        <v>1205</v>
      </c>
      <c r="D453" s="65"/>
      <c r="E453" s="65"/>
      <c r="F453" s="65"/>
      <c r="G453" s="65">
        <v>1</v>
      </c>
      <c r="H453" s="67">
        <f>VLOOKUP(C453,'Secteur Ex DG'!B:B,1,FALSE)</f>
        <v>1205</v>
      </c>
    </row>
    <row r="454" spans="1:8" x14ac:dyDescent="0.25">
      <c r="A454" s="65" t="s">
        <v>1411</v>
      </c>
      <c r="B454" s="65" t="s">
        <v>1412</v>
      </c>
      <c r="C454" s="65">
        <v>1206</v>
      </c>
      <c r="D454" s="65"/>
      <c r="E454" s="65"/>
      <c r="F454" s="65"/>
      <c r="G454" s="65">
        <v>1</v>
      </c>
      <c r="H454" s="67">
        <f>VLOOKUP(C454,'Secteur Ex DG'!B:B,1,FALSE)</f>
        <v>1206</v>
      </c>
    </row>
    <row r="455" spans="1:8" x14ac:dyDescent="0.25">
      <c r="A455" s="65" t="s">
        <v>1414</v>
      </c>
      <c r="B455" s="65" t="s">
        <v>1415</v>
      </c>
      <c r="C455" s="65">
        <v>1207</v>
      </c>
      <c r="D455" s="65"/>
      <c r="E455" s="65"/>
      <c r="F455" s="65"/>
      <c r="G455" s="65">
        <v>1</v>
      </c>
      <c r="H455" s="67">
        <f>VLOOKUP(C455,'Secteur Ex DG'!B:B,1,FALSE)</f>
        <v>1207</v>
      </c>
    </row>
    <row r="456" spans="1:8" x14ac:dyDescent="0.25">
      <c r="A456" s="65" t="s">
        <v>1417</v>
      </c>
      <c r="B456" s="65" t="s">
        <v>1418</v>
      </c>
      <c r="C456" s="65">
        <v>1208</v>
      </c>
      <c r="D456" s="65"/>
      <c r="E456" s="65"/>
      <c r="F456" s="65"/>
      <c r="G456" s="65">
        <v>1</v>
      </c>
      <c r="H456" s="67">
        <f>VLOOKUP(C456,'Secteur Ex DG'!B:B,1,FALSE)</f>
        <v>1208</v>
      </c>
    </row>
    <row r="457" spans="1:8" x14ac:dyDescent="0.25">
      <c r="A457" s="65" t="s">
        <v>1504</v>
      </c>
      <c r="B457" s="65" t="s">
        <v>1505</v>
      </c>
      <c r="C457" s="65">
        <v>1240</v>
      </c>
      <c r="D457" s="65"/>
      <c r="E457" s="65"/>
      <c r="F457" s="65"/>
      <c r="G457" s="65">
        <v>1</v>
      </c>
      <c r="H457" s="67">
        <f>VLOOKUP(C457,'Secteur Ex DG'!B:B,1,FALSE)</f>
        <v>1240</v>
      </c>
    </row>
    <row r="458" spans="1:8" x14ac:dyDescent="0.25">
      <c r="A458" s="65" t="s">
        <v>1420</v>
      </c>
      <c r="B458" s="65" t="s">
        <v>1421</v>
      </c>
      <c r="C458" s="65">
        <v>1209</v>
      </c>
      <c r="D458" s="65"/>
      <c r="E458" s="65"/>
      <c r="F458" s="65"/>
      <c r="G458" s="65">
        <v>1</v>
      </c>
      <c r="H458" s="67">
        <f>VLOOKUP(C458,'Secteur Ex DG'!B:B,1,FALSE)</f>
        <v>1209</v>
      </c>
    </row>
    <row r="459" spans="1:8" x14ac:dyDescent="0.25">
      <c r="A459" s="65" t="s">
        <v>1423</v>
      </c>
      <c r="B459" s="65" t="s">
        <v>1424</v>
      </c>
      <c r="C459" s="65">
        <v>1210</v>
      </c>
      <c r="D459" s="65"/>
      <c r="E459" s="65"/>
      <c r="F459" s="65"/>
      <c r="G459" s="65">
        <v>1</v>
      </c>
      <c r="H459" s="67">
        <f>VLOOKUP(C459,'Secteur Ex DG'!B:B,1,FALSE)</f>
        <v>1210</v>
      </c>
    </row>
    <row r="460" spans="1:8" x14ac:dyDescent="0.25">
      <c r="A460" s="65" t="s">
        <v>1426</v>
      </c>
      <c r="B460" s="65" t="s">
        <v>1427</v>
      </c>
      <c r="C460" s="65">
        <v>1211</v>
      </c>
      <c r="D460" s="65"/>
      <c r="E460" s="65"/>
      <c r="F460" s="65"/>
      <c r="G460" s="65">
        <v>1</v>
      </c>
      <c r="H460" s="67">
        <f>VLOOKUP(C460,'Secteur Ex DG'!B:B,1,FALSE)</f>
        <v>1211</v>
      </c>
    </row>
    <row r="461" spans="1:8" x14ac:dyDescent="0.25">
      <c r="A461" s="66" t="s">
        <v>1429</v>
      </c>
      <c r="B461" s="67" t="s">
        <v>1430</v>
      </c>
      <c r="C461" s="67">
        <v>1212</v>
      </c>
      <c r="G461" s="68">
        <v>1</v>
      </c>
      <c r="H461" s="67">
        <f>VLOOKUP(C461,'Secteur Ex DG'!B:B,1,FALSE)</f>
        <v>1212</v>
      </c>
    </row>
    <row r="462" spans="1:8" x14ac:dyDescent="0.25">
      <c r="A462" s="65" t="s">
        <v>1432</v>
      </c>
      <c r="B462" s="65" t="s">
        <v>1433</v>
      </c>
      <c r="C462" s="65">
        <v>1213</v>
      </c>
      <c r="D462" s="65"/>
      <c r="E462" s="65"/>
      <c r="F462" s="65"/>
      <c r="G462" s="65">
        <v>1</v>
      </c>
      <c r="H462" s="67">
        <f>VLOOKUP(C462,'Secteur Ex DG'!B:B,1,FALSE)</f>
        <v>1213</v>
      </c>
    </row>
    <row r="463" spans="1:8" x14ac:dyDescent="0.25">
      <c r="A463" s="65" t="s">
        <v>1435</v>
      </c>
      <c r="B463" s="65" t="s">
        <v>1436</v>
      </c>
      <c r="C463" s="65">
        <v>1214</v>
      </c>
      <c r="D463" s="65"/>
      <c r="E463" s="65"/>
      <c r="F463" s="65"/>
      <c r="G463" s="65">
        <v>1</v>
      </c>
      <c r="H463" s="67">
        <f>VLOOKUP(C463,'Secteur Ex DG'!B:B,1,FALSE)</f>
        <v>1214</v>
      </c>
    </row>
    <row r="464" spans="1:8" x14ac:dyDescent="0.25">
      <c r="A464" s="65" t="s">
        <v>1438</v>
      </c>
      <c r="B464" s="65" t="s">
        <v>1439</v>
      </c>
      <c r="C464" s="65">
        <v>1215</v>
      </c>
      <c r="D464" s="65"/>
      <c r="E464" s="65"/>
      <c r="F464" s="65"/>
      <c r="G464" s="65">
        <v>1</v>
      </c>
      <c r="H464" s="67">
        <f>VLOOKUP(C464,'Secteur Ex DG'!B:B,1,FALSE)</f>
        <v>1215</v>
      </c>
    </row>
    <row r="465" spans="1:8" x14ac:dyDescent="0.25">
      <c r="A465" s="65" t="s">
        <v>1441</v>
      </c>
      <c r="B465" s="65" t="s">
        <v>1442</v>
      </c>
      <c r="C465" s="65">
        <v>1216</v>
      </c>
      <c r="D465" s="65"/>
      <c r="E465" s="65"/>
      <c r="F465" s="65"/>
      <c r="G465" s="65">
        <v>1</v>
      </c>
      <c r="H465" s="67">
        <f>VLOOKUP(C465,'Secteur Ex DG'!B:B,1,FALSE)</f>
        <v>1216</v>
      </c>
    </row>
    <row r="466" spans="1:8" x14ac:dyDescent="0.25">
      <c r="A466" s="65" t="s">
        <v>1444</v>
      </c>
      <c r="B466" s="65" t="s">
        <v>1445</v>
      </c>
      <c r="C466" s="65">
        <v>1217</v>
      </c>
      <c r="D466" s="65"/>
      <c r="E466" s="65"/>
      <c r="F466" s="65"/>
      <c r="G466" s="65">
        <v>1</v>
      </c>
      <c r="H466" s="67">
        <f>VLOOKUP(C466,'Secteur Ex DG'!B:B,1,FALSE)</f>
        <v>1217</v>
      </c>
    </row>
    <row r="467" spans="1:8" x14ac:dyDescent="0.25">
      <c r="A467" s="65" t="s">
        <v>1447</v>
      </c>
      <c r="B467" s="65" t="s">
        <v>1448</v>
      </c>
      <c r="C467" s="65">
        <v>1218</v>
      </c>
      <c r="D467" s="65"/>
      <c r="E467" s="65"/>
      <c r="F467" s="65"/>
      <c r="G467" s="65">
        <v>1</v>
      </c>
      <c r="H467" s="67">
        <f>VLOOKUP(C467,'Secteur Ex DG'!B:B,1,FALSE)</f>
        <v>1218</v>
      </c>
    </row>
    <row r="468" spans="1:8" x14ac:dyDescent="0.25">
      <c r="A468" s="65" t="s">
        <v>1450</v>
      </c>
      <c r="B468" s="65" t="s">
        <v>1451</v>
      </c>
      <c r="C468" s="65">
        <v>1219</v>
      </c>
      <c r="D468" s="65"/>
      <c r="E468" s="65"/>
      <c r="F468" s="65"/>
      <c r="G468" s="65">
        <v>1</v>
      </c>
      <c r="H468" s="67">
        <f>VLOOKUP(C468,'Secteur Ex DG'!B:B,1,FALSE)</f>
        <v>1219</v>
      </c>
    </row>
    <row r="469" spans="1:8" x14ac:dyDescent="0.25">
      <c r="A469" s="65" t="s">
        <v>1453</v>
      </c>
      <c r="B469" s="65" t="s">
        <v>1454</v>
      </c>
      <c r="C469" s="65">
        <v>1220</v>
      </c>
      <c r="D469" s="65"/>
      <c r="E469" s="65"/>
      <c r="F469" s="65"/>
      <c r="G469" s="65">
        <v>1</v>
      </c>
      <c r="H469" s="67">
        <f>VLOOKUP(C469,'Secteur Ex DG'!B:B,1,FALSE)</f>
        <v>1220</v>
      </c>
    </row>
    <row r="470" spans="1:8" x14ac:dyDescent="0.25">
      <c r="A470" s="65" t="s">
        <v>1456</v>
      </c>
      <c r="B470" s="65" t="s">
        <v>1457</v>
      </c>
      <c r="C470" s="65">
        <v>1223</v>
      </c>
      <c r="D470" s="65"/>
      <c r="E470" s="65"/>
      <c r="F470" s="65"/>
      <c r="G470" s="65">
        <v>1</v>
      </c>
      <c r="H470" s="67">
        <f>VLOOKUP(C470,'Secteur Ex DG'!B:B,1,FALSE)</f>
        <v>1223</v>
      </c>
    </row>
    <row r="471" spans="1:8" x14ac:dyDescent="0.25">
      <c r="A471" s="65" t="s">
        <v>1459</v>
      </c>
      <c r="B471" s="65" t="s">
        <v>1460</v>
      </c>
      <c r="C471" s="65">
        <v>1224</v>
      </c>
      <c r="D471" s="65"/>
      <c r="E471" s="65"/>
      <c r="F471" s="65"/>
      <c r="G471" s="65">
        <v>1</v>
      </c>
      <c r="H471" s="67">
        <f>VLOOKUP(C471,'Secteur Ex DG'!B:B,1,FALSE)</f>
        <v>1224</v>
      </c>
    </row>
    <row r="472" spans="1:8" x14ac:dyDescent="0.25">
      <c r="A472" s="65" t="s">
        <v>1462</v>
      </c>
      <c r="B472" s="65" t="s">
        <v>1463</v>
      </c>
      <c r="C472" s="65">
        <v>1225</v>
      </c>
      <c r="D472" s="65"/>
      <c r="E472" s="65"/>
      <c r="F472" s="65"/>
      <c r="G472" s="65">
        <v>1</v>
      </c>
      <c r="H472" s="67">
        <f>VLOOKUP(C472,'Secteur Ex DG'!B:B,1,FALSE)</f>
        <v>1225</v>
      </c>
    </row>
    <row r="473" spans="1:8" x14ac:dyDescent="0.25">
      <c r="A473" s="65" t="s">
        <v>1465</v>
      </c>
      <c r="B473" s="65" t="s">
        <v>1466</v>
      </c>
      <c r="C473" s="65">
        <v>1226</v>
      </c>
      <c r="D473" s="65"/>
      <c r="E473" s="65"/>
      <c r="F473" s="65"/>
      <c r="G473" s="65">
        <v>1</v>
      </c>
      <c r="H473" s="67">
        <f>VLOOKUP(C473,'Secteur Ex DG'!B:B,1,FALSE)</f>
        <v>1226</v>
      </c>
    </row>
    <row r="474" spans="1:8" x14ac:dyDescent="0.25">
      <c r="A474" s="65" t="s">
        <v>1468</v>
      </c>
      <c r="B474" s="65" t="s">
        <v>1469</v>
      </c>
      <c r="C474" s="65">
        <v>1227</v>
      </c>
      <c r="D474" s="65"/>
      <c r="E474" s="65"/>
      <c r="F474" s="65"/>
      <c r="G474" s="65">
        <v>1</v>
      </c>
      <c r="H474" s="67">
        <f>VLOOKUP(C474,'Secteur Ex DG'!B:B,1,FALSE)</f>
        <v>1227</v>
      </c>
    </row>
    <row r="475" spans="1:8" x14ac:dyDescent="0.25">
      <c r="A475" s="65" t="s">
        <v>1471</v>
      </c>
      <c r="B475" s="65" t="s">
        <v>1472</v>
      </c>
      <c r="C475" s="65">
        <v>1228</v>
      </c>
      <c r="D475" s="65"/>
      <c r="E475" s="65"/>
      <c r="F475" s="65"/>
      <c r="G475" s="65">
        <v>1</v>
      </c>
      <c r="H475" s="67">
        <f>VLOOKUP(C475,'Secteur Ex DG'!B:B,1,FALSE)</f>
        <v>1228</v>
      </c>
    </row>
    <row r="476" spans="1:8" x14ac:dyDescent="0.25">
      <c r="A476" s="65" t="s">
        <v>1474</v>
      </c>
      <c r="B476" s="65" t="s">
        <v>1475</v>
      </c>
      <c r="C476" s="65">
        <v>1229</v>
      </c>
      <c r="D476" s="65"/>
      <c r="E476" s="65"/>
      <c r="F476" s="65"/>
      <c r="G476" s="65">
        <v>1</v>
      </c>
      <c r="H476" s="67">
        <f>VLOOKUP(C476,'Secteur Ex DG'!B:B,1,FALSE)</f>
        <v>1229</v>
      </c>
    </row>
    <row r="477" spans="1:8" x14ac:dyDescent="0.25">
      <c r="A477" s="65" t="s">
        <v>1477</v>
      </c>
      <c r="B477" s="65" t="s">
        <v>1478</v>
      </c>
      <c r="C477" s="65">
        <v>1230</v>
      </c>
      <c r="D477" s="65"/>
      <c r="E477" s="65"/>
      <c r="F477" s="65"/>
      <c r="G477" s="65">
        <v>1</v>
      </c>
      <c r="H477" s="67">
        <f>VLOOKUP(C477,'Secteur Ex DG'!B:B,1,FALSE)</f>
        <v>1230</v>
      </c>
    </row>
    <row r="478" spans="1:8" x14ac:dyDescent="0.25">
      <c r="A478" s="65" t="s">
        <v>1480</v>
      </c>
      <c r="B478" s="65" t="s">
        <v>1481</v>
      </c>
      <c r="C478" s="65">
        <v>1231</v>
      </c>
      <c r="D478" s="65"/>
      <c r="E478" s="65"/>
      <c r="F478" s="65"/>
      <c r="G478" s="65">
        <v>1</v>
      </c>
      <c r="H478" s="67">
        <f>VLOOKUP(C478,'Secteur Ex DG'!B:B,1,FALSE)</f>
        <v>1231</v>
      </c>
    </row>
    <row r="479" spans="1:8" x14ac:dyDescent="0.25">
      <c r="A479" s="65" t="s">
        <v>1483</v>
      </c>
      <c r="B479" s="65" t="s">
        <v>1484</v>
      </c>
      <c r="C479" s="65">
        <v>1232</v>
      </c>
      <c r="D479" s="65"/>
      <c r="E479" s="65"/>
      <c r="F479" s="65"/>
      <c r="G479" s="65">
        <v>1</v>
      </c>
      <c r="H479" s="67">
        <f>VLOOKUP(C479,'Secteur Ex DG'!B:B,1,FALSE)</f>
        <v>1232</v>
      </c>
    </row>
    <row r="480" spans="1:8" x14ac:dyDescent="0.25">
      <c r="A480" s="65" t="s">
        <v>1486</v>
      </c>
      <c r="B480" s="65" t="s">
        <v>1487</v>
      </c>
      <c r="C480" s="65">
        <v>1233</v>
      </c>
      <c r="D480" s="65"/>
      <c r="E480" s="65"/>
      <c r="F480" s="65"/>
      <c r="G480" s="65">
        <v>1</v>
      </c>
      <c r="H480" s="67">
        <f>VLOOKUP(C480,'Secteur Ex DG'!B:B,1,FALSE)</f>
        <v>1233</v>
      </c>
    </row>
    <row r="481" spans="1:9" x14ac:dyDescent="0.25">
      <c r="A481" s="65" t="s">
        <v>1489</v>
      </c>
      <c r="B481" s="65" t="s">
        <v>1490</v>
      </c>
      <c r="C481" s="65">
        <v>1234</v>
      </c>
      <c r="D481" s="65"/>
      <c r="E481" s="65"/>
      <c r="F481" s="65"/>
      <c r="G481" s="65">
        <v>1</v>
      </c>
      <c r="H481" s="67">
        <f>VLOOKUP(C481,'Secteur Ex DG'!B:B,1,FALSE)</f>
        <v>1234</v>
      </c>
    </row>
    <row r="482" spans="1:9" x14ac:dyDescent="0.25">
      <c r="A482" s="65" t="s">
        <v>1492</v>
      </c>
      <c r="B482" s="65" t="s">
        <v>1493</v>
      </c>
      <c r="C482" s="65">
        <v>1236</v>
      </c>
      <c r="D482" s="65"/>
      <c r="E482" s="65"/>
      <c r="F482" s="65"/>
      <c r="G482" s="65">
        <v>1</v>
      </c>
      <c r="H482" s="67">
        <f>VLOOKUP(C482,'Secteur Ex DG'!B:B,1,FALSE)</f>
        <v>1236</v>
      </c>
    </row>
    <row r="483" spans="1:9" x14ac:dyDescent="0.25">
      <c r="A483" s="65" t="s">
        <v>1507</v>
      </c>
      <c r="B483" s="65" t="s">
        <v>1508</v>
      </c>
      <c r="C483" s="65">
        <v>1241</v>
      </c>
      <c r="D483" s="65"/>
      <c r="E483" s="65"/>
      <c r="F483" s="65"/>
      <c r="G483" s="65">
        <v>1</v>
      </c>
      <c r="H483" s="67">
        <f>VLOOKUP(C483,'Secteur Ex DG'!B:B,1,FALSE)</f>
        <v>1241</v>
      </c>
    </row>
    <row r="484" spans="1:9" x14ac:dyDescent="0.25">
      <c r="A484" s="65" t="s">
        <v>1510</v>
      </c>
      <c r="B484" s="65" t="s">
        <v>1511</v>
      </c>
      <c r="C484" s="65">
        <v>1242</v>
      </c>
      <c r="D484" s="65"/>
      <c r="E484" s="65"/>
      <c r="F484" s="65"/>
      <c r="G484" s="65">
        <v>1</v>
      </c>
      <c r="H484" s="67">
        <f>VLOOKUP(C484,'Secteur Ex DG'!B:B,1,FALSE)</f>
        <v>1242</v>
      </c>
    </row>
    <row r="485" spans="1:9" x14ac:dyDescent="0.25">
      <c r="A485" s="65" t="s">
        <v>1513</v>
      </c>
      <c r="B485" s="65" t="s">
        <v>1514</v>
      </c>
      <c r="C485" s="65">
        <v>1244</v>
      </c>
      <c r="D485" s="65"/>
      <c r="E485" s="65"/>
      <c r="F485" s="65"/>
      <c r="G485" s="65">
        <v>1</v>
      </c>
      <c r="H485" s="67">
        <f>VLOOKUP(C485,'Secteur Ex DG'!B:B,1,FALSE)</f>
        <v>1244</v>
      </c>
    </row>
    <row r="486" spans="1:9" x14ac:dyDescent="0.25">
      <c r="A486" s="65" t="s">
        <v>1516</v>
      </c>
      <c r="B486" s="65" t="s">
        <v>1517</v>
      </c>
      <c r="C486" s="65">
        <v>1430</v>
      </c>
      <c r="D486" s="65"/>
      <c r="E486" s="65"/>
      <c r="F486" s="65"/>
      <c r="G486" s="65">
        <v>1</v>
      </c>
      <c r="H486" s="67">
        <f>VLOOKUP(C486,'Secteur Ex DG'!B:B,1,FALSE)</f>
        <v>1430</v>
      </c>
    </row>
    <row r="487" spans="1:9" x14ac:dyDescent="0.25">
      <c r="A487" s="65" t="s">
        <v>1519</v>
      </c>
      <c r="B487" s="65" t="s">
        <v>1520</v>
      </c>
      <c r="C487" s="65">
        <v>1431</v>
      </c>
      <c r="D487" s="65"/>
      <c r="E487" s="65"/>
      <c r="F487" s="65"/>
      <c r="G487" s="65">
        <v>1</v>
      </c>
      <c r="H487" s="67">
        <f>VLOOKUP(C487,'Secteur Ex DG'!B:B,1,FALSE)</f>
        <v>1431</v>
      </c>
    </row>
    <row r="488" spans="1:9" x14ac:dyDescent="0.25">
      <c r="A488" s="65" t="s">
        <v>1522</v>
      </c>
      <c r="B488" s="65" t="s">
        <v>1523</v>
      </c>
      <c r="C488" s="65">
        <v>1432</v>
      </c>
      <c r="D488" s="65"/>
      <c r="E488" s="65"/>
      <c r="F488" s="65"/>
      <c r="G488" s="65">
        <v>1</v>
      </c>
      <c r="H488" s="67">
        <f>VLOOKUP(C488,'Secteur Ex DG'!B:B,1,FALSE)</f>
        <v>1432</v>
      </c>
    </row>
    <row r="489" spans="1:9" x14ac:dyDescent="0.25">
      <c r="A489" s="65" t="s">
        <v>1525</v>
      </c>
      <c r="B489" s="65" t="s">
        <v>1526</v>
      </c>
      <c r="C489" s="65">
        <v>1433</v>
      </c>
      <c r="D489" s="65">
        <v>1527</v>
      </c>
      <c r="E489" s="65"/>
      <c r="F489" s="65"/>
      <c r="G489" s="65">
        <v>2</v>
      </c>
      <c r="H489" s="67">
        <f>VLOOKUP(C489,'Secteur Ex DG'!B:B,1,FALSE)</f>
        <v>1433</v>
      </c>
      <c r="I489" s="67">
        <f>VLOOKUP(D489,'Secteur Ex DG'!B:B,1,FALSE)</f>
        <v>1527</v>
      </c>
    </row>
    <row r="490" spans="1:9" x14ac:dyDescent="0.25">
      <c r="A490" s="65" t="s">
        <v>1528</v>
      </c>
      <c r="B490" s="65" t="s">
        <v>1529</v>
      </c>
      <c r="C490" s="65">
        <v>1434</v>
      </c>
      <c r="D490" s="65"/>
      <c r="E490" s="65"/>
      <c r="F490" s="65"/>
      <c r="G490" s="65">
        <v>1</v>
      </c>
      <c r="H490" s="67">
        <f>VLOOKUP(C490,'Secteur Ex DG'!B:B,1,FALSE)</f>
        <v>1434</v>
      </c>
    </row>
    <row r="491" spans="1:9" x14ac:dyDescent="0.25">
      <c r="A491" s="65" t="s">
        <v>1531</v>
      </c>
      <c r="B491" s="65" t="s">
        <v>1532</v>
      </c>
      <c r="C491" s="65">
        <v>1435</v>
      </c>
      <c r="D491" s="65">
        <v>1529</v>
      </c>
      <c r="E491" s="65"/>
      <c r="F491" s="65"/>
      <c r="G491" s="65">
        <v>2</v>
      </c>
      <c r="H491" s="67">
        <f>VLOOKUP(C491,'Secteur Ex DG'!B:B,1,FALSE)</f>
        <v>1435</v>
      </c>
      <c r="I491" s="67">
        <f>VLOOKUP(D491,'Secteur Ex DG'!B:B,1,FALSE)</f>
        <v>1529</v>
      </c>
    </row>
    <row r="492" spans="1:9" x14ac:dyDescent="0.25">
      <c r="A492" s="65" t="s">
        <v>1534</v>
      </c>
      <c r="B492" s="65" t="s">
        <v>1535</v>
      </c>
      <c r="C492" s="65">
        <v>1436</v>
      </c>
      <c r="D492" s="65">
        <v>1530</v>
      </c>
      <c r="E492" s="65"/>
      <c r="F492" s="65"/>
      <c r="G492" s="65">
        <v>2</v>
      </c>
      <c r="H492" s="67">
        <f>VLOOKUP(C492,'Secteur Ex DG'!B:B,1,FALSE)</f>
        <v>1436</v>
      </c>
      <c r="I492" s="67">
        <f>VLOOKUP(D492,'Secteur Ex DG'!B:B,1,FALSE)</f>
        <v>1530</v>
      </c>
    </row>
    <row r="493" spans="1:9" x14ac:dyDescent="0.25">
      <c r="A493" s="65" t="s">
        <v>1537</v>
      </c>
      <c r="B493" s="65" t="s">
        <v>1538</v>
      </c>
      <c r="C493" s="65">
        <v>1437</v>
      </c>
      <c r="D493" s="65">
        <v>1531</v>
      </c>
      <c r="E493" s="65"/>
      <c r="F493" s="65"/>
      <c r="G493" s="65">
        <v>2</v>
      </c>
      <c r="H493" s="67">
        <f>VLOOKUP(C493,'Secteur Ex DG'!B:B,1,FALSE)</f>
        <v>1437</v>
      </c>
      <c r="I493" s="67">
        <f>VLOOKUP(D493,'Secteur Ex DG'!B:B,1,FALSE)</f>
        <v>1531</v>
      </c>
    </row>
    <row r="494" spans="1:9" x14ac:dyDescent="0.25">
      <c r="A494" s="65" t="s">
        <v>1540</v>
      </c>
      <c r="B494" s="65" t="s">
        <v>1541</v>
      </c>
      <c r="C494" s="65">
        <v>1438</v>
      </c>
      <c r="D494" s="65"/>
      <c r="E494" s="65"/>
      <c r="F494" s="65"/>
      <c r="G494" s="65">
        <v>1</v>
      </c>
      <c r="H494" s="67">
        <f>VLOOKUP(C494,'Secteur Ex DG'!B:B,1,FALSE)</f>
        <v>1438</v>
      </c>
    </row>
    <row r="495" spans="1:9" x14ac:dyDescent="0.25">
      <c r="A495" s="65" t="s">
        <v>1543</v>
      </c>
      <c r="B495" s="65" t="s">
        <v>1544</v>
      </c>
      <c r="C495" s="65">
        <v>1439</v>
      </c>
      <c r="D495" s="65"/>
      <c r="E495" s="65"/>
      <c r="F495" s="65"/>
      <c r="G495" s="65">
        <v>1</v>
      </c>
      <c r="H495" s="67">
        <f>VLOOKUP(C495,'Secteur Ex DG'!B:B,1,FALSE)</f>
        <v>1439</v>
      </c>
    </row>
    <row r="496" spans="1:9" x14ac:dyDescent="0.25">
      <c r="A496" s="65" t="s">
        <v>1546</v>
      </c>
      <c r="B496" s="65" t="s">
        <v>1547</v>
      </c>
      <c r="C496" s="65">
        <v>1440</v>
      </c>
      <c r="D496" s="65"/>
      <c r="E496" s="65"/>
      <c r="F496" s="65"/>
      <c r="G496" s="65">
        <v>1</v>
      </c>
      <c r="H496" s="67">
        <f>VLOOKUP(C496,'Secteur Ex DG'!B:B,1,FALSE)</f>
        <v>1440</v>
      </c>
    </row>
    <row r="497" spans="1:9" x14ac:dyDescent="0.25">
      <c r="A497" s="65" t="s">
        <v>1549</v>
      </c>
      <c r="B497" s="65" t="s">
        <v>1550</v>
      </c>
      <c r="C497" s="65">
        <v>1441</v>
      </c>
      <c r="D497" s="65"/>
      <c r="E497" s="65"/>
      <c r="F497" s="65"/>
      <c r="G497" s="65">
        <v>1</v>
      </c>
      <c r="H497" s="67">
        <f>VLOOKUP(C497,'Secteur Ex DG'!B:B,1,FALSE)</f>
        <v>1441</v>
      </c>
    </row>
    <row r="498" spans="1:9" x14ac:dyDescent="0.25">
      <c r="A498" s="65" t="s">
        <v>1552</v>
      </c>
      <c r="B498" s="65" t="s">
        <v>1553</v>
      </c>
      <c r="C498" s="65">
        <v>1442</v>
      </c>
      <c r="D498" s="65"/>
      <c r="E498" s="65"/>
      <c r="F498" s="65"/>
      <c r="G498" s="65">
        <v>1</v>
      </c>
      <c r="H498" s="67">
        <f>VLOOKUP(C498,'Secteur Ex DG'!B:B,1,FALSE)</f>
        <v>1442</v>
      </c>
    </row>
    <row r="499" spans="1:9" x14ac:dyDescent="0.25">
      <c r="A499" s="65" t="s">
        <v>1555</v>
      </c>
      <c r="B499" s="65" t="s">
        <v>1556</v>
      </c>
      <c r="C499" s="65">
        <v>1443</v>
      </c>
      <c r="D499" s="65"/>
      <c r="E499" s="65"/>
      <c r="F499" s="65"/>
      <c r="G499" s="65">
        <v>1</v>
      </c>
      <c r="H499" s="67">
        <f>VLOOKUP(C499,'Secteur Ex DG'!B:B,1,FALSE)</f>
        <v>1443</v>
      </c>
    </row>
    <row r="500" spans="1:9" x14ac:dyDescent="0.25">
      <c r="A500" s="65" t="s">
        <v>1558</v>
      </c>
      <c r="B500" s="65" t="s">
        <v>1559</v>
      </c>
      <c r="C500" s="65">
        <v>1444</v>
      </c>
      <c r="D500" s="65"/>
      <c r="E500" s="65"/>
      <c r="F500" s="65"/>
      <c r="G500" s="65">
        <v>1</v>
      </c>
      <c r="H500" s="67">
        <f>VLOOKUP(C500,'Secteur Ex DG'!B:B,1,FALSE)</f>
        <v>1444</v>
      </c>
    </row>
    <row r="501" spans="1:9" x14ac:dyDescent="0.25">
      <c r="A501" s="65" t="s">
        <v>1561</v>
      </c>
      <c r="B501" s="65" t="s">
        <v>1562</v>
      </c>
      <c r="C501" s="65">
        <v>1445</v>
      </c>
      <c r="D501" s="65"/>
      <c r="E501" s="65"/>
      <c r="F501" s="65"/>
      <c r="G501" s="65">
        <v>1</v>
      </c>
      <c r="H501" s="67">
        <f>VLOOKUP(C501,'Secteur Ex DG'!B:B,1,FALSE)</f>
        <v>1445</v>
      </c>
    </row>
    <row r="502" spans="1:9" x14ac:dyDescent="0.25">
      <c r="A502" s="65" t="s">
        <v>1564</v>
      </c>
      <c r="B502" s="65" t="s">
        <v>1565</v>
      </c>
      <c r="C502" s="65">
        <v>1446</v>
      </c>
      <c r="D502" s="65"/>
      <c r="E502" s="65"/>
      <c r="F502" s="65"/>
      <c r="G502" s="65">
        <v>1</v>
      </c>
      <c r="H502" s="67">
        <f>VLOOKUP(C502,'Secteur Ex DG'!B:B,1,FALSE)</f>
        <v>1446</v>
      </c>
    </row>
    <row r="503" spans="1:9" x14ac:dyDescent="0.25">
      <c r="A503" s="65" t="s">
        <v>1567</v>
      </c>
      <c r="B503" s="65" t="s">
        <v>1568</v>
      </c>
      <c r="C503" s="65">
        <v>1447</v>
      </c>
      <c r="D503" s="65"/>
      <c r="E503" s="65"/>
      <c r="F503" s="65"/>
      <c r="G503" s="65">
        <v>1</v>
      </c>
      <c r="H503" s="67">
        <f>VLOOKUP(C503,'Secteur Ex DG'!B:B,1,FALSE)</f>
        <v>1447</v>
      </c>
    </row>
    <row r="504" spans="1:9" x14ac:dyDescent="0.25">
      <c r="A504" s="65" t="s">
        <v>1570</v>
      </c>
      <c r="B504" s="65" t="s">
        <v>1571</v>
      </c>
      <c r="C504" s="65">
        <v>1448</v>
      </c>
      <c r="D504" s="65"/>
      <c r="E504" s="65"/>
      <c r="F504" s="65"/>
      <c r="G504" s="65">
        <v>1</v>
      </c>
      <c r="H504" s="67">
        <f>VLOOKUP(C504,'Secteur Ex DG'!B:B,1,FALSE)</f>
        <v>1448</v>
      </c>
      <c r="I504" s="73" t="e">
        <f>VLOOKUP(D504,'Secteur Ex OQN'!B:B,1,FALSE)</f>
        <v>#N/A</v>
      </c>
    </row>
    <row r="505" spans="1:9" x14ac:dyDescent="0.25">
      <c r="A505" s="65" t="s">
        <v>1573</v>
      </c>
      <c r="B505" s="65" t="s">
        <v>1574</v>
      </c>
      <c r="C505" s="65">
        <v>1449</v>
      </c>
      <c r="D505" s="65">
        <v>1521</v>
      </c>
      <c r="E505" s="65"/>
      <c r="F505" s="65"/>
      <c r="G505" s="65">
        <v>2</v>
      </c>
      <c r="H505" s="67">
        <f>VLOOKUP(C505,'Secteur Ex DG'!B:B,1,FALSE)</f>
        <v>1449</v>
      </c>
      <c r="I505" s="67">
        <f>VLOOKUP(D505,'Secteur Ex DG'!B:B,1,FALSE)</f>
        <v>1521</v>
      </c>
    </row>
    <row r="506" spans="1:9" x14ac:dyDescent="0.25">
      <c r="A506" s="65" t="s">
        <v>1576</v>
      </c>
      <c r="B506" s="65" t="s">
        <v>1577</v>
      </c>
      <c r="C506" s="65">
        <v>1450</v>
      </c>
      <c r="D506" s="65"/>
      <c r="E506" s="65"/>
      <c r="F506" s="65"/>
      <c r="G506" s="65">
        <v>1</v>
      </c>
      <c r="H506" s="67">
        <f>VLOOKUP(C506,'Secteur Ex DG'!B:B,1,FALSE)</f>
        <v>1450</v>
      </c>
    </row>
    <row r="507" spans="1:9" x14ac:dyDescent="0.25">
      <c r="A507" s="65" t="s">
        <v>1579</v>
      </c>
      <c r="B507" s="65" t="s">
        <v>1580</v>
      </c>
      <c r="C507" s="65">
        <v>1451</v>
      </c>
      <c r="D507" s="65"/>
      <c r="E507" s="65"/>
      <c r="F507" s="65"/>
      <c r="G507" s="65">
        <v>1</v>
      </c>
      <c r="H507" s="67">
        <f>VLOOKUP(C507,'Secteur Ex DG'!B:B,1,FALSE)</f>
        <v>1451</v>
      </c>
    </row>
    <row r="508" spans="1:9" x14ac:dyDescent="0.25">
      <c r="A508" s="65" t="s">
        <v>1582</v>
      </c>
      <c r="B508" s="65" t="s">
        <v>1583</v>
      </c>
      <c r="C508" s="65">
        <v>1452</v>
      </c>
      <c r="D508" s="65"/>
      <c r="E508" s="65"/>
      <c r="F508" s="65"/>
      <c r="G508" s="65">
        <v>1</v>
      </c>
      <c r="H508" s="67">
        <f>VLOOKUP(C508,'Secteur Ex DG'!B:B,1,FALSE)</f>
        <v>1452</v>
      </c>
    </row>
    <row r="509" spans="1:9" x14ac:dyDescent="0.25">
      <c r="A509" s="65" t="s">
        <v>1585</v>
      </c>
      <c r="B509" s="65" t="s">
        <v>1586</v>
      </c>
      <c r="C509" s="65">
        <v>1453</v>
      </c>
      <c r="D509" s="65"/>
      <c r="E509" s="65"/>
      <c r="F509" s="65"/>
      <c r="G509" s="65">
        <v>1</v>
      </c>
      <c r="H509" s="67">
        <f>VLOOKUP(C509,'Secteur Ex DG'!B:B,1,FALSE)</f>
        <v>1453</v>
      </c>
    </row>
    <row r="510" spans="1:9" x14ac:dyDescent="0.25">
      <c r="A510" s="65" t="s">
        <v>1588</v>
      </c>
      <c r="B510" s="65" t="s">
        <v>1589</v>
      </c>
      <c r="C510" s="65">
        <v>1454</v>
      </c>
      <c r="D510" s="65">
        <v>1826</v>
      </c>
      <c r="E510" s="65"/>
      <c r="F510" s="65"/>
      <c r="G510" s="65">
        <v>2</v>
      </c>
      <c r="H510" s="67">
        <f>VLOOKUP(C510,'Secteur Ex DG'!B:B,1,FALSE)</f>
        <v>1454</v>
      </c>
      <c r="I510" s="67">
        <f>VLOOKUP(D510,'Secteur Ex DG'!B:B,1,FALSE)</f>
        <v>1826</v>
      </c>
    </row>
    <row r="511" spans="1:9" x14ac:dyDescent="0.25">
      <c r="A511" s="65" t="s">
        <v>1591</v>
      </c>
      <c r="B511" s="65" t="s">
        <v>1592</v>
      </c>
      <c r="C511" s="65">
        <v>1455</v>
      </c>
      <c r="D511" s="65">
        <v>1827</v>
      </c>
      <c r="E511" s="65"/>
      <c r="F511" s="65"/>
      <c r="G511" s="65">
        <v>2</v>
      </c>
      <c r="H511" s="67">
        <f>VLOOKUP(C511,'Secteur Ex DG'!B:B,1,FALSE)</f>
        <v>1455</v>
      </c>
      <c r="I511" s="67">
        <f>VLOOKUP(D511,'Secteur Ex DG'!B:B,1,FALSE)</f>
        <v>1827</v>
      </c>
    </row>
    <row r="512" spans="1:9" x14ac:dyDescent="0.25">
      <c r="A512" s="65" t="s">
        <v>1594</v>
      </c>
      <c r="B512" s="65" t="s">
        <v>1595</v>
      </c>
      <c r="C512" s="65">
        <v>1456</v>
      </c>
      <c r="D512" s="65">
        <v>1828</v>
      </c>
      <c r="E512" s="65"/>
      <c r="F512" s="65"/>
      <c r="G512" s="65">
        <v>2</v>
      </c>
      <c r="H512" s="67">
        <f>VLOOKUP(C512,'Secteur Ex DG'!B:B,1,FALSE)</f>
        <v>1456</v>
      </c>
      <c r="I512" s="67">
        <f>VLOOKUP(D512,'Secteur Ex DG'!B:B,1,FALSE)</f>
        <v>1828</v>
      </c>
    </row>
    <row r="513" spans="1:9" x14ac:dyDescent="0.25">
      <c r="A513" s="65" t="s">
        <v>1597</v>
      </c>
      <c r="B513" s="65" t="s">
        <v>1598</v>
      </c>
      <c r="C513" s="65">
        <v>1457</v>
      </c>
      <c r="D513" s="65">
        <v>1829</v>
      </c>
      <c r="E513" s="65"/>
      <c r="F513" s="65"/>
      <c r="G513" s="65">
        <v>2</v>
      </c>
      <c r="H513" s="67">
        <f>VLOOKUP(C513,'Secteur Ex DG'!B:B,1,FALSE)</f>
        <v>1457</v>
      </c>
      <c r="I513" s="67">
        <f>VLOOKUP(D513,'Secteur Ex DG'!B:B,1,FALSE)</f>
        <v>1829</v>
      </c>
    </row>
    <row r="514" spans="1:9" x14ac:dyDescent="0.25">
      <c r="A514" s="65" t="s">
        <v>1733</v>
      </c>
      <c r="B514" s="65" t="s">
        <v>1734</v>
      </c>
      <c r="C514" s="65">
        <v>1523</v>
      </c>
      <c r="D514" s="65"/>
      <c r="E514" s="65"/>
      <c r="F514" s="65"/>
      <c r="G514" s="65">
        <v>1</v>
      </c>
      <c r="H514" s="67">
        <f>VLOOKUP(C514,'Secteur Ex DG'!B:B,1,FALSE)</f>
        <v>1523</v>
      </c>
    </row>
    <row r="515" spans="1:9" x14ac:dyDescent="0.25">
      <c r="A515" s="65" t="s">
        <v>1600</v>
      </c>
      <c r="B515" s="65" t="s">
        <v>1601</v>
      </c>
      <c r="C515" s="65">
        <v>1459</v>
      </c>
      <c r="D515" s="65"/>
      <c r="E515" s="65"/>
      <c r="F515" s="65"/>
      <c r="G515" s="65">
        <v>1</v>
      </c>
      <c r="H515" s="67">
        <f>VLOOKUP(C515,'Secteur Ex DG'!B:B,1,FALSE)</f>
        <v>1459</v>
      </c>
    </row>
    <row r="516" spans="1:9" x14ac:dyDescent="0.25">
      <c r="A516" s="65" t="s">
        <v>1603</v>
      </c>
      <c r="B516" s="65" t="s">
        <v>1604</v>
      </c>
      <c r="C516" s="65">
        <v>1461</v>
      </c>
      <c r="D516" s="65"/>
      <c r="E516" s="65"/>
      <c r="F516" s="65"/>
      <c r="G516" s="65">
        <v>1</v>
      </c>
      <c r="H516" s="67">
        <f>VLOOKUP(C516,'Secteur Ex DG'!B:B,1,FALSE)</f>
        <v>1461</v>
      </c>
    </row>
    <row r="517" spans="1:9" x14ac:dyDescent="0.25">
      <c r="A517" s="65" t="s">
        <v>1606</v>
      </c>
      <c r="B517" s="65" t="s">
        <v>1607</v>
      </c>
      <c r="C517" s="65">
        <v>1462</v>
      </c>
      <c r="D517" s="65"/>
      <c r="E517" s="65"/>
      <c r="F517" s="65"/>
      <c r="G517" s="65">
        <v>1</v>
      </c>
      <c r="H517" s="67">
        <f>VLOOKUP(C517,'Secteur Ex DG'!B:B,1,FALSE)</f>
        <v>1462</v>
      </c>
    </row>
    <row r="518" spans="1:9" x14ac:dyDescent="0.25">
      <c r="A518" s="65" t="s">
        <v>1609</v>
      </c>
      <c r="B518" s="65" t="s">
        <v>1610</v>
      </c>
      <c r="C518" s="65">
        <v>1463</v>
      </c>
      <c r="D518" s="65"/>
      <c r="E518" s="65"/>
      <c r="F518" s="65"/>
      <c r="G518" s="65">
        <v>1</v>
      </c>
      <c r="H518" s="67">
        <f>VLOOKUP(C518,'Secteur Ex DG'!B:B,1,FALSE)</f>
        <v>1463</v>
      </c>
    </row>
    <row r="519" spans="1:9" x14ac:dyDescent="0.25">
      <c r="A519" s="65" t="s">
        <v>1612</v>
      </c>
      <c r="B519" s="65" t="s">
        <v>1613</v>
      </c>
      <c r="C519" s="65">
        <v>1464</v>
      </c>
      <c r="D519" s="65"/>
      <c r="E519" s="65"/>
      <c r="F519" s="65"/>
      <c r="G519" s="65">
        <v>1</v>
      </c>
      <c r="H519" s="67">
        <f>VLOOKUP(C519,'Secteur Ex DG'!B:B,1,FALSE)</f>
        <v>1464</v>
      </c>
    </row>
    <row r="520" spans="1:9" x14ac:dyDescent="0.25">
      <c r="A520" s="65" t="s">
        <v>1615</v>
      </c>
      <c r="B520" s="65" t="s">
        <v>1616</v>
      </c>
      <c r="C520" s="65">
        <v>1465</v>
      </c>
      <c r="D520" s="65"/>
      <c r="E520" s="65"/>
      <c r="F520" s="65"/>
      <c r="G520" s="65">
        <v>1</v>
      </c>
      <c r="H520" s="67">
        <f>VLOOKUP(C520,'Secteur Ex DG'!B:B,1,FALSE)</f>
        <v>1465</v>
      </c>
    </row>
    <row r="521" spans="1:9" x14ac:dyDescent="0.25">
      <c r="A521" s="65" t="s">
        <v>1618</v>
      </c>
      <c r="B521" s="65" t="s">
        <v>1619</v>
      </c>
      <c r="C521" s="65">
        <v>1466</v>
      </c>
      <c r="D521" s="65"/>
      <c r="E521" s="65"/>
      <c r="F521" s="65"/>
      <c r="G521" s="65">
        <v>1</v>
      </c>
      <c r="H521" s="67">
        <f>VLOOKUP(C521,'Secteur Ex DG'!B:B,1,FALSE)</f>
        <v>1466</v>
      </c>
    </row>
    <row r="522" spans="1:9" x14ac:dyDescent="0.25">
      <c r="A522" s="65" t="s">
        <v>1621</v>
      </c>
      <c r="B522" s="65" t="s">
        <v>1622</v>
      </c>
      <c r="C522" s="65">
        <v>1467</v>
      </c>
      <c r="D522" s="65"/>
      <c r="E522" s="65"/>
      <c r="F522" s="65"/>
      <c r="G522" s="65">
        <v>1</v>
      </c>
      <c r="H522" s="67">
        <f>VLOOKUP(C522,'Secteur Ex DG'!B:B,1,FALSE)</f>
        <v>1467</v>
      </c>
    </row>
    <row r="523" spans="1:9" x14ac:dyDescent="0.25">
      <c r="A523" s="65" t="s">
        <v>1624</v>
      </c>
      <c r="B523" s="65" t="s">
        <v>1625</v>
      </c>
      <c r="C523" s="65">
        <v>1468</v>
      </c>
      <c r="D523" s="65"/>
      <c r="E523" s="65"/>
      <c r="F523" s="65"/>
      <c r="G523" s="65">
        <v>1</v>
      </c>
      <c r="H523" s="67">
        <f>VLOOKUP(C523,'Secteur Ex DG'!B:B,1,FALSE)</f>
        <v>1468</v>
      </c>
    </row>
    <row r="524" spans="1:9" x14ac:dyDescent="0.25">
      <c r="A524" s="65" t="s">
        <v>1627</v>
      </c>
      <c r="B524" s="65" t="s">
        <v>1628</v>
      </c>
      <c r="C524" s="65">
        <v>1469</v>
      </c>
      <c r="D524" s="65"/>
      <c r="E524" s="65"/>
      <c r="F524" s="65"/>
      <c r="G524" s="65">
        <v>1</v>
      </c>
      <c r="H524" s="67">
        <f>VLOOKUP(C524,'Secteur Ex DG'!B:B,1,FALSE)</f>
        <v>1469</v>
      </c>
    </row>
    <row r="525" spans="1:9" x14ac:dyDescent="0.25">
      <c r="A525" s="65" t="s">
        <v>1630</v>
      </c>
      <c r="B525" s="65" t="s">
        <v>1631</v>
      </c>
      <c r="C525" s="65">
        <v>1471</v>
      </c>
      <c r="D525" s="65"/>
      <c r="E525" s="65"/>
      <c r="F525" s="65"/>
      <c r="G525" s="65">
        <v>1</v>
      </c>
      <c r="H525" s="67">
        <f>VLOOKUP(C525,'Secteur Ex DG'!B:B,1,FALSE)</f>
        <v>1471</v>
      </c>
    </row>
    <row r="526" spans="1:9" x14ac:dyDescent="0.25">
      <c r="A526" s="65" t="s">
        <v>1633</v>
      </c>
      <c r="B526" s="65" t="s">
        <v>1634</v>
      </c>
      <c r="C526" s="65">
        <v>1472</v>
      </c>
      <c r="D526" s="65"/>
      <c r="E526" s="65"/>
      <c r="F526" s="65"/>
      <c r="G526" s="65">
        <v>1</v>
      </c>
      <c r="H526" s="67">
        <f>VLOOKUP(C526,'Secteur Ex DG'!B:B,1,FALSE)</f>
        <v>1472</v>
      </c>
    </row>
    <row r="527" spans="1:9" x14ac:dyDescent="0.25">
      <c r="A527" s="65" t="s">
        <v>1636</v>
      </c>
      <c r="B527" s="65" t="s">
        <v>1637</v>
      </c>
      <c r="C527" s="65">
        <v>1473</v>
      </c>
      <c r="D527" s="65"/>
      <c r="E527" s="65"/>
      <c r="F527" s="65"/>
      <c r="G527" s="65">
        <v>1</v>
      </c>
      <c r="H527" s="67">
        <f>VLOOKUP(C527,'Secteur Ex DG'!B:B,1,FALSE)</f>
        <v>1473</v>
      </c>
    </row>
    <row r="528" spans="1:9" x14ac:dyDescent="0.25">
      <c r="A528" s="65" t="s">
        <v>1639</v>
      </c>
      <c r="B528" s="65" t="s">
        <v>1640</v>
      </c>
      <c r="C528" s="65">
        <v>1474</v>
      </c>
      <c r="D528" s="65"/>
      <c r="E528" s="65"/>
      <c r="F528" s="65"/>
      <c r="G528" s="65">
        <v>1</v>
      </c>
      <c r="H528" s="67">
        <f>VLOOKUP(C528,'Secteur Ex DG'!B:B,1,FALSE)</f>
        <v>1474</v>
      </c>
    </row>
    <row r="529" spans="1:8" x14ac:dyDescent="0.25">
      <c r="A529" s="65" t="s">
        <v>1642</v>
      </c>
      <c r="B529" s="65" t="s">
        <v>1643</v>
      </c>
      <c r="C529" s="65">
        <v>1475</v>
      </c>
      <c r="D529" s="65"/>
      <c r="E529" s="65"/>
      <c r="F529" s="65"/>
      <c r="G529" s="65">
        <v>1</v>
      </c>
      <c r="H529" s="67">
        <f>VLOOKUP(C529,'Secteur Ex DG'!B:B,1,FALSE)</f>
        <v>1475</v>
      </c>
    </row>
    <row r="530" spans="1:8" x14ac:dyDescent="0.25">
      <c r="A530" s="65" t="s">
        <v>1645</v>
      </c>
      <c r="B530" s="65" t="s">
        <v>1646</v>
      </c>
      <c r="C530" s="65">
        <v>1476</v>
      </c>
      <c r="D530" s="65"/>
      <c r="E530" s="65"/>
      <c r="F530" s="65"/>
      <c r="G530" s="65">
        <v>1</v>
      </c>
      <c r="H530" s="67">
        <f>VLOOKUP(C530,'Secteur Ex DG'!B:B,1,FALSE)</f>
        <v>1476</v>
      </c>
    </row>
    <row r="531" spans="1:8" x14ac:dyDescent="0.25">
      <c r="A531" s="65" t="s">
        <v>1648</v>
      </c>
      <c r="B531" s="65" t="s">
        <v>1649</v>
      </c>
      <c r="C531" s="65">
        <v>1477</v>
      </c>
      <c r="D531" s="65"/>
      <c r="E531" s="65"/>
      <c r="F531" s="65"/>
      <c r="G531" s="65">
        <v>1</v>
      </c>
      <c r="H531" s="67">
        <f>VLOOKUP(C531,'Secteur Ex DG'!B:B,1,FALSE)</f>
        <v>1477</v>
      </c>
    </row>
    <row r="532" spans="1:8" x14ac:dyDescent="0.25">
      <c r="A532" s="65" t="s">
        <v>1651</v>
      </c>
      <c r="B532" s="65" t="s">
        <v>1652</v>
      </c>
      <c r="C532" s="65">
        <v>1478</v>
      </c>
      <c r="D532" s="65"/>
      <c r="E532" s="65"/>
      <c r="F532" s="65"/>
      <c r="G532" s="65">
        <v>1</v>
      </c>
      <c r="H532" s="67">
        <f>VLOOKUP(C532,'Secteur Ex DG'!B:B,1,FALSE)</f>
        <v>1478</v>
      </c>
    </row>
    <row r="533" spans="1:8" x14ac:dyDescent="0.25">
      <c r="A533" s="69" t="s">
        <v>1740</v>
      </c>
      <c r="B533" s="69" t="s">
        <v>1741</v>
      </c>
      <c r="C533" s="65">
        <v>1532</v>
      </c>
      <c r="D533" s="65"/>
      <c r="E533" s="65"/>
      <c r="F533" s="65"/>
      <c r="G533" s="65">
        <v>1</v>
      </c>
      <c r="H533" s="67">
        <f>VLOOKUP(C533,'Secteur Ex DG'!B:B,1,FALSE)</f>
        <v>1532</v>
      </c>
    </row>
    <row r="534" spans="1:8" x14ac:dyDescent="0.25">
      <c r="A534" s="65" t="s">
        <v>1654</v>
      </c>
      <c r="B534" s="65" t="s">
        <v>1655</v>
      </c>
      <c r="C534" s="65">
        <v>1479</v>
      </c>
      <c r="D534" s="65"/>
      <c r="E534" s="65"/>
      <c r="F534" s="65"/>
      <c r="G534" s="65">
        <v>1</v>
      </c>
      <c r="H534" s="67">
        <f>VLOOKUP(C534,'Secteur Ex DG'!B:B,1,FALSE)</f>
        <v>1479</v>
      </c>
    </row>
    <row r="535" spans="1:8" x14ac:dyDescent="0.25">
      <c r="A535" s="65" t="s">
        <v>1657</v>
      </c>
      <c r="B535" s="65" t="s">
        <v>1658</v>
      </c>
      <c r="C535" s="65">
        <v>1480</v>
      </c>
      <c r="D535" s="65"/>
      <c r="E535" s="65"/>
      <c r="F535" s="65"/>
      <c r="G535" s="65">
        <v>1</v>
      </c>
      <c r="H535" s="67">
        <f>VLOOKUP(C535,'Secteur Ex DG'!B:B,1,FALSE)</f>
        <v>1480</v>
      </c>
    </row>
    <row r="536" spans="1:8" x14ac:dyDescent="0.25">
      <c r="A536" s="65" t="s">
        <v>1660</v>
      </c>
      <c r="B536" s="65" t="s">
        <v>1661</v>
      </c>
      <c r="C536" s="65">
        <v>1481</v>
      </c>
      <c r="D536" s="65"/>
      <c r="E536" s="65"/>
      <c r="F536" s="65"/>
      <c r="G536" s="65">
        <v>1</v>
      </c>
      <c r="H536" s="67">
        <f>VLOOKUP(C536,'Secteur Ex DG'!B:B,1,FALSE)</f>
        <v>1481</v>
      </c>
    </row>
    <row r="537" spans="1:8" x14ac:dyDescent="0.25">
      <c r="A537" s="65" t="s">
        <v>1663</v>
      </c>
      <c r="B537" s="65" t="s">
        <v>1664</v>
      </c>
      <c r="C537" s="65">
        <v>1482</v>
      </c>
      <c r="D537" s="65"/>
      <c r="E537" s="65"/>
      <c r="F537" s="65"/>
      <c r="G537" s="65">
        <v>1</v>
      </c>
      <c r="H537" s="67">
        <f>VLOOKUP(C537,'Secteur Ex DG'!B:B,1,FALSE)</f>
        <v>1482</v>
      </c>
    </row>
    <row r="538" spans="1:8" x14ac:dyDescent="0.25">
      <c r="A538" s="65" t="s">
        <v>1666</v>
      </c>
      <c r="B538" s="65" t="s">
        <v>1667</v>
      </c>
      <c r="C538" s="65">
        <v>1484</v>
      </c>
      <c r="D538" s="65"/>
      <c r="E538" s="65"/>
      <c r="F538" s="65"/>
      <c r="G538" s="65">
        <v>1</v>
      </c>
      <c r="H538" s="67">
        <f>VLOOKUP(C538,'Secteur Ex DG'!B:B,1,FALSE)</f>
        <v>1484</v>
      </c>
    </row>
    <row r="539" spans="1:8" x14ac:dyDescent="0.25">
      <c r="A539" s="65" t="s">
        <v>1669</v>
      </c>
      <c r="B539" s="65" t="s">
        <v>1670</v>
      </c>
      <c r="C539" s="65">
        <v>1485</v>
      </c>
      <c r="D539" s="65"/>
      <c r="E539" s="65"/>
      <c r="F539" s="65"/>
      <c r="G539" s="65">
        <v>1</v>
      </c>
      <c r="H539" s="67">
        <f>VLOOKUP(C539,'Secteur Ex DG'!B:B,1,FALSE)</f>
        <v>1485</v>
      </c>
    </row>
    <row r="540" spans="1:8" x14ac:dyDescent="0.25">
      <c r="A540" s="65" t="s">
        <v>1672</v>
      </c>
      <c r="B540" s="65" t="s">
        <v>1673</v>
      </c>
      <c r="C540" s="65">
        <v>1486</v>
      </c>
      <c r="D540" s="65"/>
      <c r="E540" s="65"/>
      <c r="F540" s="65"/>
      <c r="G540" s="65">
        <v>1</v>
      </c>
      <c r="H540" s="67">
        <f>VLOOKUP(C540,'Secteur Ex DG'!B:B,1,FALSE)</f>
        <v>1486</v>
      </c>
    </row>
    <row r="541" spans="1:8" x14ac:dyDescent="0.25">
      <c r="A541" s="65" t="s">
        <v>1675</v>
      </c>
      <c r="B541" s="65" t="s">
        <v>1676</v>
      </c>
      <c r="C541" s="65">
        <v>1487</v>
      </c>
      <c r="D541" s="65"/>
      <c r="E541" s="65"/>
      <c r="F541" s="65"/>
      <c r="G541" s="65">
        <v>1</v>
      </c>
      <c r="H541" s="67">
        <f>VLOOKUP(C541,'Secteur Ex DG'!B:B,1,FALSE)</f>
        <v>1487</v>
      </c>
    </row>
    <row r="542" spans="1:8" x14ac:dyDescent="0.25">
      <c r="A542" s="65" t="s">
        <v>1678</v>
      </c>
      <c r="B542" s="65" t="s">
        <v>1679</v>
      </c>
      <c r="C542" s="65">
        <v>1488</v>
      </c>
      <c r="D542" s="65"/>
      <c r="E542" s="65"/>
      <c r="F542" s="65"/>
      <c r="G542" s="65">
        <v>1</v>
      </c>
      <c r="H542" s="67">
        <f>VLOOKUP(C542,'Secteur Ex DG'!B:B,1,FALSE)</f>
        <v>1488</v>
      </c>
    </row>
    <row r="543" spans="1:8" x14ac:dyDescent="0.25">
      <c r="A543" s="65" t="s">
        <v>1681</v>
      </c>
      <c r="B543" s="65" t="s">
        <v>1682</v>
      </c>
      <c r="C543" s="65">
        <v>1489</v>
      </c>
      <c r="D543" s="65"/>
      <c r="E543" s="65"/>
      <c r="F543" s="65"/>
      <c r="G543" s="65">
        <v>1</v>
      </c>
      <c r="H543" s="67">
        <f>VLOOKUP(C543,'Secteur Ex DG'!B:B,1,FALSE)</f>
        <v>1489</v>
      </c>
    </row>
    <row r="544" spans="1:8" x14ac:dyDescent="0.25">
      <c r="A544" s="65" t="s">
        <v>1684</v>
      </c>
      <c r="B544" s="65" t="s">
        <v>1685</v>
      </c>
      <c r="C544" s="65">
        <v>1493</v>
      </c>
      <c r="D544" s="65"/>
      <c r="E544" s="65"/>
      <c r="F544" s="65"/>
      <c r="G544" s="65">
        <v>1</v>
      </c>
      <c r="H544" s="67">
        <f>VLOOKUP(C544,'Secteur Ex DG'!B:B,1,FALSE)</f>
        <v>1493</v>
      </c>
    </row>
    <row r="545" spans="1:8" x14ac:dyDescent="0.25">
      <c r="A545" s="65" t="s">
        <v>1687</v>
      </c>
      <c r="B545" s="65" t="s">
        <v>1688</v>
      </c>
      <c r="C545" s="65">
        <v>1494</v>
      </c>
      <c r="D545" s="65"/>
      <c r="E545" s="65"/>
      <c r="F545" s="65"/>
      <c r="G545" s="65">
        <v>1</v>
      </c>
      <c r="H545" s="67">
        <f>VLOOKUP(C545,'Secteur Ex DG'!B:B,1,FALSE)</f>
        <v>1494</v>
      </c>
    </row>
    <row r="546" spans="1:8" x14ac:dyDescent="0.25">
      <c r="A546" s="65" t="s">
        <v>1690</v>
      </c>
      <c r="B546" s="65" t="s">
        <v>1691</v>
      </c>
      <c r="C546" s="65">
        <v>1495</v>
      </c>
      <c r="D546" s="65"/>
      <c r="E546" s="65"/>
      <c r="F546" s="65"/>
      <c r="G546" s="65">
        <v>1</v>
      </c>
      <c r="H546" s="67">
        <f>VLOOKUP(C546,'Secteur Ex DG'!B:B,1,FALSE)</f>
        <v>1495</v>
      </c>
    </row>
    <row r="547" spans="1:8" x14ac:dyDescent="0.25">
      <c r="A547" s="65" t="s">
        <v>1693</v>
      </c>
      <c r="B547" s="65" t="s">
        <v>1694</v>
      </c>
      <c r="C547" s="65">
        <v>1496</v>
      </c>
      <c r="D547" s="65"/>
      <c r="E547" s="65"/>
      <c r="F547" s="65"/>
      <c r="G547" s="65">
        <v>1</v>
      </c>
      <c r="H547" s="67">
        <f>VLOOKUP(C547,'Secteur Ex DG'!B:B,1,FALSE)</f>
        <v>1496</v>
      </c>
    </row>
    <row r="548" spans="1:8" x14ac:dyDescent="0.25">
      <c r="A548" s="65" t="s">
        <v>1696</v>
      </c>
      <c r="B548" s="65" t="s">
        <v>1697</v>
      </c>
      <c r="C548" s="65">
        <v>1497</v>
      </c>
      <c r="D548" s="65"/>
      <c r="E548" s="65"/>
      <c r="F548" s="65"/>
      <c r="G548" s="65">
        <v>1</v>
      </c>
      <c r="H548" s="67">
        <f>VLOOKUP(C548,'Secteur Ex DG'!B:B,1,FALSE)</f>
        <v>1497</v>
      </c>
    </row>
    <row r="549" spans="1:8" x14ac:dyDescent="0.25">
      <c r="A549" s="65" t="s">
        <v>1699</v>
      </c>
      <c r="B549" s="65" t="s">
        <v>1700</v>
      </c>
      <c r="C549" s="65">
        <v>1498</v>
      </c>
      <c r="D549" s="65"/>
      <c r="E549" s="65"/>
      <c r="F549" s="65"/>
      <c r="G549" s="65">
        <v>1</v>
      </c>
      <c r="H549" s="67">
        <f>VLOOKUP(C549,'Secteur Ex DG'!B:B,1,FALSE)</f>
        <v>1498</v>
      </c>
    </row>
    <row r="550" spans="1:8" x14ac:dyDescent="0.25">
      <c r="A550" s="65" t="s">
        <v>1702</v>
      </c>
      <c r="B550" s="65" t="s">
        <v>1703</v>
      </c>
      <c r="C550" s="65">
        <v>1499</v>
      </c>
      <c r="D550" s="65"/>
      <c r="E550" s="65"/>
      <c r="F550" s="65"/>
      <c r="G550" s="65">
        <v>1</v>
      </c>
      <c r="H550" s="67">
        <f>VLOOKUP(C550,'Secteur Ex DG'!B:B,1,FALSE)</f>
        <v>1499</v>
      </c>
    </row>
    <row r="551" spans="1:8" x14ac:dyDescent="0.25">
      <c r="A551" s="65" t="s">
        <v>1705</v>
      </c>
      <c r="B551" s="65" t="s">
        <v>1706</v>
      </c>
      <c r="C551" s="65">
        <v>1500</v>
      </c>
      <c r="D551" s="65"/>
      <c r="E551" s="65"/>
      <c r="F551" s="65"/>
      <c r="G551" s="65">
        <v>1</v>
      </c>
      <c r="H551" s="67">
        <f>VLOOKUP(C551,'Secteur Ex DG'!B:B,1,FALSE)</f>
        <v>1500</v>
      </c>
    </row>
    <row r="552" spans="1:8" x14ac:dyDescent="0.25">
      <c r="A552" s="65" t="s">
        <v>1708</v>
      </c>
      <c r="B552" s="65" t="s">
        <v>1709</v>
      </c>
      <c r="C552" s="65">
        <v>1501</v>
      </c>
      <c r="D552" s="65"/>
      <c r="E552" s="65"/>
      <c r="F552" s="65"/>
      <c r="G552" s="65">
        <v>1</v>
      </c>
      <c r="H552" s="67">
        <f>VLOOKUP(C552,'Secteur Ex DG'!B:B,1,FALSE)</f>
        <v>1501</v>
      </c>
    </row>
    <row r="553" spans="1:8" x14ac:dyDescent="0.25">
      <c r="A553" s="65" t="s">
        <v>1711</v>
      </c>
      <c r="B553" s="65" t="s">
        <v>1712</v>
      </c>
      <c r="C553" s="65">
        <v>1502</v>
      </c>
      <c r="D553" s="65"/>
      <c r="E553" s="65"/>
      <c r="F553" s="65"/>
      <c r="G553" s="65">
        <v>1</v>
      </c>
      <c r="H553" s="67">
        <f>VLOOKUP(C553,'Secteur Ex DG'!B:B,1,FALSE)</f>
        <v>1502</v>
      </c>
    </row>
    <row r="554" spans="1:8" x14ac:dyDescent="0.25">
      <c r="A554" s="65" t="s">
        <v>1714</v>
      </c>
      <c r="B554" s="65" t="s">
        <v>1715</v>
      </c>
      <c r="C554" s="65">
        <v>1503</v>
      </c>
      <c r="D554" s="65"/>
      <c r="E554" s="65"/>
      <c r="F554" s="65"/>
      <c r="G554" s="65">
        <v>1</v>
      </c>
      <c r="H554" s="67">
        <f>VLOOKUP(C554,'Secteur Ex DG'!B:B,1,FALSE)</f>
        <v>1503</v>
      </c>
    </row>
    <row r="555" spans="1:8" x14ac:dyDescent="0.25">
      <c r="A555" s="65" t="s">
        <v>1717</v>
      </c>
      <c r="B555" s="65" t="s">
        <v>1718</v>
      </c>
      <c r="C555" s="65">
        <v>1504</v>
      </c>
      <c r="D555" s="65"/>
      <c r="E555" s="65"/>
      <c r="F555" s="65"/>
      <c r="G555" s="65">
        <v>1</v>
      </c>
      <c r="H555" s="67">
        <f>VLOOKUP(C555,'Secteur Ex DG'!B:B,1,FALSE)</f>
        <v>1504</v>
      </c>
    </row>
    <row r="556" spans="1:8" x14ac:dyDescent="0.25">
      <c r="A556" s="66" t="s">
        <v>141</v>
      </c>
      <c r="B556" s="66" t="s">
        <v>142</v>
      </c>
      <c r="C556" s="66">
        <v>84</v>
      </c>
      <c r="D556" s="65"/>
      <c r="E556" s="65"/>
      <c r="F556" s="65"/>
      <c r="G556" s="65">
        <v>1</v>
      </c>
      <c r="H556" s="67">
        <f>VLOOKUP(C556,'Secteur Ex DG'!B:B,1,FALSE)</f>
        <v>84</v>
      </c>
    </row>
    <row r="557" spans="1:8" x14ac:dyDescent="0.25">
      <c r="A557" s="66" t="s">
        <v>147</v>
      </c>
      <c r="B557" s="66" t="s">
        <v>148</v>
      </c>
      <c r="C557" s="66">
        <v>85</v>
      </c>
      <c r="D557" s="65"/>
      <c r="E557" s="65"/>
      <c r="F557" s="65"/>
      <c r="G557" s="65">
        <v>1</v>
      </c>
      <c r="H557" s="67">
        <f>VLOOKUP(C557,'Secteur Ex DG'!B:B,1,FALSE)</f>
        <v>85</v>
      </c>
    </row>
    <row r="558" spans="1:8" x14ac:dyDescent="0.25">
      <c r="A558" s="66" t="s">
        <v>153</v>
      </c>
      <c r="B558" s="66" t="s">
        <v>154</v>
      </c>
      <c r="C558" s="66">
        <v>86</v>
      </c>
      <c r="D558" s="65"/>
      <c r="E558" s="65"/>
      <c r="F558" s="65"/>
      <c r="G558" s="65">
        <v>1</v>
      </c>
      <c r="H558" s="67">
        <f>VLOOKUP(C558,'Secteur Ex DG'!B:B,1,FALSE)</f>
        <v>86</v>
      </c>
    </row>
    <row r="559" spans="1:8" x14ac:dyDescent="0.25">
      <c r="A559" s="66" t="s">
        <v>159</v>
      </c>
      <c r="B559" s="66" t="s">
        <v>160</v>
      </c>
      <c r="C559" s="66">
        <v>87</v>
      </c>
      <c r="D559" s="65"/>
      <c r="E559" s="65"/>
      <c r="F559" s="65"/>
      <c r="G559" s="65">
        <v>1</v>
      </c>
      <c r="H559" s="67">
        <f>VLOOKUP(C559,'Secteur Ex DG'!B:B,1,FALSE)</f>
        <v>87</v>
      </c>
    </row>
    <row r="560" spans="1:8" x14ac:dyDescent="0.25">
      <c r="A560" s="66" t="s">
        <v>165</v>
      </c>
      <c r="B560" s="66" t="s">
        <v>166</v>
      </c>
      <c r="C560" s="66">
        <v>88</v>
      </c>
      <c r="D560" s="65"/>
      <c r="E560" s="65"/>
      <c r="F560" s="65"/>
      <c r="G560" s="65">
        <v>1</v>
      </c>
      <c r="H560" s="67">
        <f>VLOOKUP(C560,'Secteur Ex DG'!B:B,1,FALSE)</f>
        <v>88</v>
      </c>
    </row>
    <row r="561" spans="1:12" x14ac:dyDescent="0.25">
      <c r="A561" s="65" t="s">
        <v>1720</v>
      </c>
      <c r="B561" s="65" t="s">
        <v>1721</v>
      </c>
      <c r="C561" s="65">
        <v>1513</v>
      </c>
      <c r="D561" s="65"/>
      <c r="E561" s="65"/>
      <c r="F561" s="65"/>
      <c r="G561" s="65">
        <v>1</v>
      </c>
      <c r="H561" s="67">
        <f>VLOOKUP(C561,'Secteur Ex DG'!B:B,1,FALSE)</f>
        <v>1513</v>
      </c>
    </row>
    <row r="562" spans="1:12" x14ac:dyDescent="0.25">
      <c r="A562" s="65" t="s">
        <v>1723</v>
      </c>
      <c r="B562" s="65" t="s">
        <v>1724</v>
      </c>
      <c r="C562" s="65">
        <v>1514</v>
      </c>
      <c r="D562" s="65"/>
      <c r="E562" s="65"/>
      <c r="F562" s="65"/>
      <c r="G562" s="65">
        <v>1</v>
      </c>
      <c r="H562" s="67">
        <f>VLOOKUP(C562,'Secteur Ex DG'!B:B,1,FALSE)</f>
        <v>1514</v>
      </c>
    </row>
    <row r="563" spans="1:12" x14ac:dyDescent="0.25">
      <c r="A563" s="9" t="s">
        <v>1726</v>
      </c>
      <c r="B563" s="9" t="s">
        <v>1727</v>
      </c>
      <c r="C563" s="9">
        <v>1515</v>
      </c>
      <c r="G563" s="65">
        <v>1</v>
      </c>
      <c r="H563" s="67">
        <f>VLOOKUP(C563,'Secteur Ex DG'!B:B,1,FALSE)</f>
        <v>1515</v>
      </c>
      <c r="L563" t="s">
        <v>6507</v>
      </c>
    </row>
    <row r="564" spans="1:12" x14ac:dyDescent="0.25">
      <c r="A564" s="65" t="s">
        <v>1729</v>
      </c>
      <c r="B564" s="65" t="s">
        <v>1730</v>
      </c>
      <c r="C564" s="65">
        <v>1517</v>
      </c>
      <c r="D564" s="65"/>
      <c r="E564" s="65"/>
      <c r="F564" s="65"/>
      <c r="G564" s="65">
        <v>1</v>
      </c>
      <c r="H564" s="67">
        <f>VLOOKUP(C564,'Secteur Ex DG'!B:B,1,FALSE)</f>
        <v>1517</v>
      </c>
    </row>
    <row r="565" spans="1:12" x14ac:dyDescent="0.25">
      <c r="A565" s="65" t="s">
        <v>1743</v>
      </c>
      <c r="B565" s="65" t="s">
        <v>1744</v>
      </c>
      <c r="C565" s="65">
        <v>1693</v>
      </c>
      <c r="D565" s="65"/>
      <c r="E565" s="65"/>
      <c r="F565" s="65"/>
      <c r="G565" s="65">
        <v>1</v>
      </c>
      <c r="H565" s="67">
        <f>VLOOKUP(C565,'Secteur Ex DG'!B:B,1,FALSE)</f>
        <v>1693</v>
      </c>
    </row>
    <row r="566" spans="1:12" x14ac:dyDescent="0.25">
      <c r="A566" s="65" t="s">
        <v>1746</v>
      </c>
      <c r="B566" s="65" t="s">
        <v>1747</v>
      </c>
      <c r="C566" s="65">
        <v>1694</v>
      </c>
      <c r="D566" s="65"/>
      <c r="E566" s="65"/>
      <c r="F566" s="65"/>
      <c r="G566" s="65">
        <v>1</v>
      </c>
      <c r="H566" s="67">
        <f>VLOOKUP(C566,'Secteur Ex DG'!B:B,1,FALSE)</f>
        <v>1694</v>
      </c>
    </row>
    <row r="567" spans="1:12" x14ac:dyDescent="0.25">
      <c r="A567" s="65" t="s">
        <v>1749</v>
      </c>
      <c r="B567" s="65" t="s">
        <v>1750</v>
      </c>
      <c r="C567" s="65">
        <v>1695</v>
      </c>
      <c r="D567" s="65"/>
      <c r="E567" s="65"/>
      <c r="F567" s="65"/>
      <c r="G567" s="65">
        <v>1</v>
      </c>
      <c r="H567" s="67">
        <f>VLOOKUP(C567,'Secteur Ex DG'!B:B,1,FALSE)</f>
        <v>1695</v>
      </c>
    </row>
    <row r="568" spans="1:12" x14ac:dyDescent="0.25">
      <c r="A568" s="65" t="s">
        <v>1752</v>
      </c>
      <c r="B568" s="65" t="s">
        <v>1753</v>
      </c>
      <c r="C568" s="65">
        <v>1696</v>
      </c>
      <c r="D568" s="65"/>
      <c r="E568" s="65"/>
      <c r="F568" s="65"/>
      <c r="G568" s="65">
        <v>1</v>
      </c>
      <c r="H568" s="67">
        <f>VLOOKUP(C568,'Secteur Ex DG'!B:B,1,FALSE)</f>
        <v>1696</v>
      </c>
    </row>
    <row r="569" spans="1:12" x14ac:dyDescent="0.25">
      <c r="A569" s="65" t="s">
        <v>1755</v>
      </c>
      <c r="B569" s="65" t="s">
        <v>1756</v>
      </c>
      <c r="C569" s="65">
        <v>1697</v>
      </c>
      <c r="D569" s="65"/>
      <c r="E569" s="65"/>
      <c r="F569" s="65"/>
      <c r="G569" s="65">
        <v>1</v>
      </c>
      <c r="H569" s="67">
        <f>VLOOKUP(C569,'Secteur Ex DG'!B:B,1,FALSE)</f>
        <v>1697</v>
      </c>
    </row>
    <row r="570" spans="1:12" x14ac:dyDescent="0.25">
      <c r="A570" s="65" t="s">
        <v>1758</v>
      </c>
      <c r="B570" s="65" t="s">
        <v>1759</v>
      </c>
      <c r="C570" s="65">
        <v>1698</v>
      </c>
      <c r="D570" s="65"/>
      <c r="E570" s="65"/>
      <c r="F570" s="65"/>
      <c r="G570" s="65">
        <v>1</v>
      </c>
      <c r="H570" s="67">
        <f>VLOOKUP(C570,'Secteur Ex DG'!B:B,1,FALSE)</f>
        <v>1698</v>
      </c>
    </row>
    <row r="571" spans="1:12" x14ac:dyDescent="0.25">
      <c r="A571" s="65" t="s">
        <v>1761</v>
      </c>
      <c r="B571" s="65" t="s">
        <v>1762</v>
      </c>
      <c r="C571" s="65">
        <v>1699</v>
      </c>
      <c r="D571" s="65"/>
      <c r="E571" s="65"/>
      <c r="F571" s="65"/>
      <c r="G571" s="65">
        <v>1</v>
      </c>
      <c r="H571" s="67">
        <f>VLOOKUP(C571,'Secteur Ex DG'!B:B,1,FALSE)</f>
        <v>1699</v>
      </c>
    </row>
    <row r="572" spans="1:12" x14ac:dyDescent="0.25">
      <c r="A572" s="65" t="s">
        <v>1764</v>
      </c>
      <c r="B572" s="65" t="s">
        <v>1765</v>
      </c>
      <c r="C572" s="65">
        <v>1700</v>
      </c>
      <c r="D572" s="65"/>
      <c r="E572" s="65"/>
      <c r="F572" s="65"/>
      <c r="G572" s="65">
        <v>1</v>
      </c>
      <c r="H572" s="67">
        <f>VLOOKUP(C572,'Secteur Ex DG'!B:B,1,FALSE)</f>
        <v>1700</v>
      </c>
    </row>
    <row r="573" spans="1:12" x14ac:dyDescent="0.25">
      <c r="A573" s="65" t="s">
        <v>1767</v>
      </c>
      <c r="B573" s="65" t="s">
        <v>1768</v>
      </c>
      <c r="C573" s="65">
        <v>1701</v>
      </c>
      <c r="D573" s="65"/>
      <c r="E573" s="65"/>
      <c r="F573" s="65"/>
      <c r="G573" s="65">
        <v>1</v>
      </c>
      <c r="H573" s="67">
        <f>VLOOKUP(C573,'Secteur Ex DG'!B:B,1,FALSE)</f>
        <v>1701</v>
      </c>
    </row>
    <row r="574" spans="1:12" x14ac:dyDescent="0.25">
      <c r="A574" s="65" t="s">
        <v>1770</v>
      </c>
      <c r="B574" s="65" t="s">
        <v>1771</v>
      </c>
      <c r="C574" s="65">
        <v>1702</v>
      </c>
      <c r="D574" s="65"/>
      <c r="E574" s="65"/>
      <c r="F574" s="65"/>
      <c r="G574" s="65">
        <v>1</v>
      </c>
      <c r="H574" s="67">
        <f>VLOOKUP(C574,'Secteur Ex DG'!B:B,1,FALSE)</f>
        <v>1702</v>
      </c>
    </row>
    <row r="575" spans="1:12" x14ac:dyDescent="0.25">
      <c r="A575" s="65" t="s">
        <v>1773</v>
      </c>
      <c r="B575" s="65" t="s">
        <v>1774</v>
      </c>
      <c r="C575" s="65">
        <v>1703</v>
      </c>
      <c r="D575" s="65"/>
      <c r="E575" s="65"/>
      <c r="F575" s="65"/>
      <c r="G575" s="65">
        <v>1</v>
      </c>
      <c r="H575" s="67">
        <f>VLOOKUP(C575,'Secteur Ex DG'!B:B,1,FALSE)</f>
        <v>1703</v>
      </c>
    </row>
    <row r="576" spans="1:12" x14ac:dyDescent="0.25">
      <c r="A576" s="65" t="s">
        <v>1776</v>
      </c>
      <c r="B576" s="65" t="s">
        <v>1777</v>
      </c>
      <c r="C576" s="65">
        <v>1704</v>
      </c>
      <c r="D576" s="65"/>
      <c r="E576" s="65"/>
      <c r="F576" s="65"/>
      <c r="G576" s="65">
        <v>1</v>
      </c>
      <c r="H576" s="67">
        <f>VLOOKUP(C576,'Secteur Ex DG'!B:B,1,FALSE)</f>
        <v>1704</v>
      </c>
    </row>
    <row r="577" spans="1:12" x14ac:dyDescent="0.25">
      <c r="A577" s="65" t="s">
        <v>1779</v>
      </c>
      <c r="B577" s="65" t="s">
        <v>1780</v>
      </c>
      <c r="C577" s="65">
        <v>1705</v>
      </c>
      <c r="D577" s="65"/>
      <c r="E577" s="65"/>
      <c r="F577" s="65"/>
      <c r="G577" s="65">
        <v>1</v>
      </c>
      <c r="H577" s="67">
        <f>VLOOKUP(C577,'Secteur Ex DG'!B:B,1,FALSE)</f>
        <v>1705</v>
      </c>
    </row>
    <row r="578" spans="1:12" x14ac:dyDescent="0.25">
      <c r="A578" s="65" t="s">
        <v>1782</v>
      </c>
      <c r="B578" s="65" t="s">
        <v>1783</v>
      </c>
      <c r="C578" s="65">
        <v>1706</v>
      </c>
      <c r="D578" s="65"/>
      <c r="E578" s="65"/>
      <c r="F578" s="65"/>
      <c r="G578" s="65">
        <v>1</v>
      </c>
      <c r="H578" s="67">
        <f>VLOOKUP(C578,'Secteur Ex DG'!B:B,1,FALSE)</f>
        <v>1706</v>
      </c>
    </row>
    <row r="579" spans="1:12" x14ac:dyDescent="0.25">
      <c r="A579" s="65" t="s">
        <v>1785</v>
      </c>
      <c r="B579" s="65" t="s">
        <v>1786</v>
      </c>
      <c r="C579" s="65">
        <v>1712</v>
      </c>
      <c r="D579" s="65"/>
      <c r="E579" s="65"/>
      <c r="F579" s="65"/>
      <c r="G579" s="65">
        <v>1</v>
      </c>
      <c r="H579" s="67">
        <f>VLOOKUP(C579,'Secteur Ex DG'!B:B,1,FALSE)</f>
        <v>1712</v>
      </c>
    </row>
    <row r="580" spans="1:12" x14ac:dyDescent="0.25">
      <c r="A580" s="65" t="s">
        <v>1788</v>
      </c>
      <c r="B580" s="65" t="s">
        <v>1789</v>
      </c>
      <c r="C580" s="65">
        <v>1713</v>
      </c>
      <c r="D580" s="65"/>
      <c r="E580" s="65"/>
      <c r="F580" s="65"/>
      <c r="G580" s="65">
        <v>1</v>
      </c>
      <c r="H580" s="67">
        <f>VLOOKUP(C580,'Secteur Ex DG'!B:B,1,FALSE)</f>
        <v>1713</v>
      </c>
    </row>
    <row r="581" spans="1:12" x14ac:dyDescent="0.25">
      <c r="A581" s="65" t="s">
        <v>1791</v>
      </c>
      <c r="B581" s="65" t="s">
        <v>1792</v>
      </c>
      <c r="C581" s="65">
        <v>1721</v>
      </c>
      <c r="D581" s="65"/>
      <c r="E581" s="65"/>
      <c r="F581" s="65"/>
      <c r="G581" s="65">
        <v>1</v>
      </c>
      <c r="H581" s="67">
        <f>VLOOKUP(C581,'Secteur Ex DG'!B:B,1,FALSE)</f>
        <v>1721</v>
      </c>
    </row>
    <row r="582" spans="1:12" x14ac:dyDescent="0.25">
      <c r="A582" s="65" t="s">
        <v>1794</v>
      </c>
      <c r="B582" s="65" t="s">
        <v>1795</v>
      </c>
      <c r="C582" s="65">
        <v>1722</v>
      </c>
      <c r="D582" s="65"/>
      <c r="E582" s="65"/>
      <c r="F582" s="65"/>
      <c r="G582" s="65">
        <v>1</v>
      </c>
      <c r="H582" s="67">
        <f>VLOOKUP(C582,'Secteur Ex DG'!B:B,1,FALSE)</f>
        <v>1722</v>
      </c>
    </row>
    <row r="583" spans="1:12" x14ac:dyDescent="0.25">
      <c r="A583" s="9" t="s">
        <v>1797</v>
      </c>
      <c r="B583" s="9" t="s">
        <v>1798</v>
      </c>
      <c r="C583" s="9">
        <v>1723</v>
      </c>
      <c r="G583" s="65">
        <v>1</v>
      </c>
      <c r="H583" s="67">
        <f>VLOOKUP(C583,'Secteur Ex DG'!B:B,1,FALSE)</f>
        <v>1723</v>
      </c>
      <c r="L583" t="s">
        <v>6507</v>
      </c>
    </row>
    <row r="584" spans="1:12" x14ac:dyDescent="0.25">
      <c r="A584" s="65" t="s">
        <v>1800</v>
      </c>
      <c r="B584" s="65" t="s">
        <v>1801</v>
      </c>
      <c r="C584" s="65">
        <v>1726</v>
      </c>
      <c r="D584" s="65"/>
      <c r="E584" s="65"/>
      <c r="F584" s="65"/>
      <c r="G584" s="65">
        <v>1</v>
      </c>
      <c r="H584" s="67">
        <f>VLOOKUP(C584,'Secteur Ex DG'!B:B,1,FALSE)</f>
        <v>1726</v>
      </c>
    </row>
    <row r="585" spans="1:12" x14ac:dyDescent="0.25">
      <c r="A585" s="65" t="s">
        <v>1803</v>
      </c>
      <c r="B585" s="65" t="s">
        <v>1804</v>
      </c>
      <c r="C585" s="65">
        <v>1727</v>
      </c>
      <c r="D585" s="65"/>
      <c r="E585" s="65"/>
      <c r="F585" s="65"/>
      <c r="G585" s="65">
        <v>1</v>
      </c>
      <c r="H585" s="67">
        <f>VLOOKUP(C585,'Secteur Ex DG'!B:B,1,FALSE)</f>
        <v>1727</v>
      </c>
    </row>
    <row r="586" spans="1:12" x14ac:dyDescent="0.25">
      <c r="A586" s="65" t="s">
        <v>2034</v>
      </c>
      <c r="B586" s="65" t="s">
        <v>2035</v>
      </c>
      <c r="C586" s="65">
        <v>1817</v>
      </c>
      <c r="D586" s="65"/>
      <c r="E586" s="65"/>
      <c r="F586" s="65"/>
      <c r="G586" s="65">
        <v>1</v>
      </c>
      <c r="H586" s="67">
        <f>VLOOKUP(C586,'Secteur Ex DG'!B:B,1,FALSE)</f>
        <v>1817</v>
      </c>
    </row>
    <row r="587" spans="1:12" x14ac:dyDescent="0.25">
      <c r="A587" s="65" t="s">
        <v>2037</v>
      </c>
      <c r="B587" s="65" t="s">
        <v>2038</v>
      </c>
      <c r="C587" s="65">
        <v>1818</v>
      </c>
      <c r="D587" s="65"/>
      <c r="E587" s="65"/>
      <c r="F587" s="65"/>
      <c r="G587" s="65">
        <v>1</v>
      </c>
      <c r="H587" s="67">
        <f>VLOOKUP(C587,'Secteur Ex DG'!B:B,1,FALSE)</f>
        <v>1818</v>
      </c>
    </row>
    <row r="588" spans="1:12" x14ac:dyDescent="0.25">
      <c r="A588" s="65" t="s">
        <v>2040</v>
      </c>
      <c r="B588" s="65" t="s">
        <v>2041</v>
      </c>
      <c r="C588" s="65">
        <v>1819</v>
      </c>
      <c r="D588" s="65"/>
      <c r="E588" s="65"/>
      <c r="F588" s="65"/>
      <c r="G588" s="65">
        <v>1</v>
      </c>
      <c r="H588" s="67">
        <f>VLOOKUP(C588,'Secteur Ex DG'!B:B,1,FALSE)</f>
        <v>1819</v>
      </c>
    </row>
    <row r="589" spans="1:12" x14ac:dyDescent="0.25">
      <c r="A589" s="65" t="s">
        <v>2043</v>
      </c>
      <c r="B589" s="65" t="s">
        <v>2044</v>
      </c>
      <c r="C589" s="65">
        <v>1821</v>
      </c>
      <c r="D589" s="65"/>
      <c r="E589" s="65"/>
      <c r="F589" s="65"/>
      <c r="G589" s="65">
        <v>1</v>
      </c>
      <c r="H589" s="67">
        <f>VLOOKUP(C589,'Secteur Ex DG'!B:B,1,FALSE)</f>
        <v>1821</v>
      </c>
    </row>
    <row r="590" spans="1:12" x14ac:dyDescent="0.25">
      <c r="A590" s="65" t="s">
        <v>2046</v>
      </c>
      <c r="B590" s="65" t="s">
        <v>2047</v>
      </c>
      <c r="C590" s="65">
        <v>1822</v>
      </c>
      <c r="D590" s="65"/>
      <c r="E590" s="65"/>
      <c r="F590" s="65"/>
      <c r="G590" s="65">
        <v>1</v>
      </c>
      <c r="H590" s="67">
        <f>VLOOKUP(C590,'Secteur Ex DG'!B:B,1,FALSE)</f>
        <v>1822</v>
      </c>
    </row>
    <row r="591" spans="1:12" x14ac:dyDescent="0.25">
      <c r="A591" s="65" t="s">
        <v>2049</v>
      </c>
      <c r="B591" s="65" t="s">
        <v>2050</v>
      </c>
      <c r="C591" s="65">
        <v>1823</v>
      </c>
      <c r="D591" s="65"/>
      <c r="E591" s="65"/>
      <c r="F591" s="65"/>
      <c r="G591" s="65">
        <v>1</v>
      </c>
      <c r="H591" s="67">
        <f>VLOOKUP(C591,'Secteur Ex DG'!B:B,1,FALSE)</f>
        <v>1823</v>
      </c>
    </row>
    <row r="592" spans="1:12" x14ac:dyDescent="0.25">
      <c r="A592" s="66" t="s">
        <v>2052</v>
      </c>
      <c r="B592" s="67" t="s">
        <v>2053</v>
      </c>
      <c r="C592" s="67">
        <v>1824</v>
      </c>
      <c r="G592" s="68">
        <v>1</v>
      </c>
      <c r="H592" s="67">
        <f>VLOOKUP(C592,'Secteur Ex DG'!B:B,1,FALSE)</f>
        <v>1824</v>
      </c>
    </row>
    <row r="593" spans="1:8" x14ac:dyDescent="0.25">
      <c r="A593" s="65" t="s">
        <v>2055</v>
      </c>
      <c r="B593" s="65" t="s">
        <v>2056</v>
      </c>
      <c r="C593" s="65">
        <v>1825</v>
      </c>
      <c r="D593" s="65"/>
      <c r="E593" s="65"/>
      <c r="F593" s="65"/>
      <c r="G593" s="65">
        <v>1</v>
      </c>
      <c r="H593" s="67">
        <f>VLOOKUP(C593,'Secteur Ex DG'!B:B,1,FALSE)</f>
        <v>1825</v>
      </c>
    </row>
    <row r="594" spans="1:8" x14ac:dyDescent="0.25">
      <c r="A594" s="65" t="s">
        <v>2059</v>
      </c>
      <c r="B594" s="65" t="s">
        <v>2060</v>
      </c>
      <c r="C594" s="65">
        <v>1826</v>
      </c>
      <c r="D594" s="65"/>
      <c r="E594" s="65"/>
      <c r="F594" s="65"/>
      <c r="G594" s="65">
        <v>1</v>
      </c>
      <c r="H594" s="67">
        <f>VLOOKUP(C594,'Secteur Ex DG'!B:B,1,FALSE)</f>
        <v>1826</v>
      </c>
    </row>
    <row r="595" spans="1:8" x14ac:dyDescent="0.25">
      <c r="A595" s="65" t="s">
        <v>2063</v>
      </c>
      <c r="B595" s="65" t="s">
        <v>2064</v>
      </c>
      <c r="C595" s="65">
        <v>1827</v>
      </c>
      <c r="D595" s="65"/>
      <c r="E595" s="65"/>
      <c r="F595" s="65"/>
      <c r="G595" s="65">
        <v>1</v>
      </c>
      <c r="H595" s="67">
        <f>VLOOKUP(C595,'Secteur Ex DG'!B:B,1,FALSE)</f>
        <v>1827</v>
      </c>
    </row>
    <row r="596" spans="1:8" x14ac:dyDescent="0.25">
      <c r="A596" s="65" t="s">
        <v>2067</v>
      </c>
      <c r="B596" s="65" t="s">
        <v>2068</v>
      </c>
      <c r="C596" s="65">
        <v>1828</v>
      </c>
      <c r="D596" s="65"/>
      <c r="E596" s="65"/>
      <c r="F596" s="65"/>
      <c r="G596" s="65">
        <v>1</v>
      </c>
      <c r="H596" s="67">
        <f>VLOOKUP(C596,'Secteur Ex DG'!B:B,1,FALSE)</f>
        <v>1828</v>
      </c>
    </row>
    <row r="597" spans="1:8" x14ac:dyDescent="0.25">
      <c r="A597" s="65" t="s">
        <v>2071</v>
      </c>
      <c r="B597" s="65" t="s">
        <v>2072</v>
      </c>
      <c r="C597" s="65">
        <v>1829</v>
      </c>
      <c r="D597" s="65"/>
      <c r="E597" s="65"/>
      <c r="F597" s="65"/>
      <c r="G597" s="65">
        <v>1</v>
      </c>
      <c r="H597" s="67">
        <f>VLOOKUP(C597,'Secteur Ex DG'!B:B,1,FALSE)</f>
        <v>1829</v>
      </c>
    </row>
    <row r="598" spans="1:8" x14ac:dyDescent="0.25">
      <c r="A598" s="65" t="s">
        <v>2074</v>
      </c>
      <c r="B598" s="65" t="s">
        <v>2075</v>
      </c>
      <c r="C598" s="65">
        <v>1830</v>
      </c>
      <c r="D598" s="65"/>
      <c r="E598" s="65"/>
      <c r="F598" s="65"/>
      <c r="G598" s="65">
        <v>1</v>
      </c>
      <c r="H598" s="67">
        <f>VLOOKUP(C598,'Secteur Ex DG'!B:B,1,FALSE)</f>
        <v>1830</v>
      </c>
    </row>
    <row r="599" spans="1:8" x14ac:dyDescent="0.25">
      <c r="A599" s="65" t="s">
        <v>2077</v>
      </c>
      <c r="B599" s="65" t="s">
        <v>2078</v>
      </c>
      <c r="C599" s="65">
        <v>1831</v>
      </c>
      <c r="D599" s="65"/>
      <c r="E599" s="65"/>
      <c r="F599" s="65"/>
      <c r="G599" s="65">
        <v>1</v>
      </c>
      <c r="H599" s="67">
        <f>VLOOKUP(C599,'Secteur Ex DG'!B:B,1,FALSE)</f>
        <v>1831</v>
      </c>
    </row>
    <row r="600" spans="1:8" x14ac:dyDescent="0.25">
      <c r="A600" s="65" t="s">
        <v>2080</v>
      </c>
      <c r="B600" s="65" t="s">
        <v>2081</v>
      </c>
      <c r="C600" s="65">
        <v>1832</v>
      </c>
      <c r="D600" s="65"/>
      <c r="E600" s="65"/>
      <c r="F600" s="65"/>
      <c r="G600" s="65">
        <v>1</v>
      </c>
      <c r="H600" s="67">
        <f>VLOOKUP(C600,'Secteur Ex DG'!B:B,1,FALSE)</f>
        <v>1832</v>
      </c>
    </row>
    <row r="601" spans="1:8" x14ac:dyDescent="0.25">
      <c r="A601" s="65" t="s">
        <v>2083</v>
      </c>
      <c r="B601" s="65" t="s">
        <v>2084</v>
      </c>
      <c r="C601" s="65">
        <v>1833</v>
      </c>
      <c r="D601" s="65"/>
      <c r="E601" s="65"/>
      <c r="F601" s="65"/>
      <c r="G601" s="65">
        <v>1</v>
      </c>
      <c r="H601" s="67">
        <f>VLOOKUP(C601,'Secteur Ex DG'!B:B,1,FALSE)</f>
        <v>1833</v>
      </c>
    </row>
    <row r="602" spans="1:8" x14ac:dyDescent="0.25">
      <c r="A602" s="65" t="s">
        <v>2086</v>
      </c>
      <c r="B602" s="65" t="s">
        <v>2087</v>
      </c>
      <c r="C602" s="65">
        <v>1834</v>
      </c>
      <c r="D602" s="65"/>
      <c r="E602" s="65"/>
      <c r="F602" s="65"/>
      <c r="G602" s="65">
        <v>1</v>
      </c>
      <c r="H602" s="67">
        <f>VLOOKUP(C602,'Secteur Ex DG'!B:B,1,FALSE)</f>
        <v>1834</v>
      </c>
    </row>
    <row r="603" spans="1:8" x14ac:dyDescent="0.25">
      <c r="A603" s="65" t="s">
        <v>2089</v>
      </c>
      <c r="B603" s="65" t="s">
        <v>2090</v>
      </c>
      <c r="C603" s="65">
        <v>1835</v>
      </c>
      <c r="D603" s="65"/>
      <c r="E603" s="65"/>
      <c r="F603" s="65"/>
      <c r="G603" s="65">
        <v>1</v>
      </c>
      <c r="H603" s="67">
        <f>VLOOKUP(C603,'Secteur Ex DG'!B:B,1,FALSE)</f>
        <v>1835</v>
      </c>
    </row>
    <row r="604" spans="1:8" x14ac:dyDescent="0.25">
      <c r="A604" s="65" t="s">
        <v>2092</v>
      </c>
      <c r="B604" s="65" t="s">
        <v>2093</v>
      </c>
      <c r="C604" s="65">
        <v>1836</v>
      </c>
      <c r="D604" s="65"/>
      <c r="E604" s="65"/>
      <c r="F604" s="65"/>
      <c r="G604" s="65">
        <v>1</v>
      </c>
      <c r="H604" s="67">
        <f>VLOOKUP(C604,'Secteur Ex DG'!B:B,1,FALSE)</f>
        <v>1836</v>
      </c>
    </row>
    <row r="605" spans="1:8" x14ac:dyDescent="0.25">
      <c r="A605" s="65" t="s">
        <v>2095</v>
      </c>
      <c r="B605" s="65" t="s">
        <v>2096</v>
      </c>
      <c r="C605" s="65">
        <v>1837</v>
      </c>
      <c r="D605" s="65"/>
      <c r="E605" s="65"/>
      <c r="F605" s="65"/>
      <c r="G605" s="65">
        <v>1</v>
      </c>
      <c r="H605" s="67">
        <f>VLOOKUP(C605,'Secteur Ex DG'!B:B,1,FALSE)</f>
        <v>1837</v>
      </c>
    </row>
    <row r="606" spans="1:8" x14ac:dyDescent="0.25">
      <c r="A606" s="65" t="s">
        <v>2098</v>
      </c>
      <c r="B606" s="65" t="s">
        <v>2099</v>
      </c>
      <c r="C606" s="65">
        <v>1838</v>
      </c>
      <c r="D606" s="65"/>
      <c r="E606" s="65"/>
      <c r="F606" s="65"/>
      <c r="G606" s="65">
        <v>1</v>
      </c>
      <c r="H606" s="67">
        <f>VLOOKUP(C606,'Secteur Ex DG'!B:B,1,FALSE)</f>
        <v>1838</v>
      </c>
    </row>
    <row r="607" spans="1:8" x14ac:dyDescent="0.25">
      <c r="A607" s="65" t="s">
        <v>2101</v>
      </c>
      <c r="B607" s="65" t="s">
        <v>2102</v>
      </c>
      <c r="C607" s="65">
        <v>1839</v>
      </c>
      <c r="D607" s="65"/>
      <c r="E607" s="65"/>
      <c r="F607" s="65"/>
      <c r="G607" s="65">
        <v>1</v>
      </c>
      <c r="H607" s="67">
        <f>VLOOKUP(C607,'Secteur Ex DG'!B:B,1,FALSE)</f>
        <v>1839</v>
      </c>
    </row>
    <row r="608" spans="1:8" x14ac:dyDescent="0.25">
      <c r="A608" s="65" t="s">
        <v>2104</v>
      </c>
      <c r="B608" s="65" t="s">
        <v>2105</v>
      </c>
      <c r="C608" s="65">
        <v>1840</v>
      </c>
      <c r="D608" s="65"/>
      <c r="E608" s="65"/>
      <c r="F608" s="65"/>
      <c r="G608" s="65">
        <v>1</v>
      </c>
      <c r="H608" s="67">
        <f>VLOOKUP(C608,'Secteur Ex DG'!B:B,1,FALSE)</f>
        <v>1840</v>
      </c>
    </row>
    <row r="609" spans="1:8" x14ac:dyDescent="0.25">
      <c r="A609" s="65" t="s">
        <v>2107</v>
      </c>
      <c r="B609" s="65" t="s">
        <v>2108</v>
      </c>
      <c r="C609" s="65">
        <v>1841</v>
      </c>
      <c r="D609" s="65"/>
      <c r="E609" s="65"/>
      <c r="F609" s="65"/>
      <c r="G609" s="65">
        <v>1</v>
      </c>
      <c r="H609" s="67">
        <f>VLOOKUP(C609,'Secteur Ex DG'!B:B,1,FALSE)</f>
        <v>1841</v>
      </c>
    </row>
    <row r="610" spans="1:8" x14ac:dyDescent="0.25">
      <c r="A610" s="65" t="s">
        <v>2110</v>
      </c>
      <c r="B610" s="65" t="s">
        <v>2111</v>
      </c>
      <c r="C610" s="65">
        <v>1843</v>
      </c>
      <c r="D610" s="65"/>
      <c r="E610" s="65"/>
      <c r="F610" s="65"/>
      <c r="G610" s="65">
        <v>1</v>
      </c>
      <c r="H610" s="67">
        <f>VLOOKUP(C610,'Secteur Ex DG'!B:B,1,FALSE)</f>
        <v>1843</v>
      </c>
    </row>
    <row r="611" spans="1:8" x14ac:dyDescent="0.25">
      <c r="A611" s="65" t="s">
        <v>2113</v>
      </c>
      <c r="B611" s="65" t="s">
        <v>2114</v>
      </c>
      <c r="C611" s="65">
        <v>1844</v>
      </c>
      <c r="D611" s="65"/>
      <c r="E611" s="65"/>
      <c r="F611" s="65"/>
      <c r="G611" s="65">
        <v>1</v>
      </c>
      <c r="H611" s="67">
        <f>VLOOKUP(C611,'Secteur Ex DG'!B:B,1,FALSE)</f>
        <v>1844</v>
      </c>
    </row>
    <row r="612" spans="1:8" x14ac:dyDescent="0.25">
      <c r="A612" s="65" t="s">
        <v>2116</v>
      </c>
      <c r="B612" s="65" t="s">
        <v>2117</v>
      </c>
      <c r="C612" s="65">
        <v>1845</v>
      </c>
      <c r="D612" s="65"/>
      <c r="E612" s="65"/>
      <c r="F612" s="65"/>
      <c r="G612" s="65">
        <v>1</v>
      </c>
      <c r="H612" s="67">
        <f>VLOOKUP(C612,'Secteur Ex DG'!B:B,1,FALSE)</f>
        <v>1845</v>
      </c>
    </row>
    <row r="613" spans="1:8" x14ac:dyDescent="0.25">
      <c r="A613" s="65" t="s">
        <v>2119</v>
      </c>
      <c r="B613" s="65" t="s">
        <v>2120</v>
      </c>
      <c r="C613" s="65">
        <v>1846</v>
      </c>
      <c r="D613" s="65"/>
      <c r="E613" s="65"/>
      <c r="F613" s="65"/>
      <c r="G613" s="65">
        <v>1</v>
      </c>
      <c r="H613" s="67">
        <f>VLOOKUP(C613,'Secteur Ex DG'!B:B,1,FALSE)</f>
        <v>1846</v>
      </c>
    </row>
    <row r="614" spans="1:8" x14ac:dyDescent="0.25">
      <c r="A614" s="65" t="s">
        <v>2122</v>
      </c>
      <c r="B614" s="65" t="s">
        <v>2123</v>
      </c>
      <c r="C614" s="65">
        <v>1847</v>
      </c>
      <c r="D614" s="65"/>
      <c r="E614" s="65"/>
      <c r="F614" s="65"/>
      <c r="G614" s="65">
        <v>1</v>
      </c>
      <c r="H614" s="67">
        <f>VLOOKUP(C614,'Secteur Ex DG'!B:B,1,FALSE)</f>
        <v>1847</v>
      </c>
    </row>
    <row r="615" spans="1:8" x14ac:dyDescent="0.25">
      <c r="A615" s="65" t="s">
        <v>2125</v>
      </c>
      <c r="B615" s="65" t="s">
        <v>2126</v>
      </c>
      <c r="C615" s="65">
        <v>1848</v>
      </c>
      <c r="D615" s="65"/>
      <c r="E615" s="65"/>
      <c r="F615" s="65"/>
      <c r="G615" s="65">
        <v>1</v>
      </c>
      <c r="H615" s="67">
        <f>VLOOKUP(C615,'Secteur Ex DG'!B:B,1,FALSE)</f>
        <v>1848</v>
      </c>
    </row>
    <row r="616" spans="1:8" x14ac:dyDescent="0.25">
      <c r="A616" s="65" t="s">
        <v>2128</v>
      </c>
      <c r="B616" s="65" t="s">
        <v>2129</v>
      </c>
      <c r="C616" s="65">
        <v>1849</v>
      </c>
      <c r="D616" s="65"/>
      <c r="E616" s="65"/>
      <c r="F616" s="65"/>
      <c r="G616" s="65">
        <v>1</v>
      </c>
      <c r="H616" s="67">
        <f>VLOOKUP(C616,'Secteur Ex DG'!B:B,1,FALSE)</f>
        <v>1849</v>
      </c>
    </row>
    <row r="617" spans="1:8" x14ac:dyDescent="0.25">
      <c r="A617" s="65" t="s">
        <v>2131</v>
      </c>
      <c r="B617" s="65" t="s">
        <v>2132</v>
      </c>
      <c r="C617" s="65">
        <v>1850</v>
      </c>
      <c r="D617" s="65"/>
      <c r="E617" s="65"/>
      <c r="F617" s="65"/>
      <c r="G617" s="65">
        <v>1</v>
      </c>
      <c r="H617" s="67">
        <f>VLOOKUP(C617,'Secteur Ex DG'!B:B,1,FALSE)</f>
        <v>1850</v>
      </c>
    </row>
    <row r="618" spans="1:8" x14ac:dyDescent="0.25">
      <c r="A618" s="65" t="s">
        <v>2134</v>
      </c>
      <c r="B618" s="65" t="s">
        <v>2135</v>
      </c>
      <c r="C618" s="65">
        <v>1853</v>
      </c>
      <c r="D618" s="65"/>
      <c r="E618" s="65"/>
      <c r="F618" s="65"/>
      <c r="G618" s="65">
        <v>1</v>
      </c>
      <c r="H618" s="67">
        <f>VLOOKUP(C618,'Secteur Ex DG'!B:B,1,FALSE)</f>
        <v>1853</v>
      </c>
    </row>
    <row r="619" spans="1:8" x14ac:dyDescent="0.25">
      <c r="A619" s="65" t="s">
        <v>1806</v>
      </c>
      <c r="B619" s="65" t="s">
        <v>1807</v>
      </c>
      <c r="C619" s="65">
        <v>1729</v>
      </c>
      <c r="D619" s="65"/>
      <c r="E619" s="65"/>
      <c r="F619" s="65"/>
      <c r="G619" s="65">
        <v>1</v>
      </c>
      <c r="H619" s="67">
        <f>VLOOKUP(C619,'Secteur Ex DG'!B:B,1,FALSE)</f>
        <v>1729</v>
      </c>
    </row>
    <row r="620" spans="1:8" x14ac:dyDescent="0.25">
      <c r="A620" s="65" t="s">
        <v>1809</v>
      </c>
      <c r="B620" s="65" t="s">
        <v>1810</v>
      </c>
      <c r="C620" s="65">
        <v>1730</v>
      </c>
      <c r="D620" s="65"/>
      <c r="E620" s="65"/>
      <c r="F620" s="65"/>
      <c r="G620" s="65">
        <v>1</v>
      </c>
      <c r="H620" s="67">
        <f>VLOOKUP(C620,'Secteur Ex DG'!B:B,1,FALSE)</f>
        <v>1730</v>
      </c>
    </row>
    <row r="621" spans="1:8" x14ac:dyDescent="0.25">
      <c r="A621" s="65" t="s">
        <v>1812</v>
      </c>
      <c r="B621" s="65" t="s">
        <v>1813</v>
      </c>
      <c r="C621" s="65">
        <v>1731</v>
      </c>
      <c r="D621" s="65"/>
      <c r="E621" s="65"/>
      <c r="F621" s="65"/>
      <c r="G621" s="65">
        <v>1</v>
      </c>
      <c r="H621" s="67">
        <f>VLOOKUP(C621,'Secteur Ex DG'!B:B,1,FALSE)</f>
        <v>1731</v>
      </c>
    </row>
    <row r="622" spans="1:8" x14ac:dyDescent="0.25">
      <c r="A622" s="65" t="s">
        <v>1815</v>
      </c>
      <c r="B622" s="65" t="s">
        <v>1816</v>
      </c>
      <c r="C622" s="65">
        <v>1732</v>
      </c>
      <c r="D622" s="65"/>
      <c r="E622" s="65"/>
      <c r="F622" s="65"/>
      <c r="G622" s="65">
        <v>1</v>
      </c>
      <c r="H622" s="67">
        <f>VLOOKUP(C622,'Secteur Ex DG'!B:B,1,FALSE)</f>
        <v>1732</v>
      </c>
    </row>
    <row r="623" spans="1:8" x14ac:dyDescent="0.25">
      <c r="A623" s="65" t="s">
        <v>1818</v>
      </c>
      <c r="B623" s="65" t="s">
        <v>1819</v>
      </c>
      <c r="C623" s="65">
        <v>1733</v>
      </c>
      <c r="D623" s="65"/>
      <c r="E623" s="65"/>
      <c r="F623" s="65"/>
      <c r="G623" s="65">
        <v>1</v>
      </c>
      <c r="H623" s="67">
        <f>VLOOKUP(C623,'Secteur Ex DG'!B:B,1,FALSE)</f>
        <v>1733</v>
      </c>
    </row>
    <row r="624" spans="1:8" x14ac:dyDescent="0.25">
      <c r="A624" s="65" t="s">
        <v>1821</v>
      </c>
      <c r="B624" s="65" t="s">
        <v>1822</v>
      </c>
      <c r="C624" s="65">
        <v>1734</v>
      </c>
      <c r="D624" s="65"/>
      <c r="E624" s="65"/>
      <c r="F624" s="65"/>
      <c r="G624" s="65">
        <v>1</v>
      </c>
      <c r="H624" s="67">
        <f>VLOOKUP(C624,'Secteur Ex DG'!B:B,1,FALSE)</f>
        <v>1734</v>
      </c>
    </row>
    <row r="625" spans="1:8" x14ac:dyDescent="0.25">
      <c r="A625" s="65" t="s">
        <v>1824</v>
      </c>
      <c r="B625" s="65" t="s">
        <v>1825</v>
      </c>
      <c r="C625" s="65">
        <v>1735</v>
      </c>
      <c r="D625" s="65"/>
      <c r="E625" s="65"/>
      <c r="F625" s="65"/>
      <c r="G625" s="65">
        <v>1</v>
      </c>
      <c r="H625" s="67">
        <f>VLOOKUP(C625,'Secteur Ex DG'!B:B,1,FALSE)</f>
        <v>1735</v>
      </c>
    </row>
    <row r="626" spans="1:8" x14ac:dyDescent="0.25">
      <c r="A626" s="65" t="s">
        <v>1827</v>
      </c>
      <c r="B626" s="65" t="s">
        <v>1828</v>
      </c>
      <c r="C626" s="65">
        <v>1736</v>
      </c>
      <c r="D626" s="65"/>
      <c r="E626" s="65"/>
      <c r="F626" s="65"/>
      <c r="G626" s="65">
        <v>1</v>
      </c>
      <c r="H626" s="67">
        <f>VLOOKUP(C626,'Secteur Ex DG'!B:B,1,FALSE)</f>
        <v>1736</v>
      </c>
    </row>
    <row r="627" spans="1:8" x14ac:dyDescent="0.25">
      <c r="A627" s="65" t="s">
        <v>1830</v>
      </c>
      <c r="B627" s="65" t="s">
        <v>1831</v>
      </c>
      <c r="C627" s="65">
        <v>1737</v>
      </c>
      <c r="D627" s="65"/>
      <c r="E627" s="65"/>
      <c r="F627" s="65"/>
      <c r="G627" s="65">
        <v>1</v>
      </c>
      <c r="H627" s="67">
        <f>VLOOKUP(C627,'Secteur Ex DG'!B:B,1,FALSE)</f>
        <v>1737</v>
      </c>
    </row>
    <row r="628" spans="1:8" x14ac:dyDescent="0.25">
      <c r="A628" s="65" t="s">
        <v>2022</v>
      </c>
      <c r="B628" s="65" t="s">
        <v>2023</v>
      </c>
      <c r="C628" s="65">
        <v>1813</v>
      </c>
      <c r="D628" s="65"/>
      <c r="E628" s="65"/>
      <c r="F628" s="65"/>
      <c r="G628" s="65">
        <v>1</v>
      </c>
      <c r="H628" s="67">
        <f>VLOOKUP(C628,'Secteur Ex DG'!B:B,1,FALSE)</f>
        <v>1813</v>
      </c>
    </row>
    <row r="629" spans="1:8" x14ac:dyDescent="0.25">
      <c r="A629" s="65" t="s">
        <v>1833</v>
      </c>
      <c r="B629" s="65" t="s">
        <v>1834</v>
      </c>
      <c r="C629" s="65">
        <v>1738</v>
      </c>
      <c r="D629" s="65"/>
      <c r="E629" s="65"/>
      <c r="F629" s="65"/>
      <c r="G629" s="65">
        <v>1</v>
      </c>
      <c r="H629" s="67">
        <f>VLOOKUP(C629,'Secteur Ex DG'!B:B,1,FALSE)</f>
        <v>1738</v>
      </c>
    </row>
    <row r="630" spans="1:8" x14ac:dyDescent="0.25">
      <c r="A630" s="65" t="s">
        <v>1836</v>
      </c>
      <c r="B630" s="65" t="s">
        <v>1837</v>
      </c>
      <c r="C630" s="65">
        <v>1739</v>
      </c>
      <c r="D630" s="65"/>
      <c r="E630" s="65"/>
      <c r="F630" s="65"/>
      <c r="G630" s="65">
        <v>1</v>
      </c>
      <c r="H630" s="67">
        <f>VLOOKUP(C630,'Secteur Ex DG'!B:B,1,FALSE)</f>
        <v>1739</v>
      </c>
    </row>
    <row r="631" spans="1:8" x14ac:dyDescent="0.25">
      <c r="A631" s="65" t="s">
        <v>1839</v>
      </c>
      <c r="B631" s="65" t="s">
        <v>1840</v>
      </c>
      <c r="C631" s="65">
        <v>1740</v>
      </c>
      <c r="D631" s="65"/>
      <c r="E631" s="65"/>
      <c r="F631" s="65"/>
      <c r="G631" s="65">
        <v>1</v>
      </c>
      <c r="H631" s="67">
        <f>VLOOKUP(C631,'Secteur Ex DG'!B:B,1,FALSE)</f>
        <v>1740</v>
      </c>
    </row>
    <row r="632" spans="1:8" x14ac:dyDescent="0.25">
      <c r="A632" s="65" t="s">
        <v>1842</v>
      </c>
      <c r="B632" s="65" t="s">
        <v>1843</v>
      </c>
      <c r="C632" s="65">
        <v>1741</v>
      </c>
      <c r="D632" s="65"/>
      <c r="E632" s="65"/>
      <c r="F632" s="65"/>
      <c r="G632" s="65">
        <v>1</v>
      </c>
      <c r="H632" s="67">
        <f>VLOOKUP(C632,'Secteur Ex DG'!B:B,1,FALSE)</f>
        <v>1741</v>
      </c>
    </row>
    <row r="633" spans="1:8" x14ac:dyDescent="0.25">
      <c r="A633" s="65" t="s">
        <v>1845</v>
      </c>
      <c r="B633" s="65" t="s">
        <v>1846</v>
      </c>
      <c r="C633" s="65">
        <v>1742</v>
      </c>
      <c r="D633" s="65"/>
      <c r="E633" s="65"/>
      <c r="F633" s="65"/>
      <c r="G633" s="65">
        <v>1</v>
      </c>
      <c r="H633" s="67">
        <f>VLOOKUP(C633,'Secteur Ex DG'!B:B,1,FALSE)</f>
        <v>1742</v>
      </c>
    </row>
    <row r="634" spans="1:8" x14ac:dyDescent="0.25">
      <c r="A634" s="65" t="s">
        <v>1848</v>
      </c>
      <c r="B634" s="65" t="s">
        <v>1849</v>
      </c>
      <c r="C634" s="65">
        <v>1743</v>
      </c>
      <c r="D634" s="65"/>
      <c r="E634" s="65"/>
      <c r="F634" s="65"/>
      <c r="G634" s="65">
        <v>1</v>
      </c>
      <c r="H634" s="67">
        <f>VLOOKUP(C634,'Secteur Ex DG'!B:B,1,FALSE)</f>
        <v>1743</v>
      </c>
    </row>
    <row r="635" spans="1:8" x14ac:dyDescent="0.25">
      <c r="A635" s="65" t="s">
        <v>1851</v>
      </c>
      <c r="B635" s="65" t="s">
        <v>1852</v>
      </c>
      <c r="C635" s="65">
        <v>1744</v>
      </c>
      <c r="D635" s="65"/>
      <c r="E635" s="65"/>
      <c r="F635" s="65"/>
      <c r="G635" s="65">
        <v>1</v>
      </c>
      <c r="H635" s="67">
        <f>VLOOKUP(C635,'Secteur Ex DG'!B:B,1,FALSE)</f>
        <v>1744</v>
      </c>
    </row>
    <row r="636" spans="1:8" x14ac:dyDescent="0.25">
      <c r="A636" s="65" t="s">
        <v>1854</v>
      </c>
      <c r="B636" s="65" t="s">
        <v>1855</v>
      </c>
      <c r="C636" s="65">
        <v>1745</v>
      </c>
      <c r="D636" s="65"/>
      <c r="E636" s="65"/>
      <c r="F636" s="65"/>
      <c r="G636" s="65">
        <v>1</v>
      </c>
      <c r="H636" s="67">
        <f>VLOOKUP(C636,'Secteur Ex DG'!B:B,1,FALSE)</f>
        <v>1745</v>
      </c>
    </row>
    <row r="637" spans="1:8" x14ac:dyDescent="0.25">
      <c r="A637" s="65" t="s">
        <v>1857</v>
      </c>
      <c r="B637" s="65" t="s">
        <v>1858</v>
      </c>
      <c r="C637" s="65">
        <v>1746</v>
      </c>
      <c r="D637" s="65"/>
      <c r="E637" s="65"/>
      <c r="F637" s="65"/>
      <c r="G637" s="65">
        <v>1</v>
      </c>
      <c r="H637" s="67">
        <f>VLOOKUP(C637,'Secteur Ex DG'!B:B,1,FALSE)</f>
        <v>1746</v>
      </c>
    </row>
    <row r="638" spans="1:8" x14ac:dyDescent="0.25">
      <c r="A638" s="65" t="s">
        <v>1860</v>
      </c>
      <c r="B638" s="65" t="s">
        <v>1861</v>
      </c>
      <c r="C638" s="65">
        <v>1747</v>
      </c>
      <c r="D638" s="65"/>
      <c r="E638" s="65"/>
      <c r="F638" s="65"/>
      <c r="G638" s="65">
        <v>1</v>
      </c>
      <c r="H638" s="67">
        <f>VLOOKUP(C638,'Secteur Ex DG'!B:B,1,FALSE)</f>
        <v>1747</v>
      </c>
    </row>
    <row r="639" spans="1:8" x14ac:dyDescent="0.25">
      <c r="A639" s="65" t="s">
        <v>1863</v>
      </c>
      <c r="B639" s="65" t="s">
        <v>1864</v>
      </c>
      <c r="C639" s="65">
        <v>1748</v>
      </c>
      <c r="D639" s="65"/>
      <c r="E639" s="65"/>
      <c r="F639" s="65"/>
      <c r="G639" s="65">
        <v>1</v>
      </c>
      <c r="H639" s="67">
        <f>VLOOKUP(C639,'Secteur Ex DG'!B:B,1,FALSE)</f>
        <v>1748</v>
      </c>
    </row>
    <row r="640" spans="1:8" x14ac:dyDescent="0.25">
      <c r="A640" s="65" t="s">
        <v>1866</v>
      </c>
      <c r="B640" s="65" t="s">
        <v>1867</v>
      </c>
      <c r="C640" s="65">
        <v>1749</v>
      </c>
      <c r="D640" s="65"/>
      <c r="E640" s="65"/>
      <c r="F640" s="65"/>
      <c r="G640" s="65">
        <v>1</v>
      </c>
      <c r="H640" s="67">
        <f>VLOOKUP(C640,'Secteur Ex DG'!B:B,1,FALSE)</f>
        <v>1749</v>
      </c>
    </row>
    <row r="641" spans="1:8" x14ac:dyDescent="0.25">
      <c r="A641" s="65" t="s">
        <v>1869</v>
      </c>
      <c r="B641" s="65" t="s">
        <v>1870</v>
      </c>
      <c r="C641" s="65">
        <v>1750</v>
      </c>
      <c r="D641" s="65"/>
      <c r="E641" s="65"/>
      <c r="F641" s="65"/>
      <c r="G641" s="65">
        <v>1</v>
      </c>
      <c r="H641" s="67">
        <f>VLOOKUP(C641,'Secteur Ex DG'!B:B,1,FALSE)</f>
        <v>1750</v>
      </c>
    </row>
    <row r="642" spans="1:8" x14ac:dyDescent="0.25">
      <c r="A642" s="65" t="s">
        <v>1872</v>
      </c>
      <c r="B642" s="65" t="s">
        <v>1873</v>
      </c>
      <c r="C642" s="65">
        <v>1751</v>
      </c>
      <c r="D642" s="65"/>
      <c r="E642" s="65"/>
      <c r="F642" s="65"/>
      <c r="G642" s="65">
        <v>1</v>
      </c>
      <c r="H642" s="67">
        <f>VLOOKUP(C642,'Secteur Ex DG'!B:B,1,FALSE)</f>
        <v>1751</v>
      </c>
    </row>
    <row r="643" spans="1:8" x14ac:dyDescent="0.25">
      <c r="A643" s="65" t="s">
        <v>1875</v>
      </c>
      <c r="B643" s="65" t="s">
        <v>1876</v>
      </c>
      <c r="C643" s="65">
        <v>1752</v>
      </c>
      <c r="D643" s="65"/>
      <c r="E643" s="65"/>
      <c r="F643" s="65"/>
      <c r="G643" s="65">
        <v>1</v>
      </c>
      <c r="H643" s="67">
        <f>VLOOKUP(C643,'Secteur Ex DG'!B:B,1,FALSE)</f>
        <v>1752</v>
      </c>
    </row>
    <row r="644" spans="1:8" x14ac:dyDescent="0.25">
      <c r="A644" s="65" t="s">
        <v>1878</v>
      </c>
      <c r="B644" s="65" t="s">
        <v>1879</v>
      </c>
      <c r="C644" s="65">
        <v>1753</v>
      </c>
      <c r="D644" s="65"/>
      <c r="E644" s="65"/>
      <c r="F644" s="65"/>
      <c r="G644" s="65">
        <v>1</v>
      </c>
      <c r="H644" s="67">
        <f>VLOOKUP(C644,'Secteur Ex DG'!B:B,1,FALSE)</f>
        <v>1753</v>
      </c>
    </row>
    <row r="645" spans="1:8" x14ac:dyDescent="0.25">
      <c r="A645" s="65" t="s">
        <v>1881</v>
      </c>
      <c r="B645" s="65" t="s">
        <v>1882</v>
      </c>
      <c r="C645" s="65">
        <v>1754</v>
      </c>
      <c r="D645" s="65"/>
      <c r="E645" s="65"/>
      <c r="F645" s="65"/>
      <c r="G645" s="65">
        <v>1</v>
      </c>
      <c r="H645" s="67">
        <f>VLOOKUP(C645,'Secteur Ex DG'!B:B,1,FALSE)</f>
        <v>1754</v>
      </c>
    </row>
    <row r="646" spans="1:8" x14ac:dyDescent="0.25">
      <c r="A646" s="65" t="s">
        <v>1884</v>
      </c>
      <c r="B646" s="65" t="s">
        <v>1885</v>
      </c>
      <c r="C646" s="65">
        <v>1755</v>
      </c>
      <c r="D646" s="65"/>
      <c r="E646" s="65"/>
      <c r="F646" s="65"/>
      <c r="G646" s="65">
        <v>1</v>
      </c>
      <c r="H646" s="67">
        <f>VLOOKUP(C646,'Secteur Ex DG'!B:B,1,FALSE)</f>
        <v>1755</v>
      </c>
    </row>
    <row r="647" spans="1:8" x14ac:dyDescent="0.25">
      <c r="A647" s="65" t="s">
        <v>1887</v>
      </c>
      <c r="B647" s="65" t="s">
        <v>1888</v>
      </c>
      <c r="C647" s="65">
        <v>1756</v>
      </c>
      <c r="D647" s="65"/>
      <c r="E647" s="65"/>
      <c r="F647" s="65"/>
      <c r="G647" s="65">
        <v>1</v>
      </c>
      <c r="H647" s="67">
        <f>VLOOKUP(C647,'Secteur Ex DG'!B:B,1,FALSE)</f>
        <v>1756</v>
      </c>
    </row>
    <row r="648" spans="1:8" x14ac:dyDescent="0.25">
      <c r="A648" s="65" t="s">
        <v>1890</v>
      </c>
      <c r="B648" s="65" t="s">
        <v>1891</v>
      </c>
      <c r="C648" s="65">
        <v>1757</v>
      </c>
      <c r="D648" s="65"/>
      <c r="E648" s="65"/>
      <c r="F648" s="65"/>
      <c r="G648" s="65">
        <v>1</v>
      </c>
      <c r="H648" s="67">
        <f>VLOOKUP(C648,'Secteur Ex DG'!B:B,1,FALSE)</f>
        <v>1757</v>
      </c>
    </row>
    <row r="649" spans="1:8" x14ac:dyDescent="0.25">
      <c r="A649" s="65" t="s">
        <v>1893</v>
      </c>
      <c r="B649" s="65" t="s">
        <v>1894</v>
      </c>
      <c r="C649" s="65">
        <v>1758</v>
      </c>
      <c r="D649" s="65"/>
      <c r="E649" s="65"/>
      <c r="F649" s="65"/>
      <c r="G649" s="65">
        <v>1</v>
      </c>
      <c r="H649" s="67">
        <f>VLOOKUP(C649,'Secteur Ex DG'!B:B,1,FALSE)</f>
        <v>1758</v>
      </c>
    </row>
    <row r="650" spans="1:8" x14ac:dyDescent="0.25">
      <c r="A650" s="65" t="s">
        <v>1896</v>
      </c>
      <c r="B650" s="65" t="s">
        <v>1897</v>
      </c>
      <c r="C650" s="65">
        <v>1759</v>
      </c>
      <c r="D650" s="65"/>
      <c r="E650" s="65"/>
      <c r="F650" s="65"/>
      <c r="G650" s="65">
        <v>1</v>
      </c>
      <c r="H650" s="67">
        <f>VLOOKUP(C650,'Secteur Ex DG'!B:B,1,FALSE)</f>
        <v>1759</v>
      </c>
    </row>
    <row r="651" spans="1:8" x14ac:dyDescent="0.25">
      <c r="A651" s="65" t="s">
        <v>1899</v>
      </c>
      <c r="B651" s="65" t="s">
        <v>1900</v>
      </c>
      <c r="C651" s="65">
        <v>1760</v>
      </c>
      <c r="D651" s="65"/>
      <c r="E651" s="65"/>
      <c r="F651" s="65"/>
      <c r="G651" s="65">
        <v>1</v>
      </c>
      <c r="H651" s="67">
        <f>VLOOKUP(C651,'Secteur Ex DG'!B:B,1,FALSE)</f>
        <v>1760</v>
      </c>
    </row>
    <row r="652" spans="1:8" x14ac:dyDescent="0.25">
      <c r="A652" s="65" t="s">
        <v>2025</v>
      </c>
      <c r="B652" s="65" t="s">
        <v>2026</v>
      </c>
      <c r="C652" s="65">
        <v>1814</v>
      </c>
      <c r="D652" s="65"/>
      <c r="E652" s="65"/>
      <c r="F652" s="65"/>
      <c r="G652" s="65">
        <v>1</v>
      </c>
      <c r="H652" s="67">
        <f>VLOOKUP(C652,'Secteur Ex DG'!B:B,1,FALSE)</f>
        <v>1814</v>
      </c>
    </row>
    <row r="653" spans="1:8" x14ac:dyDescent="0.25">
      <c r="A653" s="65" t="s">
        <v>1902</v>
      </c>
      <c r="B653" s="65" t="s">
        <v>1903</v>
      </c>
      <c r="C653" s="65">
        <v>1762</v>
      </c>
      <c r="D653" s="65"/>
      <c r="E653" s="65"/>
      <c r="F653" s="65"/>
      <c r="G653" s="65">
        <v>1</v>
      </c>
      <c r="H653" s="67">
        <f>VLOOKUP(C653,'Secteur Ex DG'!B:B,1,FALSE)</f>
        <v>1762</v>
      </c>
    </row>
    <row r="654" spans="1:8" x14ac:dyDescent="0.25">
      <c r="A654" s="65" t="s">
        <v>1905</v>
      </c>
      <c r="B654" s="65" t="s">
        <v>1906</v>
      </c>
      <c r="C654" s="65">
        <v>1763</v>
      </c>
      <c r="D654" s="65"/>
      <c r="E654" s="65"/>
      <c r="F654" s="65"/>
      <c r="G654" s="65">
        <v>1</v>
      </c>
      <c r="H654" s="67">
        <f>VLOOKUP(C654,'Secteur Ex DG'!B:B,1,FALSE)</f>
        <v>1763</v>
      </c>
    </row>
    <row r="655" spans="1:8" x14ac:dyDescent="0.25">
      <c r="A655" s="65" t="s">
        <v>1908</v>
      </c>
      <c r="B655" s="65" t="s">
        <v>1909</v>
      </c>
      <c r="C655" s="65">
        <v>1764</v>
      </c>
      <c r="D655" s="65"/>
      <c r="E655" s="65"/>
      <c r="F655" s="65"/>
      <c r="G655" s="65">
        <v>1</v>
      </c>
      <c r="H655" s="67">
        <f>VLOOKUP(C655,'Secteur Ex DG'!B:B,1,FALSE)</f>
        <v>1764</v>
      </c>
    </row>
    <row r="656" spans="1:8" x14ac:dyDescent="0.25">
      <c r="A656" s="65" t="s">
        <v>1911</v>
      </c>
      <c r="B656" s="65" t="s">
        <v>1912</v>
      </c>
      <c r="C656" s="65">
        <v>1765</v>
      </c>
      <c r="D656" s="65"/>
      <c r="E656" s="65"/>
      <c r="F656" s="65"/>
      <c r="G656" s="65">
        <v>1</v>
      </c>
      <c r="H656" s="67">
        <f>VLOOKUP(C656,'Secteur Ex DG'!B:B,1,FALSE)</f>
        <v>1765</v>
      </c>
    </row>
    <row r="657" spans="1:8" x14ac:dyDescent="0.25">
      <c r="A657" s="65" t="s">
        <v>1914</v>
      </c>
      <c r="B657" s="65" t="s">
        <v>1915</v>
      </c>
      <c r="C657" s="65">
        <v>1766</v>
      </c>
      <c r="D657" s="65"/>
      <c r="E657" s="65"/>
      <c r="F657" s="65"/>
      <c r="G657" s="65">
        <v>1</v>
      </c>
      <c r="H657" s="67">
        <f>VLOOKUP(C657,'Secteur Ex DG'!B:B,1,FALSE)</f>
        <v>1766</v>
      </c>
    </row>
    <row r="658" spans="1:8" x14ac:dyDescent="0.25">
      <c r="A658" s="65" t="s">
        <v>1917</v>
      </c>
      <c r="B658" s="65" t="s">
        <v>1918</v>
      </c>
      <c r="C658" s="65">
        <v>1767</v>
      </c>
      <c r="D658" s="65"/>
      <c r="E658" s="65"/>
      <c r="F658" s="65"/>
      <c r="G658" s="65">
        <v>1</v>
      </c>
      <c r="H658" s="67">
        <f>VLOOKUP(C658,'Secteur Ex DG'!B:B,1,FALSE)</f>
        <v>1767</v>
      </c>
    </row>
    <row r="659" spans="1:8" x14ac:dyDescent="0.25">
      <c r="A659" s="65" t="s">
        <v>1920</v>
      </c>
      <c r="B659" s="65" t="s">
        <v>1921</v>
      </c>
      <c r="C659" s="65">
        <v>1768</v>
      </c>
      <c r="D659" s="65"/>
      <c r="E659" s="65"/>
      <c r="F659" s="65"/>
      <c r="G659" s="65">
        <v>1</v>
      </c>
      <c r="H659" s="67">
        <f>VLOOKUP(C659,'Secteur Ex DG'!B:B,1,FALSE)</f>
        <v>1768</v>
      </c>
    </row>
    <row r="660" spans="1:8" x14ac:dyDescent="0.25">
      <c r="A660" s="65" t="s">
        <v>1923</v>
      </c>
      <c r="B660" s="65" t="s">
        <v>1924</v>
      </c>
      <c r="C660" s="65">
        <v>1769</v>
      </c>
      <c r="D660" s="65"/>
      <c r="E660" s="65"/>
      <c r="F660" s="65"/>
      <c r="G660" s="65">
        <v>1</v>
      </c>
      <c r="H660" s="67">
        <f>VLOOKUP(C660,'Secteur Ex DG'!B:B,1,FALSE)</f>
        <v>1769</v>
      </c>
    </row>
    <row r="661" spans="1:8" x14ac:dyDescent="0.25">
      <c r="A661" s="65" t="s">
        <v>1926</v>
      </c>
      <c r="B661" s="65" t="s">
        <v>1927</v>
      </c>
      <c r="C661" s="65">
        <v>1770</v>
      </c>
      <c r="D661" s="65"/>
      <c r="E661" s="65"/>
      <c r="F661" s="65"/>
      <c r="G661" s="65">
        <v>1</v>
      </c>
      <c r="H661" s="67">
        <f>VLOOKUP(C661,'Secteur Ex DG'!B:B,1,FALSE)</f>
        <v>1770</v>
      </c>
    </row>
    <row r="662" spans="1:8" x14ac:dyDescent="0.25">
      <c r="A662" s="65" t="s">
        <v>1929</v>
      </c>
      <c r="B662" s="65" t="s">
        <v>1930</v>
      </c>
      <c r="C662" s="65">
        <v>1771</v>
      </c>
      <c r="D662" s="65"/>
      <c r="E662" s="65"/>
      <c r="F662" s="65"/>
      <c r="G662" s="65">
        <v>1</v>
      </c>
      <c r="H662" s="67">
        <f>VLOOKUP(C662,'Secteur Ex DG'!B:B,1,FALSE)</f>
        <v>1771</v>
      </c>
    </row>
    <row r="663" spans="1:8" x14ac:dyDescent="0.25">
      <c r="A663" s="65" t="s">
        <v>1932</v>
      </c>
      <c r="B663" s="65" t="s">
        <v>1933</v>
      </c>
      <c r="C663" s="65">
        <v>1772</v>
      </c>
      <c r="D663" s="65"/>
      <c r="E663" s="65"/>
      <c r="F663" s="65"/>
      <c r="G663" s="65">
        <v>1</v>
      </c>
      <c r="H663" s="67">
        <f>VLOOKUP(C663,'Secteur Ex DG'!B:B,1,FALSE)</f>
        <v>1772</v>
      </c>
    </row>
    <row r="664" spans="1:8" x14ac:dyDescent="0.25">
      <c r="A664" s="65" t="s">
        <v>1935</v>
      </c>
      <c r="B664" s="65" t="s">
        <v>1936</v>
      </c>
      <c r="C664" s="65">
        <v>1773</v>
      </c>
      <c r="D664" s="65"/>
      <c r="E664" s="65"/>
      <c r="F664" s="65"/>
      <c r="G664" s="65">
        <v>1</v>
      </c>
      <c r="H664" s="67">
        <f>VLOOKUP(C664,'Secteur Ex DG'!B:B,1,FALSE)</f>
        <v>1773</v>
      </c>
    </row>
    <row r="665" spans="1:8" x14ac:dyDescent="0.25">
      <c r="A665" s="65" t="s">
        <v>2028</v>
      </c>
      <c r="B665" s="65" t="s">
        <v>2029</v>
      </c>
      <c r="C665" s="65">
        <v>1815</v>
      </c>
      <c r="D665" s="65"/>
      <c r="E665" s="65"/>
      <c r="F665" s="65"/>
      <c r="G665" s="65">
        <v>1</v>
      </c>
      <c r="H665" s="67">
        <f>VLOOKUP(C665,'Secteur Ex DG'!B:B,1,FALSE)</f>
        <v>1815</v>
      </c>
    </row>
    <row r="666" spans="1:8" x14ac:dyDescent="0.25">
      <c r="A666" s="65" t="s">
        <v>1938</v>
      </c>
      <c r="B666" s="65" t="s">
        <v>1939</v>
      </c>
      <c r="C666" s="65">
        <v>1776</v>
      </c>
      <c r="D666" s="65"/>
      <c r="E666" s="65"/>
      <c r="F666" s="65"/>
      <c r="G666" s="65">
        <v>1</v>
      </c>
      <c r="H666" s="67">
        <f>VLOOKUP(C666,'Secteur Ex DG'!B:B,1,FALSE)</f>
        <v>1776</v>
      </c>
    </row>
    <row r="667" spans="1:8" x14ac:dyDescent="0.25">
      <c r="A667" s="65" t="s">
        <v>1941</v>
      </c>
      <c r="B667" s="65" t="s">
        <v>1942</v>
      </c>
      <c r="C667" s="65">
        <v>1777</v>
      </c>
      <c r="D667" s="65"/>
      <c r="E667" s="65"/>
      <c r="F667" s="65"/>
      <c r="G667" s="65">
        <v>1</v>
      </c>
      <c r="H667" s="67">
        <f>VLOOKUP(C667,'Secteur Ex DG'!B:B,1,FALSE)</f>
        <v>1777</v>
      </c>
    </row>
    <row r="668" spans="1:8" x14ac:dyDescent="0.25">
      <c r="A668" s="65" t="s">
        <v>1944</v>
      </c>
      <c r="B668" s="65" t="s">
        <v>1945</v>
      </c>
      <c r="C668" s="65">
        <v>1778</v>
      </c>
      <c r="D668" s="65"/>
      <c r="E668" s="65"/>
      <c r="F668" s="65"/>
      <c r="G668" s="65">
        <v>1</v>
      </c>
      <c r="H668" s="67">
        <f>VLOOKUP(C668,'Secteur Ex DG'!B:B,1,FALSE)</f>
        <v>1778</v>
      </c>
    </row>
    <row r="669" spans="1:8" x14ac:dyDescent="0.25">
      <c r="A669" s="65" t="s">
        <v>1947</v>
      </c>
      <c r="B669" s="65" t="s">
        <v>1948</v>
      </c>
      <c r="C669" s="65">
        <v>1779</v>
      </c>
      <c r="D669" s="65"/>
      <c r="E669" s="65"/>
      <c r="F669" s="65"/>
      <c r="G669" s="65">
        <v>1</v>
      </c>
      <c r="H669" s="67">
        <f>VLOOKUP(C669,'Secteur Ex DG'!B:B,1,FALSE)</f>
        <v>1779</v>
      </c>
    </row>
    <row r="670" spans="1:8" x14ac:dyDescent="0.25">
      <c r="A670" s="65" t="s">
        <v>1950</v>
      </c>
      <c r="B670" s="65" t="s">
        <v>1951</v>
      </c>
      <c r="C670" s="65">
        <v>1780</v>
      </c>
      <c r="D670" s="65"/>
      <c r="E670" s="65"/>
      <c r="F670" s="65"/>
      <c r="G670" s="65">
        <v>1</v>
      </c>
      <c r="H670" s="67">
        <f>VLOOKUP(C670,'Secteur Ex DG'!B:B,1,FALSE)</f>
        <v>1780</v>
      </c>
    </row>
    <row r="671" spans="1:8" x14ac:dyDescent="0.25">
      <c r="A671" s="65" t="s">
        <v>1953</v>
      </c>
      <c r="B671" s="65" t="s">
        <v>1954</v>
      </c>
      <c r="C671" s="65">
        <v>1781</v>
      </c>
      <c r="D671" s="65"/>
      <c r="E671" s="65"/>
      <c r="F671" s="65"/>
      <c r="G671" s="65">
        <v>1</v>
      </c>
      <c r="H671" s="67">
        <f>VLOOKUP(C671,'Secteur Ex DG'!B:B,1,FALSE)</f>
        <v>1781</v>
      </c>
    </row>
    <row r="672" spans="1:8" x14ac:dyDescent="0.25">
      <c r="A672" s="65" t="s">
        <v>1956</v>
      </c>
      <c r="B672" s="65" t="s">
        <v>1957</v>
      </c>
      <c r="C672" s="65">
        <v>1782</v>
      </c>
      <c r="D672" s="65"/>
      <c r="E672" s="65"/>
      <c r="F672" s="65"/>
      <c r="G672" s="65">
        <v>1</v>
      </c>
      <c r="H672" s="67">
        <f>VLOOKUP(C672,'Secteur Ex DG'!B:B,1,FALSE)</f>
        <v>1782</v>
      </c>
    </row>
    <row r="673" spans="1:8" x14ac:dyDescent="0.25">
      <c r="A673" s="65" t="s">
        <v>1959</v>
      </c>
      <c r="B673" s="65" t="s">
        <v>1960</v>
      </c>
      <c r="C673" s="65">
        <v>1783</v>
      </c>
      <c r="D673" s="65"/>
      <c r="E673" s="65"/>
      <c r="F673" s="65"/>
      <c r="G673" s="65">
        <v>1</v>
      </c>
      <c r="H673" s="67">
        <f>VLOOKUP(C673,'Secteur Ex DG'!B:B,1,FALSE)</f>
        <v>1783</v>
      </c>
    </row>
    <row r="674" spans="1:8" x14ac:dyDescent="0.25">
      <c r="A674" s="65" t="s">
        <v>1962</v>
      </c>
      <c r="B674" s="65" t="s">
        <v>1963</v>
      </c>
      <c r="C674" s="65">
        <v>1784</v>
      </c>
      <c r="D674" s="65"/>
      <c r="E674" s="65"/>
      <c r="F674" s="65"/>
      <c r="G674" s="65">
        <v>1</v>
      </c>
      <c r="H674" s="67">
        <f>VLOOKUP(C674,'Secteur Ex DG'!B:B,1,FALSE)</f>
        <v>1784</v>
      </c>
    </row>
    <row r="675" spans="1:8" x14ac:dyDescent="0.25">
      <c r="A675" s="65" t="s">
        <v>1965</v>
      </c>
      <c r="B675" s="65" t="s">
        <v>1966</v>
      </c>
      <c r="C675" s="65">
        <v>1785</v>
      </c>
      <c r="D675" s="65"/>
      <c r="E675" s="65"/>
      <c r="F675" s="65"/>
      <c r="G675" s="65">
        <v>1</v>
      </c>
      <c r="H675" s="67">
        <f>VLOOKUP(C675,'Secteur Ex DG'!B:B,1,FALSE)</f>
        <v>1785</v>
      </c>
    </row>
    <row r="676" spans="1:8" x14ac:dyDescent="0.25">
      <c r="A676" s="65" t="s">
        <v>1968</v>
      </c>
      <c r="B676" s="65" t="s">
        <v>1969</v>
      </c>
      <c r="C676" s="65">
        <v>1786</v>
      </c>
      <c r="D676" s="65"/>
      <c r="E676" s="65"/>
      <c r="F676" s="65"/>
      <c r="G676" s="65">
        <v>1</v>
      </c>
      <c r="H676" s="67">
        <f>VLOOKUP(C676,'Secteur Ex DG'!B:B,1,FALSE)</f>
        <v>1786</v>
      </c>
    </row>
    <row r="677" spans="1:8" x14ac:dyDescent="0.25">
      <c r="A677" s="65" t="s">
        <v>1971</v>
      </c>
      <c r="B677" s="65" t="s">
        <v>1972</v>
      </c>
      <c r="C677" s="65">
        <v>1787</v>
      </c>
      <c r="D677" s="65"/>
      <c r="E677" s="65"/>
      <c r="F677" s="65"/>
      <c r="G677" s="65">
        <v>1</v>
      </c>
      <c r="H677" s="67">
        <f>VLOOKUP(C677,'Secteur Ex DG'!B:B,1,FALSE)</f>
        <v>1787</v>
      </c>
    </row>
    <row r="678" spans="1:8" x14ac:dyDescent="0.25">
      <c r="A678" s="65" t="s">
        <v>1974</v>
      </c>
      <c r="B678" s="65" t="s">
        <v>1975</v>
      </c>
      <c r="C678" s="65">
        <v>1788</v>
      </c>
      <c r="D678" s="65"/>
      <c r="E678" s="65"/>
      <c r="F678" s="65"/>
      <c r="G678" s="65">
        <v>1</v>
      </c>
      <c r="H678" s="67">
        <f>VLOOKUP(C678,'Secteur Ex DG'!B:B,1,FALSE)</f>
        <v>1788</v>
      </c>
    </row>
    <row r="679" spans="1:8" x14ac:dyDescent="0.25">
      <c r="A679" s="65" t="s">
        <v>1977</v>
      </c>
      <c r="B679" s="65" t="s">
        <v>1978</v>
      </c>
      <c r="C679" s="65">
        <v>1789</v>
      </c>
      <c r="D679" s="65"/>
      <c r="E679" s="65"/>
      <c r="F679" s="65"/>
      <c r="G679" s="65">
        <v>1</v>
      </c>
      <c r="H679" s="67">
        <f>VLOOKUP(C679,'Secteur Ex DG'!B:B,1,FALSE)</f>
        <v>1789</v>
      </c>
    </row>
    <row r="680" spans="1:8" x14ac:dyDescent="0.25">
      <c r="A680" s="65" t="s">
        <v>1980</v>
      </c>
      <c r="B680" s="65" t="s">
        <v>1981</v>
      </c>
      <c r="C680" s="65">
        <v>1790</v>
      </c>
      <c r="D680" s="65"/>
      <c r="E680" s="65"/>
      <c r="F680" s="65"/>
      <c r="G680" s="65">
        <v>1</v>
      </c>
      <c r="H680" s="67">
        <f>VLOOKUP(C680,'Secteur Ex DG'!B:B,1,FALSE)</f>
        <v>1790</v>
      </c>
    </row>
    <row r="681" spans="1:8" x14ac:dyDescent="0.25">
      <c r="A681" s="65" t="s">
        <v>1983</v>
      </c>
      <c r="B681" s="65" t="s">
        <v>1984</v>
      </c>
      <c r="C681" s="65">
        <v>1791</v>
      </c>
      <c r="D681" s="65"/>
      <c r="E681" s="65"/>
      <c r="F681" s="65"/>
      <c r="G681" s="65">
        <v>1</v>
      </c>
      <c r="H681" s="67">
        <f>VLOOKUP(C681,'Secteur Ex DG'!B:B,1,FALSE)</f>
        <v>1791</v>
      </c>
    </row>
    <row r="682" spans="1:8" x14ac:dyDescent="0.25">
      <c r="A682" s="65" t="s">
        <v>1986</v>
      </c>
      <c r="B682" s="65" t="s">
        <v>1987</v>
      </c>
      <c r="C682" s="65">
        <v>1792</v>
      </c>
      <c r="D682" s="65"/>
      <c r="E682" s="65"/>
      <c r="F682" s="65"/>
      <c r="G682" s="65">
        <v>1</v>
      </c>
      <c r="H682" s="67">
        <f>VLOOKUP(C682,'Secteur Ex DG'!B:B,1,FALSE)</f>
        <v>1792</v>
      </c>
    </row>
    <row r="683" spans="1:8" x14ac:dyDescent="0.25">
      <c r="A683" s="65" t="s">
        <v>1989</v>
      </c>
      <c r="B683" s="65" t="s">
        <v>1990</v>
      </c>
      <c r="C683" s="65">
        <v>1793</v>
      </c>
      <c r="D683" s="65"/>
      <c r="E683" s="65"/>
      <c r="F683" s="65"/>
      <c r="G683" s="65">
        <v>1</v>
      </c>
      <c r="H683" s="67">
        <f>VLOOKUP(C683,'Secteur Ex DG'!B:B,1,FALSE)</f>
        <v>1793</v>
      </c>
    </row>
    <row r="684" spans="1:8" x14ac:dyDescent="0.25">
      <c r="A684" s="65" t="s">
        <v>1992</v>
      </c>
      <c r="B684" s="65" t="s">
        <v>1993</v>
      </c>
      <c r="C684" s="65">
        <v>1794</v>
      </c>
      <c r="D684" s="65"/>
      <c r="E684" s="65"/>
      <c r="F684" s="65"/>
      <c r="G684" s="65">
        <v>1</v>
      </c>
      <c r="H684" s="67">
        <f>VLOOKUP(C684,'Secteur Ex DG'!B:B,1,FALSE)</f>
        <v>1794</v>
      </c>
    </row>
    <row r="685" spans="1:8" x14ac:dyDescent="0.25">
      <c r="A685" s="65" t="s">
        <v>1995</v>
      </c>
      <c r="B685" s="65" t="s">
        <v>1996</v>
      </c>
      <c r="C685" s="65">
        <v>1796</v>
      </c>
      <c r="D685" s="65"/>
      <c r="E685" s="65"/>
      <c r="F685" s="65"/>
      <c r="G685" s="65">
        <v>1</v>
      </c>
      <c r="H685" s="67">
        <f>VLOOKUP(C685,'Secteur Ex DG'!B:B,1,FALSE)</f>
        <v>1796</v>
      </c>
    </row>
    <row r="686" spans="1:8" x14ac:dyDescent="0.25">
      <c r="A686" s="65" t="s">
        <v>1998</v>
      </c>
      <c r="B686" s="65" t="s">
        <v>1999</v>
      </c>
      <c r="C686" s="65">
        <v>1797</v>
      </c>
      <c r="D686" s="65"/>
      <c r="E686" s="65"/>
      <c r="F686" s="65"/>
      <c r="G686" s="65">
        <v>1</v>
      </c>
      <c r="H686" s="67">
        <f>VLOOKUP(C686,'Secteur Ex DG'!B:B,1,FALSE)</f>
        <v>1797</v>
      </c>
    </row>
    <row r="687" spans="1:8" x14ac:dyDescent="0.25">
      <c r="A687" s="65" t="s">
        <v>2001</v>
      </c>
      <c r="B687" s="65" t="s">
        <v>2002</v>
      </c>
      <c r="C687" s="65">
        <v>1798</v>
      </c>
      <c r="D687" s="65"/>
      <c r="E687" s="65"/>
      <c r="F687" s="65"/>
      <c r="G687" s="65">
        <v>1</v>
      </c>
      <c r="H687" s="67">
        <f>VLOOKUP(C687,'Secteur Ex DG'!B:B,1,FALSE)</f>
        <v>1798</v>
      </c>
    </row>
    <row r="688" spans="1:8" x14ac:dyDescent="0.25">
      <c r="A688" s="65" t="s">
        <v>2031</v>
      </c>
      <c r="B688" s="65" t="s">
        <v>2032</v>
      </c>
      <c r="C688" s="65">
        <v>1816</v>
      </c>
      <c r="D688" s="65"/>
      <c r="E688" s="65"/>
      <c r="F688" s="65"/>
      <c r="G688" s="65">
        <v>1</v>
      </c>
      <c r="H688" s="67">
        <f>VLOOKUP(C688,'Secteur Ex DG'!B:B,1,FALSE)</f>
        <v>1816</v>
      </c>
    </row>
    <row r="689" spans="1:8" x14ac:dyDescent="0.25">
      <c r="A689" s="65" t="s">
        <v>2004</v>
      </c>
      <c r="B689" s="65" t="s">
        <v>2005</v>
      </c>
      <c r="C689" s="65">
        <v>1799</v>
      </c>
      <c r="D689" s="65"/>
      <c r="E689" s="65"/>
      <c r="F689" s="65"/>
      <c r="G689" s="65">
        <v>1</v>
      </c>
      <c r="H689" s="67">
        <f>VLOOKUP(C689,'Secteur Ex DG'!B:B,1,FALSE)</f>
        <v>1799</v>
      </c>
    </row>
    <row r="690" spans="1:8" x14ac:dyDescent="0.25">
      <c r="A690" s="65" t="s">
        <v>2007</v>
      </c>
      <c r="B690" s="65" t="s">
        <v>2008</v>
      </c>
      <c r="C690" s="65">
        <v>1803</v>
      </c>
      <c r="D690" s="65"/>
      <c r="E690" s="65"/>
      <c r="F690" s="65"/>
      <c r="G690" s="65">
        <v>1</v>
      </c>
      <c r="H690" s="67">
        <f>VLOOKUP(C690,'Secteur Ex DG'!B:B,1,FALSE)</f>
        <v>1803</v>
      </c>
    </row>
    <row r="691" spans="1:8" x14ac:dyDescent="0.25">
      <c r="A691" s="65" t="s">
        <v>2010</v>
      </c>
      <c r="B691" s="65" t="s">
        <v>2011</v>
      </c>
      <c r="C691" s="65">
        <v>1804</v>
      </c>
      <c r="D691" s="65"/>
      <c r="E691" s="65"/>
      <c r="F691" s="65"/>
      <c r="G691" s="65">
        <v>1</v>
      </c>
      <c r="H691" s="67">
        <f>VLOOKUP(C691,'Secteur Ex DG'!B:B,1,FALSE)</f>
        <v>1804</v>
      </c>
    </row>
    <row r="692" spans="1:8" x14ac:dyDescent="0.25">
      <c r="A692" s="65" t="s">
        <v>2013</v>
      </c>
      <c r="B692" s="65" t="s">
        <v>2014</v>
      </c>
      <c r="C692" s="65">
        <v>1805</v>
      </c>
      <c r="D692" s="65"/>
      <c r="E692" s="65"/>
      <c r="F692" s="65"/>
      <c r="G692" s="65">
        <v>1</v>
      </c>
      <c r="H692" s="67">
        <f>VLOOKUP(C692,'Secteur Ex DG'!B:B,1,FALSE)</f>
        <v>1805</v>
      </c>
    </row>
    <row r="693" spans="1:8" x14ac:dyDescent="0.25">
      <c r="A693" s="65" t="s">
        <v>2016</v>
      </c>
      <c r="B693" s="65" t="s">
        <v>2017</v>
      </c>
      <c r="C693" s="65">
        <v>1806</v>
      </c>
      <c r="D693" s="65"/>
      <c r="E693" s="65"/>
      <c r="F693" s="65"/>
      <c r="G693" s="65">
        <v>1</v>
      </c>
      <c r="H693" s="67">
        <f>VLOOKUP(C693,'Secteur Ex DG'!B:B,1,FALSE)</f>
        <v>1806</v>
      </c>
    </row>
    <row r="694" spans="1:8" x14ac:dyDescent="0.25">
      <c r="A694" s="65" t="s">
        <v>2019</v>
      </c>
      <c r="B694" s="65" t="s">
        <v>2020</v>
      </c>
      <c r="C694" s="65">
        <v>1807</v>
      </c>
      <c r="D694" s="65"/>
      <c r="E694" s="65"/>
      <c r="F694" s="65"/>
      <c r="G694" s="65">
        <v>1</v>
      </c>
      <c r="H694" s="67">
        <f>VLOOKUP(C694,'Secteur Ex DG'!B:B,1,FALSE)</f>
        <v>1807</v>
      </c>
    </row>
    <row r="695" spans="1:8" x14ac:dyDescent="0.25">
      <c r="A695" s="65" t="s">
        <v>2137</v>
      </c>
      <c r="B695" s="65" t="s">
        <v>2138</v>
      </c>
      <c r="C695" s="65">
        <v>1935</v>
      </c>
      <c r="D695" s="65"/>
      <c r="E695" s="65"/>
      <c r="F695" s="65"/>
      <c r="G695" s="65">
        <v>1</v>
      </c>
      <c r="H695" s="67">
        <f>VLOOKUP(C695,'Secteur Ex DG'!B:B,1,FALSE)</f>
        <v>1935</v>
      </c>
    </row>
    <row r="696" spans="1:8" x14ac:dyDescent="0.25">
      <c r="A696" s="65" t="s">
        <v>2140</v>
      </c>
      <c r="B696" s="65" t="s">
        <v>2141</v>
      </c>
      <c r="C696" s="65">
        <v>1936</v>
      </c>
      <c r="D696" s="65"/>
      <c r="E696" s="65"/>
      <c r="F696" s="65"/>
      <c r="G696" s="65">
        <v>1</v>
      </c>
      <c r="H696" s="67">
        <f>VLOOKUP(C696,'Secteur Ex DG'!B:B,1,FALSE)</f>
        <v>1936</v>
      </c>
    </row>
    <row r="697" spans="1:8" x14ac:dyDescent="0.25">
      <c r="A697" s="65" t="s">
        <v>2143</v>
      </c>
      <c r="B697" s="65" t="s">
        <v>2144</v>
      </c>
      <c r="C697" s="65">
        <v>1937</v>
      </c>
      <c r="D697" s="65"/>
      <c r="E697" s="65"/>
      <c r="F697" s="65"/>
      <c r="G697" s="65">
        <v>1</v>
      </c>
      <c r="H697" s="67">
        <f>VLOOKUP(C697,'Secteur Ex DG'!B:B,1,FALSE)</f>
        <v>1937</v>
      </c>
    </row>
    <row r="698" spans="1:8" x14ac:dyDescent="0.25">
      <c r="A698" s="65" t="s">
        <v>2146</v>
      </c>
      <c r="B698" s="65" t="s">
        <v>2147</v>
      </c>
      <c r="C698" s="65">
        <v>1938</v>
      </c>
      <c r="D698" s="65"/>
      <c r="E698" s="65"/>
      <c r="F698" s="65"/>
      <c r="G698" s="65">
        <v>1</v>
      </c>
      <c r="H698" s="67">
        <f>VLOOKUP(C698,'Secteur Ex DG'!B:B,1,FALSE)</f>
        <v>1938</v>
      </c>
    </row>
    <row r="699" spans="1:8" x14ac:dyDescent="0.25">
      <c r="A699" s="65" t="s">
        <v>2149</v>
      </c>
      <c r="B699" s="65" t="s">
        <v>2150</v>
      </c>
      <c r="C699" s="65">
        <v>1939</v>
      </c>
      <c r="D699" s="65"/>
      <c r="E699" s="65"/>
      <c r="F699" s="65"/>
      <c r="G699" s="65">
        <v>1</v>
      </c>
      <c r="H699" s="67">
        <f>VLOOKUP(C699,'Secteur Ex DG'!B:B,1,FALSE)</f>
        <v>1939</v>
      </c>
    </row>
    <row r="700" spans="1:8" x14ac:dyDescent="0.25">
      <c r="A700" s="65" t="s">
        <v>2152</v>
      </c>
      <c r="B700" s="65" t="s">
        <v>2153</v>
      </c>
      <c r="C700" s="65">
        <v>1940</v>
      </c>
      <c r="D700" s="65"/>
      <c r="E700" s="65"/>
      <c r="F700" s="65"/>
      <c r="G700" s="65">
        <v>1</v>
      </c>
      <c r="H700" s="67">
        <f>VLOOKUP(C700,'Secteur Ex DG'!B:B,1,FALSE)</f>
        <v>1940</v>
      </c>
    </row>
    <row r="701" spans="1:8" x14ac:dyDescent="0.25">
      <c r="A701" s="65" t="s">
        <v>2155</v>
      </c>
      <c r="B701" s="65" t="s">
        <v>2156</v>
      </c>
      <c r="C701" s="65">
        <v>1941</v>
      </c>
      <c r="D701" s="65"/>
      <c r="E701" s="65"/>
      <c r="F701" s="65"/>
      <c r="G701" s="65">
        <v>1</v>
      </c>
      <c r="H701" s="67">
        <f>VLOOKUP(C701,'Secteur Ex DG'!B:B,1,FALSE)</f>
        <v>1941</v>
      </c>
    </row>
    <row r="702" spans="1:8" x14ac:dyDescent="0.25">
      <c r="A702" s="65" t="s">
        <v>2158</v>
      </c>
      <c r="B702" s="65" t="s">
        <v>2159</v>
      </c>
      <c r="C702" s="65">
        <v>1942</v>
      </c>
      <c r="D702" s="65"/>
      <c r="E702" s="65"/>
      <c r="F702" s="65"/>
      <c r="G702" s="65">
        <v>1</v>
      </c>
      <c r="H702" s="67">
        <f>VLOOKUP(C702,'Secteur Ex DG'!B:B,1,FALSE)</f>
        <v>1942</v>
      </c>
    </row>
    <row r="703" spans="1:8" x14ac:dyDescent="0.25">
      <c r="A703" s="65" t="s">
        <v>2161</v>
      </c>
      <c r="B703" s="65" t="s">
        <v>2162</v>
      </c>
      <c r="C703" s="65">
        <v>1943</v>
      </c>
      <c r="D703" s="65"/>
      <c r="E703" s="65"/>
      <c r="F703" s="65"/>
      <c r="G703" s="65">
        <v>1</v>
      </c>
      <c r="H703" s="67">
        <f>VLOOKUP(C703,'Secteur Ex DG'!B:B,1,FALSE)</f>
        <v>1943</v>
      </c>
    </row>
    <row r="704" spans="1:8" x14ac:dyDescent="0.25">
      <c r="A704" s="65" t="s">
        <v>2164</v>
      </c>
      <c r="B704" s="65" t="s">
        <v>2165</v>
      </c>
      <c r="C704" s="65">
        <v>1944</v>
      </c>
      <c r="D704" s="65"/>
      <c r="E704" s="65"/>
      <c r="F704" s="65"/>
      <c r="G704" s="65">
        <v>1</v>
      </c>
      <c r="H704" s="67">
        <f>VLOOKUP(C704,'Secteur Ex DG'!B:B,1,FALSE)</f>
        <v>1944</v>
      </c>
    </row>
    <row r="705" spans="1:8" x14ac:dyDescent="0.25">
      <c r="A705" s="65" t="s">
        <v>2167</v>
      </c>
      <c r="B705" s="65" t="s">
        <v>2168</v>
      </c>
      <c r="C705" s="65">
        <v>1945</v>
      </c>
      <c r="D705" s="65"/>
      <c r="E705" s="65"/>
      <c r="F705" s="65"/>
      <c r="G705" s="65">
        <v>1</v>
      </c>
      <c r="H705" s="67">
        <f>VLOOKUP(C705,'Secteur Ex DG'!B:B,1,FALSE)</f>
        <v>1945</v>
      </c>
    </row>
    <row r="706" spans="1:8" x14ac:dyDescent="0.25">
      <c r="A706" s="65" t="s">
        <v>2170</v>
      </c>
      <c r="B706" s="65" t="s">
        <v>2171</v>
      </c>
      <c r="C706" s="65">
        <v>1946</v>
      </c>
      <c r="D706" s="65"/>
      <c r="E706" s="65"/>
      <c r="F706" s="65"/>
      <c r="G706" s="65">
        <v>1</v>
      </c>
      <c r="H706" s="67">
        <f>VLOOKUP(C706,'Secteur Ex DG'!B:B,1,FALSE)</f>
        <v>1946</v>
      </c>
    </row>
    <row r="707" spans="1:8" x14ac:dyDescent="0.25">
      <c r="A707" s="65" t="s">
        <v>2173</v>
      </c>
      <c r="B707" s="65" t="s">
        <v>2174</v>
      </c>
      <c r="C707" s="65">
        <v>1947</v>
      </c>
      <c r="D707" s="65"/>
      <c r="E707" s="65"/>
      <c r="F707" s="65"/>
      <c r="G707" s="65">
        <v>1</v>
      </c>
      <c r="H707" s="67">
        <f>VLOOKUP(C707,'Secteur Ex DG'!B:B,1,FALSE)</f>
        <v>1947</v>
      </c>
    </row>
    <row r="708" spans="1:8" x14ac:dyDescent="0.25">
      <c r="A708" s="65" t="s">
        <v>2176</v>
      </c>
      <c r="B708" s="65" t="s">
        <v>2177</v>
      </c>
      <c r="C708" s="65">
        <v>1948</v>
      </c>
      <c r="D708" s="65"/>
      <c r="E708" s="65"/>
      <c r="F708" s="65"/>
      <c r="G708" s="65">
        <v>1</v>
      </c>
      <c r="H708" s="67">
        <f>VLOOKUP(C708,'Secteur Ex DG'!B:B,1,FALSE)</f>
        <v>1948</v>
      </c>
    </row>
    <row r="709" spans="1:8" x14ac:dyDescent="0.25">
      <c r="A709" s="65" t="s">
        <v>2179</v>
      </c>
      <c r="B709" s="65" t="s">
        <v>2180</v>
      </c>
      <c r="C709" s="65">
        <v>1949</v>
      </c>
      <c r="D709" s="65"/>
      <c r="E709" s="65"/>
      <c r="F709" s="65"/>
      <c r="G709" s="65">
        <v>1</v>
      </c>
      <c r="H709" s="67">
        <f>VLOOKUP(C709,'Secteur Ex DG'!B:B,1,FALSE)</f>
        <v>1949</v>
      </c>
    </row>
    <row r="710" spans="1:8" x14ac:dyDescent="0.25">
      <c r="A710" s="65" t="s">
        <v>2182</v>
      </c>
      <c r="B710" s="65" t="s">
        <v>2183</v>
      </c>
      <c r="C710" s="65">
        <v>1950</v>
      </c>
      <c r="D710" s="65"/>
      <c r="E710" s="65"/>
      <c r="F710" s="65"/>
      <c r="G710" s="65">
        <v>1</v>
      </c>
      <c r="H710" s="67">
        <f>VLOOKUP(C710,'Secteur Ex DG'!B:B,1,FALSE)</f>
        <v>1950</v>
      </c>
    </row>
    <row r="711" spans="1:8" x14ac:dyDescent="0.25">
      <c r="A711" s="65" t="s">
        <v>2185</v>
      </c>
      <c r="B711" s="65" t="s">
        <v>2186</v>
      </c>
      <c r="C711" s="65">
        <v>1951</v>
      </c>
      <c r="D711" s="65"/>
      <c r="E711" s="65"/>
      <c r="F711" s="65"/>
      <c r="G711" s="65">
        <v>1</v>
      </c>
      <c r="H711" s="67">
        <f>VLOOKUP(C711,'Secteur Ex DG'!B:B,1,FALSE)</f>
        <v>1951</v>
      </c>
    </row>
    <row r="712" spans="1:8" x14ac:dyDescent="0.25">
      <c r="A712" s="65" t="s">
        <v>2188</v>
      </c>
      <c r="B712" s="65" t="s">
        <v>2189</v>
      </c>
      <c r="C712" s="65">
        <v>1952</v>
      </c>
      <c r="D712" s="65"/>
      <c r="E712" s="65"/>
      <c r="F712" s="65"/>
      <c r="G712" s="65">
        <v>1</v>
      </c>
      <c r="H712" s="67">
        <f>VLOOKUP(C712,'Secteur Ex DG'!B:B,1,FALSE)</f>
        <v>1952</v>
      </c>
    </row>
    <row r="713" spans="1:8" x14ac:dyDescent="0.25">
      <c r="A713" s="65" t="s">
        <v>2191</v>
      </c>
      <c r="B713" s="65" t="s">
        <v>2192</v>
      </c>
      <c r="C713" s="65">
        <v>1953</v>
      </c>
      <c r="D713" s="65"/>
      <c r="E713" s="65"/>
      <c r="F713" s="65"/>
      <c r="G713" s="65">
        <v>1</v>
      </c>
      <c r="H713" s="67">
        <f>VLOOKUP(C713,'Secteur Ex DG'!B:B,1,FALSE)</f>
        <v>1953</v>
      </c>
    </row>
    <row r="714" spans="1:8" x14ac:dyDescent="0.25">
      <c r="A714" s="65" t="s">
        <v>2194</v>
      </c>
      <c r="B714" s="65" t="s">
        <v>2195</v>
      </c>
      <c r="C714" s="65">
        <v>1954</v>
      </c>
      <c r="D714" s="65"/>
      <c r="E714" s="65"/>
      <c r="F714" s="65"/>
      <c r="G714" s="65">
        <v>1</v>
      </c>
      <c r="H714" s="67">
        <f>VLOOKUP(C714,'Secteur Ex DG'!B:B,1,FALSE)</f>
        <v>1954</v>
      </c>
    </row>
    <row r="715" spans="1:8" x14ac:dyDescent="0.25">
      <c r="A715" s="65" t="s">
        <v>2197</v>
      </c>
      <c r="B715" s="65" t="s">
        <v>2198</v>
      </c>
      <c r="C715" s="65">
        <v>1955</v>
      </c>
      <c r="D715" s="65"/>
      <c r="E715" s="65"/>
      <c r="F715" s="65"/>
      <c r="G715" s="65">
        <v>1</v>
      </c>
      <c r="H715" s="67">
        <f>VLOOKUP(C715,'Secteur Ex DG'!B:B,1,FALSE)</f>
        <v>1955</v>
      </c>
    </row>
    <row r="716" spans="1:8" x14ac:dyDescent="0.25">
      <c r="A716" s="65" t="s">
        <v>2200</v>
      </c>
      <c r="B716" s="65" t="s">
        <v>2201</v>
      </c>
      <c r="C716" s="65">
        <v>1956</v>
      </c>
      <c r="D716" s="65"/>
      <c r="E716" s="65"/>
      <c r="F716" s="65"/>
      <c r="G716" s="65">
        <v>1</v>
      </c>
      <c r="H716" s="67">
        <f>VLOOKUP(C716,'Secteur Ex DG'!B:B,1,FALSE)</f>
        <v>1956</v>
      </c>
    </row>
    <row r="717" spans="1:8" x14ac:dyDescent="0.25">
      <c r="A717" s="65" t="s">
        <v>2203</v>
      </c>
      <c r="B717" s="65" t="s">
        <v>2204</v>
      </c>
      <c r="C717" s="65">
        <v>1957</v>
      </c>
      <c r="D717" s="65"/>
      <c r="E717" s="65"/>
      <c r="F717" s="65"/>
      <c r="G717" s="65">
        <v>1</v>
      </c>
      <c r="H717" s="67">
        <f>VLOOKUP(C717,'Secteur Ex DG'!B:B,1,FALSE)</f>
        <v>1957</v>
      </c>
    </row>
    <row r="718" spans="1:8" x14ac:dyDescent="0.25">
      <c r="A718" s="65" t="s">
        <v>2206</v>
      </c>
      <c r="B718" s="65" t="s">
        <v>2207</v>
      </c>
      <c r="C718" s="65">
        <v>1959</v>
      </c>
      <c r="D718" s="65"/>
      <c r="E718" s="65"/>
      <c r="F718" s="65"/>
      <c r="G718" s="65">
        <v>1</v>
      </c>
      <c r="H718" s="67">
        <f>VLOOKUP(C718,'Secteur Ex DG'!B:B,1,FALSE)</f>
        <v>1959</v>
      </c>
    </row>
    <row r="719" spans="1:8" x14ac:dyDescent="0.25">
      <c r="A719" s="65" t="s">
        <v>2209</v>
      </c>
      <c r="B719" s="65" t="s">
        <v>2210</v>
      </c>
      <c r="C719" s="65">
        <v>1960</v>
      </c>
      <c r="D719" s="65"/>
      <c r="E719" s="65"/>
      <c r="F719" s="65"/>
      <c r="G719" s="65">
        <v>1</v>
      </c>
      <c r="H719" s="67">
        <f>VLOOKUP(C719,'Secteur Ex DG'!B:B,1,FALSE)</f>
        <v>1960</v>
      </c>
    </row>
    <row r="720" spans="1:8" x14ac:dyDescent="0.25">
      <c r="A720" s="65" t="s">
        <v>2212</v>
      </c>
      <c r="B720" s="65" t="s">
        <v>2213</v>
      </c>
      <c r="C720" s="65">
        <v>1963</v>
      </c>
      <c r="D720" s="65"/>
      <c r="E720" s="65"/>
      <c r="F720" s="65"/>
      <c r="G720" s="65">
        <v>1</v>
      </c>
      <c r="H720" s="67">
        <f>VLOOKUP(C720,'Secteur Ex DG'!B:B,1,FALSE)</f>
        <v>1963</v>
      </c>
    </row>
    <row r="721" spans="1:8" x14ac:dyDescent="0.25">
      <c r="A721" s="65" t="s">
        <v>2215</v>
      </c>
      <c r="B721" s="65" t="s">
        <v>2216</v>
      </c>
      <c r="C721" s="65">
        <v>1969</v>
      </c>
      <c r="D721" s="65"/>
      <c r="E721" s="65"/>
      <c r="F721" s="65"/>
      <c r="G721" s="65">
        <v>1</v>
      </c>
      <c r="H721" s="67">
        <f>VLOOKUP(C721,'Secteur Ex DG'!B:B,1,FALSE)</f>
        <v>1969</v>
      </c>
    </row>
    <row r="722" spans="1:8" x14ac:dyDescent="0.25">
      <c r="A722" s="65" t="s">
        <v>2218</v>
      </c>
      <c r="B722" s="65" t="s">
        <v>2219</v>
      </c>
      <c r="C722" s="65">
        <v>1970</v>
      </c>
      <c r="D722" s="65"/>
      <c r="E722" s="65"/>
      <c r="F722" s="65"/>
      <c r="G722" s="65">
        <v>1</v>
      </c>
      <c r="H722" s="67">
        <f>VLOOKUP(C722,'Secteur Ex DG'!B:B,1,FALSE)</f>
        <v>1970</v>
      </c>
    </row>
    <row r="723" spans="1:8" x14ac:dyDescent="0.25">
      <c r="A723" s="65" t="s">
        <v>2221</v>
      </c>
      <c r="B723" s="65" t="s">
        <v>2222</v>
      </c>
      <c r="C723" s="65">
        <v>1971</v>
      </c>
      <c r="D723" s="65"/>
      <c r="E723" s="65"/>
      <c r="F723" s="65"/>
      <c r="G723" s="65">
        <v>1</v>
      </c>
      <c r="H723" s="67">
        <f>VLOOKUP(C723,'Secteur Ex DG'!B:B,1,FALSE)</f>
        <v>1971</v>
      </c>
    </row>
    <row r="724" spans="1:8" x14ac:dyDescent="0.25">
      <c r="A724" s="65" t="s">
        <v>2224</v>
      </c>
      <c r="B724" s="65" t="s">
        <v>2225</v>
      </c>
      <c r="C724" s="65">
        <v>1972</v>
      </c>
      <c r="D724" s="65"/>
      <c r="E724" s="65"/>
      <c r="F724" s="65"/>
      <c r="G724" s="65">
        <v>1</v>
      </c>
      <c r="H724" s="67">
        <f>VLOOKUP(C724,'Secteur Ex DG'!B:B,1,FALSE)</f>
        <v>1972</v>
      </c>
    </row>
    <row r="725" spans="1:8" x14ac:dyDescent="0.25">
      <c r="A725" s="65" t="s">
        <v>2227</v>
      </c>
      <c r="B725" s="65" t="s">
        <v>2228</v>
      </c>
      <c r="C725" s="65">
        <v>1973</v>
      </c>
      <c r="D725" s="65"/>
      <c r="E725" s="65"/>
      <c r="F725" s="65"/>
      <c r="G725" s="65">
        <v>1</v>
      </c>
      <c r="H725" s="67">
        <f>VLOOKUP(C725,'Secteur Ex DG'!B:B,1,FALSE)</f>
        <v>1973</v>
      </c>
    </row>
    <row r="726" spans="1:8" x14ac:dyDescent="0.25">
      <c r="A726" s="65" t="s">
        <v>2230</v>
      </c>
      <c r="B726" s="65" t="s">
        <v>2231</v>
      </c>
      <c r="C726" s="65">
        <v>1974</v>
      </c>
      <c r="D726" s="65"/>
      <c r="E726" s="65"/>
      <c r="F726" s="65"/>
      <c r="G726" s="65">
        <v>1</v>
      </c>
      <c r="H726" s="67">
        <f>VLOOKUP(C726,'Secteur Ex DG'!B:B,1,FALSE)</f>
        <v>1974</v>
      </c>
    </row>
    <row r="727" spans="1:8" x14ac:dyDescent="0.25">
      <c r="A727" s="65" t="s">
        <v>2233</v>
      </c>
      <c r="B727" s="65" t="s">
        <v>2234</v>
      </c>
      <c r="C727" s="65">
        <v>1975</v>
      </c>
      <c r="D727" s="65"/>
      <c r="E727" s="65"/>
      <c r="F727" s="65"/>
      <c r="G727" s="65">
        <v>1</v>
      </c>
      <c r="H727" s="67">
        <f>VLOOKUP(C727,'Secteur Ex DG'!B:B,1,FALSE)</f>
        <v>1975</v>
      </c>
    </row>
    <row r="728" spans="1:8" x14ac:dyDescent="0.25">
      <c r="A728" s="65" t="s">
        <v>2236</v>
      </c>
      <c r="B728" s="65" t="s">
        <v>2237</v>
      </c>
      <c r="C728" s="65">
        <v>1976</v>
      </c>
      <c r="D728" s="65"/>
      <c r="E728" s="65"/>
      <c r="F728" s="65"/>
      <c r="G728" s="65">
        <v>1</v>
      </c>
      <c r="H728" s="67">
        <f>VLOOKUP(C728,'Secteur Ex DG'!B:B,1,FALSE)</f>
        <v>1976</v>
      </c>
    </row>
    <row r="729" spans="1:8" x14ac:dyDescent="0.25">
      <c r="A729" s="65" t="s">
        <v>2239</v>
      </c>
      <c r="B729" s="65" t="s">
        <v>2240</v>
      </c>
      <c r="C729" s="65">
        <v>1977</v>
      </c>
      <c r="D729" s="65"/>
      <c r="E729" s="65"/>
      <c r="F729" s="65"/>
      <c r="G729" s="65">
        <v>1</v>
      </c>
      <c r="H729" s="67">
        <f>VLOOKUP(C729,'Secteur Ex DG'!B:B,1,FALSE)</f>
        <v>1977</v>
      </c>
    </row>
    <row r="730" spans="1:8" x14ac:dyDescent="0.25">
      <c r="A730" s="65" t="s">
        <v>2242</v>
      </c>
      <c r="B730" s="65" t="s">
        <v>2243</v>
      </c>
      <c r="C730" s="65">
        <v>1978</v>
      </c>
      <c r="D730" s="65"/>
      <c r="E730" s="65"/>
      <c r="F730" s="65"/>
      <c r="G730" s="65">
        <v>1</v>
      </c>
      <c r="H730" s="67">
        <f>VLOOKUP(C730,'Secteur Ex DG'!B:B,1,FALSE)</f>
        <v>1978</v>
      </c>
    </row>
    <row r="731" spans="1:8" x14ac:dyDescent="0.25">
      <c r="A731" s="65" t="s">
        <v>2245</v>
      </c>
      <c r="B731" s="65" t="s">
        <v>2246</v>
      </c>
      <c r="C731" s="65">
        <v>1979</v>
      </c>
      <c r="D731" s="65"/>
      <c r="E731" s="65"/>
      <c r="F731" s="65"/>
      <c r="G731" s="65">
        <v>1</v>
      </c>
      <c r="H731" s="67">
        <f>VLOOKUP(C731,'Secteur Ex DG'!B:B,1,FALSE)</f>
        <v>1979</v>
      </c>
    </row>
    <row r="732" spans="1:8" x14ac:dyDescent="0.25">
      <c r="A732" s="65" t="s">
        <v>2248</v>
      </c>
      <c r="B732" s="65" t="s">
        <v>2249</v>
      </c>
      <c r="C732" s="65">
        <v>1980</v>
      </c>
      <c r="D732" s="65"/>
      <c r="E732" s="65"/>
      <c r="F732" s="65"/>
      <c r="G732" s="65">
        <v>1</v>
      </c>
      <c r="H732" s="67">
        <f>VLOOKUP(C732,'Secteur Ex DG'!B:B,1,FALSE)</f>
        <v>1980</v>
      </c>
    </row>
    <row r="733" spans="1:8" x14ac:dyDescent="0.25">
      <c r="A733" s="65" t="s">
        <v>2251</v>
      </c>
      <c r="B733" s="65" t="s">
        <v>2252</v>
      </c>
      <c r="C733" s="65">
        <v>1981</v>
      </c>
      <c r="D733" s="65"/>
      <c r="E733" s="65"/>
      <c r="F733" s="65"/>
      <c r="G733" s="65">
        <v>1</v>
      </c>
      <c r="H733" s="67">
        <f>VLOOKUP(C733,'Secteur Ex DG'!B:B,1,FALSE)</f>
        <v>1981</v>
      </c>
    </row>
    <row r="734" spans="1:8" x14ac:dyDescent="0.25">
      <c r="A734" s="65" t="s">
        <v>2254</v>
      </c>
      <c r="B734" s="65" t="s">
        <v>2255</v>
      </c>
      <c r="C734" s="65">
        <v>1982</v>
      </c>
      <c r="D734" s="65"/>
      <c r="E734" s="65"/>
      <c r="F734" s="65"/>
      <c r="G734" s="65">
        <v>1</v>
      </c>
      <c r="H734" s="67">
        <f>VLOOKUP(C734,'Secteur Ex DG'!B:B,1,FALSE)</f>
        <v>1982</v>
      </c>
    </row>
    <row r="735" spans="1:8" x14ac:dyDescent="0.25">
      <c r="A735" s="65" t="s">
        <v>2257</v>
      </c>
      <c r="B735" s="65" t="s">
        <v>2258</v>
      </c>
      <c r="C735" s="65">
        <v>1983</v>
      </c>
      <c r="D735" s="65"/>
      <c r="E735" s="65"/>
      <c r="F735" s="65"/>
      <c r="G735" s="65">
        <v>1</v>
      </c>
      <c r="H735" s="67">
        <f>VLOOKUP(C735,'Secteur Ex DG'!B:B,1,FALSE)</f>
        <v>1983</v>
      </c>
    </row>
    <row r="736" spans="1:8" x14ac:dyDescent="0.25">
      <c r="A736" s="65" t="s">
        <v>2260</v>
      </c>
      <c r="B736" s="65" t="s">
        <v>2261</v>
      </c>
      <c r="C736" s="65">
        <v>1984</v>
      </c>
      <c r="D736" s="65"/>
      <c r="E736" s="65"/>
      <c r="F736" s="65"/>
      <c r="G736" s="65">
        <v>1</v>
      </c>
      <c r="H736" s="67">
        <f>VLOOKUP(C736,'Secteur Ex DG'!B:B,1,FALSE)</f>
        <v>1984</v>
      </c>
    </row>
    <row r="737" spans="1:9" x14ac:dyDescent="0.25">
      <c r="A737" s="65" t="s">
        <v>2263</v>
      </c>
      <c r="B737" s="65" t="s">
        <v>2264</v>
      </c>
      <c r="C737" s="65">
        <v>1985</v>
      </c>
      <c r="D737" s="65"/>
      <c r="E737" s="65"/>
      <c r="F737" s="65"/>
      <c r="G737" s="65">
        <v>1</v>
      </c>
      <c r="H737" s="67">
        <f>VLOOKUP(C737,'Secteur Ex DG'!B:B,1,FALSE)</f>
        <v>1985</v>
      </c>
    </row>
    <row r="738" spans="1:9" x14ac:dyDescent="0.25">
      <c r="A738" s="65" t="s">
        <v>2266</v>
      </c>
      <c r="B738" s="65" t="s">
        <v>2267</v>
      </c>
      <c r="C738" s="65">
        <v>1986</v>
      </c>
      <c r="D738" s="65"/>
      <c r="E738" s="65"/>
      <c r="F738" s="65"/>
      <c r="G738" s="65">
        <v>1</v>
      </c>
      <c r="H738" s="67">
        <f>VLOOKUP(C738,'Secteur Ex DG'!B:B,1,FALSE)</f>
        <v>1986</v>
      </c>
    </row>
    <row r="739" spans="1:9" x14ac:dyDescent="0.25">
      <c r="A739" s="65" t="s">
        <v>2269</v>
      </c>
      <c r="B739" s="65" t="s">
        <v>2270</v>
      </c>
      <c r="C739" s="65">
        <v>1987</v>
      </c>
      <c r="D739" s="65"/>
      <c r="E739" s="65"/>
      <c r="F739" s="65"/>
      <c r="G739" s="65">
        <v>1</v>
      </c>
      <c r="H739" s="67">
        <f>VLOOKUP(C739,'Secteur Ex DG'!B:B,1,FALSE)</f>
        <v>1987</v>
      </c>
    </row>
    <row r="740" spans="1:9" x14ac:dyDescent="0.25">
      <c r="A740" s="65" t="s">
        <v>2272</v>
      </c>
      <c r="B740" s="65" t="s">
        <v>2273</v>
      </c>
      <c r="C740" s="65">
        <v>1988</v>
      </c>
      <c r="D740" s="65"/>
      <c r="E740" s="65"/>
      <c r="F740" s="65"/>
      <c r="G740" s="65">
        <v>1</v>
      </c>
      <c r="H740" s="67">
        <f>VLOOKUP(C740,'Secteur Ex DG'!B:B,1,FALSE)</f>
        <v>1988</v>
      </c>
    </row>
    <row r="741" spans="1:9" x14ac:dyDescent="0.25">
      <c r="A741" s="65" t="s">
        <v>2275</v>
      </c>
      <c r="B741" s="65" t="s">
        <v>2276</v>
      </c>
      <c r="C741" s="65">
        <v>1989</v>
      </c>
      <c r="D741" s="65"/>
      <c r="E741" s="65"/>
      <c r="F741" s="65"/>
      <c r="G741" s="65">
        <v>1</v>
      </c>
      <c r="H741" s="67">
        <f>VLOOKUP(C741,'Secteur Ex DG'!B:B,1,FALSE)</f>
        <v>1989</v>
      </c>
    </row>
    <row r="742" spans="1:9" x14ac:dyDescent="0.25">
      <c r="A742" s="65" t="s">
        <v>2278</v>
      </c>
      <c r="B742" s="65" t="s">
        <v>2279</v>
      </c>
      <c r="C742" s="65">
        <v>1990</v>
      </c>
      <c r="D742" s="65"/>
      <c r="E742" s="65"/>
      <c r="F742" s="65"/>
      <c r="G742" s="65">
        <v>1</v>
      </c>
      <c r="H742" s="67">
        <f>VLOOKUP(C742,'Secteur Ex DG'!B:B,1,FALSE)</f>
        <v>1990</v>
      </c>
    </row>
    <row r="743" spans="1:9" x14ac:dyDescent="0.25">
      <c r="A743" s="65" t="s">
        <v>2281</v>
      </c>
      <c r="B743" s="65" t="s">
        <v>2282</v>
      </c>
      <c r="C743" s="65">
        <v>1991</v>
      </c>
      <c r="D743" s="65">
        <v>2014</v>
      </c>
      <c r="E743" s="65"/>
      <c r="F743" s="65"/>
      <c r="G743" s="65">
        <v>2</v>
      </c>
      <c r="H743" s="67">
        <f>VLOOKUP(C743,'Secteur Ex DG'!B:B,1,FALSE)</f>
        <v>1991</v>
      </c>
      <c r="I743" s="67">
        <f>VLOOKUP(D743,'Secteur Ex DG'!B:B,1,FALSE)</f>
        <v>2014</v>
      </c>
    </row>
    <row r="744" spans="1:9" x14ac:dyDescent="0.25">
      <c r="A744" s="65" t="s">
        <v>2284</v>
      </c>
      <c r="B744" s="65" t="s">
        <v>2285</v>
      </c>
      <c r="C744" s="65">
        <v>1992</v>
      </c>
      <c r="D744" s="65"/>
      <c r="E744" s="65"/>
      <c r="F744" s="65"/>
      <c r="G744" s="65">
        <v>1</v>
      </c>
      <c r="H744" s="67">
        <f>VLOOKUP(C744,'Secteur Ex DG'!B:B,1,FALSE)</f>
        <v>1992</v>
      </c>
    </row>
    <row r="745" spans="1:9" x14ac:dyDescent="0.25">
      <c r="A745" s="65" t="s">
        <v>2287</v>
      </c>
      <c r="B745" s="65" t="s">
        <v>2288</v>
      </c>
      <c r="C745" s="65">
        <v>1995</v>
      </c>
      <c r="D745" s="65">
        <v>2013</v>
      </c>
      <c r="E745" s="65"/>
      <c r="F745" s="65"/>
      <c r="G745" s="65">
        <v>2</v>
      </c>
      <c r="H745" s="67">
        <f>VLOOKUP(C745,'Secteur Ex DG'!B:B,1,FALSE)</f>
        <v>1995</v>
      </c>
      <c r="I745" s="67">
        <f>VLOOKUP(D745,'Secteur Ex DG'!B:B,1,FALSE)</f>
        <v>2013</v>
      </c>
    </row>
    <row r="746" spans="1:9" x14ac:dyDescent="0.25">
      <c r="A746" s="65" t="s">
        <v>2290</v>
      </c>
      <c r="B746" s="65" t="s">
        <v>2291</v>
      </c>
      <c r="C746" s="65">
        <v>1996</v>
      </c>
      <c r="D746" s="65"/>
      <c r="E746" s="65"/>
      <c r="F746" s="65"/>
      <c r="G746" s="65">
        <v>1</v>
      </c>
      <c r="H746" s="67">
        <f>VLOOKUP(C746,'Secteur Ex DG'!B:B,1,FALSE)</f>
        <v>1996</v>
      </c>
    </row>
    <row r="747" spans="1:9" x14ac:dyDescent="0.25">
      <c r="A747" s="65" t="s">
        <v>2293</v>
      </c>
      <c r="B747" s="65" t="s">
        <v>2294</v>
      </c>
      <c r="C747" s="65">
        <v>1997</v>
      </c>
      <c r="D747" s="65"/>
      <c r="E747" s="65"/>
      <c r="F747" s="65"/>
      <c r="G747" s="65">
        <v>1</v>
      </c>
      <c r="H747" s="67">
        <f>VLOOKUP(C747,'Secteur Ex DG'!B:B,1,FALSE)</f>
        <v>1997</v>
      </c>
    </row>
    <row r="748" spans="1:9" x14ac:dyDescent="0.25">
      <c r="A748" s="65" t="s">
        <v>2296</v>
      </c>
      <c r="B748" s="65" t="s">
        <v>2297</v>
      </c>
      <c r="C748" s="65">
        <v>1998</v>
      </c>
      <c r="D748" s="65"/>
      <c r="E748" s="65"/>
      <c r="F748" s="65"/>
      <c r="G748" s="65">
        <v>1</v>
      </c>
      <c r="H748" s="67">
        <f>VLOOKUP(C748,'Secteur Ex DG'!B:B,1,FALSE)</f>
        <v>1998</v>
      </c>
    </row>
    <row r="749" spans="1:9" x14ac:dyDescent="0.25">
      <c r="A749" s="65" t="s">
        <v>2299</v>
      </c>
      <c r="B749" s="65" t="s">
        <v>2300</v>
      </c>
      <c r="C749" s="65">
        <v>1999</v>
      </c>
      <c r="D749" s="65"/>
      <c r="E749" s="65"/>
      <c r="F749" s="65"/>
      <c r="G749" s="65">
        <v>1</v>
      </c>
      <c r="H749" s="67">
        <f>VLOOKUP(C749,'Secteur Ex DG'!B:B,1,FALSE)</f>
        <v>1999</v>
      </c>
    </row>
    <row r="750" spans="1:9" x14ac:dyDescent="0.25">
      <c r="A750" s="65" t="s">
        <v>2302</v>
      </c>
      <c r="B750" s="65" t="s">
        <v>2303</v>
      </c>
      <c r="C750" s="65">
        <v>2000</v>
      </c>
      <c r="D750" s="65"/>
      <c r="E750" s="65"/>
      <c r="F750" s="65"/>
      <c r="G750" s="65">
        <v>1</v>
      </c>
      <c r="H750" s="67">
        <f>VLOOKUP(C750,'Secteur Ex DG'!B:B,1,FALSE)</f>
        <v>2000</v>
      </c>
    </row>
    <row r="751" spans="1:9" x14ac:dyDescent="0.25">
      <c r="A751" s="65" t="s">
        <v>2305</v>
      </c>
      <c r="B751" s="65" t="s">
        <v>2306</v>
      </c>
      <c r="C751" s="65">
        <v>2001</v>
      </c>
      <c r="D751" s="65"/>
      <c r="E751" s="65"/>
      <c r="F751" s="65"/>
      <c r="G751" s="65">
        <v>1</v>
      </c>
      <c r="H751" s="67">
        <f>VLOOKUP(C751,'Secteur Ex DG'!B:B,1,FALSE)</f>
        <v>2001</v>
      </c>
    </row>
    <row r="752" spans="1:9" x14ac:dyDescent="0.25">
      <c r="A752" s="65" t="s">
        <v>2308</v>
      </c>
      <c r="B752" s="65" t="s">
        <v>2309</v>
      </c>
      <c r="C752" s="65">
        <v>2002</v>
      </c>
      <c r="D752" s="65"/>
      <c r="E752" s="65"/>
      <c r="F752" s="65"/>
      <c r="G752" s="65">
        <v>1</v>
      </c>
      <c r="H752" s="67">
        <f>VLOOKUP(C752,'Secteur Ex DG'!B:B,1,FALSE)</f>
        <v>2002</v>
      </c>
    </row>
    <row r="753" spans="1:8" x14ac:dyDescent="0.25">
      <c r="A753" s="65" t="s">
        <v>2311</v>
      </c>
      <c r="B753" s="65" t="s">
        <v>2312</v>
      </c>
      <c r="C753" s="65">
        <v>2003</v>
      </c>
      <c r="D753" s="65"/>
      <c r="E753" s="65"/>
      <c r="F753" s="65"/>
      <c r="G753" s="65">
        <v>1</v>
      </c>
      <c r="H753" s="67">
        <f>VLOOKUP(C753,'Secteur Ex DG'!B:B,1,FALSE)</f>
        <v>2003</v>
      </c>
    </row>
    <row r="754" spans="1:8" x14ac:dyDescent="0.25">
      <c r="A754" s="65" t="s">
        <v>2314</v>
      </c>
      <c r="B754" s="65" t="s">
        <v>2315</v>
      </c>
      <c r="C754" s="65">
        <v>2004</v>
      </c>
      <c r="D754" s="65"/>
      <c r="E754" s="65"/>
      <c r="F754" s="65"/>
      <c r="G754" s="65">
        <v>1</v>
      </c>
      <c r="H754" s="67">
        <f>VLOOKUP(C754,'Secteur Ex DG'!B:B,1,FALSE)</f>
        <v>2004</v>
      </c>
    </row>
    <row r="755" spans="1:8" x14ac:dyDescent="0.25">
      <c r="A755" s="65" t="s">
        <v>2317</v>
      </c>
      <c r="B755" s="65" t="s">
        <v>2318</v>
      </c>
      <c r="C755" s="65">
        <v>2005</v>
      </c>
      <c r="D755" s="65"/>
      <c r="E755" s="65"/>
      <c r="F755" s="65"/>
      <c r="G755" s="65">
        <v>1</v>
      </c>
      <c r="H755" s="67">
        <f>VLOOKUP(C755,'Secteur Ex DG'!B:B,1,FALSE)</f>
        <v>2005</v>
      </c>
    </row>
    <row r="756" spans="1:8" x14ac:dyDescent="0.25">
      <c r="A756" s="65" t="s">
        <v>2320</v>
      </c>
      <c r="B756" s="65" t="s">
        <v>2321</v>
      </c>
      <c r="C756" s="65">
        <v>2006</v>
      </c>
      <c r="D756" s="65"/>
      <c r="E756" s="65"/>
      <c r="F756" s="65"/>
      <c r="G756" s="65">
        <v>1</v>
      </c>
      <c r="H756" s="67">
        <f>VLOOKUP(C756,'Secteur Ex DG'!B:B,1,FALSE)</f>
        <v>2006</v>
      </c>
    </row>
    <row r="757" spans="1:8" x14ac:dyDescent="0.25">
      <c r="A757" s="65" t="s">
        <v>2323</v>
      </c>
      <c r="B757" s="65" t="s">
        <v>2324</v>
      </c>
      <c r="C757" s="65">
        <v>2007</v>
      </c>
      <c r="D757" s="65"/>
      <c r="E757" s="65"/>
      <c r="F757" s="65"/>
      <c r="G757" s="65">
        <v>1</v>
      </c>
      <c r="H757" s="67">
        <f>VLOOKUP(C757,'Secteur Ex DG'!B:B,1,FALSE)</f>
        <v>2007</v>
      </c>
    </row>
    <row r="758" spans="1:8" x14ac:dyDescent="0.25">
      <c r="A758" s="65" t="s">
        <v>2326</v>
      </c>
      <c r="B758" s="65" t="s">
        <v>2327</v>
      </c>
      <c r="C758" s="65">
        <v>2008</v>
      </c>
      <c r="D758" s="65"/>
      <c r="E758" s="65"/>
      <c r="F758" s="65"/>
      <c r="G758" s="65">
        <v>1</v>
      </c>
      <c r="H758" s="67">
        <f>VLOOKUP(C758,'Secteur Ex DG'!B:B,1,FALSE)</f>
        <v>2008</v>
      </c>
    </row>
    <row r="759" spans="1:8" x14ac:dyDescent="0.25">
      <c r="A759" s="65" t="s">
        <v>2329</v>
      </c>
      <c r="B759" s="65" t="s">
        <v>2330</v>
      </c>
      <c r="C759" s="65">
        <v>2009</v>
      </c>
      <c r="D759" s="65"/>
      <c r="E759" s="65"/>
      <c r="F759" s="65"/>
      <c r="G759" s="65">
        <v>1</v>
      </c>
      <c r="H759" s="67">
        <f>VLOOKUP(C759,'Secteur Ex DG'!B:B,1,FALSE)</f>
        <v>2009</v>
      </c>
    </row>
    <row r="760" spans="1:8" x14ac:dyDescent="0.25">
      <c r="A760" s="65" t="s">
        <v>2332</v>
      </c>
      <c r="B760" s="65" t="s">
        <v>2333</v>
      </c>
      <c r="C760" s="65">
        <v>2010</v>
      </c>
      <c r="D760" s="65"/>
      <c r="E760" s="65"/>
      <c r="F760" s="65"/>
      <c r="G760" s="65">
        <v>1</v>
      </c>
      <c r="H760" s="67">
        <f>VLOOKUP(C760,'Secteur Ex DG'!B:B,1,FALSE)</f>
        <v>2010</v>
      </c>
    </row>
    <row r="761" spans="1:8" x14ac:dyDescent="0.25">
      <c r="A761" s="65" t="s">
        <v>2335</v>
      </c>
      <c r="B761" s="65" t="s">
        <v>2336</v>
      </c>
      <c r="C761" s="65">
        <v>2012</v>
      </c>
      <c r="D761" s="65"/>
      <c r="E761" s="65"/>
      <c r="F761" s="65"/>
      <c r="G761" s="65">
        <v>1</v>
      </c>
      <c r="H761" s="67">
        <f>VLOOKUP(C761,'Secteur Ex DG'!B:B,1,FALSE)</f>
        <v>2012</v>
      </c>
    </row>
    <row r="762" spans="1:8" x14ac:dyDescent="0.25">
      <c r="A762" s="65" t="s">
        <v>2340</v>
      </c>
      <c r="B762" s="65" t="s">
        <v>2341</v>
      </c>
      <c r="C762" s="65">
        <v>2015</v>
      </c>
      <c r="D762" s="65"/>
      <c r="E762" s="65"/>
      <c r="F762" s="65"/>
      <c r="G762" s="65">
        <v>1</v>
      </c>
      <c r="H762" s="67">
        <f>VLOOKUP(C762,'Secteur Ex DG'!B:B,1,FALSE)</f>
        <v>2015</v>
      </c>
    </row>
    <row r="763" spans="1:8" x14ac:dyDescent="0.25">
      <c r="A763" s="65" t="s">
        <v>2343</v>
      </c>
      <c r="B763" s="65" t="s">
        <v>2344</v>
      </c>
      <c r="C763" s="65">
        <v>2016</v>
      </c>
      <c r="D763" s="65"/>
      <c r="E763" s="65"/>
      <c r="F763" s="65"/>
      <c r="G763" s="65">
        <v>1</v>
      </c>
      <c r="H763" s="67">
        <f>VLOOKUP(C763,'Secteur Ex DG'!B:B,1,FALSE)</f>
        <v>2016</v>
      </c>
    </row>
    <row r="764" spans="1:8" x14ac:dyDescent="0.25">
      <c r="A764" s="65" t="s">
        <v>2346</v>
      </c>
      <c r="B764" s="65" t="s">
        <v>2347</v>
      </c>
      <c r="C764" s="65">
        <v>2017</v>
      </c>
      <c r="D764" s="65"/>
      <c r="E764" s="65"/>
      <c r="F764" s="65"/>
      <c r="G764" s="65">
        <v>1</v>
      </c>
      <c r="H764" s="67">
        <f>VLOOKUP(C764,'Secteur Ex DG'!B:B,1,FALSE)</f>
        <v>2017</v>
      </c>
    </row>
    <row r="765" spans="1:8" x14ac:dyDescent="0.25">
      <c r="A765" s="65" t="s">
        <v>2349</v>
      </c>
      <c r="B765" s="65" t="s">
        <v>2350</v>
      </c>
      <c r="C765" s="65">
        <v>2018</v>
      </c>
      <c r="D765" s="65"/>
      <c r="E765" s="65"/>
      <c r="F765" s="65"/>
      <c r="G765" s="65">
        <v>1</v>
      </c>
      <c r="H765" s="67">
        <f>VLOOKUP(C765,'Secteur Ex DG'!B:B,1,FALSE)</f>
        <v>2018</v>
      </c>
    </row>
    <row r="766" spans="1:8" x14ac:dyDescent="0.25">
      <c r="A766" s="65" t="s">
        <v>2352</v>
      </c>
      <c r="B766" s="65" t="s">
        <v>2353</v>
      </c>
      <c r="C766" s="65">
        <v>2019</v>
      </c>
      <c r="D766" s="65"/>
      <c r="E766" s="65"/>
      <c r="F766" s="65"/>
      <c r="G766" s="65">
        <v>1</v>
      </c>
      <c r="H766" s="67">
        <f>VLOOKUP(C766,'Secteur Ex DG'!B:B,1,FALSE)</f>
        <v>2019</v>
      </c>
    </row>
    <row r="767" spans="1:8" x14ac:dyDescent="0.25">
      <c r="A767" s="65" t="s">
        <v>2355</v>
      </c>
      <c r="B767" s="65" t="s">
        <v>2356</v>
      </c>
      <c r="C767" s="65">
        <v>2020</v>
      </c>
      <c r="D767" s="65"/>
      <c r="E767" s="65"/>
      <c r="F767" s="65"/>
      <c r="G767" s="65">
        <v>1</v>
      </c>
      <c r="H767" s="67">
        <f>VLOOKUP(C767,'Secteur Ex DG'!B:B,1,FALSE)</f>
        <v>2020</v>
      </c>
    </row>
    <row r="768" spans="1:8" x14ac:dyDescent="0.25">
      <c r="A768" s="65" t="s">
        <v>2358</v>
      </c>
      <c r="B768" s="65" t="s">
        <v>2359</v>
      </c>
      <c r="C768" s="65">
        <v>2021</v>
      </c>
      <c r="D768" s="65"/>
      <c r="E768" s="65"/>
      <c r="F768" s="65"/>
      <c r="G768" s="65">
        <v>1</v>
      </c>
      <c r="H768" s="67">
        <f>VLOOKUP(C768,'Secteur Ex DG'!B:B,1,FALSE)</f>
        <v>2021</v>
      </c>
    </row>
    <row r="769" spans="1:8" x14ac:dyDescent="0.25">
      <c r="A769" s="65" t="s">
        <v>2361</v>
      </c>
      <c r="B769" s="65" t="s">
        <v>2362</v>
      </c>
      <c r="C769" s="65">
        <v>2022</v>
      </c>
      <c r="D769" s="65"/>
      <c r="E769" s="65"/>
      <c r="F769" s="65"/>
      <c r="G769" s="65">
        <v>1</v>
      </c>
      <c r="H769" s="67">
        <f>VLOOKUP(C769,'Secteur Ex DG'!B:B,1,FALSE)</f>
        <v>2022</v>
      </c>
    </row>
    <row r="770" spans="1:8" x14ac:dyDescent="0.25">
      <c r="A770" s="65" t="s">
        <v>2364</v>
      </c>
      <c r="B770" s="65" t="s">
        <v>2365</v>
      </c>
      <c r="C770" s="65">
        <v>2023</v>
      </c>
      <c r="D770" s="65"/>
      <c r="E770" s="65"/>
      <c r="F770" s="65"/>
      <c r="G770" s="65">
        <v>1</v>
      </c>
      <c r="H770" s="67">
        <f>VLOOKUP(C770,'Secteur Ex DG'!B:B,1,FALSE)</f>
        <v>2023</v>
      </c>
    </row>
    <row r="771" spans="1:8" x14ac:dyDescent="0.25">
      <c r="A771" s="65" t="s">
        <v>2367</v>
      </c>
      <c r="B771" s="65" t="s">
        <v>2368</v>
      </c>
      <c r="C771" s="65">
        <v>2024</v>
      </c>
      <c r="D771" s="65"/>
      <c r="E771" s="65"/>
      <c r="F771" s="65"/>
      <c r="G771" s="65">
        <v>1</v>
      </c>
      <c r="H771" s="67">
        <f>VLOOKUP(C771,'Secteur Ex DG'!B:B,1,FALSE)</f>
        <v>2024</v>
      </c>
    </row>
    <row r="772" spans="1:8" x14ac:dyDescent="0.25">
      <c r="A772" s="65" t="s">
        <v>2370</v>
      </c>
      <c r="B772" s="65" t="s">
        <v>2371</v>
      </c>
      <c r="C772" s="65">
        <v>2119</v>
      </c>
      <c r="D772" s="65"/>
      <c r="E772" s="65"/>
      <c r="F772" s="65"/>
      <c r="G772" s="65">
        <v>1</v>
      </c>
      <c r="H772" s="67">
        <f>VLOOKUP(C772,'Secteur Ex DG'!B:B,1,FALSE)</f>
        <v>2119</v>
      </c>
    </row>
    <row r="773" spans="1:8" x14ac:dyDescent="0.25">
      <c r="A773" s="65" t="s">
        <v>2373</v>
      </c>
      <c r="B773" s="65" t="s">
        <v>2374</v>
      </c>
      <c r="C773" s="65">
        <v>2120</v>
      </c>
      <c r="D773" s="65"/>
      <c r="E773" s="65"/>
      <c r="F773" s="65"/>
      <c r="G773" s="65">
        <v>1</v>
      </c>
      <c r="H773" s="67">
        <f>VLOOKUP(C773,'Secteur Ex DG'!B:B,1,FALSE)</f>
        <v>2120</v>
      </c>
    </row>
    <row r="774" spans="1:8" x14ac:dyDescent="0.25">
      <c r="A774" s="65" t="s">
        <v>2376</v>
      </c>
      <c r="B774" s="65" t="s">
        <v>2377</v>
      </c>
      <c r="C774" s="65">
        <v>2121</v>
      </c>
      <c r="D774" s="65"/>
      <c r="E774" s="65"/>
      <c r="F774" s="65"/>
      <c r="G774" s="65">
        <v>1</v>
      </c>
      <c r="H774" s="67">
        <f>VLOOKUP(C774,'Secteur Ex DG'!B:B,1,FALSE)</f>
        <v>2121</v>
      </c>
    </row>
    <row r="775" spans="1:8" x14ac:dyDescent="0.25">
      <c r="A775" s="65" t="s">
        <v>2379</v>
      </c>
      <c r="B775" s="65" t="s">
        <v>2380</v>
      </c>
      <c r="C775" s="65">
        <v>2122</v>
      </c>
      <c r="D775" s="65"/>
      <c r="E775" s="65"/>
      <c r="F775" s="65"/>
      <c r="G775" s="65">
        <v>1</v>
      </c>
      <c r="H775" s="67">
        <f>VLOOKUP(C775,'Secteur Ex DG'!B:B,1,FALSE)</f>
        <v>2122</v>
      </c>
    </row>
    <row r="776" spans="1:8" x14ac:dyDescent="0.25">
      <c r="A776" s="65" t="s">
        <v>2382</v>
      </c>
      <c r="B776" s="65" t="s">
        <v>2383</v>
      </c>
      <c r="C776" s="65">
        <v>2123</v>
      </c>
      <c r="D776" s="65"/>
      <c r="E776" s="65"/>
      <c r="F776" s="65"/>
      <c r="G776" s="65">
        <v>1</v>
      </c>
      <c r="H776" s="67">
        <f>VLOOKUP(C776,'Secteur Ex DG'!B:B,1,FALSE)</f>
        <v>2123</v>
      </c>
    </row>
    <row r="777" spans="1:8" x14ac:dyDescent="0.25">
      <c r="A777" s="65" t="s">
        <v>2385</v>
      </c>
      <c r="B777" s="65" t="s">
        <v>2386</v>
      </c>
      <c r="C777" s="65">
        <v>2124</v>
      </c>
      <c r="D777" s="65"/>
      <c r="E777" s="65"/>
      <c r="F777" s="65"/>
      <c r="G777" s="65">
        <v>1</v>
      </c>
      <c r="H777" s="67">
        <f>VLOOKUP(C777,'Secteur Ex DG'!B:B,1,FALSE)</f>
        <v>2124</v>
      </c>
    </row>
    <row r="778" spans="1:8" x14ac:dyDescent="0.25">
      <c r="A778" s="65" t="s">
        <v>2388</v>
      </c>
      <c r="B778" s="65" t="s">
        <v>2389</v>
      </c>
      <c r="C778" s="65">
        <v>2125</v>
      </c>
      <c r="D778" s="65"/>
      <c r="E778" s="65"/>
      <c r="F778" s="65"/>
      <c r="G778" s="65">
        <v>1</v>
      </c>
      <c r="H778" s="67">
        <f>VLOOKUP(C778,'Secteur Ex DG'!B:B,1,FALSE)</f>
        <v>2125</v>
      </c>
    </row>
    <row r="779" spans="1:8" x14ac:dyDescent="0.25">
      <c r="A779" s="65" t="s">
        <v>2391</v>
      </c>
      <c r="B779" s="65" t="s">
        <v>2392</v>
      </c>
      <c r="C779" s="65">
        <v>2126</v>
      </c>
      <c r="D779" s="65"/>
      <c r="E779" s="65"/>
      <c r="F779" s="65"/>
      <c r="G779" s="65">
        <v>1</v>
      </c>
      <c r="H779" s="67">
        <f>VLOOKUP(C779,'Secteur Ex DG'!B:B,1,FALSE)</f>
        <v>2126</v>
      </c>
    </row>
    <row r="780" spans="1:8" x14ac:dyDescent="0.25">
      <c r="A780" s="65" t="s">
        <v>2394</v>
      </c>
      <c r="B780" s="65" t="s">
        <v>2395</v>
      </c>
      <c r="C780" s="65">
        <v>2127</v>
      </c>
      <c r="D780" s="65"/>
      <c r="E780" s="65"/>
      <c r="F780" s="65"/>
      <c r="G780" s="65">
        <v>1</v>
      </c>
      <c r="H780" s="67">
        <f>VLOOKUP(C780,'Secteur Ex DG'!B:B,1,FALSE)</f>
        <v>2127</v>
      </c>
    </row>
    <row r="781" spans="1:8" x14ac:dyDescent="0.25">
      <c r="A781" s="65" t="s">
        <v>2397</v>
      </c>
      <c r="B781" s="65" t="s">
        <v>2398</v>
      </c>
      <c r="C781" s="65">
        <v>2128</v>
      </c>
      <c r="D781" s="65"/>
      <c r="E781" s="65"/>
      <c r="F781" s="65"/>
      <c r="G781" s="65">
        <v>1</v>
      </c>
      <c r="H781" s="67">
        <f>VLOOKUP(C781,'Secteur Ex DG'!B:B,1,FALSE)</f>
        <v>2128</v>
      </c>
    </row>
    <row r="782" spans="1:8" x14ac:dyDescent="0.25">
      <c r="A782" s="65" t="s">
        <v>2400</v>
      </c>
      <c r="B782" s="65" t="s">
        <v>2401</v>
      </c>
      <c r="C782" s="65">
        <v>2129</v>
      </c>
      <c r="D782" s="65"/>
      <c r="E782" s="65"/>
      <c r="F782" s="65"/>
      <c r="G782" s="65">
        <v>1</v>
      </c>
      <c r="H782" s="67">
        <f>VLOOKUP(C782,'Secteur Ex DG'!B:B,1,FALSE)</f>
        <v>2129</v>
      </c>
    </row>
    <row r="783" spans="1:8" x14ac:dyDescent="0.25">
      <c r="A783" s="65" t="s">
        <v>2403</v>
      </c>
      <c r="B783" s="65" t="s">
        <v>2404</v>
      </c>
      <c r="C783" s="65">
        <v>2130</v>
      </c>
      <c r="D783" s="65"/>
      <c r="E783" s="65"/>
      <c r="F783" s="65"/>
      <c r="G783" s="65">
        <v>1</v>
      </c>
      <c r="H783" s="67">
        <f>VLOOKUP(C783,'Secteur Ex DG'!B:B,1,FALSE)</f>
        <v>2130</v>
      </c>
    </row>
    <row r="784" spans="1:8" x14ac:dyDescent="0.25">
      <c r="A784" s="65" t="s">
        <v>2406</v>
      </c>
      <c r="B784" s="65" t="s">
        <v>2407</v>
      </c>
      <c r="C784" s="65">
        <v>2131</v>
      </c>
      <c r="D784" s="65"/>
      <c r="E784" s="65"/>
      <c r="F784" s="65"/>
      <c r="G784" s="65">
        <v>1</v>
      </c>
      <c r="H784" s="67">
        <f>VLOOKUP(C784,'Secteur Ex DG'!B:B,1,FALSE)</f>
        <v>2131</v>
      </c>
    </row>
    <row r="785" spans="1:8" x14ac:dyDescent="0.25">
      <c r="A785" s="65" t="s">
        <v>2409</v>
      </c>
      <c r="B785" s="65" t="s">
        <v>2410</v>
      </c>
      <c r="C785" s="65">
        <v>2132</v>
      </c>
      <c r="D785" s="65"/>
      <c r="E785" s="65"/>
      <c r="F785" s="65"/>
      <c r="G785" s="65">
        <v>1</v>
      </c>
      <c r="H785" s="67">
        <f>VLOOKUP(C785,'Secteur Ex DG'!B:B,1,FALSE)</f>
        <v>2132</v>
      </c>
    </row>
    <row r="786" spans="1:8" x14ac:dyDescent="0.25">
      <c r="A786" s="65" t="s">
        <v>2412</v>
      </c>
      <c r="B786" s="65" t="s">
        <v>2413</v>
      </c>
      <c r="C786" s="65">
        <v>2133</v>
      </c>
      <c r="D786" s="65"/>
      <c r="E786" s="65"/>
      <c r="F786" s="65"/>
      <c r="G786" s="65">
        <v>1</v>
      </c>
      <c r="H786" s="67">
        <f>VLOOKUP(C786,'Secteur Ex DG'!B:B,1,FALSE)</f>
        <v>2133</v>
      </c>
    </row>
    <row r="787" spans="1:8" x14ac:dyDescent="0.25">
      <c r="A787" s="65" t="s">
        <v>2415</v>
      </c>
      <c r="B787" s="65" t="s">
        <v>2416</v>
      </c>
      <c r="C787" s="65">
        <v>2134</v>
      </c>
      <c r="D787" s="65"/>
      <c r="E787" s="65"/>
      <c r="F787" s="65"/>
      <c r="G787" s="65">
        <v>1</v>
      </c>
      <c r="H787" s="67">
        <f>VLOOKUP(C787,'Secteur Ex DG'!B:B,1,FALSE)</f>
        <v>2134</v>
      </c>
    </row>
    <row r="788" spans="1:8" x14ac:dyDescent="0.25">
      <c r="A788" s="65" t="s">
        <v>2418</v>
      </c>
      <c r="B788" s="65" t="s">
        <v>2419</v>
      </c>
      <c r="C788" s="65">
        <v>2135</v>
      </c>
      <c r="D788" s="65"/>
      <c r="E788" s="65"/>
      <c r="F788" s="65"/>
      <c r="G788" s="65">
        <v>1</v>
      </c>
      <c r="H788" s="67">
        <f>VLOOKUP(C788,'Secteur Ex DG'!B:B,1,FALSE)</f>
        <v>2135</v>
      </c>
    </row>
    <row r="789" spans="1:8" x14ac:dyDescent="0.25">
      <c r="A789" s="65" t="s">
        <v>2421</v>
      </c>
      <c r="B789" s="65" t="s">
        <v>2422</v>
      </c>
      <c r="C789" s="65">
        <v>2136</v>
      </c>
      <c r="D789" s="65"/>
      <c r="E789" s="65"/>
      <c r="F789" s="65"/>
      <c r="G789" s="65">
        <v>1</v>
      </c>
      <c r="H789" s="67">
        <f>VLOOKUP(C789,'Secteur Ex DG'!B:B,1,FALSE)</f>
        <v>2136</v>
      </c>
    </row>
    <row r="790" spans="1:8" x14ac:dyDescent="0.25">
      <c r="A790" s="65" t="s">
        <v>2424</v>
      </c>
      <c r="B790" s="65" t="s">
        <v>2425</v>
      </c>
      <c r="C790" s="65">
        <v>2137</v>
      </c>
      <c r="D790" s="65"/>
      <c r="E790" s="65"/>
      <c r="F790" s="65"/>
      <c r="G790" s="65">
        <v>1</v>
      </c>
      <c r="H790" s="67">
        <f>VLOOKUP(C790,'Secteur Ex DG'!B:B,1,FALSE)</f>
        <v>2137</v>
      </c>
    </row>
    <row r="791" spans="1:8" x14ac:dyDescent="0.25">
      <c r="A791" s="65" t="s">
        <v>2589</v>
      </c>
      <c r="B791" s="65" t="s">
        <v>2590</v>
      </c>
      <c r="C791" s="65">
        <v>2199</v>
      </c>
      <c r="D791" s="65"/>
      <c r="E791" s="65"/>
      <c r="F791" s="65"/>
      <c r="G791" s="65">
        <v>1</v>
      </c>
      <c r="H791" s="67">
        <f>VLOOKUP(C791,'Secteur Ex DG'!B:B,1,FALSE)</f>
        <v>2199</v>
      </c>
    </row>
    <row r="792" spans="1:8" x14ac:dyDescent="0.25">
      <c r="A792" s="65" t="s">
        <v>2427</v>
      </c>
      <c r="B792" s="65" t="s">
        <v>2428</v>
      </c>
      <c r="C792" s="65">
        <v>2138</v>
      </c>
      <c r="D792" s="65"/>
      <c r="E792" s="65"/>
      <c r="F792" s="65"/>
      <c r="G792" s="65">
        <v>1</v>
      </c>
      <c r="H792" s="67">
        <f>VLOOKUP(C792,'Secteur Ex DG'!B:B,1,FALSE)</f>
        <v>2138</v>
      </c>
    </row>
    <row r="793" spans="1:8" x14ac:dyDescent="0.25">
      <c r="A793" s="65" t="s">
        <v>2430</v>
      </c>
      <c r="B793" s="65" t="s">
        <v>2431</v>
      </c>
      <c r="C793" s="65">
        <v>2139</v>
      </c>
      <c r="D793" s="65"/>
      <c r="E793" s="65"/>
      <c r="F793" s="65"/>
      <c r="G793" s="65">
        <v>1</v>
      </c>
      <c r="H793" s="67">
        <f>VLOOKUP(C793,'Secteur Ex DG'!B:B,1,FALSE)</f>
        <v>2139</v>
      </c>
    </row>
    <row r="794" spans="1:8" x14ac:dyDescent="0.25">
      <c r="A794" s="65" t="s">
        <v>2433</v>
      </c>
      <c r="B794" s="65" t="s">
        <v>2434</v>
      </c>
      <c r="C794" s="65">
        <v>2140</v>
      </c>
      <c r="D794" s="65"/>
      <c r="E794" s="65"/>
      <c r="F794" s="65"/>
      <c r="G794" s="65">
        <v>1</v>
      </c>
      <c r="H794" s="67">
        <f>VLOOKUP(C794,'Secteur Ex DG'!B:B,1,FALSE)</f>
        <v>2140</v>
      </c>
    </row>
    <row r="795" spans="1:8" x14ac:dyDescent="0.25">
      <c r="A795" s="65" t="s">
        <v>2436</v>
      </c>
      <c r="B795" s="65" t="s">
        <v>2437</v>
      </c>
      <c r="C795" s="65">
        <v>2141</v>
      </c>
      <c r="D795" s="65"/>
      <c r="E795" s="65"/>
      <c r="F795" s="65"/>
      <c r="G795" s="65">
        <v>1</v>
      </c>
      <c r="H795" s="67">
        <f>VLOOKUP(C795,'Secteur Ex DG'!B:B,1,FALSE)</f>
        <v>2141</v>
      </c>
    </row>
    <row r="796" spans="1:8" x14ac:dyDescent="0.25">
      <c r="A796" s="65" t="s">
        <v>2439</v>
      </c>
      <c r="B796" s="65" t="s">
        <v>2440</v>
      </c>
      <c r="C796" s="65">
        <v>2142</v>
      </c>
      <c r="D796" s="65"/>
      <c r="E796" s="65"/>
      <c r="F796" s="65"/>
      <c r="G796" s="65">
        <v>1</v>
      </c>
      <c r="H796" s="67">
        <f>VLOOKUP(C796,'Secteur Ex DG'!B:B,1,FALSE)</f>
        <v>2142</v>
      </c>
    </row>
    <row r="797" spans="1:8" x14ac:dyDescent="0.25">
      <c r="A797" s="65" t="s">
        <v>2442</v>
      </c>
      <c r="B797" s="65" t="s">
        <v>2443</v>
      </c>
      <c r="C797" s="65">
        <v>2143</v>
      </c>
      <c r="D797" s="65"/>
      <c r="E797" s="65"/>
      <c r="F797" s="65"/>
      <c r="G797" s="65">
        <v>1</v>
      </c>
      <c r="H797" s="67">
        <f>VLOOKUP(C797,'Secteur Ex DG'!B:B,1,FALSE)</f>
        <v>2143</v>
      </c>
    </row>
    <row r="798" spans="1:8" x14ac:dyDescent="0.25">
      <c r="A798" s="65" t="s">
        <v>2445</v>
      </c>
      <c r="B798" s="65" t="s">
        <v>2446</v>
      </c>
      <c r="C798" s="65">
        <v>2144</v>
      </c>
      <c r="D798" s="65"/>
      <c r="E798" s="65"/>
      <c r="F798" s="65"/>
      <c r="G798" s="65">
        <v>1</v>
      </c>
      <c r="H798" s="67">
        <f>VLOOKUP(C798,'Secteur Ex DG'!B:B,1,FALSE)</f>
        <v>2144</v>
      </c>
    </row>
    <row r="799" spans="1:8" x14ac:dyDescent="0.25">
      <c r="A799" s="65" t="s">
        <v>2448</v>
      </c>
      <c r="B799" s="65" t="s">
        <v>2449</v>
      </c>
      <c r="C799" s="65">
        <v>2145</v>
      </c>
      <c r="D799" s="65"/>
      <c r="E799" s="65"/>
      <c r="F799" s="65"/>
      <c r="G799" s="65">
        <v>1</v>
      </c>
      <c r="H799" s="67">
        <f>VLOOKUP(C799,'Secteur Ex DG'!B:B,1,FALSE)</f>
        <v>2145</v>
      </c>
    </row>
    <row r="800" spans="1:8" x14ac:dyDescent="0.25">
      <c r="A800" s="65" t="s">
        <v>2451</v>
      </c>
      <c r="B800" s="65" t="s">
        <v>2452</v>
      </c>
      <c r="C800" s="65">
        <v>2146</v>
      </c>
      <c r="D800" s="65"/>
      <c r="E800" s="65"/>
      <c r="F800" s="65"/>
      <c r="G800" s="65">
        <v>1</v>
      </c>
      <c r="H800" s="67">
        <f>VLOOKUP(C800,'Secteur Ex DG'!B:B,1,FALSE)</f>
        <v>2146</v>
      </c>
    </row>
    <row r="801" spans="1:8" x14ac:dyDescent="0.25">
      <c r="A801" s="65" t="s">
        <v>2454</v>
      </c>
      <c r="B801" s="65" t="s">
        <v>2455</v>
      </c>
      <c r="C801" s="65">
        <v>2147</v>
      </c>
      <c r="D801" s="65"/>
      <c r="E801" s="65"/>
      <c r="F801" s="65"/>
      <c r="G801" s="65">
        <v>1</v>
      </c>
      <c r="H801" s="67">
        <f>VLOOKUP(C801,'Secteur Ex DG'!B:B,1,FALSE)</f>
        <v>2147</v>
      </c>
    </row>
    <row r="802" spans="1:8" x14ac:dyDescent="0.25">
      <c r="A802" s="65" t="s">
        <v>2457</v>
      </c>
      <c r="B802" s="65" t="s">
        <v>2458</v>
      </c>
      <c r="C802" s="65">
        <v>2148</v>
      </c>
      <c r="D802" s="65"/>
      <c r="E802" s="65"/>
      <c r="F802" s="65"/>
      <c r="G802" s="65">
        <v>1</v>
      </c>
      <c r="H802" s="67">
        <f>VLOOKUP(C802,'Secteur Ex DG'!B:B,1,FALSE)</f>
        <v>2148</v>
      </c>
    </row>
    <row r="803" spans="1:8" x14ac:dyDescent="0.25">
      <c r="A803" s="65" t="s">
        <v>2460</v>
      </c>
      <c r="B803" s="65" t="s">
        <v>2461</v>
      </c>
      <c r="C803" s="65">
        <v>2149</v>
      </c>
      <c r="D803" s="65"/>
      <c r="E803" s="65"/>
      <c r="F803" s="65"/>
      <c r="G803" s="65">
        <v>1</v>
      </c>
      <c r="H803" s="67">
        <f>VLOOKUP(C803,'Secteur Ex DG'!B:B,1,FALSE)</f>
        <v>2149</v>
      </c>
    </row>
    <row r="804" spans="1:8" x14ac:dyDescent="0.25">
      <c r="A804" s="65" t="s">
        <v>2463</v>
      </c>
      <c r="B804" s="65" t="s">
        <v>2464</v>
      </c>
      <c r="C804" s="65">
        <v>2150</v>
      </c>
      <c r="D804" s="65"/>
      <c r="E804" s="65"/>
      <c r="F804" s="65"/>
      <c r="G804" s="65">
        <v>1</v>
      </c>
      <c r="H804" s="67">
        <f>VLOOKUP(C804,'Secteur Ex DG'!B:B,1,FALSE)</f>
        <v>2150</v>
      </c>
    </row>
    <row r="805" spans="1:8" x14ac:dyDescent="0.25">
      <c r="A805" s="65" t="s">
        <v>2466</v>
      </c>
      <c r="B805" s="65" t="s">
        <v>2467</v>
      </c>
      <c r="C805" s="65">
        <v>2151</v>
      </c>
      <c r="D805" s="65"/>
      <c r="E805" s="65"/>
      <c r="F805" s="65"/>
      <c r="G805" s="65">
        <v>1</v>
      </c>
      <c r="H805" s="67">
        <f>VLOOKUP(C805,'Secteur Ex DG'!B:B,1,FALSE)</f>
        <v>2151</v>
      </c>
    </row>
    <row r="806" spans="1:8" x14ac:dyDescent="0.25">
      <c r="A806" s="65" t="s">
        <v>2469</v>
      </c>
      <c r="B806" s="65" t="s">
        <v>2470</v>
      </c>
      <c r="C806" s="65">
        <v>2152</v>
      </c>
      <c r="D806" s="65"/>
      <c r="E806" s="65"/>
      <c r="F806" s="65"/>
      <c r="G806" s="65">
        <v>1</v>
      </c>
      <c r="H806" s="67">
        <f>VLOOKUP(C806,'Secteur Ex DG'!B:B,1,FALSE)</f>
        <v>2152</v>
      </c>
    </row>
    <row r="807" spans="1:8" x14ac:dyDescent="0.25">
      <c r="A807" s="65" t="s">
        <v>2472</v>
      </c>
      <c r="B807" s="65" t="s">
        <v>2473</v>
      </c>
      <c r="C807" s="65">
        <v>2153</v>
      </c>
      <c r="D807" s="65"/>
      <c r="E807" s="65"/>
      <c r="F807" s="65"/>
      <c r="G807" s="65">
        <v>1</v>
      </c>
      <c r="H807" s="67">
        <f>VLOOKUP(C807,'Secteur Ex DG'!B:B,1,FALSE)</f>
        <v>2153</v>
      </c>
    </row>
    <row r="808" spans="1:8" x14ac:dyDescent="0.25">
      <c r="A808" s="65" t="s">
        <v>2475</v>
      </c>
      <c r="B808" s="65" t="s">
        <v>2476</v>
      </c>
      <c r="C808" s="65">
        <v>2154</v>
      </c>
      <c r="D808" s="65"/>
      <c r="E808" s="65"/>
      <c r="F808" s="65"/>
      <c r="G808" s="65">
        <v>1</v>
      </c>
      <c r="H808" s="67">
        <f>VLOOKUP(C808,'Secteur Ex DG'!B:B,1,FALSE)</f>
        <v>2154</v>
      </c>
    </row>
    <row r="809" spans="1:8" x14ac:dyDescent="0.25">
      <c r="A809" s="65" t="s">
        <v>2478</v>
      </c>
      <c r="B809" s="65" t="s">
        <v>2479</v>
      </c>
      <c r="C809" s="65">
        <v>2155</v>
      </c>
      <c r="D809" s="65"/>
      <c r="E809" s="65"/>
      <c r="F809" s="65"/>
      <c r="G809" s="65">
        <v>1</v>
      </c>
      <c r="H809" s="67">
        <f>VLOOKUP(C809,'Secteur Ex DG'!B:B,1,FALSE)</f>
        <v>2155</v>
      </c>
    </row>
    <row r="810" spans="1:8" x14ac:dyDescent="0.25">
      <c r="A810" s="65" t="s">
        <v>2481</v>
      </c>
      <c r="B810" s="65" t="s">
        <v>2482</v>
      </c>
      <c r="C810" s="65">
        <v>2156</v>
      </c>
      <c r="D810" s="65"/>
      <c r="E810" s="65"/>
      <c r="F810" s="65"/>
      <c r="G810" s="65">
        <v>1</v>
      </c>
      <c r="H810" s="67">
        <f>VLOOKUP(C810,'Secteur Ex DG'!B:B,1,FALSE)</f>
        <v>2156</v>
      </c>
    </row>
    <row r="811" spans="1:8" x14ac:dyDescent="0.25">
      <c r="A811" s="65" t="s">
        <v>2484</v>
      </c>
      <c r="B811" s="65" t="s">
        <v>2485</v>
      </c>
      <c r="C811" s="65">
        <v>2157</v>
      </c>
      <c r="D811" s="65"/>
      <c r="E811" s="65"/>
      <c r="F811" s="65"/>
      <c r="G811" s="65">
        <v>1</v>
      </c>
      <c r="H811" s="67">
        <f>VLOOKUP(C811,'Secteur Ex DG'!B:B,1,FALSE)</f>
        <v>2157</v>
      </c>
    </row>
    <row r="812" spans="1:8" x14ac:dyDescent="0.25">
      <c r="A812" s="65" t="s">
        <v>2487</v>
      </c>
      <c r="B812" s="65" t="s">
        <v>2488</v>
      </c>
      <c r="C812" s="65">
        <v>2158</v>
      </c>
      <c r="D812" s="65"/>
      <c r="E812" s="65"/>
      <c r="F812" s="65"/>
      <c r="G812" s="65">
        <v>1</v>
      </c>
      <c r="H812" s="67">
        <f>VLOOKUP(C812,'Secteur Ex DG'!B:B,1,FALSE)</f>
        <v>2158</v>
      </c>
    </row>
    <row r="813" spans="1:8" x14ac:dyDescent="0.25">
      <c r="A813" s="65" t="s">
        <v>2490</v>
      </c>
      <c r="B813" s="65" t="s">
        <v>2491</v>
      </c>
      <c r="C813" s="65">
        <v>2159</v>
      </c>
      <c r="D813" s="65"/>
      <c r="E813" s="65"/>
      <c r="F813" s="65"/>
      <c r="G813" s="65">
        <v>1</v>
      </c>
      <c r="H813" s="67">
        <f>VLOOKUP(C813,'Secteur Ex DG'!B:B,1,FALSE)</f>
        <v>2159</v>
      </c>
    </row>
    <row r="814" spans="1:8" x14ac:dyDescent="0.25">
      <c r="A814" s="65" t="s">
        <v>2493</v>
      </c>
      <c r="B814" s="65" t="s">
        <v>2494</v>
      </c>
      <c r="C814" s="65">
        <v>2160</v>
      </c>
      <c r="D814" s="65"/>
      <c r="E814" s="65"/>
      <c r="F814" s="65"/>
      <c r="G814" s="65">
        <v>1</v>
      </c>
      <c r="H814" s="67">
        <f>VLOOKUP(C814,'Secteur Ex DG'!B:B,1,FALSE)</f>
        <v>2160</v>
      </c>
    </row>
    <row r="815" spans="1:8" x14ac:dyDescent="0.25">
      <c r="A815" s="65" t="s">
        <v>2496</v>
      </c>
      <c r="B815" s="65" t="s">
        <v>2497</v>
      </c>
      <c r="C815" s="65">
        <v>2161</v>
      </c>
      <c r="D815" s="65"/>
      <c r="E815" s="65"/>
      <c r="F815" s="65"/>
      <c r="G815" s="65">
        <v>1</v>
      </c>
      <c r="H815" s="67">
        <f>VLOOKUP(C815,'Secteur Ex DG'!B:B,1,FALSE)</f>
        <v>2161</v>
      </c>
    </row>
    <row r="816" spans="1:8" x14ac:dyDescent="0.25">
      <c r="A816" s="65" t="s">
        <v>2499</v>
      </c>
      <c r="B816" s="65" t="s">
        <v>2500</v>
      </c>
      <c r="C816" s="65">
        <v>2162</v>
      </c>
      <c r="D816" s="65"/>
      <c r="E816" s="65"/>
      <c r="F816" s="65"/>
      <c r="G816" s="65">
        <v>1</v>
      </c>
      <c r="H816" s="67">
        <f>VLOOKUP(C816,'Secteur Ex DG'!B:B,1,FALSE)</f>
        <v>2162</v>
      </c>
    </row>
    <row r="817" spans="1:12" x14ac:dyDescent="0.25">
      <c r="A817" s="65" t="s">
        <v>2502</v>
      </c>
      <c r="B817" s="65" t="s">
        <v>2503</v>
      </c>
      <c r="C817" s="65">
        <v>2163</v>
      </c>
      <c r="D817" s="65"/>
      <c r="E817" s="65"/>
      <c r="F817" s="65"/>
      <c r="G817" s="65">
        <v>1</v>
      </c>
      <c r="H817" s="67">
        <f>VLOOKUP(C817,'Secteur Ex DG'!B:B,1,FALSE)</f>
        <v>2163</v>
      </c>
    </row>
    <row r="818" spans="1:12" x14ac:dyDescent="0.25">
      <c r="A818" s="65" t="s">
        <v>2505</v>
      </c>
      <c r="B818" s="65" t="s">
        <v>2506</v>
      </c>
      <c r="C818" s="65">
        <v>2167</v>
      </c>
      <c r="D818" s="65"/>
      <c r="E818" s="65"/>
      <c r="F818" s="65"/>
      <c r="G818" s="65">
        <v>1</v>
      </c>
      <c r="H818" s="67">
        <f>VLOOKUP(C818,'Secteur Ex DG'!B:B,1,FALSE)</f>
        <v>2167</v>
      </c>
    </row>
    <row r="819" spans="1:12" x14ac:dyDescent="0.25">
      <c r="A819" s="65" t="s">
        <v>2508</v>
      </c>
      <c r="B819" s="65" t="s">
        <v>2509</v>
      </c>
      <c r="C819" s="65">
        <v>2168</v>
      </c>
      <c r="D819" s="65"/>
      <c r="E819" s="65"/>
      <c r="F819" s="65"/>
      <c r="G819" s="65">
        <v>1</v>
      </c>
      <c r="H819" s="67">
        <f>VLOOKUP(C819,'Secteur Ex DG'!B:B,1,FALSE)</f>
        <v>2168</v>
      </c>
    </row>
    <row r="820" spans="1:12" x14ac:dyDescent="0.25">
      <c r="A820" s="65" t="s">
        <v>2511</v>
      </c>
      <c r="B820" s="65" t="s">
        <v>2512</v>
      </c>
      <c r="C820" s="65">
        <v>2169</v>
      </c>
      <c r="D820" s="65"/>
      <c r="E820" s="65"/>
      <c r="F820" s="65"/>
      <c r="G820" s="65">
        <v>1</v>
      </c>
      <c r="H820" s="67">
        <f>VLOOKUP(C820,'Secteur Ex DG'!B:B,1,FALSE)</f>
        <v>2169</v>
      </c>
    </row>
    <row r="821" spans="1:12" x14ac:dyDescent="0.25">
      <c r="A821" s="9" t="s">
        <v>2514</v>
      </c>
      <c r="B821" s="9" t="s">
        <v>2515</v>
      </c>
      <c r="C821" s="9">
        <v>2170</v>
      </c>
      <c r="G821" s="65">
        <v>1</v>
      </c>
      <c r="H821" s="67">
        <f>VLOOKUP(C821,'Secteur Ex DG'!B:B,1,FALSE)</f>
        <v>2170</v>
      </c>
      <c r="L821" t="s">
        <v>6507</v>
      </c>
    </row>
    <row r="822" spans="1:12" x14ac:dyDescent="0.25">
      <c r="A822" s="65" t="s">
        <v>2517</v>
      </c>
      <c r="B822" s="65" t="s">
        <v>2518</v>
      </c>
      <c r="C822" s="65">
        <v>2171</v>
      </c>
      <c r="D822" s="65"/>
      <c r="E822" s="65"/>
      <c r="F822" s="65"/>
      <c r="G822" s="65">
        <v>1</v>
      </c>
      <c r="H822" s="67">
        <f>VLOOKUP(C822,'Secteur Ex DG'!B:B,1,FALSE)</f>
        <v>2171</v>
      </c>
    </row>
    <row r="823" spans="1:12" x14ac:dyDescent="0.25">
      <c r="A823" s="65" t="s">
        <v>2520</v>
      </c>
      <c r="B823" s="65" t="s">
        <v>2521</v>
      </c>
      <c r="C823" s="65">
        <v>2172</v>
      </c>
      <c r="D823" s="65"/>
      <c r="E823" s="65"/>
      <c r="F823" s="65"/>
      <c r="G823" s="65">
        <v>1</v>
      </c>
      <c r="H823" s="67">
        <f>VLOOKUP(C823,'Secteur Ex DG'!B:B,1,FALSE)</f>
        <v>2172</v>
      </c>
    </row>
    <row r="824" spans="1:12" x14ac:dyDescent="0.25">
      <c r="A824" s="65" t="s">
        <v>2523</v>
      </c>
      <c r="B824" s="65" t="s">
        <v>2524</v>
      </c>
      <c r="C824" s="65">
        <v>2173</v>
      </c>
      <c r="D824" s="65"/>
      <c r="E824" s="65"/>
      <c r="F824" s="65"/>
      <c r="G824" s="65">
        <v>1</v>
      </c>
      <c r="H824" s="67">
        <f>VLOOKUP(C824,'Secteur Ex DG'!B:B,1,FALSE)</f>
        <v>2173</v>
      </c>
    </row>
    <row r="825" spans="1:12" x14ac:dyDescent="0.25">
      <c r="A825" s="65" t="s">
        <v>2526</v>
      </c>
      <c r="B825" s="65" t="s">
        <v>2527</v>
      </c>
      <c r="C825" s="65">
        <v>2174</v>
      </c>
      <c r="D825" s="65"/>
      <c r="E825" s="65"/>
      <c r="F825" s="65"/>
      <c r="G825" s="65">
        <v>1</v>
      </c>
      <c r="H825" s="67">
        <f>VLOOKUP(C825,'Secteur Ex DG'!B:B,1,FALSE)</f>
        <v>2174</v>
      </c>
    </row>
    <row r="826" spans="1:12" x14ac:dyDescent="0.25">
      <c r="A826" s="65" t="s">
        <v>2529</v>
      </c>
      <c r="B826" s="65" t="s">
        <v>2530</v>
      </c>
      <c r="C826" s="65">
        <v>2175</v>
      </c>
      <c r="D826" s="65"/>
      <c r="E826" s="65"/>
      <c r="F826" s="65"/>
      <c r="G826" s="65">
        <v>1</v>
      </c>
      <c r="H826" s="67">
        <f>VLOOKUP(C826,'Secteur Ex DG'!B:B,1,FALSE)</f>
        <v>2175</v>
      </c>
    </row>
    <row r="827" spans="1:12" x14ac:dyDescent="0.25">
      <c r="A827" s="65" t="s">
        <v>2592</v>
      </c>
      <c r="B827" s="65" t="s">
        <v>2593</v>
      </c>
      <c r="C827" s="65">
        <v>2200</v>
      </c>
      <c r="D827" s="65"/>
      <c r="E827" s="65"/>
      <c r="F827" s="65"/>
      <c r="G827" s="65">
        <v>1</v>
      </c>
      <c r="H827" s="67">
        <f>VLOOKUP(C827,'Secteur Ex DG'!B:B,1,FALSE)</f>
        <v>2200</v>
      </c>
    </row>
    <row r="828" spans="1:12" x14ac:dyDescent="0.25">
      <c r="A828" s="65" t="s">
        <v>2532</v>
      </c>
      <c r="B828" s="65" t="s">
        <v>2533</v>
      </c>
      <c r="C828" s="65">
        <v>2176</v>
      </c>
      <c r="D828" s="65"/>
      <c r="E828" s="65"/>
      <c r="F828" s="65"/>
      <c r="G828" s="65">
        <v>1</v>
      </c>
      <c r="H828" s="67">
        <f>VLOOKUP(C828,'Secteur Ex DG'!B:B,1,FALSE)</f>
        <v>2176</v>
      </c>
    </row>
    <row r="829" spans="1:12" x14ac:dyDescent="0.25">
      <c r="A829" s="65" t="s">
        <v>2535</v>
      </c>
      <c r="B829" s="65" t="s">
        <v>2536</v>
      </c>
      <c r="C829" s="65">
        <v>2177</v>
      </c>
      <c r="D829" s="65"/>
      <c r="E829" s="65"/>
      <c r="F829" s="65"/>
      <c r="G829" s="65">
        <v>1</v>
      </c>
      <c r="H829" s="67">
        <f>VLOOKUP(C829,'Secteur Ex DG'!B:B,1,FALSE)</f>
        <v>2177</v>
      </c>
    </row>
    <row r="830" spans="1:12" x14ac:dyDescent="0.25">
      <c r="A830" s="65" t="s">
        <v>2538</v>
      </c>
      <c r="B830" s="65" t="s">
        <v>2539</v>
      </c>
      <c r="C830" s="65">
        <v>2178</v>
      </c>
      <c r="D830" s="65"/>
      <c r="E830" s="65"/>
      <c r="F830" s="65"/>
      <c r="G830" s="65">
        <v>1</v>
      </c>
      <c r="H830" s="67">
        <f>VLOOKUP(C830,'Secteur Ex DG'!B:B,1,FALSE)</f>
        <v>2178</v>
      </c>
    </row>
    <row r="831" spans="1:12" x14ac:dyDescent="0.25">
      <c r="A831" s="65" t="s">
        <v>2541</v>
      </c>
      <c r="B831" s="65" t="s">
        <v>2542</v>
      </c>
      <c r="C831" s="65">
        <v>2179</v>
      </c>
      <c r="D831" s="65"/>
      <c r="E831" s="65"/>
      <c r="F831" s="65"/>
      <c r="G831" s="65">
        <v>1</v>
      </c>
      <c r="H831" s="67">
        <f>VLOOKUP(C831,'Secteur Ex DG'!B:B,1,FALSE)</f>
        <v>2179</v>
      </c>
    </row>
    <row r="832" spans="1:12" x14ac:dyDescent="0.25">
      <c r="A832" s="65" t="s">
        <v>2544</v>
      </c>
      <c r="B832" s="65" t="s">
        <v>2545</v>
      </c>
      <c r="C832" s="65">
        <v>2180</v>
      </c>
      <c r="D832" s="65"/>
      <c r="E832" s="65"/>
      <c r="F832" s="65"/>
      <c r="G832" s="65">
        <v>1</v>
      </c>
      <c r="H832" s="67">
        <f>VLOOKUP(C832,'Secteur Ex DG'!B:B,1,FALSE)</f>
        <v>2180</v>
      </c>
    </row>
    <row r="833" spans="1:8" x14ac:dyDescent="0.25">
      <c r="A833" s="65" t="s">
        <v>2547</v>
      </c>
      <c r="B833" s="65" t="s">
        <v>2548</v>
      </c>
      <c r="C833" s="65">
        <v>2181</v>
      </c>
      <c r="D833" s="65"/>
      <c r="E833" s="65"/>
      <c r="F833" s="65"/>
      <c r="G833" s="65">
        <v>1</v>
      </c>
      <c r="H833" s="67">
        <f>VLOOKUP(C833,'Secteur Ex DG'!B:B,1,FALSE)</f>
        <v>2181</v>
      </c>
    </row>
    <row r="834" spans="1:8" x14ac:dyDescent="0.25">
      <c r="A834" s="65" t="s">
        <v>2550</v>
      </c>
      <c r="B834" s="65" t="s">
        <v>2551</v>
      </c>
      <c r="C834" s="65">
        <v>2186</v>
      </c>
      <c r="D834" s="65"/>
      <c r="E834" s="65"/>
      <c r="F834" s="65"/>
      <c r="G834" s="65">
        <v>1</v>
      </c>
      <c r="H834" s="67">
        <f>VLOOKUP(C834,'Secteur Ex DG'!B:B,1,FALSE)</f>
        <v>2186</v>
      </c>
    </row>
    <row r="835" spans="1:8" x14ac:dyDescent="0.25">
      <c r="A835" s="65" t="s">
        <v>2553</v>
      </c>
      <c r="B835" s="65" t="s">
        <v>2554</v>
      </c>
      <c r="C835" s="65">
        <v>2187</v>
      </c>
      <c r="D835" s="65"/>
      <c r="E835" s="65"/>
      <c r="F835" s="65"/>
      <c r="G835" s="65">
        <v>1</v>
      </c>
      <c r="H835" s="67">
        <f>VLOOKUP(C835,'Secteur Ex DG'!B:B,1,FALSE)</f>
        <v>2187</v>
      </c>
    </row>
    <row r="836" spans="1:8" x14ac:dyDescent="0.25">
      <c r="A836" s="65" t="s">
        <v>2556</v>
      </c>
      <c r="B836" s="65" t="s">
        <v>2557</v>
      </c>
      <c r="C836" s="65">
        <v>2188</v>
      </c>
      <c r="D836" s="65"/>
      <c r="E836" s="65"/>
      <c r="F836" s="65"/>
      <c r="G836" s="65">
        <v>1</v>
      </c>
      <c r="H836" s="67">
        <f>VLOOKUP(C836,'Secteur Ex DG'!B:B,1,FALSE)</f>
        <v>2188</v>
      </c>
    </row>
    <row r="837" spans="1:8" x14ac:dyDescent="0.25">
      <c r="A837" s="65" t="s">
        <v>2595</v>
      </c>
      <c r="B837" s="65" t="s">
        <v>2596</v>
      </c>
      <c r="C837" s="65">
        <v>2201</v>
      </c>
      <c r="D837" s="65"/>
      <c r="E837" s="65"/>
      <c r="F837" s="65"/>
      <c r="G837" s="65">
        <v>1</v>
      </c>
      <c r="H837" s="67">
        <f>VLOOKUP(C837,'Secteur Ex DG'!B:B,1,FALSE)</f>
        <v>2201</v>
      </c>
    </row>
    <row r="838" spans="1:8" x14ac:dyDescent="0.25">
      <c r="A838" s="65" t="s">
        <v>2559</v>
      </c>
      <c r="B838" s="65" t="s">
        <v>2560</v>
      </c>
      <c r="C838" s="65">
        <v>2189</v>
      </c>
      <c r="D838" s="65"/>
      <c r="E838" s="65"/>
      <c r="F838" s="65"/>
      <c r="G838" s="65">
        <v>1</v>
      </c>
      <c r="H838" s="67">
        <f>VLOOKUP(C838,'Secteur Ex DG'!B:B,1,FALSE)</f>
        <v>2189</v>
      </c>
    </row>
    <row r="839" spans="1:8" x14ac:dyDescent="0.25">
      <c r="A839" s="65" t="s">
        <v>2562</v>
      </c>
      <c r="B839" s="65" t="s">
        <v>2563</v>
      </c>
      <c r="C839" s="65">
        <v>2190</v>
      </c>
      <c r="D839" s="65"/>
      <c r="E839" s="65"/>
      <c r="F839" s="65"/>
      <c r="G839" s="65">
        <v>1</v>
      </c>
      <c r="H839" s="67">
        <f>VLOOKUP(C839,'Secteur Ex DG'!B:B,1,FALSE)</f>
        <v>2190</v>
      </c>
    </row>
    <row r="840" spans="1:8" x14ac:dyDescent="0.25">
      <c r="A840" s="65" t="s">
        <v>2565</v>
      </c>
      <c r="B840" s="65" t="s">
        <v>2566</v>
      </c>
      <c r="C840" s="65">
        <v>2191</v>
      </c>
      <c r="D840" s="65"/>
      <c r="E840" s="65"/>
      <c r="F840" s="65"/>
      <c r="G840" s="65">
        <v>1</v>
      </c>
      <c r="H840" s="67">
        <f>VLOOKUP(C840,'Secteur Ex DG'!B:B,1,FALSE)</f>
        <v>2191</v>
      </c>
    </row>
    <row r="841" spans="1:8" x14ac:dyDescent="0.25">
      <c r="A841" s="65" t="s">
        <v>2568</v>
      </c>
      <c r="B841" s="65" t="s">
        <v>2569</v>
      </c>
      <c r="C841" s="65">
        <v>2192</v>
      </c>
      <c r="D841" s="65"/>
      <c r="E841" s="65"/>
      <c r="F841" s="65"/>
      <c r="G841" s="65">
        <v>1</v>
      </c>
      <c r="H841" s="67">
        <f>VLOOKUP(C841,'Secteur Ex DG'!B:B,1,FALSE)</f>
        <v>2192</v>
      </c>
    </row>
    <row r="842" spans="1:8" x14ac:dyDescent="0.25">
      <c r="A842" s="65" t="s">
        <v>2571</v>
      </c>
      <c r="B842" s="65" t="s">
        <v>2572</v>
      </c>
      <c r="C842" s="65">
        <v>2193</v>
      </c>
      <c r="D842" s="65"/>
      <c r="E842" s="65"/>
      <c r="F842" s="65"/>
      <c r="G842" s="65">
        <v>1</v>
      </c>
      <c r="H842" s="67">
        <f>VLOOKUP(C842,'Secteur Ex DG'!B:B,1,FALSE)</f>
        <v>2193</v>
      </c>
    </row>
    <row r="843" spans="1:8" x14ac:dyDescent="0.25">
      <c r="A843" s="65" t="s">
        <v>2574</v>
      </c>
      <c r="B843" s="65" t="s">
        <v>2575</v>
      </c>
      <c r="C843" s="65">
        <v>2194</v>
      </c>
      <c r="D843" s="65"/>
      <c r="E843" s="65"/>
      <c r="F843" s="65"/>
      <c r="G843" s="65">
        <v>1</v>
      </c>
      <c r="H843" s="67">
        <f>VLOOKUP(C843,'Secteur Ex DG'!B:B,1,FALSE)</f>
        <v>2194</v>
      </c>
    </row>
    <row r="844" spans="1:8" x14ac:dyDescent="0.25">
      <c r="A844" s="65" t="s">
        <v>2577</v>
      </c>
      <c r="B844" s="65" t="s">
        <v>2578</v>
      </c>
      <c r="C844" s="65">
        <v>2195</v>
      </c>
      <c r="D844" s="65"/>
      <c r="E844" s="65"/>
      <c r="F844" s="65"/>
      <c r="G844" s="65">
        <v>1</v>
      </c>
      <c r="H844" s="67">
        <f>VLOOKUP(C844,'Secteur Ex DG'!B:B,1,FALSE)</f>
        <v>2195</v>
      </c>
    </row>
    <row r="845" spans="1:8" x14ac:dyDescent="0.25">
      <c r="A845" s="65" t="s">
        <v>2580</v>
      </c>
      <c r="B845" s="65" t="s">
        <v>2581</v>
      </c>
      <c r="C845" s="65">
        <v>2196</v>
      </c>
      <c r="D845" s="65"/>
      <c r="E845" s="65"/>
      <c r="F845" s="65"/>
      <c r="G845" s="65">
        <v>1</v>
      </c>
      <c r="H845" s="67">
        <f>VLOOKUP(C845,'Secteur Ex DG'!B:B,1,FALSE)</f>
        <v>2196</v>
      </c>
    </row>
    <row r="846" spans="1:8" x14ac:dyDescent="0.25">
      <c r="A846" s="69" t="s">
        <v>2583</v>
      </c>
      <c r="B846" s="69" t="s">
        <v>2584</v>
      </c>
      <c r="C846" s="69">
        <v>2197</v>
      </c>
      <c r="G846" s="68">
        <v>1</v>
      </c>
      <c r="H846" s="67">
        <f>VLOOKUP(C846,'Secteur Ex DG'!B:B,1,FALSE)</f>
        <v>2197</v>
      </c>
    </row>
    <row r="847" spans="1:8" x14ac:dyDescent="0.25">
      <c r="A847" s="65" t="s">
        <v>2586</v>
      </c>
      <c r="B847" s="65" t="s">
        <v>2587</v>
      </c>
      <c r="C847" s="65">
        <v>2198</v>
      </c>
      <c r="D847" s="65"/>
      <c r="E847" s="65"/>
      <c r="F847" s="65"/>
      <c r="G847" s="65">
        <v>1</v>
      </c>
      <c r="H847" s="67">
        <f>VLOOKUP(C847,'Secteur Ex DG'!B:B,1,FALSE)</f>
        <v>2198</v>
      </c>
    </row>
    <row r="848" spans="1:8" x14ac:dyDescent="0.25">
      <c r="A848" s="65" t="s">
        <v>2598</v>
      </c>
      <c r="B848" s="65" t="s">
        <v>2599</v>
      </c>
      <c r="C848" s="65">
        <v>2202</v>
      </c>
      <c r="D848" s="65"/>
      <c r="E848" s="65"/>
      <c r="F848" s="65"/>
      <c r="G848" s="65">
        <v>1</v>
      </c>
      <c r="H848" s="67">
        <f>VLOOKUP(C848,'Secteur Ex DG'!B:B,1,FALSE)</f>
        <v>2202</v>
      </c>
    </row>
    <row r="849" spans="1:8" x14ac:dyDescent="0.25">
      <c r="A849" s="65" t="s">
        <v>2601</v>
      </c>
      <c r="B849" s="65" t="s">
        <v>2602</v>
      </c>
      <c r="C849" s="65">
        <v>2319</v>
      </c>
      <c r="D849" s="65"/>
      <c r="E849" s="65"/>
      <c r="F849" s="65"/>
      <c r="G849" s="65">
        <v>1</v>
      </c>
      <c r="H849" s="67">
        <f>VLOOKUP(C849,'Secteur Ex DG'!B:B,1,FALSE)</f>
        <v>2319</v>
      </c>
    </row>
    <row r="850" spans="1:8" x14ac:dyDescent="0.25">
      <c r="A850" s="65" t="s">
        <v>2604</v>
      </c>
      <c r="B850" s="65" t="s">
        <v>2605</v>
      </c>
      <c r="C850" s="65">
        <v>2320</v>
      </c>
      <c r="D850" s="65"/>
      <c r="E850" s="65"/>
      <c r="F850" s="65"/>
      <c r="G850" s="65">
        <v>1</v>
      </c>
      <c r="H850" s="67">
        <f>VLOOKUP(C850,'Secteur Ex DG'!B:B,1,FALSE)</f>
        <v>2320</v>
      </c>
    </row>
    <row r="851" spans="1:8" x14ac:dyDescent="0.25">
      <c r="A851" s="65" t="s">
        <v>2607</v>
      </c>
      <c r="B851" s="65" t="s">
        <v>2608</v>
      </c>
      <c r="C851" s="65">
        <v>2321</v>
      </c>
      <c r="D851" s="65"/>
      <c r="E851" s="65"/>
      <c r="F851" s="65"/>
      <c r="G851" s="65">
        <v>1</v>
      </c>
      <c r="H851" s="67">
        <f>VLOOKUP(C851,'Secteur Ex DG'!B:B,1,FALSE)</f>
        <v>2321</v>
      </c>
    </row>
    <row r="852" spans="1:8" x14ac:dyDescent="0.25">
      <c r="A852" s="65" t="s">
        <v>2610</v>
      </c>
      <c r="B852" s="65" t="s">
        <v>2611</v>
      </c>
      <c r="C852" s="65">
        <v>2323</v>
      </c>
      <c r="D852" s="65"/>
      <c r="E852" s="65"/>
      <c r="F852" s="65"/>
      <c r="G852" s="65">
        <v>1</v>
      </c>
      <c r="H852" s="67">
        <f>VLOOKUP(C852,'Secteur Ex DG'!B:B,1,FALSE)</f>
        <v>2323</v>
      </c>
    </row>
    <row r="853" spans="1:8" x14ac:dyDescent="0.25">
      <c r="A853" s="65" t="s">
        <v>2613</v>
      </c>
      <c r="B853" s="65" t="s">
        <v>2614</v>
      </c>
      <c r="C853" s="65">
        <v>2331</v>
      </c>
      <c r="D853" s="65"/>
      <c r="E853" s="65"/>
      <c r="F853" s="65"/>
      <c r="G853" s="65">
        <v>1</v>
      </c>
      <c r="H853" s="67">
        <f>VLOOKUP(C853,'Secteur Ex DG'!B:B,1,FALSE)</f>
        <v>2331</v>
      </c>
    </row>
    <row r="854" spans="1:8" x14ac:dyDescent="0.25">
      <c r="A854" s="65" t="s">
        <v>2616</v>
      </c>
      <c r="B854" s="65" t="s">
        <v>2617</v>
      </c>
      <c r="C854" s="65">
        <v>2332</v>
      </c>
      <c r="D854" s="65"/>
      <c r="E854" s="65"/>
      <c r="F854" s="65"/>
      <c r="G854" s="65">
        <v>1</v>
      </c>
      <c r="H854" s="67">
        <f>VLOOKUP(C854,'Secteur Ex DG'!B:B,1,FALSE)</f>
        <v>2332</v>
      </c>
    </row>
    <row r="855" spans="1:8" x14ac:dyDescent="0.25">
      <c r="A855" s="65" t="s">
        <v>2619</v>
      </c>
      <c r="B855" s="65" t="s">
        <v>2620</v>
      </c>
      <c r="C855" s="65">
        <v>2333</v>
      </c>
      <c r="D855" s="65"/>
      <c r="E855" s="65"/>
      <c r="F855" s="65"/>
      <c r="G855" s="65">
        <v>1</v>
      </c>
      <c r="H855" s="67">
        <f>VLOOKUP(C855,'Secteur Ex DG'!B:B,1,FALSE)</f>
        <v>2333</v>
      </c>
    </row>
    <row r="856" spans="1:8" x14ac:dyDescent="0.25">
      <c r="A856" s="65" t="s">
        <v>2622</v>
      </c>
      <c r="B856" s="65" t="s">
        <v>2623</v>
      </c>
      <c r="C856" s="65">
        <v>2334</v>
      </c>
      <c r="D856" s="65"/>
      <c r="E856" s="65"/>
      <c r="F856" s="65"/>
      <c r="G856" s="65">
        <v>1</v>
      </c>
      <c r="H856" s="67">
        <f>VLOOKUP(C856,'Secteur Ex DG'!B:B,1,FALSE)</f>
        <v>2334</v>
      </c>
    </row>
    <row r="857" spans="1:8" x14ac:dyDescent="0.25">
      <c r="A857" s="65" t="s">
        <v>2625</v>
      </c>
      <c r="B857" s="65" t="s">
        <v>2626</v>
      </c>
      <c r="C857" s="65">
        <v>2335</v>
      </c>
      <c r="D857" s="65"/>
      <c r="E857" s="65"/>
      <c r="F857" s="65"/>
      <c r="G857" s="65">
        <v>1</v>
      </c>
      <c r="H857" s="67">
        <f>VLOOKUP(C857,'Secteur Ex DG'!B:B,1,FALSE)</f>
        <v>2335</v>
      </c>
    </row>
    <row r="858" spans="1:8" x14ac:dyDescent="0.25">
      <c r="A858" s="65" t="s">
        <v>2628</v>
      </c>
      <c r="B858" s="65" t="s">
        <v>2629</v>
      </c>
      <c r="C858" s="65">
        <v>2336</v>
      </c>
      <c r="D858" s="65"/>
      <c r="E858" s="65"/>
      <c r="F858" s="65"/>
      <c r="G858" s="65">
        <v>1</v>
      </c>
      <c r="H858" s="67">
        <f>VLOOKUP(C858,'Secteur Ex DG'!B:B,1,FALSE)</f>
        <v>2336</v>
      </c>
    </row>
    <row r="859" spans="1:8" x14ac:dyDescent="0.25">
      <c r="A859" s="65" t="s">
        <v>2631</v>
      </c>
      <c r="B859" s="65" t="s">
        <v>2632</v>
      </c>
      <c r="C859" s="65">
        <v>2337</v>
      </c>
      <c r="D859" s="65"/>
      <c r="E859" s="65"/>
      <c r="F859" s="65"/>
      <c r="G859" s="65">
        <v>1</v>
      </c>
      <c r="H859" s="67">
        <f>VLOOKUP(C859,'Secteur Ex DG'!B:B,1,FALSE)</f>
        <v>2337</v>
      </c>
    </row>
    <row r="860" spans="1:8" x14ac:dyDescent="0.25">
      <c r="A860" s="65" t="s">
        <v>2634</v>
      </c>
      <c r="B860" s="65" t="s">
        <v>2635</v>
      </c>
      <c r="C860" s="65">
        <v>2338</v>
      </c>
      <c r="D860" s="65"/>
      <c r="E860" s="65"/>
      <c r="F860" s="65"/>
      <c r="G860" s="65">
        <v>1</v>
      </c>
      <c r="H860" s="67">
        <f>VLOOKUP(C860,'Secteur Ex DG'!B:B,1,FALSE)</f>
        <v>2338</v>
      </c>
    </row>
    <row r="861" spans="1:8" x14ac:dyDescent="0.25">
      <c r="A861" s="65" t="s">
        <v>2637</v>
      </c>
      <c r="B861" s="65" t="s">
        <v>2638</v>
      </c>
      <c r="C861" s="65">
        <v>2340</v>
      </c>
      <c r="D861" s="65"/>
      <c r="E861" s="65"/>
      <c r="F861" s="65"/>
      <c r="G861" s="65">
        <v>1</v>
      </c>
      <c r="H861" s="67">
        <f>VLOOKUP(C861,'Secteur Ex DG'!B:B,1,FALSE)</f>
        <v>2340</v>
      </c>
    </row>
    <row r="862" spans="1:8" x14ac:dyDescent="0.25">
      <c r="A862" s="65" t="s">
        <v>2640</v>
      </c>
      <c r="B862" s="65" t="s">
        <v>2641</v>
      </c>
      <c r="C862" s="65">
        <v>2341</v>
      </c>
      <c r="D862" s="65"/>
      <c r="E862" s="65"/>
      <c r="F862" s="65"/>
      <c r="G862" s="65">
        <v>1</v>
      </c>
      <c r="H862" s="67">
        <f>VLOOKUP(C862,'Secteur Ex DG'!B:B,1,FALSE)</f>
        <v>2341</v>
      </c>
    </row>
    <row r="863" spans="1:8" x14ac:dyDescent="0.25">
      <c r="A863" s="65" t="s">
        <v>2643</v>
      </c>
      <c r="B863" s="65" t="s">
        <v>2644</v>
      </c>
      <c r="C863" s="65">
        <v>2342</v>
      </c>
      <c r="D863" s="65"/>
      <c r="E863" s="65"/>
      <c r="F863" s="65"/>
      <c r="G863" s="65">
        <v>1</v>
      </c>
      <c r="H863" s="67">
        <f>VLOOKUP(C863,'Secteur Ex DG'!B:B,1,FALSE)</f>
        <v>2342</v>
      </c>
    </row>
    <row r="864" spans="1:8" x14ac:dyDescent="0.25">
      <c r="A864" s="65" t="s">
        <v>2646</v>
      </c>
      <c r="B864" s="65" t="s">
        <v>2647</v>
      </c>
      <c r="C864" s="65">
        <v>2343</v>
      </c>
      <c r="D864" s="65"/>
      <c r="E864" s="65"/>
      <c r="F864" s="65"/>
      <c r="G864" s="65">
        <v>1</v>
      </c>
      <c r="H864" s="67">
        <f>VLOOKUP(C864,'Secteur Ex DG'!B:B,1,FALSE)</f>
        <v>2343</v>
      </c>
    </row>
    <row r="865" spans="1:8" x14ac:dyDescent="0.25">
      <c r="A865" s="65" t="s">
        <v>2649</v>
      </c>
      <c r="B865" s="65" t="s">
        <v>2650</v>
      </c>
      <c r="C865" s="65">
        <v>2344</v>
      </c>
      <c r="D865" s="65"/>
      <c r="E865" s="65"/>
      <c r="F865" s="65"/>
      <c r="G865" s="65">
        <v>1</v>
      </c>
      <c r="H865" s="67">
        <f>VLOOKUP(C865,'Secteur Ex DG'!B:B,1,FALSE)</f>
        <v>2344</v>
      </c>
    </row>
    <row r="866" spans="1:8" x14ac:dyDescent="0.25">
      <c r="A866" s="65" t="s">
        <v>2652</v>
      </c>
      <c r="B866" s="65" t="s">
        <v>2653</v>
      </c>
      <c r="C866" s="65">
        <v>2345</v>
      </c>
      <c r="D866" s="65"/>
      <c r="E866" s="65"/>
      <c r="F866" s="65"/>
      <c r="G866" s="65">
        <v>1</v>
      </c>
      <c r="H866" s="67">
        <f>VLOOKUP(C866,'Secteur Ex DG'!B:B,1,FALSE)</f>
        <v>2345</v>
      </c>
    </row>
    <row r="867" spans="1:8" x14ac:dyDescent="0.25">
      <c r="A867" s="65" t="s">
        <v>2655</v>
      </c>
      <c r="B867" s="65" t="s">
        <v>2656</v>
      </c>
      <c r="C867" s="65">
        <v>2346</v>
      </c>
      <c r="D867" s="65"/>
      <c r="E867" s="65"/>
      <c r="F867" s="65"/>
      <c r="G867" s="65">
        <v>1</v>
      </c>
      <c r="H867" s="67">
        <f>VLOOKUP(C867,'Secteur Ex DG'!B:B,1,FALSE)</f>
        <v>2346</v>
      </c>
    </row>
    <row r="868" spans="1:8" x14ac:dyDescent="0.25">
      <c r="A868" s="65" t="s">
        <v>2658</v>
      </c>
      <c r="B868" s="65" t="s">
        <v>2659</v>
      </c>
      <c r="C868" s="65">
        <v>2347</v>
      </c>
      <c r="D868" s="65"/>
      <c r="E868" s="65"/>
      <c r="F868" s="65"/>
      <c r="G868" s="65">
        <v>1</v>
      </c>
      <c r="H868" s="67">
        <f>VLOOKUP(C868,'Secteur Ex DG'!B:B,1,FALSE)</f>
        <v>2347</v>
      </c>
    </row>
    <row r="869" spans="1:8" x14ac:dyDescent="0.25">
      <c r="A869" s="65" t="s">
        <v>2661</v>
      </c>
      <c r="B869" s="65" t="s">
        <v>2662</v>
      </c>
      <c r="C869" s="65">
        <v>2348</v>
      </c>
      <c r="D869" s="65"/>
      <c r="E869" s="65"/>
      <c r="F869" s="65"/>
      <c r="G869" s="65">
        <v>1</v>
      </c>
      <c r="H869" s="67">
        <f>VLOOKUP(C869,'Secteur Ex DG'!B:B,1,FALSE)</f>
        <v>2348</v>
      </c>
    </row>
    <row r="870" spans="1:8" x14ac:dyDescent="0.25">
      <c r="A870" s="65" t="s">
        <v>2664</v>
      </c>
      <c r="B870" s="65" t="s">
        <v>2665</v>
      </c>
      <c r="C870" s="65">
        <v>2349</v>
      </c>
      <c r="D870" s="65"/>
      <c r="E870" s="65"/>
      <c r="F870" s="65"/>
      <c r="G870" s="65">
        <v>1</v>
      </c>
      <c r="H870" s="67">
        <f>VLOOKUP(C870,'Secteur Ex DG'!B:B,1,FALSE)</f>
        <v>2349</v>
      </c>
    </row>
    <row r="871" spans="1:8" x14ac:dyDescent="0.25">
      <c r="A871" s="65" t="s">
        <v>2667</v>
      </c>
      <c r="B871" s="65" t="s">
        <v>2668</v>
      </c>
      <c r="C871" s="65">
        <v>2350</v>
      </c>
      <c r="D871" s="65"/>
      <c r="E871" s="65"/>
      <c r="F871" s="65"/>
      <c r="G871" s="65">
        <v>1</v>
      </c>
      <c r="H871" s="67">
        <f>VLOOKUP(C871,'Secteur Ex DG'!B:B,1,FALSE)</f>
        <v>2350</v>
      </c>
    </row>
    <row r="872" spans="1:8" x14ac:dyDescent="0.25">
      <c r="A872" s="65" t="s">
        <v>2670</v>
      </c>
      <c r="B872" s="65" t="s">
        <v>2671</v>
      </c>
      <c r="C872" s="65">
        <v>2351</v>
      </c>
      <c r="D872" s="65"/>
      <c r="E872" s="65"/>
      <c r="F872" s="65"/>
      <c r="G872" s="65">
        <v>1</v>
      </c>
      <c r="H872" s="67">
        <f>VLOOKUP(C872,'Secteur Ex DG'!B:B,1,FALSE)</f>
        <v>2351</v>
      </c>
    </row>
    <row r="873" spans="1:8" x14ac:dyDescent="0.25">
      <c r="A873" s="65" t="s">
        <v>2673</v>
      </c>
      <c r="B873" s="65" t="s">
        <v>2674</v>
      </c>
      <c r="C873" s="65">
        <v>2352</v>
      </c>
      <c r="D873" s="65"/>
      <c r="E873" s="65"/>
      <c r="F873" s="65"/>
      <c r="G873" s="65">
        <v>1</v>
      </c>
      <c r="H873" s="67">
        <f>VLOOKUP(C873,'Secteur Ex DG'!B:B,1,FALSE)</f>
        <v>2352</v>
      </c>
    </row>
    <row r="874" spans="1:8" x14ac:dyDescent="0.25">
      <c r="A874" s="65" t="s">
        <v>2676</v>
      </c>
      <c r="B874" s="65" t="s">
        <v>2677</v>
      </c>
      <c r="C874" s="65">
        <v>2353</v>
      </c>
      <c r="D874" s="65"/>
      <c r="E874" s="65"/>
      <c r="F874" s="65"/>
      <c r="G874" s="65">
        <v>1</v>
      </c>
      <c r="H874" s="67">
        <f>VLOOKUP(C874,'Secteur Ex DG'!B:B,1,FALSE)</f>
        <v>2353</v>
      </c>
    </row>
    <row r="875" spans="1:8" x14ac:dyDescent="0.25">
      <c r="A875" s="65" t="s">
        <v>2679</v>
      </c>
      <c r="B875" s="65" t="s">
        <v>2680</v>
      </c>
      <c r="C875" s="65">
        <v>2354</v>
      </c>
      <c r="D875" s="65"/>
      <c r="E875" s="65"/>
      <c r="F875" s="65"/>
      <c r="G875" s="65">
        <v>1</v>
      </c>
      <c r="H875" s="67">
        <f>VLOOKUP(C875,'Secteur Ex DG'!B:B,1,FALSE)</f>
        <v>2354</v>
      </c>
    </row>
    <row r="876" spans="1:8" x14ac:dyDescent="0.25">
      <c r="A876" s="65" t="s">
        <v>2682</v>
      </c>
      <c r="B876" s="65" t="s">
        <v>2683</v>
      </c>
      <c r="C876" s="65">
        <v>2355</v>
      </c>
      <c r="D876" s="65"/>
      <c r="E876" s="65"/>
      <c r="F876" s="65"/>
      <c r="G876" s="65">
        <v>1</v>
      </c>
      <c r="H876" s="67">
        <f>VLOOKUP(C876,'Secteur Ex DG'!B:B,1,FALSE)</f>
        <v>2355</v>
      </c>
    </row>
    <row r="877" spans="1:8" x14ac:dyDescent="0.25">
      <c r="A877" s="65" t="s">
        <v>2685</v>
      </c>
      <c r="B877" s="65" t="s">
        <v>2686</v>
      </c>
      <c r="C877" s="65">
        <v>2511</v>
      </c>
      <c r="D877" s="65"/>
      <c r="E877" s="65"/>
      <c r="F877" s="65"/>
      <c r="G877" s="65">
        <v>1</v>
      </c>
      <c r="H877" s="67">
        <f>VLOOKUP(C877,'Secteur Ex DG'!B:B,1,FALSE)</f>
        <v>2511</v>
      </c>
    </row>
    <row r="878" spans="1:8" x14ac:dyDescent="0.25">
      <c r="A878" s="65" t="s">
        <v>2688</v>
      </c>
      <c r="B878" s="65" t="s">
        <v>2689</v>
      </c>
      <c r="C878" s="65">
        <v>2512</v>
      </c>
      <c r="D878" s="65"/>
      <c r="E878" s="65"/>
      <c r="F878" s="65"/>
      <c r="G878" s="65">
        <v>1</v>
      </c>
      <c r="H878" s="67">
        <f>VLOOKUP(C878,'Secteur Ex DG'!B:B,1,FALSE)</f>
        <v>2512</v>
      </c>
    </row>
    <row r="879" spans="1:8" x14ac:dyDescent="0.25">
      <c r="A879" s="65" t="s">
        <v>2691</v>
      </c>
      <c r="B879" s="65" t="s">
        <v>2692</v>
      </c>
      <c r="C879" s="65">
        <v>2513</v>
      </c>
      <c r="D879" s="65"/>
      <c r="E879" s="65"/>
      <c r="F879" s="65"/>
      <c r="G879" s="65">
        <v>1</v>
      </c>
      <c r="H879" s="67">
        <f>VLOOKUP(C879,'Secteur Ex DG'!B:B,1,FALSE)</f>
        <v>2513</v>
      </c>
    </row>
    <row r="880" spans="1:8" x14ac:dyDescent="0.25">
      <c r="A880" s="65" t="s">
        <v>2841</v>
      </c>
      <c r="B880" s="65" t="s">
        <v>2842</v>
      </c>
      <c r="C880" s="65">
        <v>2570</v>
      </c>
      <c r="D880" s="65"/>
      <c r="E880" s="65"/>
      <c r="F880" s="65"/>
      <c r="G880" s="65">
        <v>1</v>
      </c>
      <c r="H880" s="67">
        <f>VLOOKUP(C880,'Secteur Ex DG'!B:B,1,FALSE)</f>
        <v>2570</v>
      </c>
    </row>
    <row r="881" spans="1:8" x14ac:dyDescent="0.25">
      <c r="A881" s="65" t="s">
        <v>2844</v>
      </c>
      <c r="B881" s="65" t="s">
        <v>2845</v>
      </c>
      <c r="C881" s="65">
        <v>2571</v>
      </c>
      <c r="D881" s="65"/>
      <c r="E881" s="65"/>
      <c r="F881" s="65"/>
      <c r="G881" s="65">
        <v>1</v>
      </c>
      <c r="H881" s="67">
        <f>VLOOKUP(C881,'Secteur Ex DG'!B:B,1,FALSE)</f>
        <v>2571</v>
      </c>
    </row>
    <row r="882" spans="1:8" x14ac:dyDescent="0.25">
      <c r="A882" s="65" t="s">
        <v>2847</v>
      </c>
      <c r="B882" s="65" t="s">
        <v>2848</v>
      </c>
      <c r="C882" s="65">
        <v>2572</v>
      </c>
      <c r="D882" s="65"/>
      <c r="E882" s="65"/>
      <c r="F882" s="65"/>
      <c r="G882" s="65">
        <v>1</v>
      </c>
      <c r="H882" s="67">
        <f>VLOOKUP(C882,'Secteur Ex DG'!B:B,1,FALSE)</f>
        <v>2572</v>
      </c>
    </row>
    <row r="883" spans="1:8" x14ac:dyDescent="0.25">
      <c r="A883" s="66" t="s">
        <v>2850</v>
      </c>
      <c r="B883" s="67" t="s">
        <v>2851</v>
      </c>
      <c r="C883" s="67">
        <v>2573</v>
      </c>
      <c r="G883" s="68">
        <v>1</v>
      </c>
      <c r="H883" s="67">
        <f>VLOOKUP(C883,'Secteur Ex DG'!B:B,1,FALSE)</f>
        <v>2573</v>
      </c>
    </row>
    <row r="884" spans="1:8" x14ac:dyDescent="0.25">
      <c r="A884" s="65" t="s">
        <v>2694</v>
      </c>
      <c r="B884" s="65" t="s">
        <v>2695</v>
      </c>
      <c r="C884" s="65">
        <v>2514</v>
      </c>
      <c r="D884" s="65"/>
      <c r="E884" s="65"/>
      <c r="F884" s="65"/>
      <c r="G884" s="65">
        <v>1</v>
      </c>
      <c r="H884" s="67">
        <f>VLOOKUP(C884,'Secteur Ex DG'!B:B,1,FALSE)</f>
        <v>2514</v>
      </c>
    </row>
    <row r="885" spans="1:8" x14ac:dyDescent="0.25">
      <c r="A885" s="65" t="s">
        <v>2697</v>
      </c>
      <c r="B885" s="65" t="s">
        <v>2698</v>
      </c>
      <c r="C885" s="65">
        <v>2515</v>
      </c>
      <c r="D885" s="65"/>
      <c r="E885" s="65"/>
      <c r="F885" s="65"/>
      <c r="G885" s="65">
        <v>1</v>
      </c>
      <c r="H885" s="67">
        <f>VLOOKUP(C885,'Secteur Ex DG'!B:B,1,FALSE)</f>
        <v>2515</v>
      </c>
    </row>
    <row r="886" spans="1:8" x14ac:dyDescent="0.25">
      <c r="A886" s="65" t="s">
        <v>2700</v>
      </c>
      <c r="B886" s="65" t="s">
        <v>2701</v>
      </c>
      <c r="C886" s="65">
        <v>2516</v>
      </c>
      <c r="D886" s="65"/>
      <c r="E886" s="65"/>
      <c r="F886" s="65"/>
      <c r="G886" s="65">
        <v>1</v>
      </c>
      <c r="H886" s="67">
        <f>VLOOKUP(C886,'Secteur Ex DG'!B:B,1,FALSE)</f>
        <v>2516</v>
      </c>
    </row>
    <row r="887" spans="1:8" x14ac:dyDescent="0.25">
      <c r="A887" s="65" t="s">
        <v>2703</v>
      </c>
      <c r="B887" s="65" t="s">
        <v>2704</v>
      </c>
      <c r="C887" s="65">
        <v>2517</v>
      </c>
      <c r="D887" s="65"/>
      <c r="E887" s="65"/>
      <c r="F887" s="65"/>
      <c r="G887" s="65">
        <v>1</v>
      </c>
      <c r="H887" s="67">
        <f>VLOOKUP(C887,'Secteur Ex DG'!B:B,1,FALSE)</f>
        <v>2517</v>
      </c>
    </row>
    <row r="888" spans="1:8" x14ac:dyDescent="0.25">
      <c r="A888" s="65" t="s">
        <v>2706</v>
      </c>
      <c r="B888" s="65" t="s">
        <v>2707</v>
      </c>
      <c r="C888" s="65">
        <v>2518</v>
      </c>
      <c r="D888" s="65"/>
      <c r="E888" s="65"/>
      <c r="F888" s="65"/>
      <c r="G888" s="65">
        <v>1</v>
      </c>
      <c r="H888" s="67">
        <f>VLOOKUP(C888,'Secteur Ex DG'!B:B,1,FALSE)</f>
        <v>2518</v>
      </c>
    </row>
    <row r="889" spans="1:8" x14ac:dyDescent="0.25">
      <c r="A889" s="65" t="s">
        <v>2709</v>
      </c>
      <c r="B889" s="65" t="s">
        <v>2710</v>
      </c>
      <c r="C889" s="65">
        <v>2519</v>
      </c>
      <c r="D889" s="65"/>
      <c r="E889" s="65"/>
      <c r="F889" s="65"/>
      <c r="G889" s="65">
        <v>1</v>
      </c>
      <c r="H889" s="67">
        <f>VLOOKUP(C889,'Secteur Ex DG'!B:B,1,FALSE)</f>
        <v>2519</v>
      </c>
    </row>
    <row r="890" spans="1:8" x14ac:dyDescent="0.25">
      <c r="A890" s="65" t="s">
        <v>2712</v>
      </c>
      <c r="B890" s="65" t="s">
        <v>2713</v>
      </c>
      <c r="C890" s="65">
        <v>2520</v>
      </c>
      <c r="D890" s="65"/>
      <c r="E890" s="65"/>
      <c r="F890" s="65"/>
      <c r="G890" s="65">
        <v>1</v>
      </c>
      <c r="H890" s="67">
        <f>VLOOKUP(C890,'Secteur Ex DG'!B:B,1,FALSE)</f>
        <v>2520</v>
      </c>
    </row>
    <row r="891" spans="1:8" x14ac:dyDescent="0.25">
      <c r="A891" s="65" t="s">
        <v>2715</v>
      </c>
      <c r="B891" s="65" t="s">
        <v>2716</v>
      </c>
      <c r="C891" s="65">
        <v>2521</v>
      </c>
      <c r="D891" s="65"/>
      <c r="E891" s="65"/>
      <c r="F891" s="65"/>
      <c r="G891" s="65">
        <v>1</v>
      </c>
      <c r="H891" s="67">
        <f>VLOOKUP(C891,'Secteur Ex DG'!B:B,1,FALSE)</f>
        <v>2521</v>
      </c>
    </row>
    <row r="892" spans="1:8" x14ac:dyDescent="0.25">
      <c r="A892" s="65" t="s">
        <v>2718</v>
      </c>
      <c r="B892" s="65" t="s">
        <v>2719</v>
      </c>
      <c r="C892" s="65">
        <v>2522</v>
      </c>
      <c r="D892" s="65"/>
      <c r="E892" s="65"/>
      <c r="F892" s="65"/>
      <c r="G892" s="65">
        <v>1</v>
      </c>
      <c r="H892" s="67">
        <f>VLOOKUP(C892,'Secteur Ex DG'!B:B,1,FALSE)</f>
        <v>2522</v>
      </c>
    </row>
    <row r="893" spans="1:8" x14ac:dyDescent="0.25">
      <c r="A893" s="65" t="s">
        <v>2721</v>
      </c>
      <c r="B893" s="65" t="s">
        <v>2722</v>
      </c>
      <c r="C893" s="65">
        <v>2523</v>
      </c>
      <c r="D893" s="65"/>
      <c r="E893" s="65"/>
      <c r="F893" s="65"/>
      <c r="G893" s="65">
        <v>1</v>
      </c>
      <c r="H893" s="67">
        <f>VLOOKUP(C893,'Secteur Ex DG'!B:B,1,FALSE)</f>
        <v>2523</v>
      </c>
    </row>
    <row r="894" spans="1:8" x14ac:dyDescent="0.25">
      <c r="A894" s="65" t="s">
        <v>2724</v>
      </c>
      <c r="B894" s="65" t="s">
        <v>2725</v>
      </c>
      <c r="C894" s="65">
        <v>2524</v>
      </c>
      <c r="D894" s="65"/>
      <c r="E894" s="65"/>
      <c r="F894" s="65"/>
      <c r="G894" s="65">
        <v>1</v>
      </c>
      <c r="H894" s="67">
        <f>VLOOKUP(C894,'Secteur Ex DG'!B:B,1,FALSE)</f>
        <v>2524</v>
      </c>
    </row>
    <row r="895" spans="1:8" x14ac:dyDescent="0.25">
      <c r="A895" s="65" t="s">
        <v>2727</v>
      </c>
      <c r="B895" s="65" t="s">
        <v>2728</v>
      </c>
      <c r="C895" s="65">
        <v>2525</v>
      </c>
      <c r="D895" s="65"/>
      <c r="E895" s="65"/>
      <c r="F895" s="65"/>
      <c r="G895" s="65">
        <v>1</v>
      </c>
      <c r="H895" s="67">
        <f>VLOOKUP(C895,'Secteur Ex DG'!B:B,1,FALSE)</f>
        <v>2525</v>
      </c>
    </row>
    <row r="896" spans="1:8" x14ac:dyDescent="0.25">
      <c r="A896" s="65" t="s">
        <v>2730</v>
      </c>
      <c r="B896" s="65" t="s">
        <v>2731</v>
      </c>
      <c r="C896" s="65">
        <v>2526</v>
      </c>
      <c r="D896" s="65"/>
      <c r="E896" s="65"/>
      <c r="F896" s="65"/>
      <c r="G896" s="65">
        <v>1</v>
      </c>
      <c r="H896" s="67">
        <f>VLOOKUP(C896,'Secteur Ex DG'!B:B,1,FALSE)</f>
        <v>2526</v>
      </c>
    </row>
    <row r="897" spans="1:8" x14ac:dyDescent="0.25">
      <c r="A897" s="65" t="s">
        <v>2733</v>
      </c>
      <c r="B897" s="65" t="s">
        <v>2734</v>
      </c>
      <c r="C897" s="65">
        <v>2527</v>
      </c>
      <c r="D897" s="65"/>
      <c r="E897" s="65"/>
      <c r="F897" s="65"/>
      <c r="G897" s="65">
        <v>1</v>
      </c>
      <c r="H897" s="67">
        <f>VLOOKUP(C897,'Secteur Ex DG'!B:B,1,FALSE)</f>
        <v>2527</v>
      </c>
    </row>
    <row r="898" spans="1:8" x14ac:dyDescent="0.25">
      <c r="A898" s="65" t="s">
        <v>2736</v>
      </c>
      <c r="B898" s="65" t="s">
        <v>2737</v>
      </c>
      <c r="C898" s="65">
        <v>2528</v>
      </c>
      <c r="D898" s="65"/>
      <c r="E898" s="65"/>
      <c r="F898" s="65"/>
      <c r="G898" s="65">
        <v>1</v>
      </c>
      <c r="H898" s="67">
        <f>VLOOKUP(C898,'Secteur Ex DG'!B:B,1,FALSE)</f>
        <v>2528</v>
      </c>
    </row>
    <row r="899" spans="1:8" x14ac:dyDescent="0.25">
      <c r="A899" s="65" t="s">
        <v>2739</v>
      </c>
      <c r="B899" s="65" t="s">
        <v>2740</v>
      </c>
      <c r="C899" s="65">
        <v>2529</v>
      </c>
      <c r="D899" s="65"/>
      <c r="E899" s="65"/>
      <c r="F899" s="65"/>
      <c r="G899" s="65">
        <v>1</v>
      </c>
      <c r="H899" s="67">
        <f>VLOOKUP(C899,'Secteur Ex DG'!B:B,1,FALSE)</f>
        <v>2529</v>
      </c>
    </row>
    <row r="900" spans="1:8" x14ac:dyDescent="0.25">
      <c r="A900" s="65" t="s">
        <v>2742</v>
      </c>
      <c r="B900" s="65" t="s">
        <v>2743</v>
      </c>
      <c r="C900" s="65">
        <v>2530</v>
      </c>
      <c r="D900" s="65"/>
      <c r="E900" s="65"/>
      <c r="F900" s="65"/>
      <c r="G900" s="65">
        <v>1</v>
      </c>
      <c r="H900" s="67">
        <f>VLOOKUP(C900,'Secteur Ex DG'!B:B,1,FALSE)</f>
        <v>2530</v>
      </c>
    </row>
    <row r="901" spans="1:8" x14ac:dyDescent="0.25">
      <c r="A901" s="65" t="s">
        <v>2745</v>
      </c>
      <c r="B901" s="65" t="s">
        <v>2746</v>
      </c>
      <c r="C901" s="65">
        <v>2531</v>
      </c>
      <c r="D901" s="65"/>
      <c r="E901" s="65"/>
      <c r="F901" s="65"/>
      <c r="G901" s="65">
        <v>1</v>
      </c>
      <c r="H901" s="67">
        <f>VLOOKUP(C901,'Secteur Ex DG'!B:B,1,FALSE)</f>
        <v>2531</v>
      </c>
    </row>
    <row r="902" spans="1:8" x14ac:dyDescent="0.25">
      <c r="A902" s="65" t="s">
        <v>2748</v>
      </c>
      <c r="B902" s="65" t="s">
        <v>2749</v>
      </c>
      <c r="C902" s="65">
        <v>2532</v>
      </c>
      <c r="D902" s="65"/>
      <c r="E902" s="65"/>
      <c r="F902" s="65"/>
      <c r="G902" s="65">
        <v>1</v>
      </c>
      <c r="H902" s="67">
        <f>VLOOKUP(C902,'Secteur Ex DG'!B:B,1,FALSE)</f>
        <v>2532</v>
      </c>
    </row>
    <row r="903" spans="1:8" x14ac:dyDescent="0.25">
      <c r="A903" s="65" t="s">
        <v>2751</v>
      </c>
      <c r="B903" s="65" t="s">
        <v>2752</v>
      </c>
      <c r="C903" s="65">
        <v>2533</v>
      </c>
      <c r="D903" s="65"/>
      <c r="E903" s="65"/>
      <c r="F903" s="65"/>
      <c r="G903" s="65">
        <v>1</v>
      </c>
      <c r="H903" s="67">
        <f>VLOOKUP(C903,'Secteur Ex DG'!B:B,1,FALSE)</f>
        <v>2533</v>
      </c>
    </row>
    <row r="904" spans="1:8" x14ac:dyDescent="0.25">
      <c r="A904" s="65" t="s">
        <v>2754</v>
      </c>
      <c r="B904" s="65" t="s">
        <v>2755</v>
      </c>
      <c r="C904" s="65">
        <v>2534</v>
      </c>
      <c r="D904" s="65"/>
      <c r="E904" s="65"/>
      <c r="F904" s="65"/>
      <c r="G904" s="65">
        <v>1</v>
      </c>
      <c r="H904" s="67">
        <f>VLOOKUP(C904,'Secteur Ex DG'!B:B,1,FALSE)</f>
        <v>2534</v>
      </c>
    </row>
    <row r="905" spans="1:8" x14ac:dyDescent="0.25">
      <c r="A905" s="65" t="s">
        <v>2757</v>
      </c>
      <c r="B905" s="65" t="s">
        <v>2758</v>
      </c>
      <c r="C905" s="65">
        <v>2535</v>
      </c>
      <c r="D905" s="65"/>
      <c r="E905" s="65"/>
      <c r="F905" s="65"/>
      <c r="G905" s="65">
        <v>1</v>
      </c>
      <c r="H905" s="67">
        <f>VLOOKUP(C905,'Secteur Ex DG'!B:B,1,FALSE)</f>
        <v>2535</v>
      </c>
    </row>
    <row r="906" spans="1:8" x14ac:dyDescent="0.25">
      <c r="A906" s="65" t="s">
        <v>2760</v>
      </c>
      <c r="B906" s="65" t="s">
        <v>2761</v>
      </c>
      <c r="C906" s="65">
        <v>2536</v>
      </c>
      <c r="D906" s="65"/>
      <c r="E906" s="65"/>
      <c r="F906" s="65"/>
      <c r="G906" s="65">
        <v>1</v>
      </c>
      <c r="H906" s="67">
        <f>VLOOKUP(C906,'Secteur Ex DG'!B:B,1,FALSE)</f>
        <v>2536</v>
      </c>
    </row>
    <row r="907" spans="1:8" x14ac:dyDescent="0.25">
      <c r="A907" s="65" t="s">
        <v>2763</v>
      </c>
      <c r="B907" s="65" t="s">
        <v>2764</v>
      </c>
      <c r="C907" s="65">
        <v>2537</v>
      </c>
      <c r="D907" s="65"/>
      <c r="E907" s="65"/>
      <c r="F907" s="65"/>
      <c r="G907" s="65">
        <v>1</v>
      </c>
      <c r="H907" s="67">
        <f>VLOOKUP(C907,'Secteur Ex DG'!B:B,1,FALSE)</f>
        <v>2537</v>
      </c>
    </row>
    <row r="908" spans="1:8" x14ac:dyDescent="0.25">
      <c r="A908" s="65" t="s">
        <v>2766</v>
      </c>
      <c r="B908" s="65" t="s">
        <v>2767</v>
      </c>
      <c r="C908" s="65">
        <v>2538</v>
      </c>
      <c r="D908" s="65"/>
      <c r="E908" s="65"/>
      <c r="F908" s="65"/>
      <c r="G908" s="65">
        <v>1</v>
      </c>
      <c r="H908" s="67">
        <f>VLOOKUP(C908,'Secteur Ex DG'!B:B,1,FALSE)</f>
        <v>2538</v>
      </c>
    </row>
    <row r="909" spans="1:8" x14ac:dyDescent="0.25">
      <c r="A909" s="65" t="s">
        <v>2769</v>
      </c>
      <c r="B909" s="65" t="s">
        <v>2770</v>
      </c>
      <c r="C909" s="65">
        <v>2539</v>
      </c>
      <c r="D909" s="65"/>
      <c r="E909" s="65"/>
      <c r="F909" s="65"/>
      <c r="G909" s="65">
        <v>1</v>
      </c>
      <c r="H909" s="67">
        <f>VLOOKUP(C909,'Secteur Ex DG'!B:B,1,FALSE)</f>
        <v>2539</v>
      </c>
    </row>
    <row r="910" spans="1:8" x14ac:dyDescent="0.25">
      <c r="A910" s="65" t="s">
        <v>2772</v>
      </c>
      <c r="B910" s="65" t="s">
        <v>2773</v>
      </c>
      <c r="C910" s="65">
        <v>2543</v>
      </c>
      <c r="D910" s="65"/>
      <c r="E910" s="65"/>
      <c r="F910" s="65"/>
      <c r="G910" s="65">
        <v>1</v>
      </c>
      <c r="H910" s="67">
        <f>VLOOKUP(C910,'Secteur Ex DG'!B:B,1,FALSE)</f>
        <v>2543</v>
      </c>
    </row>
    <row r="911" spans="1:8" x14ac:dyDescent="0.25">
      <c r="A911" s="65" t="s">
        <v>2775</v>
      </c>
      <c r="B911" s="65" t="s">
        <v>2776</v>
      </c>
      <c r="C911" s="65">
        <v>2544</v>
      </c>
      <c r="D911" s="65"/>
      <c r="E911" s="65"/>
      <c r="F911" s="65"/>
      <c r="G911" s="65">
        <v>1</v>
      </c>
      <c r="H911" s="67">
        <f>VLOOKUP(C911,'Secteur Ex DG'!B:B,1,FALSE)</f>
        <v>2544</v>
      </c>
    </row>
    <row r="912" spans="1:8" x14ac:dyDescent="0.25">
      <c r="A912" s="65" t="s">
        <v>2778</v>
      </c>
      <c r="B912" s="65" t="s">
        <v>2779</v>
      </c>
      <c r="C912" s="65">
        <v>2545</v>
      </c>
      <c r="D912" s="65"/>
      <c r="E912" s="65"/>
      <c r="F912" s="65"/>
      <c r="G912" s="65">
        <v>1</v>
      </c>
      <c r="H912" s="67">
        <f>VLOOKUP(C912,'Secteur Ex DG'!B:B,1,FALSE)</f>
        <v>2545</v>
      </c>
    </row>
    <row r="913" spans="1:12" x14ac:dyDescent="0.25">
      <c r="A913" s="65" t="s">
        <v>2781</v>
      </c>
      <c r="B913" s="65" t="s">
        <v>2782</v>
      </c>
      <c r="C913" s="65">
        <v>2546</v>
      </c>
      <c r="D913" s="65"/>
      <c r="E913" s="65"/>
      <c r="F913" s="65"/>
      <c r="G913" s="65">
        <v>1</v>
      </c>
      <c r="H913" s="67">
        <f>VLOOKUP(C913,'Secteur Ex DG'!B:B,1,FALSE)</f>
        <v>2546</v>
      </c>
    </row>
    <row r="914" spans="1:12" x14ac:dyDescent="0.25">
      <c r="A914" s="65" t="s">
        <v>2784</v>
      </c>
      <c r="B914" s="65" t="s">
        <v>2785</v>
      </c>
      <c r="C914" s="65">
        <v>2547</v>
      </c>
      <c r="D914" s="65"/>
      <c r="E914" s="65"/>
      <c r="F914" s="65"/>
      <c r="G914" s="65">
        <v>1</v>
      </c>
      <c r="H914" s="67">
        <f>VLOOKUP(C914,'Secteur Ex DG'!B:B,1,FALSE)</f>
        <v>2547</v>
      </c>
    </row>
    <row r="915" spans="1:12" x14ac:dyDescent="0.25">
      <c r="A915" s="65" t="s">
        <v>2787</v>
      </c>
      <c r="B915" s="65" t="s">
        <v>2788</v>
      </c>
      <c r="C915" s="65">
        <v>2548</v>
      </c>
      <c r="D915" s="65"/>
      <c r="E915" s="65"/>
      <c r="F915" s="65"/>
      <c r="G915" s="65">
        <v>1</v>
      </c>
      <c r="H915" s="67">
        <f>VLOOKUP(C915,'Secteur Ex DG'!B:B,1,FALSE)</f>
        <v>2548</v>
      </c>
    </row>
    <row r="916" spans="1:12" x14ac:dyDescent="0.25">
      <c r="A916" s="65" t="s">
        <v>2790</v>
      </c>
      <c r="B916" s="65" t="s">
        <v>2791</v>
      </c>
      <c r="C916" s="65">
        <v>2549</v>
      </c>
      <c r="D916" s="65"/>
      <c r="E916" s="65"/>
      <c r="F916" s="65"/>
      <c r="G916" s="65">
        <v>1</v>
      </c>
      <c r="H916" s="67">
        <f>VLOOKUP(C916,'Secteur Ex DG'!B:B,1,FALSE)</f>
        <v>2549</v>
      </c>
    </row>
    <row r="917" spans="1:12" x14ac:dyDescent="0.25">
      <c r="A917" s="65" t="s">
        <v>2793</v>
      </c>
      <c r="B917" s="65" t="s">
        <v>2794</v>
      </c>
      <c r="C917" s="65">
        <v>2550</v>
      </c>
      <c r="D917" s="65"/>
      <c r="E917" s="65"/>
      <c r="F917" s="65"/>
      <c r="G917" s="65">
        <v>1</v>
      </c>
      <c r="H917" s="67">
        <f>VLOOKUP(C917,'Secteur Ex DG'!B:B,1,FALSE)</f>
        <v>2550</v>
      </c>
    </row>
    <row r="918" spans="1:12" x14ac:dyDescent="0.25">
      <c r="A918" s="65" t="s">
        <v>2796</v>
      </c>
      <c r="B918" s="65" t="s">
        <v>2797</v>
      </c>
      <c r="C918" s="65">
        <v>2551</v>
      </c>
      <c r="D918" s="65"/>
      <c r="E918" s="65"/>
      <c r="F918" s="65"/>
      <c r="G918" s="65">
        <v>1</v>
      </c>
      <c r="H918" s="67">
        <f>VLOOKUP(C918,'Secteur Ex DG'!B:B,1,FALSE)</f>
        <v>2551</v>
      </c>
    </row>
    <row r="919" spans="1:12" x14ac:dyDescent="0.25">
      <c r="A919" s="65" t="s">
        <v>2799</v>
      </c>
      <c r="B919" s="65" t="s">
        <v>2800</v>
      </c>
      <c r="C919" s="65">
        <v>2552</v>
      </c>
      <c r="D919" s="65"/>
      <c r="E919" s="65"/>
      <c r="F919" s="65"/>
      <c r="G919" s="65">
        <v>1</v>
      </c>
      <c r="H919" s="67">
        <f>VLOOKUP(C919,'Secteur Ex DG'!B:B,1,FALSE)</f>
        <v>2552</v>
      </c>
    </row>
    <row r="920" spans="1:12" x14ac:dyDescent="0.25">
      <c r="A920" s="65" t="s">
        <v>2802</v>
      </c>
      <c r="B920" s="65" t="s">
        <v>2803</v>
      </c>
      <c r="C920" s="65">
        <v>2553</v>
      </c>
      <c r="D920" s="65"/>
      <c r="E920" s="65"/>
      <c r="F920" s="65"/>
      <c r="G920" s="65">
        <v>1</v>
      </c>
      <c r="H920" s="67">
        <f>VLOOKUP(C920,'Secteur Ex DG'!B:B,1,FALSE)</f>
        <v>2553</v>
      </c>
    </row>
    <row r="921" spans="1:12" x14ac:dyDescent="0.25">
      <c r="A921" s="65" t="s">
        <v>2805</v>
      </c>
      <c r="B921" s="65" t="s">
        <v>2806</v>
      </c>
      <c r="C921" s="65">
        <v>2554</v>
      </c>
      <c r="D921" s="65"/>
      <c r="E921" s="65"/>
      <c r="F921" s="65"/>
      <c r="G921" s="65">
        <v>1</v>
      </c>
      <c r="H921" s="67">
        <f>VLOOKUP(C921,'Secteur Ex DG'!B:B,1,FALSE)</f>
        <v>2554</v>
      </c>
    </row>
    <row r="922" spans="1:12" x14ac:dyDescent="0.25">
      <c r="A922" s="65" t="s">
        <v>2808</v>
      </c>
      <c r="B922" s="65" t="s">
        <v>2809</v>
      </c>
      <c r="C922" s="65">
        <v>2555</v>
      </c>
      <c r="D922" s="65"/>
      <c r="E922" s="65"/>
      <c r="F922" s="65"/>
      <c r="G922" s="65">
        <v>1</v>
      </c>
      <c r="H922" s="67">
        <f>VLOOKUP(C922,'Secteur Ex DG'!B:B,1,FALSE)</f>
        <v>2555</v>
      </c>
    </row>
    <row r="923" spans="1:12" x14ac:dyDescent="0.25">
      <c r="A923" s="9" t="s">
        <v>2811</v>
      </c>
      <c r="B923" s="9" t="s">
        <v>2812</v>
      </c>
      <c r="C923" s="9">
        <v>2556</v>
      </c>
      <c r="G923" s="65">
        <v>1</v>
      </c>
      <c r="H923" s="67">
        <f>VLOOKUP(C923,'Secteur Ex DG'!B:B,1,FALSE)</f>
        <v>2556</v>
      </c>
      <c r="L923" t="s">
        <v>6507</v>
      </c>
    </row>
    <row r="924" spans="1:12" x14ac:dyDescent="0.25">
      <c r="A924" s="65" t="s">
        <v>2814</v>
      </c>
      <c r="B924" s="65" t="s">
        <v>2815</v>
      </c>
      <c r="C924" s="65">
        <v>2558</v>
      </c>
      <c r="D924" s="65"/>
      <c r="E924" s="65"/>
      <c r="F924" s="65"/>
      <c r="G924" s="65">
        <v>1</v>
      </c>
      <c r="H924" s="67">
        <f>VLOOKUP(C924,'Secteur Ex DG'!B:B,1,FALSE)</f>
        <v>2558</v>
      </c>
    </row>
    <row r="925" spans="1:12" x14ac:dyDescent="0.25">
      <c r="A925" s="65" t="s">
        <v>2817</v>
      </c>
      <c r="B925" s="65" t="s">
        <v>2818</v>
      </c>
      <c r="C925" s="65">
        <v>2559</v>
      </c>
      <c r="D925" s="65"/>
      <c r="E925" s="65"/>
      <c r="F925" s="65"/>
      <c r="G925" s="65">
        <v>1</v>
      </c>
      <c r="H925" s="67">
        <f>VLOOKUP(C925,'Secteur Ex DG'!B:B,1,FALSE)</f>
        <v>2559</v>
      </c>
    </row>
    <row r="926" spans="1:12" x14ac:dyDescent="0.25">
      <c r="A926" s="65" t="s">
        <v>2820</v>
      </c>
      <c r="B926" s="65" t="s">
        <v>2821</v>
      </c>
      <c r="C926" s="65">
        <v>2560</v>
      </c>
      <c r="D926" s="65"/>
      <c r="E926" s="65"/>
      <c r="F926" s="65"/>
      <c r="G926" s="65">
        <v>1</v>
      </c>
      <c r="H926" s="67">
        <f>VLOOKUP(C926,'Secteur Ex DG'!B:B,1,FALSE)</f>
        <v>2560</v>
      </c>
    </row>
    <row r="927" spans="1:12" x14ac:dyDescent="0.25">
      <c r="A927" s="65" t="s">
        <v>2823</v>
      </c>
      <c r="B927" s="65" t="s">
        <v>2824</v>
      </c>
      <c r="C927" s="65">
        <v>2561</v>
      </c>
      <c r="D927" s="65"/>
      <c r="E927" s="65"/>
      <c r="F927" s="65"/>
      <c r="G927" s="65">
        <v>1</v>
      </c>
      <c r="H927" s="67">
        <f>VLOOKUP(C927,'Secteur Ex DG'!B:B,1,FALSE)</f>
        <v>2561</v>
      </c>
    </row>
    <row r="928" spans="1:12" x14ac:dyDescent="0.25">
      <c r="A928" s="65" t="s">
        <v>2826</v>
      </c>
      <c r="B928" s="65" t="s">
        <v>2827</v>
      </c>
      <c r="C928" s="65">
        <v>2562</v>
      </c>
      <c r="D928" s="65"/>
      <c r="E928" s="65"/>
      <c r="F928" s="65"/>
      <c r="G928" s="65">
        <v>1</v>
      </c>
      <c r="H928" s="67">
        <f>VLOOKUP(C928,'Secteur Ex DG'!B:B,1,FALSE)</f>
        <v>2562</v>
      </c>
    </row>
    <row r="929" spans="1:12" x14ac:dyDescent="0.25">
      <c r="A929" s="65" t="s">
        <v>2829</v>
      </c>
      <c r="B929" s="65" t="s">
        <v>2830</v>
      </c>
      <c r="C929" s="65">
        <v>2563</v>
      </c>
      <c r="D929" s="65"/>
      <c r="E929" s="65"/>
      <c r="F929" s="65"/>
      <c r="G929" s="65">
        <v>1</v>
      </c>
      <c r="H929" s="67">
        <f>VLOOKUP(C929,'Secteur Ex DG'!B:B,1,FALSE)</f>
        <v>2563</v>
      </c>
    </row>
    <row r="930" spans="1:12" x14ac:dyDescent="0.25">
      <c r="A930" s="65" t="s">
        <v>2832</v>
      </c>
      <c r="B930" s="65" t="s">
        <v>2833</v>
      </c>
      <c r="C930" s="65">
        <v>2564</v>
      </c>
      <c r="D930" s="65"/>
      <c r="E930" s="65"/>
      <c r="F930" s="65"/>
      <c r="G930" s="65">
        <v>1</v>
      </c>
      <c r="H930" s="67">
        <f>VLOOKUP(C930,'Secteur Ex DG'!B:B,1,FALSE)</f>
        <v>2564</v>
      </c>
    </row>
    <row r="931" spans="1:12" x14ac:dyDescent="0.25">
      <c r="A931" s="65" t="s">
        <v>2835</v>
      </c>
      <c r="B931" s="65" t="s">
        <v>2836</v>
      </c>
      <c r="C931" s="65">
        <v>2565</v>
      </c>
      <c r="D931" s="65"/>
      <c r="E931" s="65"/>
      <c r="F931" s="65"/>
      <c r="G931" s="65">
        <v>1</v>
      </c>
      <c r="H931" s="67">
        <f>VLOOKUP(C931,'Secteur Ex DG'!B:B,1,FALSE)</f>
        <v>2565</v>
      </c>
    </row>
    <row r="932" spans="1:12" x14ac:dyDescent="0.25">
      <c r="A932" s="65" t="s">
        <v>2838</v>
      </c>
      <c r="B932" s="65" t="s">
        <v>2839</v>
      </c>
      <c r="C932" s="65">
        <v>2566</v>
      </c>
      <c r="D932" s="65"/>
      <c r="E932" s="65"/>
      <c r="F932" s="65"/>
      <c r="G932" s="65">
        <v>1</v>
      </c>
      <c r="H932" s="67">
        <f>VLOOKUP(C932,'Secteur Ex DG'!B:B,1,FALSE)</f>
        <v>2566</v>
      </c>
    </row>
    <row r="933" spans="1:12" x14ac:dyDescent="0.25">
      <c r="A933" s="65" t="s">
        <v>2853</v>
      </c>
      <c r="B933" s="65" t="s">
        <v>2854</v>
      </c>
      <c r="C933" s="65">
        <v>2743</v>
      </c>
      <c r="D933" s="65"/>
      <c r="E933" s="65"/>
      <c r="F933" s="65"/>
      <c r="G933" s="65">
        <v>1</v>
      </c>
      <c r="H933" s="67">
        <f>VLOOKUP(C933,'Secteur Ex DG'!B:B,1,FALSE)</f>
        <v>2743</v>
      </c>
    </row>
    <row r="934" spans="1:12" x14ac:dyDescent="0.25">
      <c r="A934" s="65" t="s">
        <v>2856</v>
      </c>
      <c r="B934" s="65" t="s">
        <v>2857</v>
      </c>
      <c r="C934" s="65">
        <v>2744</v>
      </c>
      <c r="D934" s="65"/>
      <c r="E934" s="65"/>
      <c r="F934" s="65"/>
      <c r="G934" s="65">
        <v>1</v>
      </c>
      <c r="H934" s="67">
        <f>VLOOKUP(C934,'Secteur Ex DG'!B:B,1,FALSE)</f>
        <v>2744</v>
      </c>
    </row>
    <row r="935" spans="1:12" x14ac:dyDescent="0.25">
      <c r="A935" s="9" t="s">
        <v>2859</v>
      </c>
      <c r="B935" s="9" t="s">
        <v>2860</v>
      </c>
      <c r="C935" s="9">
        <v>2745</v>
      </c>
      <c r="G935" s="65">
        <v>1</v>
      </c>
      <c r="H935" s="67">
        <f>VLOOKUP(C935,'Secteur Ex DG'!B:B,1,FALSE)</f>
        <v>2745</v>
      </c>
      <c r="L935" t="s">
        <v>6507</v>
      </c>
    </row>
    <row r="936" spans="1:12" x14ac:dyDescent="0.25">
      <c r="A936" s="65" t="s">
        <v>2862</v>
      </c>
      <c r="B936" s="65" t="s">
        <v>2863</v>
      </c>
      <c r="C936" s="65">
        <v>2747</v>
      </c>
      <c r="D936" s="65"/>
      <c r="E936" s="65"/>
      <c r="F936" s="65"/>
      <c r="G936" s="65">
        <v>1</v>
      </c>
      <c r="H936" s="67">
        <f>VLOOKUP(C936,'Secteur Ex DG'!B:B,1,FALSE)</f>
        <v>2747</v>
      </c>
    </row>
    <row r="937" spans="1:12" x14ac:dyDescent="0.25">
      <c r="A937" s="65" t="s">
        <v>2865</v>
      </c>
      <c r="B937" s="65" t="s">
        <v>2866</v>
      </c>
      <c r="C937" s="65">
        <v>2748</v>
      </c>
      <c r="D937" s="65"/>
      <c r="E937" s="65"/>
      <c r="F937" s="65"/>
      <c r="G937" s="65">
        <v>1</v>
      </c>
      <c r="H937" s="67">
        <f>VLOOKUP(C937,'Secteur Ex DG'!B:B,1,FALSE)</f>
        <v>2748</v>
      </c>
    </row>
    <row r="938" spans="1:12" x14ac:dyDescent="0.25">
      <c r="A938" s="65" t="s">
        <v>2868</v>
      </c>
      <c r="B938" s="65" t="s">
        <v>2869</v>
      </c>
      <c r="C938" s="65">
        <v>2749</v>
      </c>
      <c r="D938" s="65"/>
      <c r="E938" s="65"/>
      <c r="F938" s="65"/>
      <c r="G938" s="65">
        <v>1</v>
      </c>
      <c r="H938" s="67">
        <f>VLOOKUP(C938,'Secteur Ex DG'!B:B,1,FALSE)</f>
        <v>2749</v>
      </c>
    </row>
    <row r="939" spans="1:12" x14ac:dyDescent="0.25">
      <c r="A939" s="65" t="s">
        <v>2871</v>
      </c>
      <c r="B939" s="65" t="s">
        <v>2872</v>
      </c>
      <c r="C939" s="65">
        <v>2751</v>
      </c>
      <c r="D939" s="65"/>
      <c r="E939" s="65"/>
      <c r="F939" s="65"/>
      <c r="G939" s="65">
        <v>1</v>
      </c>
      <c r="H939" s="67">
        <f>VLOOKUP(C939,'Secteur Ex DG'!B:B,1,FALSE)</f>
        <v>2751</v>
      </c>
    </row>
    <row r="940" spans="1:12" x14ac:dyDescent="0.25">
      <c r="A940" s="65" t="s">
        <v>2874</v>
      </c>
      <c r="B940" s="65" t="s">
        <v>2875</v>
      </c>
      <c r="C940" s="65">
        <v>2752</v>
      </c>
      <c r="D940" s="65"/>
      <c r="E940" s="65"/>
      <c r="F940" s="65"/>
      <c r="G940" s="65">
        <v>1</v>
      </c>
      <c r="H940" s="67">
        <f>VLOOKUP(C940,'Secteur Ex DG'!B:B,1,FALSE)</f>
        <v>2752</v>
      </c>
    </row>
    <row r="941" spans="1:12" x14ac:dyDescent="0.25">
      <c r="A941" s="65" t="s">
        <v>2877</v>
      </c>
      <c r="B941" s="65" t="s">
        <v>2878</v>
      </c>
      <c r="C941" s="65">
        <v>2753</v>
      </c>
      <c r="D941" s="65"/>
      <c r="E941" s="65"/>
      <c r="F941" s="65"/>
      <c r="G941" s="65">
        <v>1</v>
      </c>
      <c r="H941" s="67">
        <f>VLOOKUP(C941,'Secteur Ex DG'!B:B,1,FALSE)</f>
        <v>2753</v>
      </c>
    </row>
    <row r="942" spans="1:12" x14ac:dyDescent="0.25">
      <c r="A942" s="65" t="s">
        <v>2880</v>
      </c>
      <c r="B942" s="65" t="s">
        <v>2881</v>
      </c>
      <c r="C942" s="65">
        <v>2754</v>
      </c>
      <c r="D942" s="65"/>
      <c r="E942" s="65"/>
      <c r="F942" s="65"/>
      <c r="G942" s="65">
        <v>1</v>
      </c>
      <c r="H942" s="67">
        <f>VLOOKUP(C942,'Secteur Ex DG'!B:B,1,FALSE)</f>
        <v>2754</v>
      </c>
    </row>
    <row r="943" spans="1:12" x14ac:dyDescent="0.25">
      <c r="A943" s="65" t="s">
        <v>2883</v>
      </c>
      <c r="B943" s="65" t="s">
        <v>2884</v>
      </c>
      <c r="C943" s="65">
        <v>2755</v>
      </c>
      <c r="D943" s="65"/>
      <c r="E943" s="65"/>
      <c r="F943" s="65"/>
      <c r="G943" s="65">
        <v>1</v>
      </c>
      <c r="H943" s="67">
        <f>VLOOKUP(C943,'Secteur Ex DG'!B:B,1,FALSE)</f>
        <v>2755</v>
      </c>
    </row>
    <row r="944" spans="1:12" x14ac:dyDescent="0.25">
      <c r="A944" s="65" t="s">
        <v>3258</v>
      </c>
      <c r="B944" s="65" t="s">
        <v>3259</v>
      </c>
      <c r="C944" s="65">
        <v>2926</v>
      </c>
      <c r="D944" s="65"/>
      <c r="E944" s="65"/>
      <c r="F944" s="65"/>
      <c r="G944" s="65">
        <v>1</v>
      </c>
      <c r="H944" s="67">
        <f>VLOOKUP(C944,'Secteur Ex DG'!B:B,1,FALSE)</f>
        <v>2926</v>
      </c>
    </row>
    <row r="945" spans="1:8" x14ac:dyDescent="0.25">
      <c r="A945" s="65" t="s">
        <v>2886</v>
      </c>
      <c r="B945" s="65" t="s">
        <v>2887</v>
      </c>
      <c r="C945" s="65">
        <v>2759</v>
      </c>
      <c r="D945" s="65"/>
      <c r="E945" s="65"/>
      <c r="F945" s="65"/>
      <c r="G945" s="65">
        <v>1</v>
      </c>
      <c r="H945" s="67">
        <f>VLOOKUP(C945,'Secteur Ex DG'!B:B,1,FALSE)</f>
        <v>2759</v>
      </c>
    </row>
    <row r="946" spans="1:8" x14ac:dyDescent="0.25">
      <c r="A946" s="65" t="s">
        <v>2889</v>
      </c>
      <c r="B946" s="65" t="s">
        <v>2890</v>
      </c>
      <c r="C946" s="65">
        <v>2760</v>
      </c>
      <c r="D946" s="65"/>
      <c r="E946" s="65"/>
      <c r="F946" s="65"/>
      <c r="G946" s="65">
        <v>1</v>
      </c>
      <c r="H946" s="67">
        <f>VLOOKUP(C946,'Secteur Ex DG'!B:B,1,FALSE)</f>
        <v>2760</v>
      </c>
    </row>
    <row r="947" spans="1:8" x14ac:dyDescent="0.25">
      <c r="A947" s="65" t="s">
        <v>2892</v>
      </c>
      <c r="B947" s="65" t="s">
        <v>2893</v>
      </c>
      <c r="C947" s="65">
        <v>2763</v>
      </c>
      <c r="D947" s="65"/>
      <c r="E947" s="65"/>
      <c r="F947" s="65"/>
      <c r="G947" s="65">
        <v>1</v>
      </c>
      <c r="H947" s="67">
        <f>VLOOKUP(C947,'Secteur Ex DG'!B:B,1,FALSE)</f>
        <v>2763</v>
      </c>
    </row>
    <row r="948" spans="1:8" x14ac:dyDescent="0.25">
      <c r="A948" s="65" t="s">
        <v>2895</v>
      </c>
      <c r="B948" s="65" t="s">
        <v>2896</v>
      </c>
      <c r="C948" s="65">
        <v>2764</v>
      </c>
      <c r="D948" s="65"/>
      <c r="E948" s="65"/>
      <c r="F948" s="65"/>
      <c r="G948" s="65">
        <v>1</v>
      </c>
      <c r="H948" s="67">
        <f>VLOOKUP(C948,'Secteur Ex DG'!B:B,1,FALSE)</f>
        <v>2764</v>
      </c>
    </row>
    <row r="949" spans="1:8" x14ac:dyDescent="0.25">
      <c r="A949" s="65" t="s">
        <v>2898</v>
      </c>
      <c r="B949" s="65" t="s">
        <v>2899</v>
      </c>
      <c r="C949" s="65">
        <v>2765</v>
      </c>
      <c r="D949" s="65"/>
      <c r="E949" s="65"/>
      <c r="F949" s="65"/>
      <c r="G949" s="65">
        <v>1</v>
      </c>
      <c r="H949" s="67">
        <f>VLOOKUP(C949,'Secteur Ex DG'!B:B,1,FALSE)</f>
        <v>2765</v>
      </c>
    </row>
    <row r="950" spans="1:8" x14ac:dyDescent="0.25">
      <c r="A950" s="65" t="s">
        <v>2901</v>
      </c>
      <c r="B950" s="65" t="s">
        <v>2902</v>
      </c>
      <c r="C950" s="65">
        <v>2766</v>
      </c>
      <c r="D950" s="65"/>
      <c r="E950" s="65"/>
      <c r="F950" s="65"/>
      <c r="G950" s="65">
        <v>1</v>
      </c>
      <c r="H950" s="67">
        <f>VLOOKUP(C950,'Secteur Ex DG'!B:B,1,FALSE)</f>
        <v>2766</v>
      </c>
    </row>
    <row r="951" spans="1:8" x14ac:dyDescent="0.25">
      <c r="A951" s="65" t="s">
        <v>2904</v>
      </c>
      <c r="B951" s="65" t="s">
        <v>2905</v>
      </c>
      <c r="C951" s="65">
        <v>2768</v>
      </c>
      <c r="D951" s="65"/>
      <c r="E951" s="65"/>
      <c r="F951" s="65"/>
      <c r="G951" s="65">
        <v>1</v>
      </c>
      <c r="H951" s="67">
        <f>VLOOKUP(C951,'Secteur Ex DG'!B:B,1,FALSE)</f>
        <v>2768</v>
      </c>
    </row>
    <row r="952" spans="1:8" x14ac:dyDescent="0.25">
      <c r="A952" s="65" t="s">
        <v>2907</v>
      </c>
      <c r="B952" s="65" t="s">
        <v>2908</v>
      </c>
      <c r="C952" s="65">
        <v>2769</v>
      </c>
      <c r="D952" s="65"/>
      <c r="E952" s="65"/>
      <c r="F952" s="65"/>
      <c r="G952" s="65">
        <v>1</v>
      </c>
      <c r="H952" s="67">
        <f>VLOOKUP(C952,'Secteur Ex DG'!B:B,1,FALSE)</f>
        <v>2769</v>
      </c>
    </row>
    <row r="953" spans="1:8" x14ac:dyDescent="0.25">
      <c r="A953" s="65" t="s">
        <v>2910</v>
      </c>
      <c r="B953" s="65" t="s">
        <v>2911</v>
      </c>
      <c r="C953" s="65">
        <v>2773</v>
      </c>
      <c r="D953" s="65"/>
      <c r="E953" s="65"/>
      <c r="F953" s="65"/>
      <c r="G953" s="65">
        <v>1</v>
      </c>
      <c r="H953" s="67">
        <f>VLOOKUP(C953,'Secteur Ex DG'!B:B,1,FALSE)</f>
        <v>2773</v>
      </c>
    </row>
    <row r="954" spans="1:8" x14ac:dyDescent="0.25">
      <c r="A954" s="65" t="s">
        <v>2913</v>
      </c>
      <c r="B954" s="65" t="s">
        <v>2914</v>
      </c>
      <c r="C954" s="65">
        <v>2774</v>
      </c>
      <c r="D954" s="65"/>
      <c r="E954" s="65"/>
      <c r="F954" s="65"/>
      <c r="G954" s="65">
        <v>1</v>
      </c>
      <c r="H954" s="67">
        <f>VLOOKUP(C954,'Secteur Ex DG'!B:B,1,FALSE)</f>
        <v>2774</v>
      </c>
    </row>
    <row r="955" spans="1:8" x14ac:dyDescent="0.25">
      <c r="A955" s="65" t="s">
        <v>2916</v>
      </c>
      <c r="B955" s="65" t="s">
        <v>2917</v>
      </c>
      <c r="C955" s="65">
        <v>2775</v>
      </c>
      <c r="D955" s="65"/>
      <c r="E955" s="65"/>
      <c r="F955" s="65"/>
      <c r="G955" s="65">
        <v>1</v>
      </c>
      <c r="H955" s="67">
        <f>VLOOKUP(C955,'Secteur Ex DG'!B:B,1,FALSE)</f>
        <v>2775</v>
      </c>
    </row>
    <row r="956" spans="1:8" x14ac:dyDescent="0.25">
      <c r="A956" s="65" t="s">
        <v>2919</v>
      </c>
      <c r="B956" s="65" t="s">
        <v>2920</v>
      </c>
      <c r="C956" s="65">
        <v>2776</v>
      </c>
      <c r="D956" s="65"/>
      <c r="E956" s="65"/>
      <c r="F956" s="65"/>
      <c r="G956" s="65">
        <v>1</v>
      </c>
      <c r="H956" s="67">
        <f>VLOOKUP(C956,'Secteur Ex DG'!B:B,1,FALSE)</f>
        <v>2776</v>
      </c>
    </row>
    <row r="957" spans="1:8" x14ac:dyDescent="0.25">
      <c r="A957" s="65" t="s">
        <v>2922</v>
      </c>
      <c r="B957" s="65" t="s">
        <v>2923</v>
      </c>
      <c r="C957" s="65">
        <v>2777</v>
      </c>
      <c r="D957" s="65"/>
      <c r="E957" s="65"/>
      <c r="F957" s="65"/>
      <c r="G957" s="65">
        <v>1</v>
      </c>
      <c r="H957" s="67">
        <f>VLOOKUP(C957,'Secteur Ex DG'!B:B,1,FALSE)</f>
        <v>2777</v>
      </c>
    </row>
    <row r="958" spans="1:8" x14ac:dyDescent="0.25">
      <c r="A958" s="65" t="s">
        <v>2925</v>
      </c>
      <c r="B958" s="65" t="s">
        <v>2926</v>
      </c>
      <c r="C958" s="65">
        <v>2778</v>
      </c>
      <c r="D958" s="65"/>
      <c r="E958" s="65"/>
      <c r="F958" s="65"/>
      <c r="G958" s="65">
        <v>1</v>
      </c>
      <c r="H958" s="67">
        <f>VLOOKUP(C958,'Secteur Ex DG'!B:B,1,FALSE)</f>
        <v>2778</v>
      </c>
    </row>
    <row r="959" spans="1:8" x14ac:dyDescent="0.25">
      <c r="A959" s="65" t="s">
        <v>2928</v>
      </c>
      <c r="B959" s="65" t="s">
        <v>2929</v>
      </c>
      <c r="C959" s="65">
        <v>2779</v>
      </c>
      <c r="D959" s="65"/>
      <c r="E959" s="65"/>
      <c r="F959" s="65"/>
      <c r="G959" s="65">
        <v>1</v>
      </c>
      <c r="H959" s="67">
        <f>VLOOKUP(C959,'Secteur Ex DG'!B:B,1,FALSE)</f>
        <v>2779</v>
      </c>
    </row>
    <row r="960" spans="1:8" x14ac:dyDescent="0.25">
      <c r="A960" s="65" t="s">
        <v>2931</v>
      </c>
      <c r="B960" s="65" t="s">
        <v>2932</v>
      </c>
      <c r="C960" s="65">
        <v>2780</v>
      </c>
      <c r="D960" s="65"/>
      <c r="E960" s="65"/>
      <c r="F960" s="65"/>
      <c r="G960" s="65">
        <v>1</v>
      </c>
      <c r="H960" s="67">
        <f>VLOOKUP(C960,'Secteur Ex DG'!B:B,1,FALSE)</f>
        <v>2780</v>
      </c>
    </row>
    <row r="961" spans="1:8" x14ac:dyDescent="0.25">
      <c r="A961" s="65" t="s">
        <v>2934</v>
      </c>
      <c r="B961" s="65" t="s">
        <v>2935</v>
      </c>
      <c r="C961" s="65">
        <v>2781</v>
      </c>
      <c r="D961" s="65"/>
      <c r="E961" s="65"/>
      <c r="F961" s="65"/>
      <c r="G961" s="65">
        <v>1</v>
      </c>
      <c r="H961" s="67">
        <f>VLOOKUP(C961,'Secteur Ex DG'!B:B,1,FALSE)</f>
        <v>2781</v>
      </c>
    </row>
    <row r="962" spans="1:8" x14ac:dyDescent="0.25">
      <c r="A962" s="65" t="s">
        <v>2937</v>
      </c>
      <c r="B962" s="65" t="s">
        <v>2938</v>
      </c>
      <c r="C962" s="65">
        <v>2782</v>
      </c>
      <c r="D962" s="65"/>
      <c r="E962" s="65"/>
      <c r="F962" s="65"/>
      <c r="G962" s="65">
        <v>1</v>
      </c>
      <c r="H962" s="67">
        <f>VLOOKUP(C962,'Secteur Ex DG'!B:B,1,FALSE)</f>
        <v>2782</v>
      </c>
    </row>
    <row r="963" spans="1:8" x14ac:dyDescent="0.25">
      <c r="A963" s="65" t="s">
        <v>2940</v>
      </c>
      <c r="B963" s="65" t="s">
        <v>2941</v>
      </c>
      <c r="C963" s="65">
        <v>2783</v>
      </c>
      <c r="D963" s="65"/>
      <c r="E963" s="65"/>
      <c r="F963" s="65"/>
      <c r="G963" s="65">
        <v>1</v>
      </c>
      <c r="H963" s="67">
        <f>VLOOKUP(C963,'Secteur Ex DG'!B:B,1,FALSE)</f>
        <v>2783</v>
      </c>
    </row>
    <row r="964" spans="1:8" x14ac:dyDescent="0.25">
      <c r="A964" s="65" t="s">
        <v>2943</v>
      </c>
      <c r="B964" s="65" t="s">
        <v>2944</v>
      </c>
      <c r="C964" s="65">
        <v>2784</v>
      </c>
      <c r="D964" s="65"/>
      <c r="E964" s="65"/>
      <c r="F964" s="65"/>
      <c r="G964" s="65">
        <v>1</v>
      </c>
      <c r="H964" s="67">
        <f>VLOOKUP(C964,'Secteur Ex DG'!B:B,1,FALSE)</f>
        <v>2784</v>
      </c>
    </row>
    <row r="965" spans="1:8" x14ac:dyDescent="0.25">
      <c r="A965" s="65" t="s">
        <v>2946</v>
      </c>
      <c r="B965" s="65" t="s">
        <v>2947</v>
      </c>
      <c r="C965" s="65">
        <v>2785</v>
      </c>
      <c r="D965" s="65"/>
      <c r="E965" s="65"/>
      <c r="F965" s="65"/>
      <c r="G965" s="65">
        <v>1</v>
      </c>
      <c r="H965" s="67">
        <f>VLOOKUP(C965,'Secteur Ex DG'!B:B,1,FALSE)</f>
        <v>2785</v>
      </c>
    </row>
    <row r="966" spans="1:8" x14ac:dyDescent="0.25">
      <c r="A966" s="65" t="s">
        <v>2949</v>
      </c>
      <c r="B966" s="65" t="s">
        <v>2950</v>
      </c>
      <c r="C966" s="65">
        <v>2786</v>
      </c>
      <c r="D966" s="65"/>
      <c r="E966" s="65"/>
      <c r="F966" s="65"/>
      <c r="G966" s="65">
        <v>1</v>
      </c>
      <c r="H966" s="67">
        <f>VLOOKUP(C966,'Secteur Ex DG'!B:B,1,FALSE)</f>
        <v>2786</v>
      </c>
    </row>
    <row r="967" spans="1:8" x14ac:dyDescent="0.25">
      <c r="A967" s="65" t="s">
        <v>2952</v>
      </c>
      <c r="B967" s="65" t="s">
        <v>2953</v>
      </c>
      <c r="C967" s="65">
        <v>2787</v>
      </c>
      <c r="D967" s="65"/>
      <c r="E967" s="65"/>
      <c r="F967" s="65"/>
      <c r="G967" s="65">
        <v>1</v>
      </c>
      <c r="H967" s="67">
        <f>VLOOKUP(C967,'Secteur Ex DG'!B:B,1,FALSE)</f>
        <v>2787</v>
      </c>
    </row>
    <row r="968" spans="1:8" x14ac:dyDescent="0.25">
      <c r="A968" s="65" t="s">
        <v>2955</v>
      </c>
      <c r="B968" s="65" t="s">
        <v>2956</v>
      </c>
      <c r="C968" s="65">
        <v>2788</v>
      </c>
      <c r="D968" s="65"/>
      <c r="E968" s="65"/>
      <c r="F968" s="65"/>
      <c r="G968" s="65">
        <v>1</v>
      </c>
      <c r="H968" s="67">
        <f>VLOOKUP(C968,'Secteur Ex DG'!B:B,1,FALSE)</f>
        <v>2788</v>
      </c>
    </row>
    <row r="969" spans="1:8" x14ac:dyDescent="0.25">
      <c r="A969" s="65" t="s">
        <v>2958</v>
      </c>
      <c r="B969" s="65" t="s">
        <v>2959</v>
      </c>
      <c r="C969" s="65">
        <v>2789</v>
      </c>
      <c r="D969" s="65"/>
      <c r="E969" s="65"/>
      <c r="F969" s="65"/>
      <c r="G969" s="65">
        <v>1</v>
      </c>
      <c r="H969" s="67">
        <f>VLOOKUP(C969,'Secteur Ex DG'!B:B,1,FALSE)</f>
        <v>2789</v>
      </c>
    </row>
    <row r="970" spans="1:8" x14ac:dyDescent="0.25">
      <c r="A970" s="65" t="s">
        <v>2961</v>
      </c>
      <c r="B970" s="65" t="s">
        <v>2962</v>
      </c>
      <c r="C970" s="65">
        <v>2791</v>
      </c>
      <c r="D970" s="65"/>
      <c r="E970" s="65"/>
      <c r="F970" s="65"/>
      <c r="G970" s="65">
        <v>1</v>
      </c>
      <c r="H970" s="67">
        <f>VLOOKUP(C970,'Secteur Ex DG'!B:B,1,FALSE)</f>
        <v>2791</v>
      </c>
    </row>
    <row r="971" spans="1:8" x14ac:dyDescent="0.25">
      <c r="A971" s="65" t="s">
        <v>2964</v>
      </c>
      <c r="B971" s="65" t="s">
        <v>2965</v>
      </c>
      <c r="C971" s="65">
        <v>2792</v>
      </c>
      <c r="D971" s="65"/>
      <c r="E971" s="65"/>
      <c r="F971" s="65"/>
      <c r="G971" s="65">
        <v>1</v>
      </c>
      <c r="H971" s="67">
        <f>VLOOKUP(C971,'Secteur Ex DG'!B:B,1,FALSE)</f>
        <v>2792</v>
      </c>
    </row>
    <row r="972" spans="1:8" x14ac:dyDescent="0.25">
      <c r="A972" s="65" t="s">
        <v>2967</v>
      </c>
      <c r="B972" s="65" t="s">
        <v>2968</v>
      </c>
      <c r="C972" s="65">
        <v>2793</v>
      </c>
      <c r="D972" s="65"/>
      <c r="E972" s="65"/>
      <c r="F972" s="65"/>
      <c r="G972" s="65">
        <v>1</v>
      </c>
      <c r="H972" s="67">
        <f>VLOOKUP(C972,'Secteur Ex DG'!B:B,1,FALSE)</f>
        <v>2793</v>
      </c>
    </row>
    <row r="973" spans="1:8" x14ac:dyDescent="0.25">
      <c r="A973" s="65" t="s">
        <v>2970</v>
      </c>
      <c r="B973" s="65" t="s">
        <v>2971</v>
      </c>
      <c r="C973" s="65">
        <v>2794</v>
      </c>
      <c r="D973" s="65"/>
      <c r="E973" s="65"/>
      <c r="F973" s="65"/>
      <c r="G973" s="65">
        <v>1</v>
      </c>
      <c r="H973" s="67">
        <f>VLOOKUP(C973,'Secteur Ex DG'!B:B,1,FALSE)</f>
        <v>2794</v>
      </c>
    </row>
    <row r="974" spans="1:8" x14ac:dyDescent="0.25">
      <c r="A974" s="65" t="s">
        <v>2973</v>
      </c>
      <c r="B974" s="65" t="s">
        <v>2974</v>
      </c>
      <c r="C974" s="65">
        <v>2795</v>
      </c>
      <c r="D974" s="65"/>
      <c r="E974" s="65"/>
      <c r="F974" s="65"/>
      <c r="G974" s="65">
        <v>1</v>
      </c>
      <c r="H974" s="67">
        <f>VLOOKUP(C974,'Secteur Ex DG'!B:B,1,FALSE)</f>
        <v>2795</v>
      </c>
    </row>
    <row r="975" spans="1:8" x14ac:dyDescent="0.25">
      <c r="A975" s="65" t="s">
        <v>2976</v>
      </c>
      <c r="B975" s="65" t="s">
        <v>2977</v>
      </c>
      <c r="C975" s="65">
        <v>2796</v>
      </c>
      <c r="D975" s="65"/>
      <c r="E975" s="65"/>
      <c r="F975" s="65"/>
      <c r="G975" s="65">
        <v>1</v>
      </c>
      <c r="H975" s="67">
        <f>VLOOKUP(C975,'Secteur Ex DG'!B:B,1,FALSE)</f>
        <v>2796</v>
      </c>
    </row>
    <row r="976" spans="1:8" x14ac:dyDescent="0.25">
      <c r="A976" s="65" t="s">
        <v>2979</v>
      </c>
      <c r="B976" s="65" t="s">
        <v>2980</v>
      </c>
      <c r="C976" s="65">
        <v>2797</v>
      </c>
      <c r="D976" s="65"/>
      <c r="E976" s="65"/>
      <c r="F976" s="65"/>
      <c r="G976" s="65">
        <v>1</v>
      </c>
      <c r="H976" s="67">
        <f>VLOOKUP(C976,'Secteur Ex DG'!B:B,1,FALSE)</f>
        <v>2797</v>
      </c>
    </row>
    <row r="977" spans="1:8" x14ac:dyDescent="0.25">
      <c r="A977" s="65" t="s">
        <v>3261</v>
      </c>
      <c r="B977" s="65" t="s">
        <v>3262</v>
      </c>
      <c r="C977" s="65">
        <v>2927</v>
      </c>
      <c r="D977" s="65"/>
      <c r="E977" s="65"/>
      <c r="F977" s="65"/>
      <c r="G977" s="65">
        <v>1</v>
      </c>
      <c r="H977" s="67">
        <f>VLOOKUP(C977,'Secteur Ex DG'!B:B,1,FALSE)</f>
        <v>2927</v>
      </c>
    </row>
    <row r="978" spans="1:8" x14ac:dyDescent="0.25">
      <c r="A978" s="65" t="s">
        <v>2982</v>
      </c>
      <c r="B978" s="65" t="s">
        <v>2983</v>
      </c>
      <c r="C978" s="65">
        <v>2799</v>
      </c>
      <c r="D978" s="65"/>
      <c r="E978" s="65"/>
      <c r="F978" s="65"/>
      <c r="G978" s="65">
        <v>1</v>
      </c>
      <c r="H978" s="67">
        <f>VLOOKUP(C978,'Secteur Ex DG'!B:B,1,FALSE)</f>
        <v>2799</v>
      </c>
    </row>
    <row r="979" spans="1:8" x14ac:dyDescent="0.25">
      <c r="A979" s="65" t="s">
        <v>2985</v>
      </c>
      <c r="B979" s="65" t="s">
        <v>2986</v>
      </c>
      <c r="C979" s="65">
        <v>2800</v>
      </c>
      <c r="D979" s="65"/>
      <c r="E979" s="65"/>
      <c r="F979" s="65"/>
      <c r="G979" s="65">
        <v>1</v>
      </c>
      <c r="H979" s="67">
        <f>VLOOKUP(C979,'Secteur Ex DG'!B:B,1,FALSE)</f>
        <v>2800</v>
      </c>
    </row>
    <row r="980" spans="1:8" x14ac:dyDescent="0.25">
      <c r="A980" s="65" t="s">
        <v>2988</v>
      </c>
      <c r="B980" s="65" t="s">
        <v>2989</v>
      </c>
      <c r="C980" s="65">
        <v>2801</v>
      </c>
      <c r="D980" s="65"/>
      <c r="E980" s="65"/>
      <c r="F980" s="65"/>
      <c r="G980" s="65">
        <v>1</v>
      </c>
      <c r="H980" s="67">
        <f>VLOOKUP(C980,'Secteur Ex DG'!B:B,1,FALSE)</f>
        <v>2801</v>
      </c>
    </row>
    <row r="981" spans="1:8" x14ac:dyDescent="0.25">
      <c r="A981" s="65" t="s">
        <v>2991</v>
      </c>
      <c r="B981" s="65" t="s">
        <v>2992</v>
      </c>
      <c r="C981" s="65">
        <v>2803</v>
      </c>
      <c r="D981" s="65"/>
      <c r="E981" s="65"/>
      <c r="F981" s="65"/>
      <c r="G981" s="65">
        <v>1</v>
      </c>
      <c r="H981" s="67">
        <f>VLOOKUP(C981,'Secteur Ex DG'!B:B,1,FALSE)</f>
        <v>2803</v>
      </c>
    </row>
    <row r="982" spans="1:8" x14ac:dyDescent="0.25">
      <c r="A982" s="65" t="s">
        <v>2994</v>
      </c>
      <c r="B982" s="65" t="s">
        <v>2995</v>
      </c>
      <c r="C982" s="65">
        <v>2804</v>
      </c>
      <c r="D982" s="65"/>
      <c r="E982" s="65"/>
      <c r="F982" s="65"/>
      <c r="G982" s="65">
        <v>1</v>
      </c>
      <c r="H982" s="67">
        <f>VLOOKUP(C982,'Secteur Ex DG'!B:B,1,FALSE)</f>
        <v>2804</v>
      </c>
    </row>
    <row r="983" spans="1:8" x14ac:dyDescent="0.25">
      <c r="A983" s="65" t="s">
        <v>2997</v>
      </c>
      <c r="B983" s="65" t="s">
        <v>2998</v>
      </c>
      <c r="C983" s="65">
        <v>2805</v>
      </c>
      <c r="D983" s="65"/>
      <c r="E983" s="65"/>
      <c r="F983" s="65"/>
      <c r="G983" s="65">
        <v>1</v>
      </c>
      <c r="H983" s="67">
        <f>VLOOKUP(C983,'Secteur Ex DG'!B:B,1,FALSE)</f>
        <v>2805</v>
      </c>
    </row>
    <row r="984" spans="1:8" x14ac:dyDescent="0.25">
      <c r="A984" s="65" t="s">
        <v>3000</v>
      </c>
      <c r="B984" s="65" t="s">
        <v>3001</v>
      </c>
      <c r="C984" s="65">
        <v>2806</v>
      </c>
      <c r="D984" s="65"/>
      <c r="E984" s="65"/>
      <c r="F984" s="65"/>
      <c r="G984" s="65">
        <v>1</v>
      </c>
      <c r="H984" s="67">
        <f>VLOOKUP(C984,'Secteur Ex DG'!B:B,1,FALSE)</f>
        <v>2806</v>
      </c>
    </row>
    <row r="985" spans="1:8" x14ac:dyDescent="0.25">
      <c r="A985" s="65" t="s">
        <v>3003</v>
      </c>
      <c r="B985" s="65" t="s">
        <v>3004</v>
      </c>
      <c r="C985" s="65">
        <v>2808</v>
      </c>
      <c r="D985" s="65"/>
      <c r="E985" s="65"/>
      <c r="F985" s="65"/>
      <c r="G985" s="65">
        <v>1</v>
      </c>
      <c r="H985" s="67">
        <f>VLOOKUP(C985,'Secteur Ex DG'!B:B,1,FALSE)</f>
        <v>2808</v>
      </c>
    </row>
    <row r="986" spans="1:8" x14ac:dyDescent="0.25">
      <c r="A986" s="65" t="s">
        <v>3006</v>
      </c>
      <c r="B986" s="65" t="s">
        <v>3007</v>
      </c>
      <c r="C986" s="65">
        <v>2809</v>
      </c>
      <c r="D986" s="65"/>
      <c r="E986" s="65"/>
      <c r="F986" s="65"/>
      <c r="G986" s="65">
        <v>1</v>
      </c>
      <c r="H986" s="67">
        <f>VLOOKUP(C986,'Secteur Ex DG'!B:B,1,FALSE)</f>
        <v>2809</v>
      </c>
    </row>
    <row r="987" spans="1:8" x14ac:dyDescent="0.25">
      <c r="A987" s="65" t="s">
        <v>3009</v>
      </c>
      <c r="B987" s="65" t="s">
        <v>3010</v>
      </c>
      <c r="C987" s="65">
        <v>2810</v>
      </c>
      <c r="D987" s="65"/>
      <c r="E987" s="65"/>
      <c r="F987" s="65"/>
      <c r="G987" s="65">
        <v>1</v>
      </c>
      <c r="H987" s="67">
        <f>VLOOKUP(C987,'Secteur Ex DG'!B:B,1,FALSE)</f>
        <v>2810</v>
      </c>
    </row>
    <row r="988" spans="1:8" x14ac:dyDescent="0.25">
      <c r="A988" s="65" t="s">
        <v>3012</v>
      </c>
      <c r="B988" s="65" t="s">
        <v>3013</v>
      </c>
      <c r="C988" s="65">
        <v>2811</v>
      </c>
      <c r="D988" s="65"/>
      <c r="E988" s="65"/>
      <c r="F988" s="65"/>
      <c r="G988" s="65">
        <v>1</v>
      </c>
      <c r="H988" s="67">
        <f>VLOOKUP(C988,'Secteur Ex DG'!B:B,1,FALSE)</f>
        <v>2811</v>
      </c>
    </row>
    <row r="989" spans="1:8" x14ac:dyDescent="0.25">
      <c r="A989" s="65" t="s">
        <v>3015</v>
      </c>
      <c r="B989" s="65" t="s">
        <v>3016</v>
      </c>
      <c r="C989" s="65">
        <v>2812</v>
      </c>
      <c r="D989" s="65"/>
      <c r="E989" s="65"/>
      <c r="F989" s="65"/>
      <c r="G989" s="65">
        <v>1</v>
      </c>
      <c r="H989" s="67">
        <f>VLOOKUP(C989,'Secteur Ex DG'!B:B,1,FALSE)</f>
        <v>2812</v>
      </c>
    </row>
    <row r="990" spans="1:8" x14ac:dyDescent="0.25">
      <c r="A990" s="65" t="s">
        <v>3018</v>
      </c>
      <c r="B990" s="65" t="s">
        <v>3019</v>
      </c>
      <c r="C990" s="65">
        <v>2813</v>
      </c>
      <c r="D990" s="65"/>
      <c r="E990" s="65"/>
      <c r="F990" s="65"/>
      <c r="G990" s="65">
        <v>1</v>
      </c>
      <c r="H990" s="67">
        <f>VLOOKUP(C990,'Secteur Ex DG'!B:B,1,FALSE)</f>
        <v>2813</v>
      </c>
    </row>
    <row r="991" spans="1:8" x14ac:dyDescent="0.25">
      <c r="A991" s="65" t="s">
        <v>3021</v>
      </c>
      <c r="B991" s="65" t="s">
        <v>3022</v>
      </c>
      <c r="C991" s="65">
        <v>2814</v>
      </c>
      <c r="D991" s="65"/>
      <c r="E991" s="65"/>
      <c r="F991" s="65"/>
      <c r="G991" s="65">
        <v>1</v>
      </c>
      <c r="H991" s="67">
        <f>VLOOKUP(C991,'Secteur Ex DG'!B:B,1,FALSE)</f>
        <v>2814</v>
      </c>
    </row>
    <row r="992" spans="1:8" x14ac:dyDescent="0.25">
      <c r="A992" s="65" t="s">
        <v>3024</v>
      </c>
      <c r="B992" s="65" t="s">
        <v>3025</v>
      </c>
      <c r="C992" s="65">
        <v>2815</v>
      </c>
      <c r="D992" s="65"/>
      <c r="E992" s="65"/>
      <c r="F992" s="65"/>
      <c r="G992" s="65">
        <v>1</v>
      </c>
      <c r="H992" s="67">
        <f>VLOOKUP(C992,'Secteur Ex DG'!B:B,1,FALSE)</f>
        <v>2815</v>
      </c>
    </row>
    <row r="993" spans="1:8" x14ac:dyDescent="0.25">
      <c r="A993" s="65" t="s">
        <v>3027</v>
      </c>
      <c r="B993" s="65" t="s">
        <v>3028</v>
      </c>
      <c r="C993" s="65">
        <v>2817</v>
      </c>
      <c r="D993" s="65"/>
      <c r="E993" s="65"/>
      <c r="F993" s="65"/>
      <c r="G993" s="65">
        <v>1</v>
      </c>
      <c r="H993" s="67">
        <f>VLOOKUP(C993,'Secteur Ex DG'!B:B,1,FALSE)</f>
        <v>2817</v>
      </c>
    </row>
    <row r="994" spans="1:8" x14ac:dyDescent="0.25">
      <c r="A994" s="65" t="s">
        <v>3030</v>
      </c>
      <c r="B994" s="65" t="s">
        <v>3031</v>
      </c>
      <c r="C994" s="65">
        <v>2818</v>
      </c>
      <c r="D994" s="65"/>
      <c r="E994" s="65"/>
      <c r="F994" s="65"/>
      <c r="G994" s="65">
        <v>1</v>
      </c>
      <c r="H994" s="67">
        <f>VLOOKUP(C994,'Secteur Ex DG'!B:B,1,FALSE)</f>
        <v>2818</v>
      </c>
    </row>
    <row r="995" spans="1:8" x14ac:dyDescent="0.25">
      <c r="A995" s="66" t="s">
        <v>3323</v>
      </c>
      <c r="B995" s="67" t="s">
        <v>3324</v>
      </c>
      <c r="C995" s="67">
        <v>2966</v>
      </c>
      <c r="G995" s="68">
        <v>1</v>
      </c>
      <c r="H995" s="67">
        <f>VLOOKUP(C995,'Secteur Ex DG'!B:B,1,FALSE)</f>
        <v>2966</v>
      </c>
    </row>
    <row r="996" spans="1:8" x14ac:dyDescent="0.25">
      <c r="A996" s="65" t="s">
        <v>3033</v>
      </c>
      <c r="B996" s="65" t="s">
        <v>3034</v>
      </c>
      <c r="C996" s="65">
        <v>2821</v>
      </c>
      <c r="D996" s="65"/>
      <c r="E996" s="65"/>
      <c r="F996" s="65"/>
      <c r="G996" s="65">
        <v>1</v>
      </c>
      <c r="H996" s="67">
        <f>VLOOKUP(C996,'Secteur Ex DG'!B:B,1,FALSE)</f>
        <v>2821</v>
      </c>
    </row>
    <row r="997" spans="1:8" x14ac:dyDescent="0.25">
      <c r="A997" s="65" t="s">
        <v>3036</v>
      </c>
      <c r="B997" s="65" t="s">
        <v>3037</v>
      </c>
      <c r="C997" s="65">
        <v>2822</v>
      </c>
      <c r="D997" s="65"/>
      <c r="E997" s="65"/>
      <c r="F997" s="65"/>
      <c r="G997" s="65">
        <v>1</v>
      </c>
      <c r="H997" s="67">
        <f>VLOOKUP(C997,'Secteur Ex DG'!B:B,1,FALSE)</f>
        <v>2822</v>
      </c>
    </row>
    <row r="998" spans="1:8" x14ac:dyDescent="0.25">
      <c r="A998" s="65" t="s">
        <v>3039</v>
      </c>
      <c r="B998" s="65" t="s">
        <v>3040</v>
      </c>
      <c r="C998" s="65">
        <v>2823</v>
      </c>
      <c r="D998" s="65"/>
      <c r="E998" s="65"/>
      <c r="F998" s="65"/>
      <c r="G998" s="65">
        <v>1</v>
      </c>
      <c r="H998" s="67">
        <f>VLOOKUP(C998,'Secteur Ex DG'!B:B,1,FALSE)</f>
        <v>2823</v>
      </c>
    </row>
    <row r="999" spans="1:8" x14ac:dyDescent="0.25">
      <c r="A999" s="65" t="s">
        <v>3042</v>
      </c>
      <c r="B999" s="65" t="s">
        <v>3043</v>
      </c>
      <c r="C999" s="65">
        <v>2824</v>
      </c>
      <c r="D999" s="65"/>
      <c r="E999" s="65"/>
      <c r="F999" s="65"/>
      <c r="G999" s="65">
        <v>1</v>
      </c>
      <c r="H999" s="67">
        <f>VLOOKUP(C999,'Secteur Ex DG'!B:B,1,FALSE)</f>
        <v>2824</v>
      </c>
    </row>
    <row r="1000" spans="1:8" x14ac:dyDescent="0.25">
      <c r="A1000" s="65" t="s">
        <v>3045</v>
      </c>
      <c r="B1000" s="65" t="s">
        <v>3046</v>
      </c>
      <c r="C1000" s="65">
        <v>2825</v>
      </c>
      <c r="D1000" s="65"/>
      <c r="E1000" s="65"/>
      <c r="F1000" s="65"/>
      <c r="G1000" s="65">
        <v>1</v>
      </c>
      <c r="H1000" s="67">
        <f>VLOOKUP(C1000,'Secteur Ex DG'!B:B,1,FALSE)</f>
        <v>2825</v>
      </c>
    </row>
    <row r="1001" spans="1:8" x14ac:dyDescent="0.25">
      <c r="A1001" s="65" t="s">
        <v>3048</v>
      </c>
      <c r="B1001" s="65" t="s">
        <v>3049</v>
      </c>
      <c r="C1001" s="65">
        <v>2826</v>
      </c>
      <c r="D1001" s="65"/>
      <c r="E1001" s="65"/>
      <c r="F1001" s="65"/>
      <c r="G1001" s="65">
        <v>1</v>
      </c>
      <c r="H1001" s="67">
        <f>VLOOKUP(C1001,'Secteur Ex DG'!B:B,1,FALSE)</f>
        <v>2826</v>
      </c>
    </row>
    <row r="1002" spans="1:8" x14ac:dyDescent="0.25">
      <c r="A1002" s="65" t="s">
        <v>3051</v>
      </c>
      <c r="B1002" s="65" t="s">
        <v>3052</v>
      </c>
      <c r="C1002" s="65">
        <v>2827</v>
      </c>
      <c r="D1002" s="65"/>
      <c r="E1002" s="65"/>
      <c r="F1002" s="65"/>
      <c r="G1002" s="65">
        <v>1</v>
      </c>
      <c r="H1002" s="67">
        <f>VLOOKUP(C1002,'Secteur Ex DG'!B:B,1,FALSE)</f>
        <v>2827</v>
      </c>
    </row>
    <row r="1003" spans="1:8" x14ac:dyDescent="0.25">
      <c r="A1003" s="65" t="s">
        <v>3054</v>
      </c>
      <c r="B1003" s="65" t="s">
        <v>3055</v>
      </c>
      <c r="C1003" s="65">
        <v>2830</v>
      </c>
      <c r="D1003" s="65"/>
      <c r="E1003" s="65"/>
      <c r="F1003" s="65"/>
      <c r="G1003" s="65">
        <v>1</v>
      </c>
      <c r="H1003" s="67">
        <f>VLOOKUP(C1003,'Secteur Ex DG'!B:B,1,FALSE)</f>
        <v>2830</v>
      </c>
    </row>
    <row r="1004" spans="1:8" x14ac:dyDescent="0.25">
      <c r="A1004" s="65" t="s">
        <v>3057</v>
      </c>
      <c r="B1004" s="65" t="s">
        <v>3058</v>
      </c>
      <c r="C1004" s="65">
        <v>2831</v>
      </c>
      <c r="D1004" s="65"/>
      <c r="E1004" s="65"/>
      <c r="F1004" s="65"/>
      <c r="G1004" s="65">
        <v>1</v>
      </c>
      <c r="H1004" s="67">
        <f>VLOOKUP(C1004,'Secteur Ex DG'!B:B,1,FALSE)</f>
        <v>2831</v>
      </c>
    </row>
    <row r="1005" spans="1:8" x14ac:dyDescent="0.25">
      <c r="A1005" s="65" t="s">
        <v>3060</v>
      </c>
      <c r="B1005" s="65" t="s">
        <v>3061</v>
      </c>
      <c r="C1005" s="65">
        <v>2832</v>
      </c>
      <c r="D1005" s="65"/>
      <c r="E1005" s="65"/>
      <c r="F1005" s="65"/>
      <c r="G1005" s="65">
        <v>1</v>
      </c>
      <c r="H1005" s="67">
        <f>VLOOKUP(C1005,'Secteur Ex DG'!B:B,1,FALSE)</f>
        <v>2832</v>
      </c>
    </row>
    <row r="1006" spans="1:8" x14ac:dyDescent="0.25">
      <c r="A1006" s="65" t="s">
        <v>3063</v>
      </c>
      <c r="B1006" s="65" t="s">
        <v>3064</v>
      </c>
      <c r="C1006" s="65">
        <v>2833</v>
      </c>
      <c r="D1006" s="65"/>
      <c r="E1006" s="65"/>
      <c r="F1006" s="65"/>
      <c r="G1006" s="65">
        <v>1</v>
      </c>
      <c r="H1006" s="67">
        <f>VLOOKUP(C1006,'Secteur Ex DG'!B:B,1,FALSE)</f>
        <v>2833</v>
      </c>
    </row>
    <row r="1007" spans="1:8" x14ac:dyDescent="0.25">
      <c r="A1007" s="65" t="s">
        <v>3066</v>
      </c>
      <c r="B1007" s="65" t="s">
        <v>3067</v>
      </c>
      <c r="C1007" s="65">
        <v>2834</v>
      </c>
      <c r="D1007" s="65"/>
      <c r="E1007" s="65"/>
      <c r="F1007" s="65"/>
      <c r="G1007" s="65">
        <v>1</v>
      </c>
      <c r="H1007" s="67">
        <f>VLOOKUP(C1007,'Secteur Ex DG'!B:B,1,FALSE)</f>
        <v>2834</v>
      </c>
    </row>
    <row r="1008" spans="1:8" x14ac:dyDescent="0.25">
      <c r="A1008" s="65" t="s">
        <v>3069</v>
      </c>
      <c r="B1008" s="65" t="s">
        <v>3070</v>
      </c>
      <c r="C1008" s="65">
        <v>2835</v>
      </c>
      <c r="D1008" s="65"/>
      <c r="E1008" s="65"/>
      <c r="F1008" s="65"/>
      <c r="G1008" s="65">
        <v>1</v>
      </c>
      <c r="H1008" s="67">
        <f>VLOOKUP(C1008,'Secteur Ex DG'!B:B,1,FALSE)</f>
        <v>2835</v>
      </c>
    </row>
    <row r="1009" spans="1:12" x14ac:dyDescent="0.25">
      <c r="A1009" s="65" t="s">
        <v>3072</v>
      </c>
      <c r="B1009" s="65" t="s">
        <v>3073</v>
      </c>
      <c r="C1009" s="65">
        <v>2836</v>
      </c>
      <c r="D1009" s="65"/>
      <c r="E1009" s="65"/>
      <c r="F1009" s="65"/>
      <c r="G1009" s="65">
        <v>1</v>
      </c>
      <c r="H1009" s="67">
        <f>VLOOKUP(C1009,'Secteur Ex DG'!B:B,1,FALSE)</f>
        <v>2836</v>
      </c>
    </row>
    <row r="1010" spans="1:12" x14ac:dyDescent="0.25">
      <c r="A1010" s="9" t="s">
        <v>3075</v>
      </c>
      <c r="B1010" s="9" t="s">
        <v>3076</v>
      </c>
      <c r="C1010" s="9">
        <v>2837</v>
      </c>
      <c r="G1010" s="65">
        <v>1</v>
      </c>
      <c r="H1010" s="67">
        <f>VLOOKUP(C1010,'Secteur Ex DG'!B:B,1,FALSE)</f>
        <v>2837</v>
      </c>
      <c r="L1010" t="s">
        <v>6507</v>
      </c>
    </row>
    <row r="1011" spans="1:12" x14ac:dyDescent="0.25">
      <c r="A1011" s="65" t="s">
        <v>3078</v>
      </c>
      <c r="B1011" s="65" t="s">
        <v>3079</v>
      </c>
      <c r="C1011" s="65">
        <v>2840</v>
      </c>
      <c r="D1011" s="65"/>
      <c r="E1011" s="65"/>
      <c r="F1011" s="65"/>
      <c r="G1011" s="65">
        <v>1</v>
      </c>
      <c r="H1011" s="67">
        <f>VLOOKUP(C1011,'Secteur Ex DG'!B:B,1,FALSE)</f>
        <v>2840</v>
      </c>
    </row>
    <row r="1012" spans="1:12" x14ac:dyDescent="0.25">
      <c r="A1012" s="65" t="s">
        <v>3081</v>
      </c>
      <c r="B1012" s="65" t="s">
        <v>3082</v>
      </c>
      <c r="C1012" s="65">
        <v>2841</v>
      </c>
      <c r="D1012" s="65"/>
      <c r="E1012" s="65"/>
      <c r="F1012" s="65"/>
      <c r="G1012" s="65">
        <v>1</v>
      </c>
      <c r="H1012" s="67">
        <f>VLOOKUP(C1012,'Secteur Ex DG'!B:B,1,FALSE)</f>
        <v>2841</v>
      </c>
    </row>
    <row r="1013" spans="1:12" x14ac:dyDescent="0.25">
      <c r="A1013" s="65" t="s">
        <v>3084</v>
      </c>
      <c r="B1013" s="65" t="s">
        <v>3085</v>
      </c>
      <c r="C1013" s="65">
        <v>2842</v>
      </c>
      <c r="D1013" s="65"/>
      <c r="E1013" s="65"/>
      <c r="F1013" s="65"/>
      <c r="G1013" s="65">
        <v>1</v>
      </c>
      <c r="H1013" s="67">
        <f>VLOOKUP(C1013,'Secteur Ex DG'!B:B,1,FALSE)</f>
        <v>2842</v>
      </c>
    </row>
    <row r="1014" spans="1:12" x14ac:dyDescent="0.25">
      <c r="A1014" s="65" t="s">
        <v>3087</v>
      </c>
      <c r="B1014" s="65" t="s">
        <v>3088</v>
      </c>
      <c r="C1014" s="65">
        <v>2843</v>
      </c>
      <c r="D1014" s="65"/>
      <c r="E1014" s="65"/>
      <c r="F1014" s="65"/>
      <c r="G1014" s="65">
        <v>1</v>
      </c>
      <c r="H1014" s="67">
        <f>VLOOKUP(C1014,'Secteur Ex DG'!B:B,1,FALSE)</f>
        <v>2843</v>
      </c>
    </row>
    <row r="1015" spans="1:12" x14ac:dyDescent="0.25">
      <c r="A1015" s="69" t="s">
        <v>3090</v>
      </c>
      <c r="B1015" s="69" t="s">
        <v>3091</v>
      </c>
      <c r="C1015" s="69">
        <v>2844</v>
      </c>
      <c r="G1015" s="68">
        <v>1</v>
      </c>
      <c r="H1015" s="67">
        <f>VLOOKUP(C1015,'Secteur Ex DG'!B:B,1,FALSE)</f>
        <v>2844</v>
      </c>
    </row>
    <row r="1016" spans="1:12" x14ac:dyDescent="0.25">
      <c r="A1016" s="65" t="s">
        <v>3093</v>
      </c>
      <c r="B1016" s="65" t="s">
        <v>3094</v>
      </c>
      <c r="C1016" s="65">
        <v>2845</v>
      </c>
      <c r="D1016" s="65"/>
      <c r="E1016" s="65"/>
      <c r="F1016" s="65"/>
      <c r="G1016" s="65">
        <v>1</v>
      </c>
      <c r="H1016" s="67">
        <f>VLOOKUP(C1016,'Secteur Ex DG'!B:B,1,FALSE)</f>
        <v>2845</v>
      </c>
    </row>
    <row r="1017" spans="1:12" x14ac:dyDescent="0.25">
      <c r="A1017" s="65" t="s">
        <v>3096</v>
      </c>
      <c r="B1017" s="65" t="s">
        <v>3097</v>
      </c>
      <c r="C1017" s="65">
        <v>2846</v>
      </c>
      <c r="D1017" s="65"/>
      <c r="E1017" s="65"/>
      <c r="F1017" s="65"/>
      <c r="G1017" s="65">
        <v>1</v>
      </c>
      <c r="H1017" s="67">
        <f>VLOOKUP(C1017,'Secteur Ex DG'!B:B,1,FALSE)</f>
        <v>2846</v>
      </c>
    </row>
    <row r="1018" spans="1:12" x14ac:dyDescent="0.25">
      <c r="A1018" s="65" t="s">
        <v>3099</v>
      </c>
      <c r="B1018" s="65" t="s">
        <v>3100</v>
      </c>
      <c r="C1018" s="65">
        <v>2847</v>
      </c>
      <c r="D1018" s="65"/>
      <c r="E1018" s="65"/>
      <c r="F1018" s="65"/>
      <c r="G1018" s="65">
        <v>1</v>
      </c>
      <c r="H1018" s="67">
        <f>VLOOKUP(C1018,'Secteur Ex DG'!B:B,1,FALSE)</f>
        <v>2847</v>
      </c>
    </row>
    <row r="1019" spans="1:12" x14ac:dyDescent="0.25">
      <c r="A1019" s="65" t="s">
        <v>3102</v>
      </c>
      <c r="B1019" s="65" t="s">
        <v>3103</v>
      </c>
      <c r="C1019" s="65">
        <v>2850</v>
      </c>
      <c r="D1019" s="65"/>
      <c r="E1019" s="65"/>
      <c r="F1019" s="65"/>
      <c r="G1019" s="65">
        <v>1</v>
      </c>
      <c r="H1019" s="67">
        <f>VLOOKUP(C1019,'Secteur Ex DG'!B:B,1,FALSE)</f>
        <v>2850</v>
      </c>
    </row>
    <row r="1020" spans="1:12" x14ac:dyDescent="0.25">
      <c r="A1020" s="65" t="s">
        <v>3105</v>
      </c>
      <c r="B1020" s="65" t="s">
        <v>3106</v>
      </c>
      <c r="C1020" s="65">
        <v>2856</v>
      </c>
      <c r="D1020" s="65"/>
      <c r="E1020" s="65"/>
      <c r="F1020" s="65"/>
      <c r="G1020" s="65">
        <v>1</v>
      </c>
      <c r="H1020" s="67">
        <f>VLOOKUP(C1020,'Secteur Ex DG'!B:B,1,FALSE)</f>
        <v>2856</v>
      </c>
    </row>
    <row r="1021" spans="1:12" x14ac:dyDescent="0.25">
      <c r="A1021" s="65" t="s">
        <v>3108</v>
      </c>
      <c r="B1021" s="65" t="s">
        <v>3109</v>
      </c>
      <c r="C1021" s="65">
        <v>2857</v>
      </c>
      <c r="D1021" s="65"/>
      <c r="E1021" s="65"/>
      <c r="F1021" s="65"/>
      <c r="G1021" s="65">
        <v>1</v>
      </c>
      <c r="H1021" s="67">
        <f>VLOOKUP(C1021,'Secteur Ex DG'!B:B,1,FALSE)</f>
        <v>2857</v>
      </c>
    </row>
    <row r="1022" spans="1:12" x14ac:dyDescent="0.25">
      <c r="A1022" s="65" t="s">
        <v>3111</v>
      </c>
      <c r="B1022" s="65" t="s">
        <v>3112</v>
      </c>
      <c r="C1022" s="65">
        <v>2858</v>
      </c>
      <c r="D1022" s="65"/>
      <c r="E1022" s="65"/>
      <c r="F1022" s="65"/>
      <c r="G1022" s="65">
        <v>1</v>
      </c>
      <c r="H1022" s="67">
        <f>VLOOKUP(C1022,'Secteur Ex DG'!B:B,1,FALSE)</f>
        <v>2858</v>
      </c>
    </row>
    <row r="1023" spans="1:12" x14ac:dyDescent="0.25">
      <c r="A1023" s="65" t="s">
        <v>3114</v>
      </c>
      <c r="B1023" s="65" t="s">
        <v>3115</v>
      </c>
      <c r="C1023" s="65">
        <v>2860</v>
      </c>
      <c r="D1023" s="65"/>
      <c r="E1023" s="65"/>
      <c r="F1023" s="65"/>
      <c r="G1023" s="65">
        <v>1</v>
      </c>
      <c r="H1023" s="67">
        <f>VLOOKUP(C1023,'Secteur Ex DG'!B:B,1,FALSE)</f>
        <v>2860</v>
      </c>
    </row>
    <row r="1024" spans="1:12" x14ac:dyDescent="0.25">
      <c r="A1024" s="65" t="s">
        <v>3117</v>
      </c>
      <c r="B1024" s="65" t="s">
        <v>3118</v>
      </c>
      <c r="C1024" s="65">
        <v>2861</v>
      </c>
      <c r="D1024" s="65"/>
      <c r="E1024" s="65"/>
      <c r="F1024" s="65"/>
      <c r="G1024" s="65">
        <v>1</v>
      </c>
      <c r="H1024" s="67">
        <f>VLOOKUP(C1024,'Secteur Ex DG'!B:B,1,FALSE)</f>
        <v>2861</v>
      </c>
    </row>
    <row r="1025" spans="1:8" x14ac:dyDescent="0.25">
      <c r="A1025" s="65" t="s">
        <v>3120</v>
      </c>
      <c r="B1025" s="65" t="s">
        <v>3121</v>
      </c>
      <c r="C1025" s="65">
        <v>2862</v>
      </c>
      <c r="D1025" s="65"/>
      <c r="E1025" s="65"/>
      <c r="F1025" s="65"/>
      <c r="G1025" s="65">
        <v>1</v>
      </c>
      <c r="H1025" s="67">
        <f>VLOOKUP(C1025,'Secteur Ex DG'!B:B,1,FALSE)</f>
        <v>2862</v>
      </c>
    </row>
    <row r="1026" spans="1:8" x14ac:dyDescent="0.25">
      <c r="A1026" s="65" t="s">
        <v>3123</v>
      </c>
      <c r="B1026" s="65" t="s">
        <v>3124</v>
      </c>
      <c r="C1026" s="65">
        <v>2863</v>
      </c>
      <c r="D1026" s="65"/>
      <c r="E1026" s="65"/>
      <c r="F1026" s="65"/>
      <c r="G1026" s="65">
        <v>1</v>
      </c>
      <c r="H1026" s="67">
        <f>VLOOKUP(C1026,'Secteur Ex DG'!B:B,1,FALSE)</f>
        <v>2863</v>
      </c>
    </row>
    <row r="1027" spans="1:8" x14ac:dyDescent="0.25">
      <c r="A1027" s="65" t="s">
        <v>3126</v>
      </c>
      <c r="B1027" s="65" t="s">
        <v>3127</v>
      </c>
      <c r="C1027" s="65">
        <v>2865</v>
      </c>
      <c r="D1027" s="65"/>
      <c r="E1027" s="65"/>
      <c r="F1027" s="65"/>
      <c r="G1027" s="65">
        <v>1</v>
      </c>
      <c r="H1027" s="67">
        <f>VLOOKUP(C1027,'Secteur Ex DG'!B:B,1,FALSE)</f>
        <v>2865</v>
      </c>
    </row>
    <row r="1028" spans="1:8" x14ac:dyDescent="0.25">
      <c r="A1028" s="65" t="s">
        <v>3129</v>
      </c>
      <c r="B1028" s="65" t="s">
        <v>3130</v>
      </c>
      <c r="C1028" s="65">
        <v>2866</v>
      </c>
      <c r="D1028" s="65"/>
      <c r="E1028" s="65"/>
      <c r="F1028" s="65"/>
      <c r="G1028" s="65">
        <v>1</v>
      </c>
      <c r="H1028" s="67">
        <f>VLOOKUP(C1028,'Secteur Ex DG'!B:B,1,FALSE)</f>
        <v>2866</v>
      </c>
    </row>
    <row r="1029" spans="1:8" x14ac:dyDescent="0.25">
      <c r="A1029" s="65" t="s">
        <v>3132</v>
      </c>
      <c r="B1029" s="65" t="s">
        <v>3133</v>
      </c>
      <c r="C1029" s="65">
        <v>2867</v>
      </c>
      <c r="D1029" s="65"/>
      <c r="E1029" s="65"/>
      <c r="F1029" s="65"/>
      <c r="G1029" s="65">
        <v>1</v>
      </c>
      <c r="H1029" s="67">
        <f>VLOOKUP(C1029,'Secteur Ex DG'!B:B,1,FALSE)</f>
        <v>2867</v>
      </c>
    </row>
    <row r="1030" spans="1:8" x14ac:dyDescent="0.25">
      <c r="A1030" s="66" t="s">
        <v>3135</v>
      </c>
      <c r="B1030" s="67" t="s">
        <v>3136</v>
      </c>
      <c r="C1030" s="67">
        <v>2868</v>
      </c>
      <c r="G1030" s="68">
        <v>1</v>
      </c>
      <c r="H1030" s="67">
        <f>VLOOKUP(C1030,'Secteur Ex DG'!B:B,1,FALSE)</f>
        <v>2868</v>
      </c>
    </row>
    <row r="1031" spans="1:8" x14ac:dyDescent="0.25">
      <c r="A1031" s="65" t="s">
        <v>3138</v>
      </c>
      <c r="B1031" s="65" t="s">
        <v>3139</v>
      </c>
      <c r="C1031" s="65">
        <v>2870</v>
      </c>
      <c r="D1031" s="65"/>
      <c r="E1031" s="65"/>
      <c r="F1031" s="65"/>
      <c r="G1031" s="65">
        <v>1</v>
      </c>
      <c r="H1031" s="67">
        <f>VLOOKUP(C1031,'Secteur Ex DG'!B:B,1,FALSE)</f>
        <v>2870</v>
      </c>
    </row>
    <row r="1032" spans="1:8" x14ac:dyDescent="0.25">
      <c r="A1032" s="65" t="s">
        <v>3141</v>
      </c>
      <c r="B1032" s="65" t="s">
        <v>3142</v>
      </c>
      <c r="C1032" s="65">
        <v>2871</v>
      </c>
      <c r="D1032" s="65"/>
      <c r="E1032" s="65"/>
      <c r="F1032" s="65"/>
      <c r="G1032" s="65">
        <v>1</v>
      </c>
      <c r="H1032" s="67">
        <f>VLOOKUP(C1032,'Secteur Ex DG'!B:B,1,FALSE)</f>
        <v>2871</v>
      </c>
    </row>
    <row r="1033" spans="1:8" x14ac:dyDescent="0.25">
      <c r="A1033" s="65" t="s">
        <v>3144</v>
      </c>
      <c r="B1033" s="65" t="s">
        <v>3145</v>
      </c>
      <c r="C1033" s="65">
        <v>2875</v>
      </c>
      <c r="D1033" s="65"/>
      <c r="E1033" s="65"/>
      <c r="F1033" s="65"/>
      <c r="G1033" s="65">
        <v>1</v>
      </c>
      <c r="H1033" s="67">
        <f>VLOOKUP(C1033,'Secteur Ex DG'!B:B,1,FALSE)</f>
        <v>2875</v>
      </c>
    </row>
    <row r="1034" spans="1:8" x14ac:dyDescent="0.25">
      <c r="A1034" s="65" t="s">
        <v>3147</v>
      </c>
      <c r="B1034" s="65" t="s">
        <v>3148</v>
      </c>
      <c r="C1034" s="65">
        <v>2876</v>
      </c>
      <c r="D1034" s="65"/>
      <c r="E1034" s="65"/>
      <c r="F1034" s="65"/>
      <c r="G1034" s="65">
        <v>1</v>
      </c>
      <c r="H1034" s="67">
        <f>VLOOKUP(C1034,'Secteur Ex DG'!B:B,1,FALSE)</f>
        <v>2876</v>
      </c>
    </row>
    <row r="1035" spans="1:8" x14ac:dyDescent="0.25">
      <c r="A1035" s="65" t="s">
        <v>3150</v>
      </c>
      <c r="B1035" s="65" t="s">
        <v>3151</v>
      </c>
      <c r="C1035" s="65">
        <v>2877</v>
      </c>
      <c r="D1035" s="65"/>
      <c r="E1035" s="65"/>
      <c r="F1035" s="65"/>
      <c r="G1035" s="65">
        <v>1</v>
      </c>
      <c r="H1035" s="67">
        <f>VLOOKUP(C1035,'Secteur Ex DG'!B:B,1,FALSE)</f>
        <v>2877</v>
      </c>
    </row>
    <row r="1036" spans="1:8" x14ac:dyDescent="0.25">
      <c r="A1036" s="65" t="s">
        <v>3153</v>
      </c>
      <c r="B1036" s="65" t="s">
        <v>3154</v>
      </c>
      <c r="C1036" s="65">
        <v>2878</v>
      </c>
      <c r="D1036" s="65"/>
      <c r="E1036" s="65"/>
      <c r="F1036" s="65"/>
      <c r="G1036" s="65">
        <v>1</v>
      </c>
      <c r="H1036" s="67">
        <f>VLOOKUP(C1036,'Secteur Ex DG'!B:B,1,FALSE)</f>
        <v>2878</v>
      </c>
    </row>
    <row r="1037" spans="1:8" x14ac:dyDescent="0.25">
      <c r="A1037" s="65" t="s">
        <v>3156</v>
      </c>
      <c r="B1037" s="65" t="s">
        <v>3157</v>
      </c>
      <c r="C1037" s="65">
        <v>2879</v>
      </c>
      <c r="D1037" s="65"/>
      <c r="E1037" s="65"/>
      <c r="F1037" s="65"/>
      <c r="G1037" s="65">
        <v>1</v>
      </c>
      <c r="H1037" s="67">
        <f>VLOOKUP(C1037,'Secteur Ex DG'!B:B,1,FALSE)</f>
        <v>2879</v>
      </c>
    </row>
    <row r="1038" spans="1:8" x14ac:dyDescent="0.25">
      <c r="A1038" s="65" t="s">
        <v>3159</v>
      </c>
      <c r="B1038" s="65" t="s">
        <v>3160</v>
      </c>
      <c r="C1038" s="65">
        <v>2880</v>
      </c>
      <c r="D1038" s="65"/>
      <c r="E1038" s="65"/>
      <c r="F1038" s="65"/>
      <c r="G1038" s="65">
        <v>1</v>
      </c>
      <c r="H1038" s="67">
        <f>VLOOKUP(C1038,'Secteur Ex DG'!B:B,1,FALSE)</f>
        <v>2880</v>
      </c>
    </row>
    <row r="1039" spans="1:8" x14ac:dyDescent="0.25">
      <c r="A1039" s="65" t="s">
        <v>3162</v>
      </c>
      <c r="B1039" s="65" t="s">
        <v>3163</v>
      </c>
      <c r="C1039" s="65">
        <v>2881</v>
      </c>
      <c r="D1039" s="65"/>
      <c r="E1039" s="65"/>
      <c r="F1039" s="65"/>
      <c r="G1039" s="65">
        <v>1</v>
      </c>
      <c r="H1039" s="67">
        <f>VLOOKUP(C1039,'Secteur Ex DG'!B:B,1,FALSE)</f>
        <v>2881</v>
      </c>
    </row>
    <row r="1040" spans="1:8" x14ac:dyDescent="0.25">
      <c r="A1040" s="65" t="s">
        <v>3165</v>
      </c>
      <c r="B1040" s="65" t="s">
        <v>3166</v>
      </c>
      <c r="C1040" s="65">
        <v>2882</v>
      </c>
      <c r="D1040" s="65"/>
      <c r="E1040" s="65"/>
      <c r="F1040" s="65"/>
      <c r="G1040" s="65">
        <v>1</v>
      </c>
      <c r="H1040" s="67">
        <f>VLOOKUP(C1040,'Secteur Ex DG'!B:B,1,FALSE)</f>
        <v>2882</v>
      </c>
    </row>
    <row r="1041" spans="1:8" x14ac:dyDescent="0.25">
      <c r="A1041" s="65" t="s">
        <v>3168</v>
      </c>
      <c r="B1041" s="65" t="s">
        <v>3169</v>
      </c>
      <c r="C1041" s="65">
        <v>2883</v>
      </c>
      <c r="D1041" s="65"/>
      <c r="E1041" s="65"/>
      <c r="F1041" s="65"/>
      <c r="G1041" s="65">
        <v>1</v>
      </c>
      <c r="H1041" s="67">
        <f>VLOOKUP(C1041,'Secteur Ex DG'!B:B,1,FALSE)</f>
        <v>2883</v>
      </c>
    </row>
    <row r="1042" spans="1:8" x14ac:dyDescent="0.25">
      <c r="A1042" s="65" t="s">
        <v>3171</v>
      </c>
      <c r="B1042" s="65" t="s">
        <v>3172</v>
      </c>
      <c r="C1042" s="65">
        <v>2884</v>
      </c>
      <c r="D1042" s="65"/>
      <c r="E1042" s="65"/>
      <c r="F1042" s="65"/>
      <c r="G1042" s="65">
        <v>1</v>
      </c>
      <c r="H1042" s="67">
        <f>VLOOKUP(C1042,'Secteur Ex DG'!B:B,1,FALSE)</f>
        <v>2884</v>
      </c>
    </row>
    <row r="1043" spans="1:8" x14ac:dyDescent="0.25">
      <c r="A1043" s="65" t="s">
        <v>3174</v>
      </c>
      <c r="B1043" s="65" t="s">
        <v>3175</v>
      </c>
      <c r="C1043" s="65">
        <v>2885</v>
      </c>
      <c r="D1043" s="65"/>
      <c r="E1043" s="65"/>
      <c r="F1043" s="65"/>
      <c r="G1043" s="65">
        <v>1</v>
      </c>
      <c r="H1043" s="67">
        <f>VLOOKUP(C1043,'Secteur Ex DG'!B:B,1,FALSE)</f>
        <v>2885</v>
      </c>
    </row>
    <row r="1044" spans="1:8" x14ac:dyDescent="0.25">
      <c r="A1044" s="65" t="s">
        <v>3177</v>
      </c>
      <c r="B1044" s="65" t="s">
        <v>3178</v>
      </c>
      <c r="C1044" s="65">
        <v>2886</v>
      </c>
      <c r="D1044" s="65"/>
      <c r="E1044" s="65"/>
      <c r="F1044" s="65"/>
      <c r="G1044" s="65">
        <v>1</v>
      </c>
      <c r="H1044" s="67">
        <f>VLOOKUP(C1044,'Secteur Ex DG'!B:B,1,FALSE)</f>
        <v>2886</v>
      </c>
    </row>
    <row r="1045" spans="1:8" x14ac:dyDescent="0.25">
      <c r="A1045" s="65" t="s">
        <v>3180</v>
      </c>
      <c r="B1045" s="65" t="s">
        <v>3181</v>
      </c>
      <c r="C1045" s="65">
        <v>2887</v>
      </c>
      <c r="D1045" s="65"/>
      <c r="E1045" s="65"/>
      <c r="F1045" s="65"/>
      <c r="G1045" s="65">
        <v>1</v>
      </c>
      <c r="H1045" s="67">
        <f>VLOOKUP(C1045,'Secteur Ex DG'!B:B,1,FALSE)</f>
        <v>2887</v>
      </c>
    </row>
    <row r="1046" spans="1:8" x14ac:dyDescent="0.25">
      <c r="A1046" s="65" t="s">
        <v>3183</v>
      </c>
      <c r="B1046" s="65" t="s">
        <v>3184</v>
      </c>
      <c r="C1046" s="65">
        <v>2888</v>
      </c>
      <c r="D1046" s="65"/>
      <c r="E1046" s="65"/>
      <c r="F1046" s="65"/>
      <c r="G1046" s="65">
        <v>1</v>
      </c>
      <c r="H1046" s="67">
        <f>VLOOKUP(C1046,'Secteur Ex DG'!B:B,1,FALSE)</f>
        <v>2888</v>
      </c>
    </row>
    <row r="1047" spans="1:8" x14ac:dyDescent="0.25">
      <c r="A1047" s="65" t="s">
        <v>3186</v>
      </c>
      <c r="B1047" s="65" t="s">
        <v>3187</v>
      </c>
      <c r="C1047" s="65">
        <v>2889</v>
      </c>
      <c r="D1047" s="65"/>
      <c r="E1047" s="65"/>
      <c r="F1047" s="65"/>
      <c r="G1047" s="65">
        <v>1</v>
      </c>
      <c r="H1047" s="67">
        <f>VLOOKUP(C1047,'Secteur Ex DG'!B:B,1,FALSE)</f>
        <v>2889</v>
      </c>
    </row>
    <row r="1048" spans="1:8" x14ac:dyDescent="0.25">
      <c r="A1048" s="65" t="s">
        <v>3189</v>
      </c>
      <c r="B1048" s="65" t="s">
        <v>3190</v>
      </c>
      <c r="C1048" s="65">
        <v>2890</v>
      </c>
      <c r="D1048" s="65"/>
      <c r="E1048" s="65"/>
      <c r="F1048" s="65"/>
      <c r="G1048" s="65">
        <v>1</v>
      </c>
      <c r="H1048" s="67">
        <f>VLOOKUP(C1048,'Secteur Ex DG'!B:B,1,FALSE)</f>
        <v>2890</v>
      </c>
    </row>
    <row r="1049" spans="1:8" x14ac:dyDescent="0.25">
      <c r="A1049" s="65" t="s">
        <v>3192</v>
      </c>
      <c r="B1049" s="65" t="s">
        <v>3193</v>
      </c>
      <c r="C1049" s="65">
        <v>2891</v>
      </c>
      <c r="D1049" s="65"/>
      <c r="E1049" s="65"/>
      <c r="F1049" s="65"/>
      <c r="G1049" s="65">
        <v>1</v>
      </c>
      <c r="H1049" s="67">
        <f>VLOOKUP(C1049,'Secteur Ex DG'!B:B,1,FALSE)</f>
        <v>2891</v>
      </c>
    </row>
    <row r="1050" spans="1:8" x14ac:dyDescent="0.25">
      <c r="A1050" s="65" t="s">
        <v>3195</v>
      </c>
      <c r="B1050" s="65" t="s">
        <v>3196</v>
      </c>
      <c r="C1050" s="65">
        <v>2892</v>
      </c>
      <c r="D1050" s="65"/>
      <c r="E1050" s="65"/>
      <c r="F1050" s="65"/>
      <c r="G1050" s="65">
        <v>1</v>
      </c>
      <c r="H1050" s="67">
        <f>VLOOKUP(C1050,'Secteur Ex DG'!B:B,1,FALSE)</f>
        <v>2892</v>
      </c>
    </row>
    <row r="1051" spans="1:8" x14ac:dyDescent="0.25">
      <c r="A1051" s="65" t="s">
        <v>3198</v>
      </c>
      <c r="B1051" s="65" t="s">
        <v>3199</v>
      </c>
      <c r="C1051" s="65">
        <v>2893</v>
      </c>
      <c r="D1051" s="65"/>
      <c r="E1051" s="65"/>
      <c r="F1051" s="65"/>
      <c r="G1051" s="65">
        <v>1</v>
      </c>
      <c r="H1051" s="67">
        <f>VLOOKUP(C1051,'Secteur Ex DG'!B:B,1,FALSE)</f>
        <v>2893</v>
      </c>
    </row>
    <row r="1052" spans="1:8" x14ac:dyDescent="0.25">
      <c r="A1052" s="65" t="s">
        <v>3201</v>
      </c>
      <c r="B1052" s="65" t="s">
        <v>3202</v>
      </c>
      <c r="C1052" s="65">
        <v>2894</v>
      </c>
      <c r="D1052" s="65"/>
      <c r="E1052" s="65"/>
      <c r="F1052" s="65"/>
      <c r="G1052" s="65">
        <v>1</v>
      </c>
      <c r="H1052" s="67">
        <f>VLOOKUP(C1052,'Secteur Ex DG'!B:B,1,FALSE)</f>
        <v>2894</v>
      </c>
    </row>
    <row r="1053" spans="1:8" x14ac:dyDescent="0.25">
      <c r="A1053" s="65" t="s">
        <v>3204</v>
      </c>
      <c r="B1053" s="65" t="s">
        <v>3205</v>
      </c>
      <c r="C1053" s="65">
        <v>2895</v>
      </c>
      <c r="D1053" s="65"/>
      <c r="E1053" s="65"/>
      <c r="F1053" s="65"/>
      <c r="G1053" s="65">
        <v>1</v>
      </c>
      <c r="H1053" s="67">
        <f>VLOOKUP(C1053,'Secteur Ex DG'!B:B,1,FALSE)</f>
        <v>2895</v>
      </c>
    </row>
    <row r="1054" spans="1:8" x14ac:dyDescent="0.25">
      <c r="A1054" s="65" t="s">
        <v>3207</v>
      </c>
      <c r="B1054" s="65" t="s">
        <v>3208</v>
      </c>
      <c r="C1054" s="65">
        <v>2896</v>
      </c>
      <c r="D1054" s="65"/>
      <c r="E1054" s="65"/>
      <c r="F1054" s="65"/>
      <c r="G1054" s="65">
        <v>1</v>
      </c>
      <c r="H1054" s="67">
        <f>VLOOKUP(C1054,'Secteur Ex DG'!B:B,1,FALSE)</f>
        <v>2896</v>
      </c>
    </row>
    <row r="1055" spans="1:8" x14ac:dyDescent="0.25">
      <c r="A1055" s="65" t="s">
        <v>3210</v>
      </c>
      <c r="B1055" s="65" t="s">
        <v>3211</v>
      </c>
      <c r="C1055" s="65">
        <v>2897</v>
      </c>
      <c r="D1055" s="65"/>
      <c r="E1055" s="65"/>
      <c r="F1055" s="65"/>
      <c r="G1055" s="65">
        <v>1</v>
      </c>
      <c r="H1055" s="67">
        <f>VLOOKUP(C1055,'Secteur Ex DG'!B:B,1,FALSE)</f>
        <v>2897</v>
      </c>
    </row>
    <row r="1056" spans="1:8" x14ac:dyDescent="0.25">
      <c r="A1056" s="65" t="s">
        <v>3213</v>
      </c>
      <c r="B1056" s="65" t="s">
        <v>3214</v>
      </c>
      <c r="C1056" s="65">
        <v>2898</v>
      </c>
      <c r="D1056" s="65"/>
      <c r="E1056" s="65"/>
      <c r="F1056" s="65"/>
      <c r="G1056" s="65">
        <v>1</v>
      </c>
      <c r="H1056" s="67">
        <f>VLOOKUP(C1056,'Secteur Ex DG'!B:B,1,FALSE)</f>
        <v>2898</v>
      </c>
    </row>
    <row r="1057" spans="1:8" x14ac:dyDescent="0.25">
      <c r="A1057" s="65" t="s">
        <v>3216</v>
      </c>
      <c r="B1057" s="65" t="s">
        <v>3217</v>
      </c>
      <c r="C1057" s="65">
        <v>2899</v>
      </c>
      <c r="D1057" s="65"/>
      <c r="E1057" s="65"/>
      <c r="F1057" s="65"/>
      <c r="G1057" s="65">
        <v>1</v>
      </c>
      <c r="H1057" s="67">
        <f>VLOOKUP(C1057,'Secteur Ex DG'!B:B,1,FALSE)</f>
        <v>2899</v>
      </c>
    </row>
    <row r="1058" spans="1:8" x14ac:dyDescent="0.25">
      <c r="A1058" s="65" t="s">
        <v>3219</v>
      </c>
      <c r="B1058" s="65" t="s">
        <v>3220</v>
      </c>
      <c r="C1058" s="65">
        <v>2900</v>
      </c>
      <c r="D1058" s="65"/>
      <c r="E1058" s="65"/>
      <c r="F1058" s="65"/>
      <c r="G1058" s="65">
        <v>1</v>
      </c>
      <c r="H1058" s="67">
        <f>VLOOKUP(C1058,'Secteur Ex DG'!B:B,1,FALSE)</f>
        <v>2900</v>
      </c>
    </row>
    <row r="1059" spans="1:8" x14ac:dyDescent="0.25">
      <c r="A1059" s="65" t="s">
        <v>3222</v>
      </c>
      <c r="B1059" s="65" t="s">
        <v>3223</v>
      </c>
      <c r="C1059" s="65">
        <v>2901</v>
      </c>
      <c r="D1059" s="65"/>
      <c r="E1059" s="65"/>
      <c r="F1059" s="65"/>
      <c r="G1059" s="65">
        <v>1</v>
      </c>
      <c r="H1059" s="67">
        <f>VLOOKUP(C1059,'Secteur Ex DG'!B:B,1,FALSE)</f>
        <v>2901</v>
      </c>
    </row>
    <row r="1060" spans="1:8" x14ac:dyDescent="0.25">
      <c r="A1060" s="65" t="s">
        <v>3225</v>
      </c>
      <c r="B1060" s="65" t="s">
        <v>3226</v>
      </c>
      <c r="C1060" s="65">
        <v>2902</v>
      </c>
      <c r="D1060" s="65"/>
      <c r="E1060" s="65"/>
      <c r="F1060" s="65"/>
      <c r="G1060" s="65">
        <v>1</v>
      </c>
      <c r="H1060" s="67">
        <f>VLOOKUP(C1060,'Secteur Ex DG'!B:B,1,FALSE)</f>
        <v>2902</v>
      </c>
    </row>
    <row r="1061" spans="1:8" x14ac:dyDescent="0.25">
      <c r="A1061" s="65" t="s">
        <v>3228</v>
      </c>
      <c r="B1061" s="65" t="s">
        <v>3229</v>
      </c>
      <c r="C1061" s="65">
        <v>2903</v>
      </c>
      <c r="D1061" s="65"/>
      <c r="E1061" s="65"/>
      <c r="F1061" s="65"/>
      <c r="G1061" s="65">
        <v>1</v>
      </c>
      <c r="H1061" s="67">
        <f>VLOOKUP(C1061,'Secteur Ex DG'!B:B,1,FALSE)</f>
        <v>2903</v>
      </c>
    </row>
    <row r="1062" spans="1:8" x14ac:dyDescent="0.25">
      <c r="A1062" s="65" t="s">
        <v>3231</v>
      </c>
      <c r="B1062" s="65" t="s">
        <v>3232</v>
      </c>
      <c r="C1062" s="65">
        <v>2904</v>
      </c>
      <c r="D1062" s="65"/>
      <c r="E1062" s="65"/>
      <c r="F1062" s="65"/>
      <c r="G1062" s="65">
        <v>1</v>
      </c>
      <c r="H1062" s="67">
        <f>VLOOKUP(C1062,'Secteur Ex DG'!B:B,1,FALSE)</f>
        <v>2904</v>
      </c>
    </row>
    <row r="1063" spans="1:8" x14ac:dyDescent="0.25">
      <c r="A1063" s="65" t="s">
        <v>3234</v>
      </c>
      <c r="B1063" s="65" t="s">
        <v>3235</v>
      </c>
      <c r="C1063" s="65">
        <v>2905</v>
      </c>
      <c r="D1063" s="65"/>
      <c r="E1063" s="65"/>
      <c r="F1063" s="65"/>
      <c r="G1063" s="65">
        <v>1</v>
      </c>
      <c r="H1063" s="67">
        <f>VLOOKUP(C1063,'Secteur Ex DG'!B:B,1,FALSE)</f>
        <v>2905</v>
      </c>
    </row>
    <row r="1064" spans="1:8" x14ac:dyDescent="0.25">
      <c r="A1064" s="65" t="s">
        <v>3237</v>
      </c>
      <c r="B1064" s="65" t="s">
        <v>3238</v>
      </c>
      <c r="C1064" s="65">
        <v>2906</v>
      </c>
      <c r="D1064" s="65"/>
      <c r="E1064" s="65"/>
      <c r="F1064" s="65"/>
      <c r="G1064" s="65">
        <v>1</v>
      </c>
      <c r="H1064" s="67">
        <f>VLOOKUP(C1064,'Secteur Ex DG'!B:B,1,FALSE)</f>
        <v>2906</v>
      </c>
    </row>
    <row r="1065" spans="1:8" x14ac:dyDescent="0.25">
      <c r="A1065" s="65" t="s">
        <v>3240</v>
      </c>
      <c r="B1065" s="65" t="s">
        <v>3241</v>
      </c>
      <c r="C1065" s="65">
        <v>2907</v>
      </c>
      <c r="D1065" s="65"/>
      <c r="E1065" s="65"/>
      <c r="F1065" s="65"/>
      <c r="G1065" s="65">
        <v>1</v>
      </c>
      <c r="H1065" s="67">
        <f>VLOOKUP(C1065,'Secteur Ex DG'!B:B,1,FALSE)</f>
        <v>2907</v>
      </c>
    </row>
    <row r="1066" spans="1:8" x14ac:dyDescent="0.25">
      <c r="A1066" s="65" t="s">
        <v>3243</v>
      </c>
      <c r="B1066" s="65" t="s">
        <v>3244</v>
      </c>
      <c r="C1066" s="65">
        <v>2909</v>
      </c>
      <c r="D1066" s="65"/>
      <c r="E1066" s="65"/>
      <c r="F1066" s="65"/>
      <c r="G1066" s="65">
        <v>1</v>
      </c>
      <c r="H1066" s="67">
        <f>VLOOKUP(C1066,'Secteur Ex DG'!B:B,1,FALSE)</f>
        <v>2909</v>
      </c>
    </row>
    <row r="1067" spans="1:8" x14ac:dyDescent="0.25">
      <c r="A1067" s="65" t="s">
        <v>3246</v>
      </c>
      <c r="B1067" s="65" t="s">
        <v>3247</v>
      </c>
      <c r="C1067" s="65">
        <v>2910</v>
      </c>
      <c r="D1067" s="65"/>
      <c r="E1067" s="65"/>
      <c r="F1067" s="65"/>
      <c r="G1067" s="65">
        <v>1</v>
      </c>
      <c r="H1067" s="67">
        <f>VLOOKUP(C1067,'Secteur Ex DG'!B:B,1,FALSE)</f>
        <v>2910</v>
      </c>
    </row>
    <row r="1068" spans="1:8" x14ac:dyDescent="0.25">
      <c r="A1068" s="65" t="s">
        <v>3249</v>
      </c>
      <c r="B1068" s="65" t="s">
        <v>3250</v>
      </c>
      <c r="C1068" s="65">
        <v>2913</v>
      </c>
      <c r="D1068" s="65"/>
      <c r="E1068" s="65"/>
      <c r="F1068" s="65"/>
      <c r="G1068" s="65">
        <v>1</v>
      </c>
      <c r="H1068" s="67">
        <f>VLOOKUP(C1068,'Secteur Ex DG'!B:B,1,FALSE)</f>
        <v>2913</v>
      </c>
    </row>
    <row r="1069" spans="1:8" x14ac:dyDescent="0.25">
      <c r="A1069" s="65" t="s">
        <v>3252</v>
      </c>
      <c r="B1069" s="65" t="s">
        <v>3253</v>
      </c>
      <c r="C1069" s="65">
        <v>2914</v>
      </c>
      <c r="D1069" s="65"/>
      <c r="E1069" s="65"/>
      <c r="F1069" s="65"/>
      <c r="G1069" s="65">
        <v>1</v>
      </c>
      <c r="H1069" s="67">
        <f>VLOOKUP(C1069,'Secteur Ex DG'!B:B,1,FALSE)</f>
        <v>2914</v>
      </c>
    </row>
    <row r="1070" spans="1:8" x14ac:dyDescent="0.25">
      <c r="A1070" s="65" t="s">
        <v>3255</v>
      </c>
      <c r="B1070" s="65" t="s">
        <v>3256</v>
      </c>
      <c r="C1070" s="65">
        <v>2915</v>
      </c>
      <c r="D1070" s="65"/>
      <c r="E1070" s="65"/>
      <c r="F1070" s="65"/>
      <c r="G1070" s="65">
        <v>1</v>
      </c>
      <c r="H1070" s="67">
        <f>VLOOKUP(C1070,'Secteur Ex DG'!B:B,1,FALSE)</f>
        <v>2915</v>
      </c>
    </row>
    <row r="1071" spans="1:8" x14ac:dyDescent="0.25">
      <c r="A1071" s="65" t="s">
        <v>3264</v>
      </c>
      <c r="B1071" s="65" t="s">
        <v>3265</v>
      </c>
      <c r="C1071" s="65">
        <v>2928</v>
      </c>
      <c r="D1071" s="65"/>
      <c r="E1071" s="65"/>
      <c r="F1071" s="65"/>
      <c r="G1071" s="65">
        <v>1</v>
      </c>
      <c r="H1071" s="67">
        <f>VLOOKUP(C1071,'Secteur Ex DG'!B:B,1,FALSE)</f>
        <v>2928</v>
      </c>
    </row>
    <row r="1072" spans="1:8" x14ac:dyDescent="0.25">
      <c r="A1072" s="66" t="s">
        <v>6455</v>
      </c>
      <c r="B1072" s="67" t="s">
        <v>6456</v>
      </c>
      <c r="C1072" s="67">
        <v>2932</v>
      </c>
      <c r="G1072" s="68">
        <v>1</v>
      </c>
      <c r="H1072" s="73">
        <f>VLOOKUP(C1072,'Secteur Ex OQN'!B:B,1,FALSE)</f>
        <v>2932</v>
      </c>
    </row>
    <row r="1073" spans="1:9" x14ac:dyDescent="0.25">
      <c r="A1073" s="65" t="s">
        <v>3267</v>
      </c>
      <c r="B1073" s="65" t="s">
        <v>3268</v>
      </c>
      <c r="C1073" s="65">
        <v>2933</v>
      </c>
      <c r="D1073" s="65"/>
      <c r="E1073" s="65"/>
      <c r="F1073" s="65"/>
      <c r="G1073" s="65">
        <v>1</v>
      </c>
      <c r="H1073" s="67">
        <f>VLOOKUP(C1073,'Secteur Ex DG'!B:B,1,FALSE)</f>
        <v>2933</v>
      </c>
    </row>
    <row r="1074" spans="1:9" x14ac:dyDescent="0.25">
      <c r="A1074" s="65" t="s">
        <v>3270</v>
      </c>
      <c r="B1074" s="65" t="s">
        <v>3271</v>
      </c>
      <c r="C1074" s="65">
        <v>2934</v>
      </c>
      <c r="D1074" s="65"/>
      <c r="E1074" s="65"/>
      <c r="F1074" s="65"/>
      <c r="G1074" s="65">
        <v>1</v>
      </c>
      <c r="H1074" s="67">
        <f>VLOOKUP(C1074,'Secteur Ex DG'!B:B,1,FALSE)</f>
        <v>2934</v>
      </c>
    </row>
    <row r="1075" spans="1:9" x14ac:dyDescent="0.25">
      <c r="A1075" s="65" t="s">
        <v>3273</v>
      </c>
      <c r="B1075" s="65" t="s">
        <v>3274</v>
      </c>
      <c r="C1075" s="65">
        <v>2937</v>
      </c>
      <c r="D1075" s="65"/>
      <c r="E1075" s="65"/>
      <c r="F1075" s="65"/>
      <c r="G1075" s="65">
        <v>1</v>
      </c>
      <c r="H1075" s="67">
        <f>VLOOKUP(C1075,'Secteur Ex DG'!B:B,1,FALSE)</f>
        <v>2937</v>
      </c>
    </row>
    <row r="1076" spans="1:9" x14ac:dyDescent="0.25">
      <c r="A1076" s="65" t="s">
        <v>3276</v>
      </c>
      <c r="B1076" s="65" t="s">
        <v>3277</v>
      </c>
      <c r="C1076" s="65">
        <v>2938</v>
      </c>
      <c r="D1076" s="65"/>
      <c r="E1076" s="65"/>
      <c r="F1076" s="65"/>
      <c r="G1076" s="65">
        <v>1</v>
      </c>
      <c r="H1076" s="67">
        <f>VLOOKUP(C1076,'Secteur Ex DG'!B:B,1,FALSE)</f>
        <v>2938</v>
      </c>
    </row>
    <row r="1077" spans="1:9" x14ac:dyDescent="0.25">
      <c r="A1077" s="65" t="s">
        <v>3279</v>
      </c>
      <c r="B1077" s="65" t="s">
        <v>3280</v>
      </c>
      <c r="C1077" s="65">
        <v>2942</v>
      </c>
      <c r="D1077" s="65"/>
      <c r="E1077" s="65"/>
      <c r="F1077" s="65"/>
      <c r="G1077" s="65">
        <v>1</v>
      </c>
      <c r="H1077" s="67">
        <f>VLOOKUP(C1077,'Secteur Ex DG'!B:B,1,FALSE)</f>
        <v>2942</v>
      </c>
    </row>
    <row r="1078" spans="1:9" x14ac:dyDescent="0.25">
      <c r="A1078" s="65" t="s">
        <v>3282</v>
      </c>
      <c r="B1078" s="65" t="s">
        <v>3283</v>
      </c>
      <c r="C1078" s="65">
        <v>2943</v>
      </c>
      <c r="D1078" s="65"/>
      <c r="E1078" s="65"/>
      <c r="F1078" s="65"/>
      <c r="G1078" s="65">
        <v>1</v>
      </c>
      <c r="H1078" s="67">
        <f>VLOOKUP(C1078,'Secteur Ex DG'!B:B,1,FALSE)</f>
        <v>2943</v>
      </c>
    </row>
    <row r="1079" spans="1:9" x14ac:dyDescent="0.25">
      <c r="A1079" s="65" t="s">
        <v>3285</v>
      </c>
      <c r="B1079" s="65" t="s">
        <v>3286</v>
      </c>
      <c r="C1079" s="65">
        <v>2944</v>
      </c>
      <c r="D1079" s="65"/>
      <c r="E1079" s="65"/>
      <c r="F1079" s="65"/>
      <c r="G1079" s="65">
        <v>1</v>
      </c>
      <c r="H1079" s="67">
        <f>VLOOKUP(C1079,'Secteur Ex DG'!B:B,1,FALSE)</f>
        <v>2944</v>
      </c>
    </row>
    <row r="1080" spans="1:9" x14ac:dyDescent="0.25">
      <c r="A1080" s="65" t="s">
        <v>3288</v>
      </c>
      <c r="B1080" s="65" t="s">
        <v>3289</v>
      </c>
      <c r="C1080" s="65">
        <v>2947</v>
      </c>
      <c r="D1080" s="65"/>
      <c r="E1080" s="65"/>
      <c r="F1080" s="65"/>
      <c r="G1080" s="65">
        <v>1</v>
      </c>
      <c r="H1080" s="67">
        <f>VLOOKUP(C1080,'Secteur Ex DG'!B:B,1,FALSE)</f>
        <v>2947</v>
      </c>
    </row>
    <row r="1081" spans="1:9" x14ac:dyDescent="0.25">
      <c r="A1081" s="65" t="s">
        <v>3291</v>
      </c>
      <c r="B1081" s="65" t="s">
        <v>3292</v>
      </c>
      <c r="C1081" s="65">
        <v>2948</v>
      </c>
      <c r="D1081" s="65">
        <v>2957</v>
      </c>
      <c r="E1081" s="65"/>
      <c r="F1081" s="65"/>
      <c r="G1081" s="65">
        <v>2</v>
      </c>
      <c r="H1081" s="67">
        <f>VLOOKUP(C1081,'Secteur Ex DG'!B:B,1,FALSE)</f>
        <v>2948</v>
      </c>
      <c r="I1081" s="67">
        <f>VLOOKUP(D1081,'Secteur Ex DG'!B:B,1,FALSE)</f>
        <v>2957</v>
      </c>
    </row>
    <row r="1082" spans="1:9" x14ac:dyDescent="0.25">
      <c r="A1082" s="65" t="s">
        <v>3294</v>
      </c>
      <c r="B1082" s="65" t="s">
        <v>3295</v>
      </c>
      <c r="C1082" s="65">
        <v>2949</v>
      </c>
      <c r="D1082" s="65">
        <v>2958</v>
      </c>
      <c r="E1082" s="65"/>
      <c r="F1082" s="65"/>
      <c r="G1082" s="65">
        <v>2</v>
      </c>
      <c r="H1082" s="67">
        <f>VLOOKUP(C1082,'Secteur Ex DG'!B:B,1,FALSE)</f>
        <v>2949</v>
      </c>
      <c r="I1082" s="67">
        <f>VLOOKUP(D1082,'Secteur Ex DG'!B:B,1,FALSE)</f>
        <v>2958</v>
      </c>
    </row>
    <row r="1083" spans="1:9" x14ac:dyDescent="0.25">
      <c r="A1083" s="65" t="s">
        <v>3297</v>
      </c>
      <c r="B1083" s="65" t="s">
        <v>3298</v>
      </c>
      <c r="C1083" s="65">
        <v>2950</v>
      </c>
      <c r="D1083" s="65">
        <v>2959</v>
      </c>
      <c r="E1083" s="65"/>
      <c r="F1083" s="65"/>
      <c r="G1083" s="65">
        <v>2</v>
      </c>
      <c r="H1083" s="67">
        <f>VLOOKUP(C1083,'Secteur Ex DG'!B:B,1,FALSE)</f>
        <v>2950</v>
      </c>
      <c r="I1083" s="67">
        <f>VLOOKUP(D1083,'Secteur Ex DG'!B:B,1,FALSE)</f>
        <v>2959</v>
      </c>
    </row>
    <row r="1084" spans="1:9" x14ac:dyDescent="0.25">
      <c r="A1084" s="65" t="s">
        <v>3300</v>
      </c>
      <c r="B1084" s="65" t="s">
        <v>3301</v>
      </c>
      <c r="C1084" s="65">
        <v>2951</v>
      </c>
      <c r="D1084" s="65">
        <v>2960</v>
      </c>
      <c r="E1084" s="65"/>
      <c r="F1084" s="65"/>
      <c r="G1084" s="65">
        <v>2</v>
      </c>
      <c r="H1084" s="67">
        <f>VLOOKUP(C1084,'Secteur Ex DG'!B:B,1,FALSE)</f>
        <v>2951</v>
      </c>
      <c r="I1084" s="67">
        <f>VLOOKUP(D1084,'Secteur Ex DG'!B:B,1,FALSE)</f>
        <v>2960</v>
      </c>
    </row>
    <row r="1085" spans="1:9" x14ac:dyDescent="0.25">
      <c r="A1085" s="65" t="s">
        <v>3303</v>
      </c>
      <c r="B1085" s="65" t="s">
        <v>3304</v>
      </c>
      <c r="C1085" s="65">
        <v>2952</v>
      </c>
      <c r="D1085" s="65"/>
      <c r="E1085" s="65"/>
      <c r="F1085" s="65"/>
      <c r="G1085" s="65">
        <v>1</v>
      </c>
      <c r="H1085" s="67">
        <f>VLOOKUP(C1085,'Secteur Ex DG'!B:B,1,FALSE)</f>
        <v>2952</v>
      </c>
      <c r="I1085" s="73" t="e">
        <f>VLOOKUP(D1085,'Secteur Ex DG'!B:B,1,FALSE)</f>
        <v>#N/A</v>
      </c>
    </row>
    <row r="1086" spans="1:9" x14ac:dyDescent="0.25">
      <c r="A1086" s="65" t="s">
        <v>3306</v>
      </c>
      <c r="B1086" s="65" t="s">
        <v>3307</v>
      </c>
      <c r="C1086" s="65">
        <v>2953</v>
      </c>
      <c r="D1086" s="71"/>
      <c r="E1086" s="65"/>
      <c r="F1086" s="65"/>
      <c r="G1086" s="65">
        <v>1</v>
      </c>
      <c r="H1086" s="67">
        <f>VLOOKUP(C1086,'Secteur Ex DG'!B:B,1,FALSE)</f>
        <v>2953</v>
      </c>
      <c r="I1086" s="73" t="e">
        <f>VLOOKUP(D1086,'Secteur Ex DG'!B:B,1,FALSE)</f>
        <v>#N/A</v>
      </c>
    </row>
    <row r="1087" spans="1:9" x14ac:dyDescent="0.25">
      <c r="A1087" s="65" t="s">
        <v>3309</v>
      </c>
      <c r="B1087" s="65" t="s">
        <v>3310</v>
      </c>
      <c r="C1087" s="65">
        <v>2954</v>
      </c>
      <c r="D1087" s="65">
        <v>2963</v>
      </c>
      <c r="E1087" s="65"/>
      <c r="F1087" s="65"/>
      <c r="G1087" s="65">
        <v>2</v>
      </c>
      <c r="H1087" s="67">
        <f>VLOOKUP(C1087,'Secteur Ex DG'!B:B,1,FALSE)</f>
        <v>2954</v>
      </c>
      <c r="I1087" s="67">
        <f>VLOOKUP(D1087,'Secteur Ex DG'!B:B,1,FALSE)</f>
        <v>2963</v>
      </c>
    </row>
    <row r="1088" spans="1:9" x14ac:dyDescent="0.25">
      <c r="A1088" s="65" t="s">
        <v>3312</v>
      </c>
      <c r="B1088" s="65" t="s">
        <v>3313</v>
      </c>
      <c r="C1088" s="65">
        <v>2955</v>
      </c>
      <c r="D1088" s="71"/>
      <c r="E1088" s="65"/>
      <c r="F1088" s="65"/>
      <c r="G1088" s="65">
        <v>1</v>
      </c>
      <c r="H1088" s="67">
        <f>VLOOKUP(C1088,'Secteur Ex DG'!B:B,1,FALSE)</f>
        <v>2955</v>
      </c>
      <c r="I1088" s="73" t="e">
        <f>VLOOKUP(D1088,'Secteur Ex DG'!B:B,1,FALSE)</f>
        <v>#N/A</v>
      </c>
    </row>
    <row r="1089" spans="1:12" x14ac:dyDescent="0.25">
      <c r="A1089" s="65" t="s">
        <v>3315</v>
      </c>
      <c r="B1089" s="65" t="s">
        <v>3316</v>
      </c>
      <c r="C1089" s="65">
        <v>2956</v>
      </c>
      <c r="D1089" s="65"/>
      <c r="E1089" s="65"/>
      <c r="F1089" s="65"/>
      <c r="G1089" s="65">
        <v>1</v>
      </c>
      <c r="H1089" s="67">
        <f>VLOOKUP(C1089,'Secteur Ex DG'!B:B,1,FALSE)</f>
        <v>2956</v>
      </c>
    </row>
    <row r="1090" spans="1:12" x14ac:dyDescent="0.25">
      <c r="A1090" s="65" t="s">
        <v>3326</v>
      </c>
      <c r="B1090" s="65" t="s">
        <v>3327</v>
      </c>
      <c r="C1090" s="65">
        <v>3028</v>
      </c>
      <c r="D1090" s="65"/>
      <c r="E1090" s="65"/>
      <c r="F1090" s="65"/>
      <c r="G1090" s="65">
        <v>1</v>
      </c>
      <c r="H1090" s="67">
        <f>VLOOKUP(C1090,'Secteur Ex DG'!B:B,1,FALSE)</f>
        <v>3028</v>
      </c>
    </row>
    <row r="1091" spans="1:12" x14ac:dyDescent="0.25">
      <c r="A1091" s="65" t="s">
        <v>3329</v>
      </c>
      <c r="B1091" s="65" t="s">
        <v>3330</v>
      </c>
      <c r="C1091" s="65">
        <v>3029</v>
      </c>
      <c r="D1091" s="65"/>
      <c r="E1091" s="65"/>
      <c r="F1091" s="65"/>
      <c r="G1091" s="65">
        <v>1</v>
      </c>
      <c r="H1091" s="67">
        <f>VLOOKUP(C1091,'Secteur Ex DG'!B:B,1,FALSE)</f>
        <v>3029</v>
      </c>
    </row>
    <row r="1092" spans="1:12" x14ac:dyDescent="0.25">
      <c r="A1092" s="65" t="s">
        <v>3332</v>
      </c>
      <c r="B1092" s="65" t="s">
        <v>3333</v>
      </c>
      <c r="C1092" s="65">
        <v>3033</v>
      </c>
      <c r="D1092" s="65"/>
      <c r="E1092" s="65"/>
      <c r="F1092" s="65"/>
      <c r="G1092" s="65">
        <v>1</v>
      </c>
      <c r="H1092" s="67">
        <f>VLOOKUP(C1092,'Secteur Ex DG'!B:B,1,FALSE)</f>
        <v>3033</v>
      </c>
    </row>
    <row r="1093" spans="1:12" x14ac:dyDescent="0.25">
      <c r="A1093" s="65" t="s">
        <v>3335</v>
      </c>
      <c r="B1093" s="65" t="s">
        <v>3336</v>
      </c>
      <c r="C1093" s="65">
        <v>3034</v>
      </c>
      <c r="D1093" s="65"/>
      <c r="E1093" s="65"/>
      <c r="F1093" s="65"/>
      <c r="G1093" s="65">
        <v>1</v>
      </c>
      <c r="H1093" s="67">
        <f>VLOOKUP(C1093,'Secteur Ex DG'!B:B,1,FALSE)</f>
        <v>3034</v>
      </c>
    </row>
    <row r="1094" spans="1:12" x14ac:dyDescent="0.25">
      <c r="A1094" s="9" t="s">
        <v>3338</v>
      </c>
      <c r="B1094" s="9" t="s">
        <v>3339</v>
      </c>
      <c r="C1094" s="9">
        <v>3035</v>
      </c>
      <c r="G1094" s="65">
        <v>1</v>
      </c>
      <c r="H1094" s="67">
        <f>VLOOKUP(C1094,'Secteur Ex DG'!B:B,1,FALSE)</f>
        <v>3035</v>
      </c>
      <c r="L1094" t="s">
        <v>6507</v>
      </c>
    </row>
    <row r="1095" spans="1:12" x14ac:dyDescent="0.25">
      <c r="A1095" s="65" t="s">
        <v>3341</v>
      </c>
      <c r="B1095" s="65" t="s">
        <v>3342</v>
      </c>
      <c r="C1095" s="65">
        <v>3037</v>
      </c>
      <c r="D1095" s="65"/>
      <c r="E1095" s="65"/>
      <c r="F1095" s="65"/>
      <c r="G1095" s="65">
        <v>1</v>
      </c>
      <c r="H1095" s="67">
        <f>VLOOKUP(C1095,'Secteur Ex DG'!B:B,1,FALSE)</f>
        <v>3037</v>
      </c>
    </row>
    <row r="1096" spans="1:12" x14ac:dyDescent="0.25">
      <c r="A1096" s="65" t="s">
        <v>3344</v>
      </c>
      <c r="B1096" s="65" t="s">
        <v>3345</v>
      </c>
      <c r="C1096" s="65">
        <v>3038</v>
      </c>
      <c r="D1096" s="65"/>
      <c r="E1096" s="65"/>
      <c r="F1096" s="65"/>
      <c r="G1096" s="65">
        <v>1</v>
      </c>
      <c r="H1096" s="67">
        <f>VLOOKUP(C1096,'Secteur Ex DG'!B:B,1,FALSE)</f>
        <v>3038</v>
      </c>
    </row>
    <row r="1097" spans="1:12" x14ac:dyDescent="0.25">
      <c r="A1097" s="65" t="s">
        <v>3347</v>
      </c>
      <c r="B1097" s="65" t="s">
        <v>3348</v>
      </c>
      <c r="C1097" s="65">
        <v>3039</v>
      </c>
      <c r="D1097" s="65"/>
      <c r="E1097" s="65"/>
      <c r="F1097" s="65"/>
      <c r="G1097" s="65">
        <v>1</v>
      </c>
      <c r="H1097" s="67">
        <f>VLOOKUP(C1097,'Secteur Ex DG'!B:B,1,FALSE)</f>
        <v>3039</v>
      </c>
    </row>
    <row r="1098" spans="1:12" x14ac:dyDescent="0.25">
      <c r="A1098" s="65" t="s">
        <v>3350</v>
      </c>
      <c r="B1098" s="65" t="s">
        <v>3351</v>
      </c>
      <c r="C1098" s="65">
        <v>3040</v>
      </c>
      <c r="D1098" s="65"/>
      <c r="E1098" s="65"/>
      <c r="F1098" s="65"/>
      <c r="G1098" s="65">
        <v>1</v>
      </c>
      <c r="H1098" s="67">
        <f>VLOOKUP(C1098,'Secteur Ex DG'!B:B,1,FALSE)</f>
        <v>3040</v>
      </c>
    </row>
    <row r="1099" spans="1:12" x14ac:dyDescent="0.25">
      <c r="A1099" s="65" t="s">
        <v>3353</v>
      </c>
      <c r="B1099" s="65" t="s">
        <v>3354</v>
      </c>
      <c r="C1099" s="65">
        <v>3041</v>
      </c>
      <c r="D1099" s="65"/>
      <c r="E1099" s="65"/>
      <c r="F1099" s="65"/>
      <c r="G1099" s="65">
        <v>1</v>
      </c>
      <c r="H1099" s="67">
        <f>VLOOKUP(C1099,'Secteur Ex DG'!B:B,1,FALSE)</f>
        <v>3041</v>
      </c>
    </row>
    <row r="1100" spans="1:12" x14ac:dyDescent="0.25">
      <c r="A1100" s="65" t="s">
        <v>3356</v>
      </c>
      <c r="B1100" s="65" t="s">
        <v>3357</v>
      </c>
      <c r="C1100" s="65">
        <v>3042</v>
      </c>
      <c r="D1100" s="65"/>
      <c r="E1100" s="65"/>
      <c r="F1100" s="65"/>
      <c r="G1100" s="65">
        <v>1</v>
      </c>
      <c r="H1100" s="67">
        <f>VLOOKUP(C1100,'Secteur Ex DG'!B:B,1,FALSE)</f>
        <v>3042</v>
      </c>
    </row>
    <row r="1101" spans="1:12" x14ac:dyDescent="0.25">
      <c r="A1101" s="65" t="s">
        <v>3359</v>
      </c>
      <c r="B1101" s="65" t="s">
        <v>3360</v>
      </c>
      <c r="C1101" s="65">
        <v>3043</v>
      </c>
      <c r="D1101" s="65"/>
      <c r="E1101" s="65"/>
      <c r="F1101" s="65"/>
      <c r="G1101" s="65">
        <v>1</v>
      </c>
      <c r="H1101" s="67">
        <f>VLOOKUP(C1101,'Secteur Ex DG'!B:B,1,FALSE)</f>
        <v>3043</v>
      </c>
    </row>
    <row r="1102" spans="1:12" x14ac:dyDescent="0.25">
      <c r="A1102" s="65" t="s">
        <v>3362</v>
      </c>
      <c r="B1102" s="65" t="s">
        <v>3363</v>
      </c>
      <c r="C1102" s="65">
        <v>3044</v>
      </c>
      <c r="D1102" s="65"/>
      <c r="E1102" s="65"/>
      <c r="F1102" s="65"/>
      <c r="G1102" s="65">
        <v>1</v>
      </c>
      <c r="H1102" s="67">
        <f>VLOOKUP(C1102,'Secteur Ex DG'!B:B,1,FALSE)</f>
        <v>3044</v>
      </c>
    </row>
    <row r="1103" spans="1:12" x14ac:dyDescent="0.25">
      <c r="A1103" s="65" t="s">
        <v>3635</v>
      </c>
      <c r="B1103" s="65" t="s">
        <v>3636</v>
      </c>
      <c r="C1103" s="65">
        <v>3163</v>
      </c>
      <c r="D1103" s="65"/>
      <c r="E1103" s="65"/>
      <c r="F1103" s="65"/>
      <c r="G1103" s="65">
        <v>1</v>
      </c>
      <c r="H1103" s="67">
        <f>VLOOKUP(C1103,'Secteur Ex DG'!B:B,1,FALSE)</f>
        <v>3163</v>
      </c>
    </row>
    <row r="1104" spans="1:12" x14ac:dyDescent="0.25">
      <c r="A1104" s="65" t="s">
        <v>3365</v>
      </c>
      <c r="B1104" s="65" t="s">
        <v>3366</v>
      </c>
      <c r="C1104" s="65">
        <v>3046</v>
      </c>
      <c r="D1104" s="65"/>
      <c r="E1104" s="65"/>
      <c r="F1104" s="65"/>
      <c r="G1104" s="65">
        <v>1</v>
      </c>
      <c r="H1104" s="67">
        <f>VLOOKUP(C1104,'Secteur Ex DG'!B:B,1,FALSE)</f>
        <v>3046</v>
      </c>
    </row>
    <row r="1105" spans="1:8" x14ac:dyDescent="0.25">
      <c r="A1105" s="65" t="s">
        <v>3638</v>
      </c>
      <c r="B1105" s="65" t="s">
        <v>3639</v>
      </c>
      <c r="C1105" s="65">
        <v>3164</v>
      </c>
      <c r="D1105" s="65"/>
      <c r="E1105" s="65"/>
      <c r="F1105" s="65"/>
      <c r="G1105" s="65">
        <v>1</v>
      </c>
      <c r="H1105" s="67">
        <f>VLOOKUP(C1105,'Secteur Ex DG'!B:B,1,FALSE)</f>
        <v>3164</v>
      </c>
    </row>
    <row r="1106" spans="1:8" x14ac:dyDescent="0.25">
      <c r="A1106" s="65" t="s">
        <v>3368</v>
      </c>
      <c r="B1106" s="65" t="s">
        <v>3369</v>
      </c>
      <c r="C1106" s="65">
        <v>3050</v>
      </c>
      <c r="D1106" s="65"/>
      <c r="E1106" s="65"/>
      <c r="F1106" s="65"/>
      <c r="G1106" s="65">
        <v>1</v>
      </c>
      <c r="H1106" s="67">
        <f>VLOOKUP(C1106,'Secteur Ex DG'!B:B,1,FALSE)</f>
        <v>3050</v>
      </c>
    </row>
    <row r="1107" spans="1:8" x14ac:dyDescent="0.25">
      <c r="A1107" s="65" t="s">
        <v>3371</v>
      </c>
      <c r="B1107" s="65" t="s">
        <v>3372</v>
      </c>
      <c r="C1107" s="65">
        <v>3051</v>
      </c>
      <c r="D1107" s="65"/>
      <c r="E1107" s="65"/>
      <c r="F1107" s="65"/>
      <c r="G1107" s="65">
        <v>1</v>
      </c>
      <c r="H1107" s="67">
        <f>VLOOKUP(C1107,'Secteur Ex DG'!B:B,1,FALSE)</f>
        <v>3051</v>
      </c>
    </row>
    <row r="1108" spans="1:8" x14ac:dyDescent="0.25">
      <c r="A1108" s="65" t="s">
        <v>3374</v>
      </c>
      <c r="B1108" s="65" t="s">
        <v>3375</v>
      </c>
      <c r="C1108" s="65">
        <v>3052</v>
      </c>
      <c r="D1108" s="65"/>
      <c r="E1108" s="65"/>
      <c r="F1108" s="65"/>
      <c r="G1108" s="65">
        <v>1</v>
      </c>
      <c r="H1108" s="67">
        <f>VLOOKUP(C1108,'Secteur Ex DG'!B:B,1,FALSE)</f>
        <v>3052</v>
      </c>
    </row>
    <row r="1109" spans="1:8" x14ac:dyDescent="0.25">
      <c r="A1109" s="65" t="s">
        <v>3641</v>
      </c>
      <c r="B1109" s="65" t="s">
        <v>3642</v>
      </c>
      <c r="C1109" s="65">
        <v>3165</v>
      </c>
      <c r="D1109" s="65"/>
      <c r="E1109" s="65"/>
      <c r="F1109" s="65"/>
      <c r="G1109" s="65">
        <v>1</v>
      </c>
      <c r="H1109" s="67">
        <f>VLOOKUP(C1109,'Secteur Ex DG'!B:B,1,FALSE)</f>
        <v>3165</v>
      </c>
    </row>
    <row r="1110" spans="1:8" x14ac:dyDescent="0.25">
      <c r="A1110" s="65" t="s">
        <v>3377</v>
      </c>
      <c r="B1110" s="65" t="s">
        <v>3378</v>
      </c>
      <c r="C1110" s="65">
        <v>3054</v>
      </c>
      <c r="D1110" s="65"/>
      <c r="E1110" s="65"/>
      <c r="F1110" s="65"/>
      <c r="G1110" s="65">
        <v>1</v>
      </c>
      <c r="H1110" s="67">
        <f>VLOOKUP(C1110,'Secteur Ex DG'!B:B,1,FALSE)</f>
        <v>3054</v>
      </c>
    </row>
    <row r="1111" spans="1:8" x14ac:dyDescent="0.25">
      <c r="A1111" s="65" t="s">
        <v>3380</v>
      </c>
      <c r="B1111" s="65" t="s">
        <v>3381</v>
      </c>
      <c r="C1111" s="65">
        <v>3055</v>
      </c>
      <c r="D1111" s="65"/>
      <c r="E1111" s="65"/>
      <c r="F1111" s="65"/>
      <c r="G1111" s="65">
        <v>1</v>
      </c>
      <c r="H1111" s="67">
        <f>VLOOKUP(C1111,'Secteur Ex DG'!B:B,1,FALSE)</f>
        <v>3055</v>
      </c>
    </row>
    <row r="1112" spans="1:8" x14ac:dyDescent="0.25">
      <c r="A1112" s="65" t="s">
        <v>3644</v>
      </c>
      <c r="B1112" s="65" t="s">
        <v>3645</v>
      </c>
      <c r="C1112" s="65">
        <v>3166</v>
      </c>
      <c r="D1112" s="65"/>
      <c r="E1112" s="65"/>
      <c r="F1112" s="65"/>
      <c r="G1112" s="65">
        <v>1</v>
      </c>
      <c r="H1112" s="67">
        <f>VLOOKUP(C1112,'Secteur Ex DG'!B:B,1,FALSE)</f>
        <v>3166</v>
      </c>
    </row>
    <row r="1113" spans="1:8" x14ac:dyDescent="0.25">
      <c r="A1113" s="65" t="s">
        <v>3383</v>
      </c>
      <c r="B1113" s="65" t="s">
        <v>3384</v>
      </c>
      <c r="C1113" s="65">
        <v>3058</v>
      </c>
      <c r="D1113" s="65"/>
      <c r="E1113" s="65"/>
      <c r="F1113" s="65"/>
      <c r="G1113" s="65">
        <v>1</v>
      </c>
      <c r="H1113" s="67">
        <f>VLOOKUP(C1113,'Secteur Ex DG'!B:B,1,FALSE)</f>
        <v>3058</v>
      </c>
    </row>
    <row r="1114" spans="1:8" x14ac:dyDescent="0.25">
      <c r="A1114" s="65" t="s">
        <v>3386</v>
      </c>
      <c r="B1114" s="65" t="s">
        <v>3387</v>
      </c>
      <c r="C1114" s="65">
        <v>3059</v>
      </c>
      <c r="D1114" s="65"/>
      <c r="E1114" s="65"/>
      <c r="F1114" s="65"/>
      <c r="G1114" s="65">
        <v>1</v>
      </c>
      <c r="H1114" s="67">
        <f>VLOOKUP(C1114,'Secteur Ex DG'!B:B,1,FALSE)</f>
        <v>3059</v>
      </c>
    </row>
    <row r="1115" spans="1:8" x14ac:dyDescent="0.25">
      <c r="A1115" s="65" t="s">
        <v>3389</v>
      </c>
      <c r="B1115" s="65" t="s">
        <v>3390</v>
      </c>
      <c r="C1115" s="65">
        <v>3060</v>
      </c>
      <c r="D1115" s="65"/>
      <c r="E1115" s="65"/>
      <c r="F1115" s="65"/>
      <c r="G1115" s="65">
        <v>1</v>
      </c>
      <c r="H1115" s="67">
        <f>VLOOKUP(C1115,'Secteur Ex DG'!B:B,1,FALSE)</f>
        <v>3060</v>
      </c>
    </row>
    <row r="1116" spans="1:8" x14ac:dyDescent="0.25">
      <c r="A1116" s="65" t="s">
        <v>3392</v>
      </c>
      <c r="B1116" s="65" t="s">
        <v>3393</v>
      </c>
      <c r="C1116" s="65">
        <v>3062</v>
      </c>
      <c r="D1116" s="65"/>
      <c r="E1116" s="65"/>
      <c r="F1116" s="65"/>
      <c r="G1116" s="65">
        <v>1</v>
      </c>
      <c r="H1116" s="67">
        <f>VLOOKUP(C1116,'Secteur Ex DG'!B:B,1,FALSE)</f>
        <v>3062</v>
      </c>
    </row>
    <row r="1117" spans="1:8" x14ac:dyDescent="0.25">
      <c r="A1117" s="65" t="s">
        <v>3395</v>
      </c>
      <c r="B1117" s="65" t="s">
        <v>3396</v>
      </c>
      <c r="C1117" s="65">
        <v>3063</v>
      </c>
      <c r="D1117" s="65"/>
      <c r="E1117" s="65"/>
      <c r="F1117" s="65"/>
      <c r="G1117" s="65">
        <v>1</v>
      </c>
      <c r="H1117" s="67">
        <f>VLOOKUP(C1117,'Secteur Ex DG'!B:B,1,FALSE)</f>
        <v>3063</v>
      </c>
    </row>
    <row r="1118" spans="1:8" x14ac:dyDescent="0.25">
      <c r="A1118" s="65" t="s">
        <v>3398</v>
      </c>
      <c r="B1118" s="65" t="s">
        <v>3399</v>
      </c>
      <c r="C1118" s="65">
        <v>3064</v>
      </c>
      <c r="D1118" s="65"/>
      <c r="E1118" s="65"/>
      <c r="F1118" s="65"/>
      <c r="G1118" s="65">
        <v>1</v>
      </c>
      <c r="H1118" s="67">
        <f>VLOOKUP(C1118,'Secteur Ex DG'!B:B,1,FALSE)</f>
        <v>3064</v>
      </c>
    </row>
    <row r="1119" spans="1:8" x14ac:dyDescent="0.25">
      <c r="A1119" s="65" t="s">
        <v>3401</v>
      </c>
      <c r="B1119" s="65" t="s">
        <v>3402</v>
      </c>
      <c r="C1119" s="65">
        <v>3065</v>
      </c>
      <c r="D1119" s="65"/>
      <c r="E1119" s="65"/>
      <c r="F1119" s="65"/>
      <c r="G1119" s="65">
        <v>1</v>
      </c>
      <c r="H1119" s="67">
        <f>VLOOKUP(C1119,'Secteur Ex DG'!B:B,1,FALSE)</f>
        <v>3065</v>
      </c>
    </row>
    <row r="1120" spans="1:8" x14ac:dyDescent="0.25">
      <c r="A1120" s="65" t="s">
        <v>3404</v>
      </c>
      <c r="B1120" s="65" t="s">
        <v>3405</v>
      </c>
      <c r="C1120" s="65">
        <v>3066</v>
      </c>
      <c r="D1120" s="65"/>
      <c r="E1120" s="65"/>
      <c r="F1120" s="65"/>
      <c r="G1120" s="65">
        <v>1</v>
      </c>
      <c r="H1120" s="67">
        <f>VLOOKUP(C1120,'Secteur Ex DG'!B:B,1,FALSE)</f>
        <v>3066</v>
      </c>
    </row>
    <row r="1121" spans="1:8" x14ac:dyDescent="0.25">
      <c r="A1121" s="65" t="s">
        <v>3407</v>
      </c>
      <c r="B1121" s="65" t="s">
        <v>3408</v>
      </c>
      <c r="C1121" s="65">
        <v>3067</v>
      </c>
      <c r="D1121" s="65"/>
      <c r="E1121" s="65"/>
      <c r="F1121" s="65"/>
      <c r="G1121" s="65">
        <v>1</v>
      </c>
      <c r="H1121" s="67">
        <f>VLOOKUP(C1121,'Secteur Ex DG'!B:B,1,FALSE)</f>
        <v>3067</v>
      </c>
    </row>
    <row r="1122" spans="1:8" x14ac:dyDescent="0.25">
      <c r="A1122" s="65" t="s">
        <v>3410</v>
      </c>
      <c r="B1122" s="65" t="s">
        <v>3411</v>
      </c>
      <c r="C1122" s="65">
        <v>3068</v>
      </c>
      <c r="D1122" s="65"/>
      <c r="E1122" s="65"/>
      <c r="F1122" s="65"/>
      <c r="G1122" s="65">
        <v>1</v>
      </c>
      <c r="H1122" s="67">
        <f>VLOOKUP(C1122,'Secteur Ex DG'!B:B,1,FALSE)</f>
        <v>3068</v>
      </c>
    </row>
    <row r="1123" spans="1:8" x14ac:dyDescent="0.25">
      <c r="A1123" s="65" t="s">
        <v>3413</v>
      </c>
      <c r="B1123" s="65" t="s">
        <v>3414</v>
      </c>
      <c r="C1123" s="65">
        <v>3069</v>
      </c>
      <c r="D1123" s="65"/>
      <c r="E1123" s="65"/>
      <c r="F1123" s="65"/>
      <c r="G1123" s="65">
        <v>1</v>
      </c>
      <c r="H1123" s="67">
        <f>VLOOKUP(C1123,'Secteur Ex DG'!B:B,1,FALSE)</f>
        <v>3069</v>
      </c>
    </row>
    <row r="1124" spans="1:8" x14ac:dyDescent="0.25">
      <c r="A1124" s="65" t="s">
        <v>3416</v>
      </c>
      <c r="B1124" s="65" t="s">
        <v>3417</v>
      </c>
      <c r="C1124" s="65">
        <v>3070</v>
      </c>
      <c r="D1124" s="65"/>
      <c r="E1124" s="65"/>
      <c r="F1124" s="65"/>
      <c r="G1124" s="65">
        <v>1</v>
      </c>
      <c r="H1124" s="67">
        <f>VLOOKUP(C1124,'Secteur Ex DG'!B:B,1,FALSE)</f>
        <v>3070</v>
      </c>
    </row>
    <row r="1125" spans="1:8" x14ac:dyDescent="0.25">
      <c r="A1125" s="65" t="s">
        <v>3419</v>
      </c>
      <c r="B1125" s="65" t="s">
        <v>3420</v>
      </c>
      <c r="C1125" s="65">
        <v>3071</v>
      </c>
      <c r="D1125" s="65"/>
      <c r="E1125" s="65"/>
      <c r="F1125" s="65"/>
      <c r="G1125" s="65">
        <v>1</v>
      </c>
      <c r="H1125" s="67">
        <f>VLOOKUP(C1125,'Secteur Ex DG'!B:B,1,FALSE)</f>
        <v>3071</v>
      </c>
    </row>
    <row r="1126" spans="1:8" x14ac:dyDescent="0.25">
      <c r="A1126" s="65" t="s">
        <v>3422</v>
      </c>
      <c r="B1126" s="65" t="s">
        <v>3423</v>
      </c>
      <c r="C1126" s="65">
        <v>3072</v>
      </c>
      <c r="D1126" s="65"/>
      <c r="E1126" s="65"/>
      <c r="F1126" s="65"/>
      <c r="G1126" s="65">
        <v>1</v>
      </c>
      <c r="H1126" s="67">
        <f>VLOOKUP(C1126,'Secteur Ex DG'!B:B,1,FALSE)</f>
        <v>3072</v>
      </c>
    </row>
    <row r="1127" spans="1:8" x14ac:dyDescent="0.25">
      <c r="A1127" s="65" t="s">
        <v>3425</v>
      </c>
      <c r="B1127" s="65" t="s">
        <v>3426</v>
      </c>
      <c r="C1127" s="65">
        <v>3073</v>
      </c>
      <c r="D1127" s="65"/>
      <c r="E1127" s="65"/>
      <c r="F1127" s="65"/>
      <c r="G1127" s="65">
        <v>1</v>
      </c>
      <c r="H1127" s="67">
        <f>VLOOKUP(C1127,'Secteur Ex DG'!B:B,1,FALSE)</f>
        <v>3073</v>
      </c>
    </row>
    <row r="1128" spans="1:8" x14ac:dyDescent="0.25">
      <c r="A1128" s="65" t="s">
        <v>3428</v>
      </c>
      <c r="B1128" s="65" t="s">
        <v>3429</v>
      </c>
      <c r="C1128" s="65">
        <v>3074</v>
      </c>
      <c r="D1128" s="65"/>
      <c r="E1128" s="65"/>
      <c r="F1128" s="65"/>
      <c r="G1128" s="65">
        <v>1</v>
      </c>
      <c r="H1128" s="67">
        <f>VLOOKUP(C1128,'Secteur Ex DG'!B:B,1,FALSE)</f>
        <v>3074</v>
      </c>
    </row>
    <row r="1129" spans="1:8" x14ac:dyDescent="0.25">
      <c r="A1129" s="65" t="s">
        <v>3431</v>
      </c>
      <c r="B1129" s="65" t="s">
        <v>3432</v>
      </c>
      <c r="C1129" s="65">
        <v>3075</v>
      </c>
      <c r="D1129" s="65"/>
      <c r="E1129" s="65"/>
      <c r="F1129" s="65"/>
      <c r="G1129" s="65">
        <v>1</v>
      </c>
      <c r="H1129" s="67">
        <f>VLOOKUP(C1129,'Secteur Ex DG'!B:B,1,FALSE)</f>
        <v>3075</v>
      </c>
    </row>
    <row r="1130" spans="1:8" x14ac:dyDescent="0.25">
      <c r="A1130" s="65" t="s">
        <v>3434</v>
      </c>
      <c r="B1130" s="65" t="s">
        <v>3435</v>
      </c>
      <c r="C1130" s="65">
        <v>3076</v>
      </c>
      <c r="D1130" s="65"/>
      <c r="E1130" s="65"/>
      <c r="F1130" s="65"/>
      <c r="G1130" s="65">
        <v>1</v>
      </c>
      <c r="H1130" s="67">
        <f>VLOOKUP(C1130,'Secteur Ex DG'!B:B,1,FALSE)</f>
        <v>3076</v>
      </c>
    </row>
    <row r="1131" spans="1:8" x14ac:dyDescent="0.25">
      <c r="A1131" s="65" t="s">
        <v>3647</v>
      </c>
      <c r="B1131" s="65" t="s">
        <v>3648</v>
      </c>
      <c r="C1131" s="65">
        <v>3167</v>
      </c>
      <c r="D1131" s="65"/>
      <c r="E1131" s="65"/>
      <c r="F1131" s="65"/>
      <c r="G1131" s="65">
        <v>1</v>
      </c>
      <c r="H1131" s="67">
        <f>VLOOKUP(C1131,'Secteur Ex DG'!B:B,1,FALSE)</f>
        <v>3167</v>
      </c>
    </row>
    <row r="1132" spans="1:8" x14ac:dyDescent="0.25">
      <c r="A1132" s="65" t="s">
        <v>3437</v>
      </c>
      <c r="B1132" s="65" t="s">
        <v>3438</v>
      </c>
      <c r="C1132" s="65">
        <v>3077</v>
      </c>
      <c r="D1132" s="65"/>
      <c r="E1132" s="65"/>
      <c r="F1132" s="65"/>
      <c r="G1132" s="65">
        <v>1</v>
      </c>
      <c r="H1132" s="67">
        <f>VLOOKUP(C1132,'Secteur Ex DG'!B:B,1,FALSE)</f>
        <v>3077</v>
      </c>
    </row>
    <row r="1133" spans="1:8" x14ac:dyDescent="0.25">
      <c r="A1133" s="65" t="s">
        <v>3440</v>
      </c>
      <c r="B1133" s="65" t="s">
        <v>3441</v>
      </c>
      <c r="C1133" s="65">
        <v>3078</v>
      </c>
      <c r="D1133" s="65"/>
      <c r="E1133" s="65"/>
      <c r="F1133" s="65"/>
      <c r="G1133" s="65">
        <v>1</v>
      </c>
      <c r="H1133" s="67">
        <f>VLOOKUP(C1133,'Secteur Ex DG'!B:B,1,FALSE)</f>
        <v>3078</v>
      </c>
    </row>
    <row r="1134" spans="1:8" x14ac:dyDescent="0.25">
      <c r="A1134" s="65" t="s">
        <v>3443</v>
      </c>
      <c r="B1134" s="65" t="s">
        <v>3444</v>
      </c>
      <c r="C1134" s="65">
        <v>3079</v>
      </c>
      <c r="D1134" s="65"/>
      <c r="E1134" s="65"/>
      <c r="F1134" s="65"/>
      <c r="G1134" s="65">
        <v>1</v>
      </c>
      <c r="H1134" s="67">
        <f>VLOOKUP(C1134,'Secteur Ex DG'!B:B,1,FALSE)</f>
        <v>3079</v>
      </c>
    </row>
    <row r="1135" spans="1:8" x14ac:dyDescent="0.25">
      <c r="A1135" s="65" t="s">
        <v>3650</v>
      </c>
      <c r="B1135" s="65" t="s">
        <v>3651</v>
      </c>
      <c r="C1135" s="65">
        <v>3168</v>
      </c>
      <c r="D1135" s="65"/>
      <c r="E1135" s="65"/>
      <c r="F1135" s="65"/>
      <c r="G1135" s="65">
        <v>1</v>
      </c>
      <c r="H1135" s="67">
        <f>VLOOKUP(C1135,'Secteur Ex DG'!B:B,1,FALSE)</f>
        <v>3168</v>
      </c>
    </row>
    <row r="1136" spans="1:8" x14ac:dyDescent="0.25">
      <c r="A1136" s="65" t="s">
        <v>3446</v>
      </c>
      <c r="B1136" s="65" t="s">
        <v>3447</v>
      </c>
      <c r="C1136" s="65">
        <v>3081</v>
      </c>
      <c r="D1136" s="65"/>
      <c r="E1136" s="65"/>
      <c r="F1136" s="65"/>
      <c r="G1136" s="65">
        <v>1</v>
      </c>
      <c r="H1136" s="67">
        <f>VLOOKUP(C1136,'Secteur Ex DG'!B:B,1,FALSE)</f>
        <v>3081</v>
      </c>
    </row>
    <row r="1137" spans="1:12" x14ac:dyDescent="0.25">
      <c r="A1137" s="65" t="s">
        <v>3449</v>
      </c>
      <c r="B1137" s="65" t="s">
        <v>3450</v>
      </c>
      <c r="C1137" s="65">
        <v>3082</v>
      </c>
      <c r="D1137" s="65"/>
      <c r="E1137" s="65"/>
      <c r="F1137" s="65"/>
      <c r="G1137" s="65">
        <v>1</v>
      </c>
      <c r="H1137" s="67">
        <f>VLOOKUP(C1137,'Secteur Ex DG'!B:B,1,FALSE)</f>
        <v>3082</v>
      </c>
    </row>
    <row r="1138" spans="1:12" x14ac:dyDescent="0.25">
      <c r="A1138" s="65" t="s">
        <v>3452</v>
      </c>
      <c r="B1138" s="65" t="s">
        <v>3453</v>
      </c>
      <c r="C1138" s="65">
        <v>3083</v>
      </c>
      <c r="D1138" s="65"/>
      <c r="E1138" s="65"/>
      <c r="F1138" s="65"/>
      <c r="G1138" s="65">
        <v>1</v>
      </c>
      <c r="H1138" s="67">
        <f>VLOOKUP(C1138,'Secteur Ex DG'!B:B,1,FALSE)</f>
        <v>3083</v>
      </c>
    </row>
    <row r="1139" spans="1:12" x14ac:dyDescent="0.25">
      <c r="A1139" s="65" t="s">
        <v>3455</v>
      </c>
      <c r="B1139" s="65" t="s">
        <v>3456</v>
      </c>
      <c r="C1139" s="65">
        <v>3084</v>
      </c>
      <c r="D1139" s="65"/>
      <c r="E1139" s="65"/>
      <c r="F1139" s="65"/>
      <c r="G1139" s="65">
        <v>1</v>
      </c>
      <c r="H1139" s="67">
        <f>VLOOKUP(C1139,'Secteur Ex DG'!B:B,1,FALSE)</f>
        <v>3084</v>
      </c>
    </row>
    <row r="1140" spans="1:12" x14ac:dyDescent="0.25">
      <c r="A1140" s="65" t="s">
        <v>3653</v>
      </c>
      <c r="B1140" s="65" t="s">
        <v>3654</v>
      </c>
      <c r="C1140" s="65">
        <v>3169</v>
      </c>
      <c r="D1140" s="65"/>
      <c r="E1140" s="65"/>
      <c r="F1140" s="65"/>
      <c r="G1140" s="65">
        <v>1</v>
      </c>
      <c r="H1140" s="67">
        <f>VLOOKUP(C1140,'Secteur Ex DG'!B:B,1,FALSE)</f>
        <v>3169</v>
      </c>
    </row>
    <row r="1141" spans="1:12" x14ac:dyDescent="0.25">
      <c r="A1141" s="65" t="s">
        <v>3458</v>
      </c>
      <c r="B1141" s="65" t="s">
        <v>3459</v>
      </c>
      <c r="C1141" s="65">
        <v>3085</v>
      </c>
      <c r="D1141" s="65"/>
      <c r="E1141" s="65"/>
      <c r="F1141" s="65"/>
      <c r="G1141" s="65">
        <v>1</v>
      </c>
      <c r="H1141" s="67">
        <f>VLOOKUP(C1141,'Secteur Ex DG'!B:B,1,FALSE)</f>
        <v>3085</v>
      </c>
    </row>
    <row r="1142" spans="1:12" x14ac:dyDescent="0.25">
      <c r="A1142" s="65" t="s">
        <v>3461</v>
      </c>
      <c r="B1142" s="65" t="s">
        <v>3462</v>
      </c>
      <c r="C1142" s="65">
        <v>3089</v>
      </c>
      <c r="D1142" s="65"/>
      <c r="E1142" s="65"/>
      <c r="F1142" s="65"/>
      <c r="G1142" s="65">
        <v>1</v>
      </c>
      <c r="H1142" s="67">
        <f>VLOOKUP(C1142,'Secteur Ex DG'!B:B,1,FALSE)</f>
        <v>3089</v>
      </c>
    </row>
    <row r="1143" spans="1:12" x14ac:dyDescent="0.25">
      <c r="A1143" s="65" t="s">
        <v>3464</v>
      </c>
      <c r="B1143" s="65" t="s">
        <v>3465</v>
      </c>
      <c r="C1143" s="65">
        <v>3090</v>
      </c>
      <c r="D1143" s="65"/>
      <c r="E1143" s="65"/>
      <c r="F1143" s="65"/>
      <c r="G1143" s="65">
        <v>1</v>
      </c>
      <c r="H1143" s="67">
        <f>VLOOKUP(C1143,'Secteur Ex DG'!B:B,1,FALSE)</f>
        <v>3090</v>
      </c>
    </row>
    <row r="1144" spans="1:12" x14ac:dyDescent="0.25">
      <c r="A1144" s="65" t="s">
        <v>3467</v>
      </c>
      <c r="B1144" s="65" t="s">
        <v>3468</v>
      </c>
      <c r="C1144" s="65">
        <v>3091</v>
      </c>
      <c r="D1144" s="65"/>
      <c r="E1144" s="65"/>
      <c r="F1144" s="65"/>
      <c r="G1144" s="65">
        <v>1</v>
      </c>
      <c r="H1144" s="67">
        <f>VLOOKUP(C1144,'Secteur Ex DG'!B:B,1,FALSE)</f>
        <v>3091</v>
      </c>
    </row>
    <row r="1145" spans="1:12" x14ac:dyDescent="0.25">
      <c r="A1145" s="69" t="s">
        <v>3470</v>
      </c>
      <c r="B1145" s="69" t="s">
        <v>3471</v>
      </c>
      <c r="C1145" s="69">
        <v>3092</v>
      </c>
      <c r="G1145" s="68">
        <v>1</v>
      </c>
      <c r="H1145" s="67">
        <f>VLOOKUP(C1145,'Secteur Ex DG'!B:B,1,FALSE)</f>
        <v>3092</v>
      </c>
    </row>
    <row r="1146" spans="1:12" x14ac:dyDescent="0.25">
      <c r="A1146" s="65" t="s">
        <v>3473</v>
      </c>
      <c r="B1146" s="65" t="s">
        <v>3474</v>
      </c>
      <c r="C1146" s="65">
        <v>3093</v>
      </c>
      <c r="D1146" s="65"/>
      <c r="E1146" s="65"/>
      <c r="F1146" s="65"/>
      <c r="G1146" s="65">
        <v>1</v>
      </c>
      <c r="H1146" s="67">
        <f>VLOOKUP(C1146,'Secteur Ex DG'!B:B,1,FALSE)</f>
        <v>3093</v>
      </c>
    </row>
    <row r="1147" spans="1:12" x14ac:dyDescent="0.25">
      <c r="A1147" s="65" t="s">
        <v>3476</v>
      </c>
      <c r="B1147" s="65" t="s">
        <v>3477</v>
      </c>
      <c r="C1147" s="65">
        <v>3095</v>
      </c>
      <c r="D1147" s="65"/>
      <c r="E1147" s="65"/>
      <c r="F1147" s="65"/>
      <c r="G1147" s="65">
        <v>1</v>
      </c>
      <c r="H1147" s="67">
        <f>VLOOKUP(C1147,'Secteur Ex DG'!B:B,1,FALSE)</f>
        <v>3095</v>
      </c>
    </row>
    <row r="1148" spans="1:12" x14ac:dyDescent="0.25">
      <c r="A1148" s="65" t="s">
        <v>3479</v>
      </c>
      <c r="B1148" s="65" t="s">
        <v>3480</v>
      </c>
      <c r="C1148" s="65">
        <v>3097</v>
      </c>
      <c r="D1148" s="65"/>
      <c r="E1148" s="65"/>
      <c r="F1148" s="65"/>
      <c r="G1148" s="65">
        <v>1</v>
      </c>
      <c r="H1148" s="67">
        <f>VLOOKUP(C1148,'Secteur Ex DG'!B:B,1,FALSE)</f>
        <v>3097</v>
      </c>
    </row>
    <row r="1149" spans="1:12" x14ac:dyDescent="0.25">
      <c r="A1149" s="9" t="s">
        <v>3482</v>
      </c>
      <c r="B1149" s="9" t="s">
        <v>3483</v>
      </c>
      <c r="C1149" s="9">
        <v>3099</v>
      </c>
      <c r="G1149" s="65">
        <v>1</v>
      </c>
      <c r="H1149" s="67">
        <f>VLOOKUP(C1149,'Secteur Ex DG'!B:B,1,FALSE)</f>
        <v>3099</v>
      </c>
      <c r="L1149" t="s">
        <v>6507</v>
      </c>
    </row>
    <row r="1150" spans="1:12" x14ac:dyDescent="0.25">
      <c r="A1150" s="65" t="s">
        <v>3485</v>
      </c>
      <c r="B1150" s="65" t="s">
        <v>3486</v>
      </c>
      <c r="C1150" s="65">
        <v>3101</v>
      </c>
      <c r="D1150" s="65"/>
      <c r="E1150" s="65"/>
      <c r="F1150" s="65"/>
      <c r="G1150" s="65">
        <v>1</v>
      </c>
      <c r="H1150" s="67">
        <f>VLOOKUP(C1150,'Secteur Ex DG'!B:B,1,FALSE)</f>
        <v>3101</v>
      </c>
    </row>
    <row r="1151" spans="1:12" x14ac:dyDescent="0.25">
      <c r="A1151" s="65" t="s">
        <v>3488</v>
      </c>
      <c r="B1151" s="65" t="s">
        <v>3489</v>
      </c>
      <c r="C1151" s="65">
        <v>3102</v>
      </c>
      <c r="D1151" s="65"/>
      <c r="E1151" s="65"/>
      <c r="F1151" s="65"/>
      <c r="G1151" s="65">
        <v>1</v>
      </c>
      <c r="H1151" s="67">
        <f>VLOOKUP(C1151,'Secteur Ex DG'!B:B,1,FALSE)</f>
        <v>3102</v>
      </c>
    </row>
    <row r="1152" spans="1:12" x14ac:dyDescent="0.25">
      <c r="A1152" s="65" t="s">
        <v>3491</v>
      </c>
      <c r="B1152" s="65" t="s">
        <v>3492</v>
      </c>
      <c r="C1152" s="65">
        <v>3103</v>
      </c>
      <c r="D1152" s="65"/>
      <c r="E1152" s="65"/>
      <c r="F1152" s="65"/>
      <c r="G1152" s="65">
        <v>1</v>
      </c>
      <c r="H1152" s="67">
        <f>VLOOKUP(C1152,'Secteur Ex DG'!B:B,1,FALSE)</f>
        <v>3103</v>
      </c>
    </row>
    <row r="1153" spans="1:8" x14ac:dyDescent="0.25">
      <c r="A1153" s="65" t="s">
        <v>3494</v>
      </c>
      <c r="B1153" s="65" t="s">
        <v>3495</v>
      </c>
      <c r="C1153" s="65">
        <v>3104</v>
      </c>
      <c r="D1153" s="65"/>
      <c r="E1153" s="65"/>
      <c r="F1153" s="65"/>
      <c r="G1153" s="65">
        <v>1</v>
      </c>
      <c r="H1153" s="67">
        <f>VLOOKUP(C1153,'Secteur Ex DG'!B:B,1,FALSE)</f>
        <v>3104</v>
      </c>
    </row>
    <row r="1154" spans="1:8" x14ac:dyDescent="0.25">
      <c r="A1154" s="65" t="s">
        <v>3497</v>
      </c>
      <c r="B1154" s="65" t="s">
        <v>3498</v>
      </c>
      <c r="C1154" s="65">
        <v>3105</v>
      </c>
      <c r="D1154" s="65"/>
      <c r="E1154" s="65"/>
      <c r="F1154" s="65"/>
      <c r="G1154" s="65">
        <v>1</v>
      </c>
      <c r="H1154" s="67">
        <f>VLOOKUP(C1154,'Secteur Ex DG'!B:B,1,FALSE)</f>
        <v>3105</v>
      </c>
    </row>
    <row r="1155" spans="1:8" x14ac:dyDescent="0.25">
      <c r="A1155" s="65" t="s">
        <v>3500</v>
      </c>
      <c r="B1155" s="65" t="s">
        <v>3501</v>
      </c>
      <c r="C1155" s="65">
        <v>3106</v>
      </c>
      <c r="D1155" s="65"/>
      <c r="E1155" s="65"/>
      <c r="F1155" s="65"/>
      <c r="G1155" s="65">
        <v>1</v>
      </c>
      <c r="H1155" s="67">
        <f>VLOOKUP(C1155,'Secteur Ex DG'!B:B,1,FALSE)</f>
        <v>3106</v>
      </c>
    </row>
    <row r="1156" spans="1:8" x14ac:dyDescent="0.25">
      <c r="A1156" s="65" t="s">
        <v>3503</v>
      </c>
      <c r="B1156" s="65" t="s">
        <v>3504</v>
      </c>
      <c r="C1156" s="65">
        <v>3107</v>
      </c>
      <c r="D1156" s="65"/>
      <c r="E1156" s="65"/>
      <c r="F1156" s="65"/>
      <c r="G1156" s="65">
        <v>1</v>
      </c>
      <c r="H1156" s="67">
        <f>VLOOKUP(C1156,'Secteur Ex DG'!B:B,1,FALSE)</f>
        <v>3107</v>
      </c>
    </row>
    <row r="1157" spans="1:8" x14ac:dyDescent="0.25">
      <c r="A1157" s="65" t="s">
        <v>3506</v>
      </c>
      <c r="B1157" s="65" t="s">
        <v>3507</v>
      </c>
      <c r="C1157" s="65">
        <v>3108</v>
      </c>
      <c r="D1157" s="65"/>
      <c r="E1157" s="65"/>
      <c r="F1157" s="65"/>
      <c r="G1157" s="65">
        <v>1</v>
      </c>
      <c r="H1157" s="67">
        <f>VLOOKUP(C1157,'Secteur Ex DG'!B:B,1,FALSE)</f>
        <v>3108</v>
      </c>
    </row>
    <row r="1158" spans="1:8" x14ac:dyDescent="0.25">
      <c r="A1158" s="65" t="s">
        <v>3509</v>
      </c>
      <c r="B1158" s="65" t="s">
        <v>3510</v>
      </c>
      <c r="C1158" s="65">
        <v>3109</v>
      </c>
      <c r="D1158" s="65"/>
      <c r="E1158" s="65"/>
      <c r="F1158" s="65"/>
      <c r="G1158" s="65">
        <v>1</v>
      </c>
      <c r="H1158" s="67">
        <f>VLOOKUP(C1158,'Secteur Ex DG'!B:B,1,FALSE)</f>
        <v>3109</v>
      </c>
    </row>
    <row r="1159" spans="1:8" x14ac:dyDescent="0.25">
      <c r="A1159" s="65" t="s">
        <v>3512</v>
      </c>
      <c r="B1159" s="65" t="s">
        <v>3513</v>
      </c>
      <c r="C1159" s="65">
        <v>3110</v>
      </c>
      <c r="D1159" s="65"/>
      <c r="E1159" s="65"/>
      <c r="F1159" s="65"/>
      <c r="G1159" s="65">
        <v>1</v>
      </c>
      <c r="H1159" s="67">
        <f>VLOOKUP(C1159,'Secteur Ex DG'!B:B,1,FALSE)</f>
        <v>3110</v>
      </c>
    </row>
    <row r="1160" spans="1:8" x14ac:dyDescent="0.25">
      <c r="A1160" s="65" t="s">
        <v>3515</v>
      </c>
      <c r="B1160" s="65" t="s">
        <v>3516</v>
      </c>
      <c r="C1160" s="65">
        <v>3111</v>
      </c>
      <c r="D1160" s="65"/>
      <c r="E1160" s="65"/>
      <c r="F1160" s="65"/>
      <c r="G1160" s="65">
        <v>1</v>
      </c>
      <c r="H1160" s="67">
        <f>VLOOKUP(C1160,'Secteur Ex DG'!B:B,1,FALSE)</f>
        <v>3111</v>
      </c>
    </row>
    <row r="1161" spans="1:8" x14ac:dyDescent="0.25">
      <c r="A1161" s="65" t="s">
        <v>3518</v>
      </c>
      <c r="B1161" s="65" t="s">
        <v>3519</v>
      </c>
      <c r="C1161" s="65">
        <v>3112</v>
      </c>
      <c r="D1161" s="65"/>
      <c r="E1161" s="65"/>
      <c r="F1161" s="65"/>
      <c r="G1161" s="65">
        <v>1</v>
      </c>
      <c r="H1161" s="67">
        <f>VLOOKUP(C1161,'Secteur Ex DG'!B:B,1,FALSE)</f>
        <v>3112</v>
      </c>
    </row>
    <row r="1162" spans="1:8" x14ac:dyDescent="0.25">
      <c r="A1162" s="65" t="s">
        <v>3521</v>
      </c>
      <c r="B1162" s="65" t="s">
        <v>3522</v>
      </c>
      <c r="C1162" s="65">
        <v>3113</v>
      </c>
      <c r="D1162" s="65"/>
      <c r="E1162" s="65"/>
      <c r="F1162" s="65"/>
      <c r="G1162" s="65">
        <v>1</v>
      </c>
      <c r="H1162" s="67">
        <f>VLOOKUP(C1162,'Secteur Ex DG'!B:B,1,FALSE)</f>
        <v>3113</v>
      </c>
    </row>
    <row r="1163" spans="1:8" x14ac:dyDescent="0.25">
      <c r="A1163" s="65" t="s">
        <v>3524</v>
      </c>
      <c r="B1163" s="65" t="s">
        <v>3525</v>
      </c>
      <c r="C1163" s="65">
        <v>3114</v>
      </c>
      <c r="D1163" s="65"/>
      <c r="E1163" s="65"/>
      <c r="F1163" s="65"/>
      <c r="G1163" s="65">
        <v>1</v>
      </c>
      <c r="H1163" s="67">
        <f>VLOOKUP(C1163,'Secteur Ex DG'!B:B,1,FALSE)</f>
        <v>3114</v>
      </c>
    </row>
    <row r="1164" spans="1:8" x14ac:dyDescent="0.25">
      <c r="A1164" s="65" t="s">
        <v>3527</v>
      </c>
      <c r="B1164" s="65" t="s">
        <v>3528</v>
      </c>
      <c r="C1164" s="65">
        <v>3115</v>
      </c>
      <c r="D1164" s="65"/>
      <c r="E1164" s="65"/>
      <c r="F1164" s="65"/>
      <c r="G1164" s="65">
        <v>1</v>
      </c>
      <c r="H1164" s="67">
        <f>VLOOKUP(C1164,'Secteur Ex DG'!B:B,1,FALSE)</f>
        <v>3115</v>
      </c>
    </row>
    <row r="1165" spans="1:8" x14ac:dyDescent="0.25">
      <c r="A1165" s="65" t="s">
        <v>3530</v>
      </c>
      <c r="B1165" s="65" t="s">
        <v>3531</v>
      </c>
      <c r="C1165" s="65">
        <v>3116</v>
      </c>
      <c r="D1165" s="65"/>
      <c r="E1165" s="65"/>
      <c r="F1165" s="65"/>
      <c r="G1165" s="65">
        <v>1</v>
      </c>
      <c r="H1165" s="67">
        <f>VLOOKUP(C1165,'Secteur Ex DG'!B:B,1,FALSE)</f>
        <v>3116</v>
      </c>
    </row>
    <row r="1166" spans="1:8" x14ac:dyDescent="0.25">
      <c r="A1166" s="65" t="s">
        <v>3533</v>
      </c>
      <c r="B1166" s="65" t="s">
        <v>3534</v>
      </c>
      <c r="C1166" s="65">
        <v>3117</v>
      </c>
      <c r="D1166" s="65"/>
      <c r="E1166" s="65"/>
      <c r="F1166" s="65"/>
      <c r="G1166" s="65">
        <v>1</v>
      </c>
      <c r="H1166" s="67">
        <f>VLOOKUP(C1166,'Secteur Ex DG'!B:B,1,FALSE)</f>
        <v>3117</v>
      </c>
    </row>
    <row r="1167" spans="1:8" x14ac:dyDescent="0.25">
      <c r="A1167" s="65" t="s">
        <v>3536</v>
      </c>
      <c r="B1167" s="65" t="s">
        <v>3537</v>
      </c>
      <c r="C1167" s="65">
        <v>3119</v>
      </c>
      <c r="D1167" s="65"/>
      <c r="E1167" s="65"/>
      <c r="F1167" s="65"/>
      <c r="G1167" s="65">
        <v>1</v>
      </c>
      <c r="H1167" s="67">
        <f>VLOOKUP(C1167,'Secteur Ex DG'!B:B,1,FALSE)</f>
        <v>3119</v>
      </c>
    </row>
    <row r="1168" spans="1:8" x14ac:dyDescent="0.25">
      <c r="A1168" s="65" t="s">
        <v>3539</v>
      </c>
      <c r="B1168" s="65" t="s">
        <v>3540</v>
      </c>
      <c r="C1168" s="65">
        <v>3120</v>
      </c>
      <c r="D1168" s="65"/>
      <c r="E1168" s="65"/>
      <c r="F1168" s="65"/>
      <c r="G1168" s="65">
        <v>1</v>
      </c>
      <c r="H1168" s="67">
        <f>VLOOKUP(C1168,'Secteur Ex DG'!B:B,1,FALSE)</f>
        <v>3120</v>
      </c>
    </row>
    <row r="1169" spans="1:8" x14ac:dyDescent="0.25">
      <c r="A1169" s="65" t="s">
        <v>3542</v>
      </c>
      <c r="B1169" s="65" t="s">
        <v>3543</v>
      </c>
      <c r="C1169" s="65">
        <v>3121</v>
      </c>
      <c r="D1169" s="65"/>
      <c r="E1169" s="65"/>
      <c r="F1169" s="65"/>
      <c r="G1169" s="65">
        <v>1</v>
      </c>
      <c r="H1169" s="67">
        <f>VLOOKUP(C1169,'Secteur Ex DG'!B:B,1,FALSE)</f>
        <v>3121</v>
      </c>
    </row>
    <row r="1170" spans="1:8" x14ac:dyDescent="0.25">
      <c r="A1170" s="65" t="s">
        <v>3545</v>
      </c>
      <c r="B1170" s="65" t="s">
        <v>3546</v>
      </c>
      <c r="C1170" s="65">
        <v>3122</v>
      </c>
      <c r="D1170" s="65"/>
      <c r="E1170" s="65"/>
      <c r="F1170" s="65"/>
      <c r="G1170" s="65">
        <v>1</v>
      </c>
      <c r="H1170" s="67">
        <f>VLOOKUP(C1170,'Secteur Ex DG'!B:B,1,FALSE)</f>
        <v>3122</v>
      </c>
    </row>
    <row r="1171" spans="1:8" x14ac:dyDescent="0.25">
      <c r="A1171" s="65" t="s">
        <v>3548</v>
      </c>
      <c r="B1171" s="65" t="s">
        <v>3549</v>
      </c>
      <c r="C1171" s="65">
        <v>3124</v>
      </c>
      <c r="D1171" s="65"/>
      <c r="E1171" s="65"/>
      <c r="F1171" s="65"/>
      <c r="G1171" s="65">
        <v>1</v>
      </c>
      <c r="H1171" s="67">
        <f>VLOOKUP(C1171,'Secteur Ex DG'!B:B,1,FALSE)</f>
        <v>3124</v>
      </c>
    </row>
    <row r="1172" spans="1:8" x14ac:dyDescent="0.25">
      <c r="A1172" s="65" t="s">
        <v>3551</v>
      </c>
      <c r="B1172" s="65" t="s">
        <v>3552</v>
      </c>
      <c r="C1172" s="65">
        <v>3125</v>
      </c>
      <c r="D1172" s="65"/>
      <c r="E1172" s="65"/>
      <c r="F1172" s="65"/>
      <c r="G1172" s="65">
        <v>1</v>
      </c>
      <c r="H1172" s="67">
        <f>VLOOKUP(C1172,'Secteur Ex DG'!B:B,1,FALSE)</f>
        <v>3125</v>
      </c>
    </row>
    <row r="1173" spans="1:8" x14ac:dyDescent="0.25">
      <c r="A1173" s="65" t="s">
        <v>3554</v>
      </c>
      <c r="B1173" s="65" t="s">
        <v>3555</v>
      </c>
      <c r="C1173" s="65">
        <v>3126</v>
      </c>
      <c r="D1173" s="65"/>
      <c r="E1173" s="65"/>
      <c r="F1173" s="65"/>
      <c r="G1173" s="65">
        <v>1</v>
      </c>
      <c r="H1173" s="67">
        <f>VLOOKUP(C1173,'Secteur Ex DG'!B:B,1,FALSE)</f>
        <v>3126</v>
      </c>
    </row>
    <row r="1174" spans="1:8" x14ac:dyDescent="0.25">
      <c r="A1174" s="65" t="s">
        <v>3557</v>
      </c>
      <c r="B1174" s="65" t="s">
        <v>3558</v>
      </c>
      <c r="C1174" s="65">
        <v>3127</v>
      </c>
      <c r="D1174" s="65"/>
      <c r="E1174" s="65"/>
      <c r="F1174" s="65"/>
      <c r="G1174" s="65">
        <v>1</v>
      </c>
      <c r="H1174" s="67">
        <f>VLOOKUP(C1174,'Secteur Ex DG'!B:B,1,FALSE)</f>
        <v>3127</v>
      </c>
    </row>
    <row r="1175" spans="1:8" x14ac:dyDescent="0.25">
      <c r="A1175" s="65" t="s">
        <v>3560</v>
      </c>
      <c r="B1175" s="65" t="s">
        <v>3561</v>
      </c>
      <c r="C1175" s="65">
        <v>3128</v>
      </c>
      <c r="D1175" s="65"/>
      <c r="E1175" s="65"/>
      <c r="F1175" s="65"/>
      <c r="G1175" s="65">
        <v>1</v>
      </c>
      <c r="H1175" s="67">
        <f>VLOOKUP(C1175,'Secteur Ex DG'!B:B,1,FALSE)</f>
        <v>3128</v>
      </c>
    </row>
    <row r="1176" spans="1:8" x14ac:dyDescent="0.25">
      <c r="A1176" s="65" t="s">
        <v>3656</v>
      </c>
      <c r="B1176" s="65" t="s">
        <v>3657</v>
      </c>
      <c r="C1176" s="65">
        <v>3170</v>
      </c>
      <c r="D1176" s="65"/>
      <c r="E1176" s="65"/>
      <c r="F1176" s="65"/>
      <c r="G1176" s="65">
        <v>1</v>
      </c>
      <c r="H1176" s="67">
        <f>VLOOKUP(C1176,'Secteur Ex DG'!B:B,1,FALSE)</f>
        <v>3170</v>
      </c>
    </row>
    <row r="1177" spans="1:8" x14ac:dyDescent="0.25">
      <c r="A1177" s="65" t="s">
        <v>3563</v>
      </c>
      <c r="B1177" s="65" t="s">
        <v>3564</v>
      </c>
      <c r="C1177" s="65">
        <v>3129</v>
      </c>
      <c r="D1177" s="65"/>
      <c r="E1177" s="65"/>
      <c r="F1177" s="65"/>
      <c r="G1177" s="65">
        <v>1</v>
      </c>
      <c r="H1177" s="67">
        <f>VLOOKUP(C1177,'Secteur Ex DG'!B:B,1,FALSE)</f>
        <v>3129</v>
      </c>
    </row>
    <row r="1178" spans="1:8" x14ac:dyDescent="0.25">
      <c r="A1178" s="65" t="s">
        <v>3566</v>
      </c>
      <c r="B1178" s="65" t="s">
        <v>3567</v>
      </c>
      <c r="C1178" s="65">
        <v>3130</v>
      </c>
      <c r="D1178" s="65"/>
      <c r="E1178" s="65"/>
      <c r="F1178" s="65"/>
      <c r="G1178" s="65">
        <v>1</v>
      </c>
      <c r="H1178" s="67">
        <f>VLOOKUP(C1178,'Secteur Ex DG'!B:B,1,FALSE)</f>
        <v>3130</v>
      </c>
    </row>
    <row r="1179" spans="1:8" x14ac:dyDescent="0.25">
      <c r="A1179" s="65" t="s">
        <v>3569</v>
      </c>
      <c r="B1179" s="65" t="s">
        <v>3570</v>
      </c>
      <c r="C1179" s="65">
        <v>3133</v>
      </c>
      <c r="D1179" s="65"/>
      <c r="E1179" s="65"/>
      <c r="F1179" s="65"/>
      <c r="G1179" s="65">
        <v>1</v>
      </c>
      <c r="H1179" s="67">
        <f>VLOOKUP(C1179,'Secteur Ex DG'!B:B,1,FALSE)</f>
        <v>3133</v>
      </c>
    </row>
    <row r="1180" spans="1:8" x14ac:dyDescent="0.25">
      <c r="A1180" s="65" t="s">
        <v>3572</v>
      </c>
      <c r="B1180" s="65" t="s">
        <v>3573</v>
      </c>
      <c r="C1180" s="65">
        <v>3134</v>
      </c>
      <c r="D1180" s="65"/>
      <c r="E1180" s="65"/>
      <c r="F1180" s="65"/>
      <c r="G1180" s="65">
        <v>1</v>
      </c>
      <c r="H1180" s="67">
        <f>VLOOKUP(C1180,'Secteur Ex DG'!B:B,1,FALSE)</f>
        <v>3134</v>
      </c>
    </row>
    <row r="1181" spans="1:8" x14ac:dyDescent="0.25">
      <c r="A1181" s="65" t="s">
        <v>3575</v>
      </c>
      <c r="B1181" s="65" t="s">
        <v>3576</v>
      </c>
      <c r="C1181" s="65">
        <v>3135</v>
      </c>
      <c r="D1181" s="65"/>
      <c r="E1181" s="65"/>
      <c r="F1181" s="65"/>
      <c r="G1181" s="65">
        <v>1</v>
      </c>
      <c r="H1181" s="67">
        <f>VLOOKUP(C1181,'Secteur Ex DG'!B:B,1,FALSE)</f>
        <v>3135</v>
      </c>
    </row>
    <row r="1182" spans="1:8" x14ac:dyDescent="0.25">
      <c r="A1182" s="65" t="s">
        <v>3578</v>
      </c>
      <c r="B1182" s="65" t="s">
        <v>3579</v>
      </c>
      <c r="C1182" s="65">
        <v>3136</v>
      </c>
      <c r="D1182" s="65"/>
      <c r="E1182" s="65"/>
      <c r="F1182" s="65"/>
      <c r="G1182" s="65">
        <v>1</v>
      </c>
      <c r="H1182" s="67">
        <f>VLOOKUP(C1182,'Secteur Ex DG'!B:B,1,FALSE)</f>
        <v>3136</v>
      </c>
    </row>
    <row r="1183" spans="1:8" x14ac:dyDescent="0.25">
      <c r="A1183" s="65" t="s">
        <v>3581</v>
      </c>
      <c r="B1183" s="65" t="s">
        <v>3582</v>
      </c>
      <c r="C1183" s="65">
        <v>3137</v>
      </c>
      <c r="D1183" s="65"/>
      <c r="E1183" s="65"/>
      <c r="F1183" s="65"/>
      <c r="G1183" s="65">
        <v>1</v>
      </c>
      <c r="H1183" s="67">
        <f>VLOOKUP(C1183,'Secteur Ex DG'!B:B,1,FALSE)</f>
        <v>3137</v>
      </c>
    </row>
    <row r="1184" spans="1:8" x14ac:dyDescent="0.25">
      <c r="A1184" s="65" t="s">
        <v>3584</v>
      </c>
      <c r="B1184" s="65" t="s">
        <v>3585</v>
      </c>
      <c r="C1184" s="65">
        <v>3138</v>
      </c>
      <c r="D1184" s="65"/>
      <c r="E1184" s="65"/>
      <c r="F1184" s="65"/>
      <c r="G1184" s="65">
        <v>1</v>
      </c>
      <c r="H1184" s="67">
        <f>VLOOKUP(C1184,'Secteur Ex DG'!B:B,1,FALSE)</f>
        <v>3138</v>
      </c>
    </row>
    <row r="1185" spans="1:8" x14ac:dyDescent="0.25">
      <c r="A1185" s="65" t="s">
        <v>3587</v>
      </c>
      <c r="B1185" s="65" t="s">
        <v>3588</v>
      </c>
      <c r="C1185" s="65">
        <v>3139</v>
      </c>
      <c r="D1185" s="65"/>
      <c r="E1185" s="65"/>
      <c r="F1185" s="65"/>
      <c r="G1185" s="65">
        <v>1</v>
      </c>
      <c r="H1185" s="67">
        <f>VLOOKUP(C1185,'Secteur Ex DG'!B:B,1,FALSE)</f>
        <v>3139</v>
      </c>
    </row>
    <row r="1186" spans="1:8" x14ac:dyDescent="0.25">
      <c r="A1186" s="65" t="s">
        <v>3590</v>
      </c>
      <c r="B1186" s="65" t="s">
        <v>3591</v>
      </c>
      <c r="C1186" s="65">
        <v>3140</v>
      </c>
      <c r="D1186" s="65"/>
      <c r="E1186" s="65"/>
      <c r="F1186" s="65"/>
      <c r="G1186" s="65">
        <v>1</v>
      </c>
      <c r="H1186" s="67">
        <f>VLOOKUP(C1186,'Secteur Ex DG'!B:B,1,FALSE)</f>
        <v>3140</v>
      </c>
    </row>
    <row r="1187" spans="1:8" x14ac:dyDescent="0.25">
      <c r="A1187" s="65" t="s">
        <v>3593</v>
      </c>
      <c r="B1187" s="65" t="s">
        <v>3594</v>
      </c>
      <c r="C1187" s="65">
        <v>3141</v>
      </c>
      <c r="D1187" s="65"/>
      <c r="E1187" s="65"/>
      <c r="F1187" s="65"/>
      <c r="G1187" s="65">
        <v>1</v>
      </c>
      <c r="H1187" s="67">
        <f>VLOOKUP(C1187,'Secteur Ex DG'!B:B,1,FALSE)</f>
        <v>3141</v>
      </c>
    </row>
    <row r="1188" spans="1:8" x14ac:dyDescent="0.25">
      <c r="A1188" s="65" t="s">
        <v>3596</v>
      </c>
      <c r="B1188" s="65" t="s">
        <v>3597</v>
      </c>
      <c r="C1188" s="65">
        <v>3142</v>
      </c>
      <c r="D1188" s="65"/>
      <c r="E1188" s="65"/>
      <c r="F1188" s="65"/>
      <c r="G1188" s="65">
        <v>1</v>
      </c>
      <c r="H1188" s="67">
        <f>VLOOKUP(C1188,'Secteur Ex DG'!B:B,1,FALSE)</f>
        <v>3142</v>
      </c>
    </row>
    <row r="1189" spans="1:8" x14ac:dyDescent="0.25">
      <c r="A1189" s="65" t="s">
        <v>3599</v>
      </c>
      <c r="B1189" s="65" t="s">
        <v>3600</v>
      </c>
      <c r="C1189" s="65">
        <v>3143</v>
      </c>
      <c r="D1189" s="65"/>
      <c r="E1189" s="65"/>
      <c r="F1189" s="65"/>
      <c r="G1189" s="65">
        <v>1</v>
      </c>
      <c r="H1189" s="67">
        <f>VLOOKUP(C1189,'Secteur Ex DG'!B:B,1,FALSE)</f>
        <v>3143</v>
      </c>
    </row>
    <row r="1190" spans="1:8" x14ac:dyDescent="0.25">
      <c r="A1190" s="65" t="s">
        <v>3602</v>
      </c>
      <c r="B1190" s="65" t="s">
        <v>3603</v>
      </c>
      <c r="C1190" s="65">
        <v>3144</v>
      </c>
      <c r="D1190" s="65"/>
      <c r="E1190" s="65"/>
      <c r="F1190" s="65"/>
      <c r="G1190" s="65">
        <v>1</v>
      </c>
      <c r="H1190" s="67">
        <f>VLOOKUP(C1190,'Secteur Ex DG'!B:B,1,FALSE)</f>
        <v>3144</v>
      </c>
    </row>
    <row r="1191" spans="1:8" x14ac:dyDescent="0.25">
      <c r="A1191" s="65" t="s">
        <v>3659</v>
      </c>
      <c r="B1191" s="65" t="s">
        <v>3660</v>
      </c>
      <c r="C1191" s="65">
        <v>3171</v>
      </c>
      <c r="D1191" s="65"/>
      <c r="E1191" s="65"/>
      <c r="F1191" s="65"/>
      <c r="G1191" s="65">
        <v>1</v>
      </c>
      <c r="H1191" s="67">
        <f>VLOOKUP(C1191,'Secteur Ex DG'!B:B,1,FALSE)</f>
        <v>3171</v>
      </c>
    </row>
    <row r="1192" spans="1:8" x14ac:dyDescent="0.25">
      <c r="A1192" s="65" t="s">
        <v>3605</v>
      </c>
      <c r="B1192" s="65" t="s">
        <v>3606</v>
      </c>
      <c r="C1192" s="65">
        <v>3148</v>
      </c>
      <c r="D1192" s="65"/>
      <c r="E1192" s="65"/>
      <c r="F1192" s="65"/>
      <c r="G1192" s="65">
        <v>1</v>
      </c>
      <c r="H1192" s="67">
        <f>VLOOKUP(C1192,'Secteur Ex DG'!B:B,1,FALSE)</f>
        <v>3148</v>
      </c>
    </row>
    <row r="1193" spans="1:8" x14ac:dyDescent="0.25">
      <c r="A1193" s="65" t="s">
        <v>3608</v>
      </c>
      <c r="B1193" s="65" t="s">
        <v>3609</v>
      </c>
      <c r="C1193" s="65">
        <v>3149</v>
      </c>
      <c r="D1193" s="65"/>
      <c r="E1193" s="65"/>
      <c r="F1193" s="65"/>
      <c r="G1193" s="65">
        <v>1</v>
      </c>
      <c r="H1193" s="67">
        <f>VLOOKUP(C1193,'Secteur Ex DG'!B:B,1,FALSE)</f>
        <v>3149</v>
      </c>
    </row>
    <row r="1194" spans="1:8" x14ac:dyDescent="0.25">
      <c r="A1194" s="65" t="s">
        <v>3662</v>
      </c>
      <c r="B1194" s="65" t="s">
        <v>3663</v>
      </c>
      <c r="C1194" s="65">
        <v>3172</v>
      </c>
      <c r="D1194" s="65"/>
      <c r="E1194" s="65"/>
      <c r="F1194" s="65"/>
      <c r="G1194" s="65">
        <v>1</v>
      </c>
      <c r="H1194" s="67">
        <f>VLOOKUP(C1194,'Secteur Ex DG'!B:B,1,FALSE)</f>
        <v>3172</v>
      </c>
    </row>
    <row r="1195" spans="1:8" x14ac:dyDescent="0.25">
      <c r="A1195" s="65" t="s">
        <v>3611</v>
      </c>
      <c r="B1195" s="65" t="s">
        <v>3612</v>
      </c>
      <c r="C1195" s="65">
        <v>3152</v>
      </c>
      <c r="D1195" s="65"/>
      <c r="E1195" s="65"/>
      <c r="F1195" s="65"/>
      <c r="G1195" s="65">
        <v>1</v>
      </c>
      <c r="H1195" s="67">
        <f>VLOOKUP(C1195,'Secteur Ex DG'!B:B,1,FALSE)</f>
        <v>3152</v>
      </c>
    </row>
    <row r="1196" spans="1:8" x14ac:dyDescent="0.25">
      <c r="A1196" s="65" t="s">
        <v>3614</v>
      </c>
      <c r="B1196" s="65" t="s">
        <v>3615</v>
      </c>
      <c r="C1196" s="65">
        <v>3153</v>
      </c>
      <c r="D1196" s="65"/>
      <c r="E1196" s="65"/>
      <c r="F1196" s="65"/>
      <c r="G1196" s="65">
        <v>1</v>
      </c>
      <c r="H1196" s="67">
        <f>VLOOKUP(C1196,'Secteur Ex DG'!B:B,1,FALSE)</f>
        <v>3153</v>
      </c>
    </row>
    <row r="1197" spans="1:8" x14ac:dyDescent="0.25">
      <c r="A1197" s="65" t="s">
        <v>3617</v>
      </c>
      <c r="B1197" s="65" t="s">
        <v>3618</v>
      </c>
      <c r="C1197" s="65">
        <v>3154</v>
      </c>
      <c r="D1197" s="65"/>
      <c r="E1197" s="65"/>
      <c r="F1197" s="65"/>
      <c r="G1197" s="65">
        <v>1</v>
      </c>
      <c r="H1197" s="67">
        <f>VLOOKUP(C1197,'Secteur Ex DG'!B:B,1,FALSE)</f>
        <v>3154</v>
      </c>
    </row>
    <row r="1198" spans="1:8" x14ac:dyDescent="0.25">
      <c r="A1198" s="65" t="s">
        <v>3620</v>
      </c>
      <c r="B1198" s="65" t="s">
        <v>3621</v>
      </c>
      <c r="C1198" s="65">
        <v>3155</v>
      </c>
      <c r="D1198" s="65"/>
      <c r="E1198" s="65"/>
      <c r="F1198" s="65"/>
      <c r="G1198" s="65">
        <v>1</v>
      </c>
      <c r="H1198" s="67">
        <f>VLOOKUP(C1198,'Secteur Ex DG'!B:B,1,FALSE)</f>
        <v>3155</v>
      </c>
    </row>
    <row r="1199" spans="1:8" x14ac:dyDescent="0.25">
      <c r="A1199" s="65" t="s">
        <v>3623</v>
      </c>
      <c r="B1199" s="65" t="s">
        <v>3624</v>
      </c>
      <c r="C1199" s="65">
        <v>3156</v>
      </c>
      <c r="D1199" s="65"/>
      <c r="E1199" s="65"/>
      <c r="F1199" s="65"/>
      <c r="G1199" s="65">
        <v>1</v>
      </c>
      <c r="H1199" s="67">
        <f>VLOOKUP(C1199,'Secteur Ex DG'!B:B,1,FALSE)</f>
        <v>3156</v>
      </c>
    </row>
    <row r="1200" spans="1:8" x14ac:dyDescent="0.25">
      <c r="A1200" s="65" t="s">
        <v>3626</v>
      </c>
      <c r="B1200" s="65" t="s">
        <v>3627</v>
      </c>
      <c r="C1200" s="65">
        <v>3157</v>
      </c>
      <c r="D1200" s="65"/>
      <c r="E1200" s="65"/>
      <c r="F1200" s="65"/>
      <c r="G1200" s="65">
        <v>1</v>
      </c>
      <c r="H1200" s="67">
        <f>VLOOKUP(C1200,'Secteur Ex DG'!B:B,1,FALSE)</f>
        <v>3157</v>
      </c>
    </row>
    <row r="1201" spans="1:9" x14ac:dyDescent="0.25">
      <c r="A1201" s="65" t="s">
        <v>3629</v>
      </c>
      <c r="B1201" s="65" t="s">
        <v>3630</v>
      </c>
      <c r="C1201" s="65">
        <v>3158</v>
      </c>
      <c r="D1201" s="65"/>
      <c r="E1201" s="65"/>
      <c r="F1201" s="65"/>
      <c r="G1201" s="65">
        <v>1</v>
      </c>
      <c r="H1201" s="67">
        <f>VLOOKUP(C1201,'Secteur Ex DG'!B:B,1,FALSE)</f>
        <v>3158</v>
      </c>
    </row>
    <row r="1202" spans="1:9" x14ac:dyDescent="0.25">
      <c r="A1202" s="65" t="s">
        <v>3665</v>
      </c>
      <c r="B1202" s="65" t="s">
        <v>3666</v>
      </c>
      <c r="C1202" s="65">
        <v>3173</v>
      </c>
      <c r="D1202" s="65"/>
      <c r="E1202" s="65"/>
      <c r="F1202" s="65"/>
      <c r="G1202" s="65">
        <v>1</v>
      </c>
      <c r="H1202" s="67">
        <f>VLOOKUP(C1202,'Secteur Ex DG'!B:B,1,FALSE)</f>
        <v>3173</v>
      </c>
    </row>
    <row r="1203" spans="1:9" x14ac:dyDescent="0.25">
      <c r="A1203" s="65" t="s">
        <v>3632</v>
      </c>
      <c r="B1203" s="65" t="s">
        <v>3633</v>
      </c>
      <c r="C1203" s="65">
        <v>3159</v>
      </c>
      <c r="D1203" s="65"/>
      <c r="E1203" s="65"/>
      <c r="F1203" s="65"/>
      <c r="G1203" s="65">
        <v>1</v>
      </c>
      <c r="H1203" s="67">
        <f>VLOOKUP(C1203,'Secteur Ex DG'!B:B,1,FALSE)</f>
        <v>3159</v>
      </c>
    </row>
    <row r="1204" spans="1:9" x14ac:dyDescent="0.25">
      <c r="A1204" s="65" t="s">
        <v>3668</v>
      </c>
      <c r="B1204" s="65" t="s">
        <v>3669</v>
      </c>
      <c r="C1204" s="65">
        <v>3174</v>
      </c>
      <c r="D1204" s="65"/>
      <c r="E1204" s="65"/>
      <c r="F1204" s="65"/>
      <c r="G1204" s="65">
        <v>1</v>
      </c>
      <c r="H1204" s="67">
        <f>VLOOKUP(C1204,'Secteur Ex DG'!B:B,1,FALSE)</f>
        <v>3174</v>
      </c>
    </row>
    <row r="1205" spans="1:9" x14ac:dyDescent="0.25">
      <c r="A1205" s="65" t="s">
        <v>3671</v>
      </c>
      <c r="B1205" s="65" t="s">
        <v>3672</v>
      </c>
      <c r="C1205" s="65">
        <v>3314</v>
      </c>
      <c r="D1205" s="65"/>
      <c r="E1205" s="65"/>
      <c r="F1205" s="65"/>
      <c r="G1205" s="65">
        <v>1</v>
      </c>
      <c r="H1205" s="67">
        <f>VLOOKUP(C1205,'Secteur Ex DG'!B:B,1,FALSE)</f>
        <v>3314</v>
      </c>
    </row>
    <row r="1206" spans="1:9" x14ac:dyDescent="0.25">
      <c r="A1206" s="65" t="s">
        <v>3674</v>
      </c>
      <c r="B1206" s="65" t="s">
        <v>3675</v>
      </c>
      <c r="C1206" s="65">
        <v>3315</v>
      </c>
      <c r="D1206" s="65"/>
      <c r="E1206" s="65"/>
      <c r="F1206" s="65"/>
      <c r="G1206" s="65">
        <v>1</v>
      </c>
      <c r="H1206" s="67">
        <f>VLOOKUP(C1206,'Secteur Ex DG'!B:B,1,FALSE)</f>
        <v>3315</v>
      </c>
    </row>
    <row r="1207" spans="1:9" x14ac:dyDescent="0.25">
      <c r="A1207" s="65" t="s">
        <v>3677</v>
      </c>
      <c r="B1207" s="65" t="s">
        <v>3678</v>
      </c>
      <c r="C1207" s="65">
        <v>3316</v>
      </c>
      <c r="D1207" s="65"/>
      <c r="E1207" s="65"/>
      <c r="F1207" s="65"/>
      <c r="G1207" s="65">
        <v>1</v>
      </c>
      <c r="H1207" s="67">
        <f>VLOOKUP(C1207,'Secteur Ex DG'!B:B,1,FALSE)</f>
        <v>3316</v>
      </c>
    </row>
    <row r="1208" spans="1:9" x14ac:dyDescent="0.25">
      <c r="A1208" s="65" t="s">
        <v>3680</v>
      </c>
      <c r="B1208" s="65" t="s">
        <v>3681</v>
      </c>
      <c r="C1208" s="65">
        <v>3317</v>
      </c>
      <c r="D1208" s="65"/>
      <c r="E1208" s="65"/>
      <c r="F1208" s="65"/>
      <c r="G1208" s="65">
        <v>1</v>
      </c>
      <c r="H1208" s="67">
        <f>VLOOKUP(C1208,'Secteur Ex DG'!B:B,1,FALSE)</f>
        <v>3317</v>
      </c>
    </row>
    <row r="1209" spans="1:9" x14ac:dyDescent="0.25">
      <c r="A1209" s="65" t="s">
        <v>3683</v>
      </c>
      <c r="B1209" s="65" t="s">
        <v>3684</v>
      </c>
      <c r="C1209" s="65">
        <v>3318</v>
      </c>
      <c r="D1209" s="65"/>
      <c r="E1209" s="65"/>
      <c r="F1209" s="65"/>
      <c r="G1209" s="65">
        <v>1</v>
      </c>
      <c r="H1209" s="67">
        <f>VLOOKUP(C1209,'Secteur Ex DG'!B:B,1,FALSE)</f>
        <v>3318</v>
      </c>
    </row>
    <row r="1210" spans="1:9" x14ac:dyDescent="0.25">
      <c r="A1210" s="65" t="s">
        <v>3686</v>
      </c>
      <c r="B1210" s="65" t="s">
        <v>3687</v>
      </c>
      <c r="C1210" s="65">
        <v>3319</v>
      </c>
      <c r="D1210" s="65"/>
      <c r="E1210" s="65"/>
      <c r="F1210" s="65"/>
      <c r="G1210" s="65">
        <v>1</v>
      </c>
      <c r="H1210" s="67">
        <f>VLOOKUP(C1210,'Secteur Ex DG'!B:B,1,FALSE)</f>
        <v>3319</v>
      </c>
    </row>
    <row r="1211" spans="1:9" x14ac:dyDescent="0.25">
      <c r="A1211" s="65" t="s">
        <v>3689</v>
      </c>
      <c r="B1211" s="65" t="s">
        <v>3690</v>
      </c>
      <c r="C1211" s="65">
        <v>3320</v>
      </c>
      <c r="D1211" s="65"/>
      <c r="E1211" s="65"/>
      <c r="F1211" s="65"/>
      <c r="G1211" s="65">
        <v>1</v>
      </c>
      <c r="H1211" s="67">
        <f>VLOOKUP(C1211,'Secteur Ex DG'!B:B,1,FALSE)</f>
        <v>3320</v>
      </c>
    </row>
    <row r="1212" spans="1:9" x14ac:dyDescent="0.25">
      <c r="A1212" s="65" t="s">
        <v>3692</v>
      </c>
      <c r="B1212" s="65" t="s">
        <v>3693</v>
      </c>
      <c r="C1212" s="65">
        <v>3321</v>
      </c>
      <c r="D1212" s="65"/>
      <c r="E1212" s="65"/>
      <c r="F1212" s="65"/>
      <c r="G1212" s="65">
        <v>1</v>
      </c>
      <c r="H1212" s="67">
        <f>VLOOKUP(C1212,'Secteur Ex DG'!B:B,1,FALSE)</f>
        <v>3321</v>
      </c>
    </row>
    <row r="1213" spans="1:9" x14ac:dyDescent="0.25">
      <c r="A1213" s="65" t="s">
        <v>3695</v>
      </c>
      <c r="B1213" s="65" t="s">
        <v>3696</v>
      </c>
      <c r="C1213" s="65">
        <v>3322</v>
      </c>
      <c r="D1213" s="65"/>
      <c r="E1213" s="65"/>
      <c r="F1213" s="65"/>
      <c r="G1213" s="65">
        <v>1</v>
      </c>
      <c r="H1213" s="67">
        <f>VLOOKUP(C1213,'Secteur Ex DG'!B:B,1,FALSE)</f>
        <v>3322</v>
      </c>
    </row>
    <row r="1214" spans="1:9" x14ac:dyDescent="0.25">
      <c r="A1214" s="65" t="s">
        <v>3698</v>
      </c>
      <c r="B1214" s="65" t="s">
        <v>3699</v>
      </c>
      <c r="C1214" s="65">
        <v>3323</v>
      </c>
      <c r="D1214" s="65"/>
      <c r="E1214" s="65"/>
      <c r="F1214" s="65"/>
      <c r="G1214" s="65">
        <v>1</v>
      </c>
      <c r="H1214" s="67">
        <f>VLOOKUP(C1214,'Secteur Ex DG'!B:B,1,FALSE)</f>
        <v>3323</v>
      </c>
    </row>
    <row r="1215" spans="1:9" x14ac:dyDescent="0.25">
      <c r="A1215" s="65" t="s">
        <v>3701</v>
      </c>
      <c r="B1215" s="65" t="s">
        <v>3702</v>
      </c>
      <c r="C1215" s="65">
        <v>3324</v>
      </c>
      <c r="D1215" s="65">
        <v>3386</v>
      </c>
      <c r="E1215" s="65"/>
      <c r="F1215" s="65"/>
      <c r="G1215" s="65">
        <v>2</v>
      </c>
      <c r="H1215" s="67">
        <f>VLOOKUP(C1215,'Secteur Ex DG'!B:B,1,FALSE)</f>
        <v>3324</v>
      </c>
      <c r="I1215" s="67">
        <f>VLOOKUP(D1215,'Secteur Ex DG'!B:B,1,FALSE)</f>
        <v>3386</v>
      </c>
    </row>
    <row r="1216" spans="1:9" x14ac:dyDescent="0.25">
      <c r="A1216" s="65" t="s">
        <v>3704</v>
      </c>
      <c r="B1216" s="65" t="s">
        <v>3705</v>
      </c>
      <c r="C1216" s="65">
        <v>3325</v>
      </c>
      <c r="D1216" s="65">
        <v>3387</v>
      </c>
      <c r="E1216" s="65"/>
      <c r="F1216" s="65"/>
      <c r="G1216" s="65">
        <v>2</v>
      </c>
      <c r="H1216" s="67">
        <f>VLOOKUP(C1216,'Secteur Ex DG'!B:B,1,FALSE)</f>
        <v>3325</v>
      </c>
      <c r="I1216" s="67">
        <f>VLOOKUP(D1216,'Secteur Ex DG'!B:B,1,FALSE)</f>
        <v>3387</v>
      </c>
    </row>
    <row r="1217" spans="1:9" x14ac:dyDescent="0.25">
      <c r="A1217" s="65" t="s">
        <v>3707</v>
      </c>
      <c r="B1217" s="65" t="s">
        <v>3708</v>
      </c>
      <c r="C1217" s="65">
        <v>3326</v>
      </c>
      <c r="D1217" s="65"/>
      <c r="E1217" s="65"/>
      <c r="F1217" s="65"/>
      <c r="G1217" s="65">
        <v>1</v>
      </c>
      <c r="H1217" s="67">
        <f>VLOOKUP(C1217,'Secteur Ex DG'!B:B,1,FALSE)</f>
        <v>3326</v>
      </c>
    </row>
    <row r="1218" spans="1:9" x14ac:dyDescent="0.25">
      <c r="A1218" s="65" t="s">
        <v>3710</v>
      </c>
      <c r="B1218" s="65" t="s">
        <v>3711</v>
      </c>
      <c r="C1218" s="65">
        <v>3328</v>
      </c>
      <c r="D1218" s="65">
        <v>3390</v>
      </c>
      <c r="E1218" s="65"/>
      <c r="F1218" s="65"/>
      <c r="G1218" s="65">
        <v>2</v>
      </c>
      <c r="H1218" s="67">
        <f>VLOOKUP(C1218,'Secteur Ex DG'!B:B,1,FALSE)</f>
        <v>3328</v>
      </c>
      <c r="I1218" s="67">
        <f>VLOOKUP(D1218,'Secteur Ex DG'!B:B,1,FALSE)</f>
        <v>3390</v>
      </c>
    </row>
    <row r="1219" spans="1:9" x14ac:dyDescent="0.25">
      <c r="A1219" s="65" t="s">
        <v>3713</v>
      </c>
      <c r="B1219" s="65" t="s">
        <v>3714</v>
      </c>
      <c r="C1219" s="65">
        <v>3329</v>
      </c>
      <c r="D1219" s="65">
        <v>3391</v>
      </c>
      <c r="E1219" s="65"/>
      <c r="F1219" s="65"/>
      <c r="G1219" s="65">
        <v>2</v>
      </c>
      <c r="H1219" s="67">
        <f>VLOOKUP(C1219,'Secteur Ex DG'!B:B,1,FALSE)</f>
        <v>3329</v>
      </c>
      <c r="I1219" s="67">
        <f>VLOOKUP(D1219,'Secteur Ex DG'!B:B,1,FALSE)</f>
        <v>3391</v>
      </c>
    </row>
    <row r="1220" spans="1:9" x14ac:dyDescent="0.25">
      <c r="A1220" s="65" t="s">
        <v>3716</v>
      </c>
      <c r="B1220" s="65" t="s">
        <v>3717</v>
      </c>
      <c r="C1220" s="65">
        <v>3330</v>
      </c>
      <c r="D1220" s="65"/>
      <c r="E1220" s="65"/>
      <c r="F1220" s="65"/>
      <c r="G1220" s="65">
        <v>1</v>
      </c>
      <c r="H1220" s="67">
        <f>VLOOKUP(C1220,'Secteur Ex DG'!B:B,1,FALSE)</f>
        <v>3330</v>
      </c>
    </row>
    <row r="1221" spans="1:9" x14ac:dyDescent="0.25">
      <c r="A1221" s="65" t="s">
        <v>3719</v>
      </c>
      <c r="B1221" s="65" t="s">
        <v>3720</v>
      </c>
      <c r="C1221" s="65">
        <v>3332</v>
      </c>
      <c r="D1221" s="65">
        <v>3394</v>
      </c>
      <c r="E1221" s="65"/>
      <c r="F1221" s="65"/>
      <c r="G1221" s="65">
        <v>2</v>
      </c>
      <c r="H1221" s="67">
        <f>VLOOKUP(C1221,'Secteur Ex DG'!B:B,1,FALSE)</f>
        <v>3332</v>
      </c>
      <c r="I1221" s="67">
        <f>VLOOKUP(D1221,'Secteur Ex DG'!B:B,1,FALSE)</f>
        <v>3394</v>
      </c>
    </row>
    <row r="1222" spans="1:9" x14ac:dyDescent="0.25">
      <c r="A1222" s="66" t="s">
        <v>171</v>
      </c>
      <c r="B1222" s="66" t="s">
        <v>172</v>
      </c>
      <c r="C1222" s="66">
        <v>89</v>
      </c>
      <c r="D1222" s="65"/>
      <c r="E1222" s="65"/>
      <c r="F1222" s="65"/>
      <c r="G1222" s="65">
        <v>1</v>
      </c>
      <c r="H1222" s="67">
        <f>VLOOKUP(C1222,'Secteur Ex DG'!B:B,1,FALSE)</f>
        <v>89</v>
      </c>
    </row>
    <row r="1223" spans="1:9" x14ac:dyDescent="0.25">
      <c r="A1223" s="65" t="s">
        <v>3722</v>
      </c>
      <c r="B1223" s="65" t="s">
        <v>3723</v>
      </c>
      <c r="C1223" s="65">
        <v>3334</v>
      </c>
      <c r="D1223" s="65"/>
      <c r="E1223" s="65"/>
      <c r="F1223" s="65"/>
      <c r="G1223" s="65">
        <v>1</v>
      </c>
      <c r="H1223" s="67">
        <f>VLOOKUP(C1223,'Secteur Ex DG'!B:B,1,FALSE)</f>
        <v>3334</v>
      </c>
    </row>
    <row r="1224" spans="1:9" x14ac:dyDescent="0.25">
      <c r="A1224" s="66" t="s">
        <v>174</v>
      </c>
      <c r="B1224" s="66" t="s">
        <v>175</v>
      </c>
      <c r="C1224" s="66">
        <v>89</v>
      </c>
      <c r="D1224" s="65"/>
      <c r="E1224" s="65"/>
      <c r="F1224" s="65"/>
      <c r="G1224" s="65">
        <v>1</v>
      </c>
      <c r="H1224" s="67">
        <f>VLOOKUP(C1224,'Secteur Ex DG'!B:B,1,FALSE)</f>
        <v>89</v>
      </c>
    </row>
    <row r="1225" spans="1:9" x14ac:dyDescent="0.25">
      <c r="A1225" s="65" t="s">
        <v>3725</v>
      </c>
      <c r="B1225" s="65" t="s">
        <v>3726</v>
      </c>
      <c r="C1225" s="65">
        <v>3338</v>
      </c>
      <c r="D1225" s="65"/>
      <c r="E1225" s="65"/>
      <c r="F1225" s="65"/>
      <c r="G1225" s="65">
        <v>1</v>
      </c>
      <c r="H1225" s="67">
        <f>VLOOKUP(C1225,'Secteur Ex DG'!B:B,1,FALSE)</f>
        <v>3338</v>
      </c>
    </row>
    <row r="1226" spans="1:9" x14ac:dyDescent="0.25">
      <c r="A1226" s="65" t="s">
        <v>3728</v>
      </c>
      <c r="B1226" s="65" t="s">
        <v>3729</v>
      </c>
      <c r="C1226" s="65">
        <v>3342</v>
      </c>
      <c r="D1226" s="65"/>
      <c r="E1226" s="65"/>
      <c r="F1226" s="65"/>
      <c r="G1226" s="65">
        <v>1</v>
      </c>
      <c r="H1226" s="67">
        <f>VLOOKUP(C1226,'Secteur Ex DG'!B:B,1,FALSE)</f>
        <v>3342</v>
      </c>
    </row>
    <row r="1227" spans="1:9" x14ac:dyDescent="0.25">
      <c r="A1227" s="65" t="s">
        <v>3731</v>
      </c>
      <c r="B1227" s="65" t="s">
        <v>3732</v>
      </c>
      <c r="C1227" s="65">
        <v>3343</v>
      </c>
      <c r="D1227" s="65"/>
      <c r="E1227" s="65"/>
      <c r="F1227" s="65"/>
      <c r="G1227" s="65">
        <v>1</v>
      </c>
      <c r="H1227" s="67">
        <f>VLOOKUP(C1227,'Secteur Ex DG'!B:B,1,FALSE)</f>
        <v>3343</v>
      </c>
    </row>
    <row r="1228" spans="1:9" x14ac:dyDescent="0.25">
      <c r="A1228" s="65" t="s">
        <v>3734</v>
      </c>
      <c r="B1228" s="65" t="s">
        <v>3735</v>
      </c>
      <c r="C1228" s="65">
        <v>3344</v>
      </c>
      <c r="D1228" s="65"/>
      <c r="E1228" s="65"/>
      <c r="F1228" s="65"/>
      <c r="G1228" s="65">
        <v>1</v>
      </c>
      <c r="H1228" s="67">
        <f>VLOOKUP(C1228,'Secteur Ex DG'!B:B,1,FALSE)</f>
        <v>3344</v>
      </c>
    </row>
    <row r="1229" spans="1:9" x14ac:dyDescent="0.25">
      <c r="A1229" s="65" t="s">
        <v>3737</v>
      </c>
      <c r="B1229" s="65" t="s">
        <v>3738</v>
      </c>
      <c r="C1229" s="65">
        <v>3347</v>
      </c>
      <c r="D1229" s="65"/>
      <c r="E1229" s="65"/>
      <c r="F1229" s="65"/>
      <c r="G1229" s="65">
        <v>1</v>
      </c>
      <c r="H1229" s="67">
        <f>VLOOKUP(C1229,'Secteur Ex DG'!B:B,1,FALSE)</f>
        <v>3347</v>
      </c>
    </row>
    <row r="1230" spans="1:9" x14ac:dyDescent="0.25">
      <c r="A1230" s="65" t="s">
        <v>3740</v>
      </c>
      <c r="B1230" s="65" t="s">
        <v>3741</v>
      </c>
      <c r="C1230" s="65">
        <v>3348</v>
      </c>
      <c r="D1230" s="65"/>
      <c r="E1230" s="65"/>
      <c r="F1230" s="65"/>
      <c r="G1230" s="65">
        <v>1</v>
      </c>
      <c r="H1230" s="67">
        <f>VLOOKUP(C1230,'Secteur Ex DG'!B:B,1,FALSE)</f>
        <v>3348</v>
      </c>
    </row>
    <row r="1231" spans="1:9" x14ac:dyDescent="0.25">
      <c r="A1231" s="65" t="s">
        <v>3743</v>
      </c>
      <c r="B1231" s="65" t="s">
        <v>3744</v>
      </c>
      <c r="C1231" s="65">
        <v>3349</v>
      </c>
      <c r="D1231" s="65"/>
      <c r="E1231" s="65"/>
      <c r="F1231" s="65"/>
      <c r="G1231" s="65">
        <v>1</v>
      </c>
      <c r="H1231" s="67">
        <f>VLOOKUP(C1231,'Secteur Ex DG'!B:B,1,FALSE)</f>
        <v>3349</v>
      </c>
    </row>
    <row r="1232" spans="1:9" x14ac:dyDescent="0.25">
      <c r="A1232" s="65" t="s">
        <v>3746</v>
      </c>
      <c r="B1232" s="65" t="s">
        <v>3747</v>
      </c>
      <c r="C1232" s="65">
        <v>3350</v>
      </c>
      <c r="D1232" s="65"/>
      <c r="E1232" s="65"/>
      <c r="F1232" s="65"/>
      <c r="G1232" s="65">
        <v>1</v>
      </c>
      <c r="H1232" s="67">
        <f>VLOOKUP(C1232,'Secteur Ex DG'!B:B,1,FALSE)</f>
        <v>3350</v>
      </c>
    </row>
    <row r="1233" spans="1:12" x14ac:dyDescent="0.25">
      <c r="A1233" s="65" t="s">
        <v>3749</v>
      </c>
      <c r="B1233" s="65" t="s">
        <v>3750</v>
      </c>
      <c r="C1233" s="65">
        <v>3352</v>
      </c>
      <c r="D1233" s="65"/>
      <c r="E1233" s="65"/>
      <c r="F1233" s="65"/>
      <c r="G1233" s="65">
        <v>1</v>
      </c>
      <c r="H1233" s="67">
        <f>VLOOKUP(C1233,'Secteur Ex DG'!B:B,1,FALSE)</f>
        <v>3352</v>
      </c>
    </row>
    <row r="1234" spans="1:12" x14ac:dyDescent="0.25">
      <c r="A1234" s="65" t="s">
        <v>3752</v>
      </c>
      <c r="B1234" s="65" t="s">
        <v>3753</v>
      </c>
      <c r="C1234" s="65">
        <v>3353</v>
      </c>
      <c r="D1234" s="65"/>
      <c r="E1234" s="65"/>
      <c r="F1234" s="65"/>
      <c r="G1234" s="65">
        <v>1</v>
      </c>
      <c r="H1234" s="67">
        <f>VLOOKUP(C1234,'Secteur Ex DG'!B:B,1,FALSE)</f>
        <v>3353</v>
      </c>
    </row>
    <row r="1235" spans="1:12" x14ac:dyDescent="0.25">
      <c r="A1235" s="65" t="s">
        <v>3755</v>
      </c>
      <c r="B1235" s="65" t="s">
        <v>3756</v>
      </c>
      <c r="C1235" s="65">
        <v>3354</v>
      </c>
      <c r="D1235" s="65"/>
      <c r="E1235" s="65"/>
      <c r="F1235" s="65"/>
      <c r="G1235" s="65">
        <v>1</v>
      </c>
      <c r="H1235" s="67">
        <f>VLOOKUP(C1235,'Secteur Ex DG'!B:B,1,FALSE)</f>
        <v>3354</v>
      </c>
    </row>
    <row r="1236" spans="1:12" x14ac:dyDescent="0.25">
      <c r="A1236" s="65" t="s">
        <v>3758</v>
      </c>
      <c r="B1236" s="65" t="s">
        <v>3759</v>
      </c>
      <c r="C1236" s="65">
        <v>3355</v>
      </c>
      <c r="D1236" s="65"/>
      <c r="E1236" s="65"/>
      <c r="F1236" s="65"/>
      <c r="G1236" s="65">
        <v>1</v>
      </c>
      <c r="H1236" s="67">
        <f>VLOOKUP(C1236,'Secteur Ex DG'!B:B,1,FALSE)</f>
        <v>3355</v>
      </c>
    </row>
    <row r="1237" spans="1:12" x14ac:dyDescent="0.25">
      <c r="A1237" s="65" t="s">
        <v>3761</v>
      </c>
      <c r="B1237" s="65" t="s">
        <v>3762</v>
      </c>
      <c r="C1237" s="65">
        <v>3356</v>
      </c>
      <c r="D1237" s="65"/>
      <c r="E1237" s="65"/>
      <c r="F1237" s="65"/>
      <c r="G1237" s="65">
        <v>1</v>
      </c>
      <c r="H1237" s="67">
        <f>VLOOKUP(C1237,'Secteur Ex DG'!B:B,1,FALSE)</f>
        <v>3356</v>
      </c>
    </row>
    <row r="1238" spans="1:12" x14ac:dyDescent="0.25">
      <c r="A1238" s="65" t="s">
        <v>3764</v>
      </c>
      <c r="B1238" s="65" t="s">
        <v>3765</v>
      </c>
      <c r="C1238" s="65">
        <v>3357</v>
      </c>
      <c r="D1238" s="65"/>
      <c r="E1238" s="65"/>
      <c r="F1238" s="65"/>
      <c r="G1238" s="65">
        <v>1</v>
      </c>
      <c r="H1238" s="67">
        <f>VLOOKUP(C1238,'Secteur Ex DG'!B:B,1,FALSE)</f>
        <v>3357</v>
      </c>
    </row>
    <row r="1239" spans="1:12" x14ac:dyDescent="0.25">
      <c r="A1239" s="65" t="s">
        <v>3767</v>
      </c>
      <c r="B1239" s="65" t="s">
        <v>3768</v>
      </c>
      <c r="C1239" s="65">
        <v>3358</v>
      </c>
      <c r="D1239" s="65">
        <v>3362</v>
      </c>
      <c r="E1239" s="65"/>
      <c r="F1239" s="65"/>
      <c r="G1239" s="65">
        <v>2</v>
      </c>
      <c r="H1239" s="67">
        <f>VLOOKUP(C1239,'Secteur Ex DG'!B:B,1,FALSE)</f>
        <v>3358</v>
      </c>
      <c r="I1239" s="67">
        <f>VLOOKUP(D1239,'Secteur Ex DG'!B:B,1,FALSE)</f>
        <v>3362</v>
      </c>
    </row>
    <row r="1240" spans="1:12" x14ac:dyDescent="0.25">
      <c r="A1240" s="65" t="s">
        <v>3770</v>
      </c>
      <c r="B1240" s="65" t="s">
        <v>3771</v>
      </c>
      <c r="C1240" s="65">
        <v>3359</v>
      </c>
      <c r="D1240" s="65">
        <v>3363</v>
      </c>
      <c r="E1240" s="65"/>
      <c r="F1240" s="65"/>
      <c r="G1240" s="65">
        <v>2</v>
      </c>
      <c r="H1240" s="67">
        <f>VLOOKUP(C1240,'Secteur Ex DG'!B:B,1,FALSE)</f>
        <v>3359</v>
      </c>
      <c r="I1240" s="67">
        <f>VLOOKUP(D1240,'Secteur Ex DG'!B:B,1,FALSE)</f>
        <v>3363</v>
      </c>
    </row>
    <row r="1241" spans="1:12" x14ac:dyDescent="0.25">
      <c r="A1241" s="9" t="s">
        <v>3773</v>
      </c>
      <c r="B1241" s="9" t="s">
        <v>3774</v>
      </c>
      <c r="C1241" s="9">
        <v>3360</v>
      </c>
      <c r="G1241" s="65">
        <v>1</v>
      </c>
      <c r="H1241" s="67">
        <f>VLOOKUP(C1241,'Secteur Ex DG'!B:B,1,FALSE)</f>
        <v>3360</v>
      </c>
      <c r="L1241" t="s">
        <v>6507</v>
      </c>
    </row>
    <row r="1242" spans="1:12" x14ac:dyDescent="0.25">
      <c r="A1242" s="65" t="s">
        <v>3778</v>
      </c>
      <c r="B1242" s="65" t="s">
        <v>3779</v>
      </c>
      <c r="C1242" s="65">
        <v>3366</v>
      </c>
      <c r="D1242" s="65"/>
      <c r="E1242" s="65"/>
      <c r="F1242" s="65"/>
      <c r="G1242" s="65">
        <v>1</v>
      </c>
      <c r="H1242" s="67">
        <f>VLOOKUP(C1242,'Secteur Ex DG'!B:B,1,FALSE)</f>
        <v>3366</v>
      </c>
    </row>
    <row r="1243" spans="1:12" x14ac:dyDescent="0.25">
      <c r="A1243" s="65" t="s">
        <v>3781</v>
      </c>
      <c r="B1243" s="65" t="s">
        <v>3782</v>
      </c>
      <c r="C1243" s="65">
        <v>3370</v>
      </c>
      <c r="D1243" s="65"/>
      <c r="E1243" s="65"/>
      <c r="F1243" s="65"/>
      <c r="G1243" s="65">
        <v>1</v>
      </c>
      <c r="H1243" s="67">
        <f>VLOOKUP(C1243,'Secteur Ex DG'!B:B,1,FALSE)</f>
        <v>3370</v>
      </c>
    </row>
    <row r="1244" spans="1:12" x14ac:dyDescent="0.25">
      <c r="A1244" s="65" t="s">
        <v>3784</v>
      </c>
      <c r="B1244" s="65" t="s">
        <v>3785</v>
      </c>
      <c r="C1244" s="65">
        <v>3371</v>
      </c>
      <c r="D1244" s="65"/>
      <c r="E1244" s="65"/>
      <c r="F1244" s="65"/>
      <c r="G1244" s="65">
        <v>1</v>
      </c>
      <c r="H1244" s="67">
        <f>VLOOKUP(C1244,'Secteur Ex DG'!B:B,1,FALSE)</f>
        <v>3371</v>
      </c>
    </row>
    <row r="1245" spans="1:12" x14ac:dyDescent="0.25">
      <c r="A1245" s="65" t="s">
        <v>3787</v>
      </c>
      <c r="B1245" s="65" t="s">
        <v>3788</v>
      </c>
      <c r="C1245" s="65">
        <v>3375</v>
      </c>
      <c r="D1245" s="65"/>
      <c r="E1245" s="65"/>
      <c r="F1245" s="65"/>
      <c r="G1245" s="65">
        <v>1</v>
      </c>
      <c r="H1245" s="67">
        <f>VLOOKUP(C1245,'Secteur Ex DG'!B:B,1,FALSE)</f>
        <v>3375</v>
      </c>
    </row>
    <row r="1246" spans="1:12" x14ac:dyDescent="0.25">
      <c r="A1246" s="65" t="s">
        <v>3790</v>
      </c>
      <c r="B1246" s="65" t="s">
        <v>3791</v>
      </c>
      <c r="C1246" s="65">
        <v>3376</v>
      </c>
      <c r="D1246" s="65"/>
      <c r="E1246" s="65"/>
      <c r="F1246" s="65"/>
      <c r="G1246" s="65">
        <v>1</v>
      </c>
      <c r="H1246" s="67">
        <f>VLOOKUP(C1246,'Secteur Ex DG'!B:B,1,FALSE)</f>
        <v>3376</v>
      </c>
    </row>
    <row r="1247" spans="1:12" x14ac:dyDescent="0.25">
      <c r="A1247" s="65" t="s">
        <v>3793</v>
      </c>
      <c r="B1247" s="65" t="s">
        <v>3794</v>
      </c>
      <c r="C1247" s="65">
        <v>3377</v>
      </c>
      <c r="D1247" s="65"/>
      <c r="E1247" s="65"/>
      <c r="F1247" s="65"/>
      <c r="G1247" s="65">
        <v>1</v>
      </c>
      <c r="H1247" s="67">
        <f>VLOOKUP(C1247,'Secteur Ex DG'!B:B,1,FALSE)</f>
        <v>3377</v>
      </c>
    </row>
    <row r="1248" spans="1:12" x14ac:dyDescent="0.25">
      <c r="A1248" s="65" t="s">
        <v>3796</v>
      </c>
      <c r="B1248" s="65" t="s">
        <v>3797</v>
      </c>
      <c r="C1248" s="65">
        <v>3380</v>
      </c>
      <c r="D1248" s="65"/>
      <c r="E1248" s="65"/>
      <c r="F1248" s="65"/>
      <c r="G1248" s="65">
        <v>1</v>
      </c>
      <c r="H1248" s="67">
        <f>VLOOKUP(C1248,'Secteur Ex DG'!B:B,1,FALSE)</f>
        <v>3380</v>
      </c>
    </row>
    <row r="1249" spans="1:8" x14ac:dyDescent="0.25">
      <c r="A1249" s="65" t="s">
        <v>3799</v>
      </c>
      <c r="B1249" s="65" t="s">
        <v>3800</v>
      </c>
      <c r="C1249" s="65">
        <v>3381</v>
      </c>
      <c r="D1249" s="65"/>
      <c r="E1249" s="65"/>
      <c r="F1249" s="65"/>
      <c r="G1249" s="65">
        <v>1</v>
      </c>
      <c r="H1249" s="67">
        <f>VLOOKUP(C1249,'Secteur Ex DG'!B:B,1,FALSE)</f>
        <v>3381</v>
      </c>
    </row>
    <row r="1250" spans="1:8" x14ac:dyDescent="0.25">
      <c r="A1250" s="65" t="s">
        <v>3802</v>
      </c>
      <c r="B1250" s="65" t="s">
        <v>3803</v>
      </c>
      <c r="C1250" s="65">
        <v>3382</v>
      </c>
      <c r="D1250" s="65"/>
      <c r="E1250" s="65"/>
      <c r="F1250" s="65"/>
      <c r="G1250" s="65">
        <v>1</v>
      </c>
      <c r="H1250" s="67">
        <f>VLOOKUP(C1250,'Secteur Ex DG'!B:B,1,FALSE)</f>
        <v>3382</v>
      </c>
    </row>
    <row r="1251" spans="1:8" x14ac:dyDescent="0.25">
      <c r="A1251" s="65" t="s">
        <v>3805</v>
      </c>
      <c r="B1251" s="65" t="s">
        <v>3806</v>
      </c>
      <c r="C1251" s="65">
        <v>3383</v>
      </c>
      <c r="D1251" s="65"/>
      <c r="E1251" s="65"/>
      <c r="F1251" s="65"/>
      <c r="G1251" s="65">
        <v>1</v>
      </c>
      <c r="H1251" s="67">
        <f>VLOOKUP(C1251,'Secteur Ex DG'!B:B,1,FALSE)</f>
        <v>3383</v>
      </c>
    </row>
    <row r="1252" spans="1:8" x14ac:dyDescent="0.25">
      <c r="A1252" s="65" t="s">
        <v>3808</v>
      </c>
      <c r="B1252" s="65" t="s">
        <v>3809</v>
      </c>
      <c r="C1252" s="65">
        <v>3384</v>
      </c>
      <c r="D1252" s="65"/>
      <c r="E1252" s="65"/>
      <c r="F1252" s="65"/>
      <c r="G1252" s="65">
        <v>1</v>
      </c>
      <c r="H1252" s="67">
        <f>VLOOKUP(C1252,'Secteur Ex DG'!B:B,1,FALSE)</f>
        <v>3384</v>
      </c>
    </row>
    <row r="1253" spans="1:8" x14ac:dyDescent="0.25">
      <c r="A1253" s="65" t="s">
        <v>3811</v>
      </c>
      <c r="B1253" s="65" t="s">
        <v>3812</v>
      </c>
      <c r="C1253" s="65">
        <v>3385</v>
      </c>
      <c r="D1253" s="65"/>
      <c r="E1253" s="65"/>
      <c r="F1253" s="65"/>
      <c r="G1253" s="65">
        <v>1</v>
      </c>
      <c r="H1253" s="67">
        <f>VLOOKUP(C1253,'Secteur Ex DG'!B:B,1,FALSE)</f>
        <v>3385</v>
      </c>
    </row>
    <row r="1254" spans="1:8" x14ac:dyDescent="0.25">
      <c r="A1254" s="65" t="s">
        <v>3819</v>
      </c>
      <c r="B1254" s="65" t="s">
        <v>3820</v>
      </c>
      <c r="C1254" s="65">
        <v>3514</v>
      </c>
      <c r="D1254" s="65"/>
      <c r="E1254" s="65"/>
      <c r="F1254" s="65"/>
      <c r="G1254" s="65">
        <v>1</v>
      </c>
      <c r="H1254" s="67">
        <f>VLOOKUP(C1254,'Secteur Ex DG'!B:B,1,FALSE)</f>
        <v>3514</v>
      </c>
    </row>
    <row r="1255" spans="1:8" x14ac:dyDescent="0.25">
      <c r="A1255" s="65" t="s">
        <v>3822</v>
      </c>
      <c r="B1255" s="65" t="s">
        <v>3823</v>
      </c>
      <c r="C1255" s="65">
        <v>3515</v>
      </c>
      <c r="D1255" s="65"/>
      <c r="E1255" s="65"/>
      <c r="F1255" s="65"/>
      <c r="G1255" s="65">
        <v>1</v>
      </c>
      <c r="H1255" s="67">
        <f>VLOOKUP(C1255,'Secteur Ex DG'!B:B,1,FALSE)</f>
        <v>3515</v>
      </c>
    </row>
    <row r="1256" spans="1:8" x14ac:dyDescent="0.25">
      <c r="A1256" s="65" t="s">
        <v>3825</v>
      </c>
      <c r="B1256" s="65" t="s">
        <v>3826</v>
      </c>
      <c r="C1256" s="65">
        <v>3516</v>
      </c>
      <c r="D1256" s="65"/>
      <c r="E1256" s="65"/>
      <c r="F1256" s="65"/>
      <c r="G1256" s="65">
        <v>1</v>
      </c>
      <c r="H1256" s="67">
        <f>VLOOKUP(C1256,'Secteur Ex DG'!B:B,1,FALSE)</f>
        <v>3516</v>
      </c>
    </row>
    <row r="1257" spans="1:8" x14ac:dyDescent="0.25">
      <c r="A1257" s="65" t="s">
        <v>3828</v>
      </c>
      <c r="B1257" s="65" t="s">
        <v>3829</v>
      </c>
      <c r="C1257" s="65">
        <v>3519</v>
      </c>
      <c r="D1257" s="65"/>
      <c r="E1257" s="65"/>
      <c r="F1257" s="65"/>
      <c r="G1257" s="65">
        <v>1</v>
      </c>
      <c r="H1257" s="67">
        <f>VLOOKUP(C1257,'Secteur Ex DG'!B:B,1,FALSE)</f>
        <v>3519</v>
      </c>
    </row>
    <row r="1258" spans="1:8" x14ac:dyDescent="0.25">
      <c r="A1258" s="65" t="s">
        <v>3831</v>
      </c>
      <c r="B1258" s="65" t="s">
        <v>3832</v>
      </c>
      <c r="C1258" s="65">
        <v>3520</v>
      </c>
      <c r="D1258" s="65"/>
      <c r="E1258" s="65"/>
      <c r="F1258" s="65"/>
      <c r="G1258" s="65">
        <v>1</v>
      </c>
      <c r="H1258" s="67">
        <f>VLOOKUP(C1258,'Secteur Ex DG'!B:B,1,FALSE)</f>
        <v>3520</v>
      </c>
    </row>
    <row r="1259" spans="1:8" x14ac:dyDescent="0.25">
      <c r="A1259" s="65" t="s">
        <v>3834</v>
      </c>
      <c r="B1259" s="65" t="s">
        <v>3835</v>
      </c>
      <c r="C1259" s="65">
        <v>3521</v>
      </c>
      <c r="D1259" s="65"/>
      <c r="E1259" s="65"/>
      <c r="F1259" s="65"/>
      <c r="G1259" s="65">
        <v>1</v>
      </c>
      <c r="H1259" s="67">
        <f>VLOOKUP(C1259,'Secteur Ex DG'!B:B,1,FALSE)</f>
        <v>3521</v>
      </c>
    </row>
    <row r="1260" spans="1:8" x14ac:dyDescent="0.25">
      <c r="A1260" s="65" t="s">
        <v>3837</v>
      </c>
      <c r="B1260" s="65" t="s">
        <v>3838</v>
      </c>
      <c r="C1260" s="65">
        <v>3522</v>
      </c>
      <c r="D1260" s="65"/>
      <c r="E1260" s="65"/>
      <c r="F1260" s="65"/>
      <c r="G1260" s="65">
        <v>1</v>
      </c>
      <c r="H1260" s="67">
        <f>VLOOKUP(C1260,'Secteur Ex DG'!B:B,1,FALSE)</f>
        <v>3522</v>
      </c>
    </row>
    <row r="1261" spans="1:8" x14ac:dyDescent="0.25">
      <c r="A1261" s="65" t="s">
        <v>3840</v>
      </c>
      <c r="B1261" s="65" t="s">
        <v>3841</v>
      </c>
      <c r="C1261" s="65">
        <v>3523</v>
      </c>
      <c r="D1261" s="65"/>
      <c r="E1261" s="65"/>
      <c r="F1261" s="65"/>
      <c r="G1261" s="65">
        <v>1</v>
      </c>
      <c r="H1261" s="67">
        <f>VLOOKUP(C1261,'Secteur Ex DG'!B:B,1,FALSE)</f>
        <v>3523</v>
      </c>
    </row>
    <row r="1262" spans="1:8" x14ac:dyDescent="0.25">
      <c r="A1262" s="65" t="s">
        <v>3843</v>
      </c>
      <c r="B1262" s="65" t="s">
        <v>3844</v>
      </c>
      <c r="C1262" s="65">
        <v>3524</v>
      </c>
      <c r="D1262" s="65"/>
      <c r="E1262" s="65"/>
      <c r="F1262" s="65"/>
      <c r="G1262" s="65">
        <v>1</v>
      </c>
      <c r="H1262" s="67">
        <f>VLOOKUP(C1262,'Secteur Ex DG'!B:B,1,FALSE)</f>
        <v>3524</v>
      </c>
    </row>
    <row r="1263" spans="1:8" x14ac:dyDescent="0.25">
      <c r="A1263" s="65" t="s">
        <v>3846</v>
      </c>
      <c r="B1263" s="65" t="s">
        <v>3847</v>
      </c>
      <c r="C1263" s="65">
        <v>3525</v>
      </c>
      <c r="D1263" s="65"/>
      <c r="E1263" s="65"/>
      <c r="F1263" s="65"/>
      <c r="G1263" s="65">
        <v>1</v>
      </c>
      <c r="H1263" s="67">
        <f>VLOOKUP(C1263,'Secteur Ex DG'!B:B,1,FALSE)</f>
        <v>3525</v>
      </c>
    </row>
    <row r="1264" spans="1:8" x14ac:dyDescent="0.25">
      <c r="A1264" s="65" t="s">
        <v>3849</v>
      </c>
      <c r="B1264" s="65" t="s">
        <v>3850</v>
      </c>
      <c r="C1264" s="65">
        <v>3526</v>
      </c>
      <c r="D1264" s="65"/>
      <c r="E1264" s="65"/>
      <c r="F1264" s="65"/>
      <c r="G1264" s="65">
        <v>1</v>
      </c>
      <c r="H1264" s="67">
        <f>VLOOKUP(C1264,'Secteur Ex DG'!B:B,1,FALSE)</f>
        <v>3526</v>
      </c>
    </row>
    <row r="1265" spans="1:8" x14ac:dyDescent="0.25">
      <c r="A1265" s="65" t="s">
        <v>3852</v>
      </c>
      <c r="B1265" s="65" t="s">
        <v>3853</v>
      </c>
      <c r="C1265" s="65">
        <v>3527</v>
      </c>
      <c r="D1265" s="65"/>
      <c r="E1265" s="65"/>
      <c r="F1265" s="65"/>
      <c r="G1265" s="65">
        <v>1</v>
      </c>
      <c r="H1265" s="67">
        <f>VLOOKUP(C1265,'Secteur Ex DG'!B:B,1,FALSE)</f>
        <v>3527</v>
      </c>
    </row>
    <row r="1266" spans="1:8" x14ac:dyDescent="0.25">
      <c r="A1266" s="65" t="s">
        <v>3855</v>
      </c>
      <c r="B1266" s="65" t="s">
        <v>3856</v>
      </c>
      <c r="C1266" s="65">
        <v>3529</v>
      </c>
      <c r="D1266" s="65"/>
      <c r="E1266" s="65"/>
      <c r="F1266" s="65"/>
      <c r="G1266" s="65">
        <v>1</v>
      </c>
      <c r="H1266" s="67">
        <f>VLOOKUP(C1266,'Secteur Ex DG'!B:B,1,FALSE)</f>
        <v>3529</v>
      </c>
    </row>
    <row r="1267" spans="1:8" x14ac:dyDescent="0.25">
      <c r="A1267" s="65" t="s">
        <v>3858</v>
      </c>
      <c r="B1267" s="65" t="s">
        <v>3859</v>
      </c>
      <c r="C1267" s="65">
        <v>3530</v>
      </c>
      <c r="D1267" s="65"/>
      <c r="E1267" s="65"/>
      <c r="F1267" s="65"/>
      <c r="G1267" s="65">
        <v>1</v>
      </c>
      <c r="H1267" s="67">
        <f>VLOOKUP(C1267,'Secteur Ex DG'!B:B,1,FALSE)</f>
        <v>3530</v>
      </c>
    </row>
    <row r="1268" spans="1:8" x14ac:dyDescent="0.25">
      <c r="A1268" s="65" t="s">
        <v>3861</v>
      </c>
      <c r="B1268" s="65" t="s">
        <v>3862</v>
      </c>
      <c r="C1268" s="65">
        <v>3531</v>
      </c>
      <c r="D1268" s="65"/>
      <c r="E1268" s="65"/>
      <c r="F1268" s="65"/>
      <c r="G1268" s="65">
        <v>1</v>
      </c>
      <c r="H1268" s="67">
        <f>VLOOKUP(C1268,'Secteur Ex DG'!B:B,1,FALSE)</f>
        <v>3531</v>
      </c>
    </row>
    <row r="1269" spans="1:8" x14ac:dyDescent="0.25">
      <c r="A1269" s="65" t="s">
        <v>3864</v>
      </c>
      <c r="B1269" s="65" t="s">
        <v>3865</v>
      </c>
      <c r="C1269" s="65">
        <v>3532</v>
      </c>
      <c r="D1269" s="65"/>
      <c r="E1269" s="65"/>
      <c r="F1269" s="65"/>
      <c r="G1269" s="65">
        <v>1</v>
      </c>
      <c r="H1269" s="67">
        <f>VLOOKUP(C1269,'Secteur Ex DG'!B:B,1,FALSE)</f>
        <v>3532</v>
      </c>
    </row>
    <row r="1270" spans="1:8" x14ac:dyDescent="0.25">
      <c r="A1270" s="65" t="s">
        <v>3867</v>
      </c>
      <c r="B1270" s="65" t="s">
        <v>3868</v>
      </c>
      <c r="C1270" s="65">
        <v>3533</v>
      </c>
      <c r="D1270" s="65"/>
      <c r="E1270" s="65"/>
      <c r="F1270" s="65"/>
      <c r="G1270" s="65">
        <v>1</v>
      </c>
      <c r="H1270" s="67">
        <f>VLOOKUP(C1270,'Secteur Ex DG'!B:B,1,FALSE)</f>
        <v>3533</v>
      </c>
    </row>
    <row r="1271" spans="1:8" x14ac:dyDescent="0.25">
      <c r="A1271" s="65" t="s">
        <v>3870</v>
      </c>
      <c r="B1271" s="65" t="s">
        <v>3871</v>
      </c>
      <c r="C1271" s="65">
        <v>3534</v>
      </c>
      <c r="D1271" s="65"/>
      <c r="E1271" s="65"/>
      <c r="F1271" s="65"/>
      <c r="G1271" s="65">
        <v>1</v>
      </c>
      <c r="H1271" s="67">
        <f>VLOOKUP(C1271,'Secteur Ex DG'!B:B,1,FALSE)</f>
        <v>3534</v>
      </c>
    </row>
    <row r="1272" spans="1:8" x14ac:dyDescent="0.25">
      <c r="A1272" s="65" t="s">
        <v>3873</v>
      </c>
      <c r="B1272" s="65" t="s">
        <v>3874</v>
      </c>
      <c r="C1272" s="65">
        <v>3535</v>
      </c>
      <c r="D1272" s="65"/>
      <c r="E1272" s="65"/>
      <c r="F1272" s="65"/>
      <c r="G1272" s="65">
        <v>1</v>
      </c>
      <c r="H1272" s="67">
        <f>VLOOKUP(C1272,'Secteur Ex DG'!B:B,1,FALSE)</f>
        <v>3535</v>
      </c>
    </row>
    <row r="1273" spans="1:8" x14ac:dyDescent="0.25">
      <c r="A1273" s="65" t="s">
        <v>3876</v>
      </c>
      <c r="B1273" s="65" t="s">
        <v>3877</v>
      </c>
      <c r="C1273" s="65">
        <v>3536</v>
      </c>
      <c r="D1273" s="65"/>
      <c r="E1273" s="65"/>
      <c r="F1273" s="65"/>
      <c r="G1273" s="65">
        <v>1</v>
      </c>
      <c r="H1273" s="67">
        <f>VLOOKUP(C1273,'Secteur Ex DG'!B:B,1,FALSE)</f>
        <v>3536</v>
      </c>
    </row>
    <row r="1274" spans="1:8" x14ac:dyDescent="0.25">
      <c r="A1274" s="65" t="s">
        <v>3879</v>
      </c>
      <c r="B1274" s="65" t="s">
        <v>3880</v>
      </c>
      <c r="C1274" s="65">
        <v>3537</v>
      </c>
      <c r="D1274" s="65"/>
      <c r="E1274" s="65"/>
      <c r="F1274" s="65"/>
      <c r="G1274" s="65">
        <v>1</v>
      </c>
      <c r="H1274" s="67">
        <f>VLOOKUP(C1274,'Secteur Ex DG'!B:B,1,FALSE)</f>
        <v>3537</v>
      </c>
    </row>
    <row r="1275" spans="1:8" x14ac:dyDescent="0.25">
      <c r="A1275" s="65" t="s">
        <v>3882</v>
      </c>
      <c r="B1275" s="65" t="s">
        <v>3883</v>
      </c>
      <c r="C1275" s="65">
        <v>3538</v>
      </c>
      <c r="D1275" s="65"/>
      <c r="E1275" s="65"/>
      <c r="F1275" s="65"/>
      <c r="G1275" s="65">
        <v>1</v>
      </c>
      <c r="H1275" s="67">
        <f>VLOOKUP(C1275,'Secteur Ex DG'!B:B,1,FALSE)</f>
        <v>3538</v>
      </c>
    </row>
    <row r="1276" spans="1:8" x14ac:dyDescent="0.25">
      <c r="A1276" s="65" t="s">
        <v>3885</v>
      </c>
      <c r="B1276" s="65" t="s">
        <v>3886</v>
      </c>
      <c r="C1276" s="65">
        <v>3539</v>
      </c>
      <c r="D1276" s="65"/>
      <c r="E1276" s="65"/>
      <c r="F1276" s="65"/>
      <c r="G1276" s="65">
        <v>1</v>
      </c>
      <c r="H1276" s="67">
        <f>VLOOKUP(C1276,'Secteur Ex DG'!B:B,1,FALSE)</f>
        <v>3539</v>
      </c>
    </row>
    <row r="1277" spans="1:8" x14ac:dyDescent="0.25">
      <c r="A1277" s="65" t="s">
        <v>3888</v>
      </c>
      <c r="B1277" s="65" t="s">
        <v>3889</v>
      </c>
      <c r="C1277" s="65">
        <v>3540</v>
      </c>
      <c r="D1277" s="65"/>
      <c r="E1277" s="65"/>
      <c r="F1277" s="65"/>
      <c r="G1277" s="65">
        <v>1</v>
      </c>
      <c r="H1277" s="67">
        <f>VLOOKUP(C1277,'Secteur Ex DG'!B:B,1,FALSE)</f>
        <v>3540</v>
      </c>
    </row>
    <row r="1278" spans="1:8" x14ac:dyDescent="0.25">
      <c r="A1278" s="65" t="s">
        <v>3891</v>
      </c>
      <c r="B1278" s="65" t="s">
        <v>3892</v>
      </c>
      <c r="C1278" s="65">
        <v>3541</v>
      </c>
      <c r="D1278" s="65"/>
      <c r="E1278" s="65"/>
      <c r="F1278" s="65"/>
      <c r="G1278" s="65">
        <v>1</v>
      </c>
      <c r="H1278" s="67">
        <f>VLOOKUP(C1278,'Secteur Ex DG'!B:B,1,FALSE)</f>
        <v>3541</v>
      </c>
    </row>
    <row r="1279" spans="1:8" x14ac:dyDescent="0.25">
      <c r="A1279" s="65" t="s">
        <v>3894</v>
      </c>
      <c r="B1279" s="65" t="s">
        <v>3895</v>
      </c>
      <c r="C1279" s="65">
        <v>3542</v>
      </c>
      <c r="D1279" s="65"/>
      <c r="E1279" s="65"/>
      <c r="F1279" s="65"/>
      <c r="G1279" s="65">
        <v>1</v>
      </c>
      <c r="H1279" s="67">
        <f>VLOOKUP(C1279,'Secteur Ex DG'!B:B,1,FALSE)</f>
        <v>3542</v>
      </c>
    </row>
    <row r="1280" spans="1:8" x14ac:dyDescent="0.25">
      <c r="A1280" s="65" t="s">
        <v>3897</v>
      </c>
      <c r="B1280" s="65" t="s">
        <v>3898</v>
      </c>
      <c r="C1280" s="65">
        <v>3543</v>
      </c>
      <c r="D1280" s="65"/>
      <c r="E1280" s="65"/>
      <c r="F1280" s="65"/>
      <c r="G1280" s="65">
        <v>1</v>
      </c>
      <c r="H1280" s="67">
        <f>VLOOKUP(C1280,'Secteur Ex DG'!B:B,1,FALSE)</f>
        <v>3543</v>
      </c>
    </row>
    <row r="1281" spans="1:8" x14ac:dyDescent="0.25">
      <c r="A1281" s="65" t="s">
        <v>3900</v>
      </c>
      <c r="B1281" s="65" t="s">
        <v>3901</v>
      </c>
      <c r="C1281" s="65">
        <v>3544</v>
      </c>
      <c r="D1281" s="65"/>
      <c r="E1281" s="65"/>
      <c r="F1281" s="65"/>
      <c r="G1281" s="65">
        <v>1</v>
      </c>
      <c r="H1281" s="67">
        <f>VLOOKUP(C1281,'Secteur Ex DG'!B:B,1,FALSE)</f>
        <v>3544</v>
      </c>
    </row>
    <row r="1282" spans="1:8" x14ac:dyDescent="0.25">
      <c r="A1282" s="65" t="s">
        <v>3903</v>
      </c>
      <c r="B1282" s="65" t="s">
        <v>3904</v>
      </c>
      <c r="C1282" s="65">
        <v>3545</v>
      </c>
      <c r="D1282" s="65"/>
      <c r="E1282" s="65"/>
      <c r="F1282" s="65"/>
      <c r="G1282" s="65">
        <v>1</v>
      </c>
      <c r="H1282" s="67">
        <f>VLOOKUP(C1282,'Secteur Ex DG'!B:B,1,FALSE)</f>
        <v>3545</v>
      </c>
    </row>
    <row r="1283" spans="1:8" x14ac:dyDescent="0.25">
      <c r="A1283" s="65" t="s">
        <v>3906</v>
      </c>
      <c r="B1283" s="65" t="s">
        <v>3907</v>
      </c>
      <c r="C1283" s="65">
        <v>3546</v>
      </c>
      <c r="D1283" s="65"/>
      <c r="E1283" s="65"/>
      <c r="F1283" s="65"/>
      <c r="G1283" s="65">
        <v>1</v>
      </c>
      <c r="H1283" s="67">
        <f>VLOOKUP(C1283,'Secteur Ex DG'!B:B,1,FALSE)</f>
        <v>3546</v>
      </c>
    </row>
    <row r="1284" spans="1:8" x14ac:dyDescent="0.25">
      <c r="A1284" s="65" t="s">
        <v>3909</v>
      </c>
      <c r="B1284" s="65" t="s">
        <v>3910</v>
      </c>
      <c r="C1284" s="65">
        <v>3547</v>
      </c>
      <c r="D1284" s="65"/>
      <c r="E1284" s="65"/>
      <c r="F1284" s="65"/>
      <c r="G1284" s="65">
        <v>1</v>
      </c>
      <c r="H1284" s="67">
        <f>VLOOKUP(C1284,'Secteur Ex DG'!B:B,1,FALSE)</f>
        <v>3547</v>
      </c>
    </row>
    <row r="1285" spans="1:8" x14ac:dyDescent="0.25">
      <c r="A1285" s="65" t="s">
        <v>3912</v>
      </c>
      <c r="B1285" s="65" t="s">
        <v>3913</v>
      </c>
      <c r="C1285" s="65">
        <v>3548</v>
      </c>
      <c r="D1285" s="65"/>
      <c r="E1285" s="65"/>
      <c r="F1285" s="65"/>
      <c r="G1285" s="65">
        <v>1</v>
      </c>
      <c r="H1285" s="67">
        <f>VLOOKUP(C1285,'Secteur Ex DG'!B:B,1,FALSE)</f>
        <v>3548</v>
      </c>
    </row>
    <row r="1286" spans="1:8" x14ac:dyDescent="0.25">
      <c r="A1286" s="65" t="s">
        <v>3915</v>
      </c>
      <c r="B1286" s="65" t="s">
        <v>3916</v>
      </c>
      <c r="C1286" s="65">
        <v>3549</v>
      </c>
      <c r="D1286" s="65"/>
      <c r="E1286" s="65"/>
      <c r="F1286" s="65"/>
      <c r="G1286" s="65">
        <v>1</v>
      </c>
      <c r="H1286" s="67">
        <f>VLOOKUP(C1286,'Secteur Ex DG'!B:B,1,FALSE)</f>
        <v>3549</v>
      </c>
    </row>
    <row r="1287" spans="1:8" x14ac:dyDescent="0.25">
      <c r="A1287" s="65" t="s">
        <v>3918</v>
      </c>
      <c r="B1287" s="65" t="s">
        <v>3919</v>
      </c>
      <c r="C1287" s="65">
        <v>3550</v>
      </c>
      <c r="D1287" s="65"/>
      <c r="E1287" s="65"/>
      <c r="F1287" s="65"/>
      <c r="G1287" s="65">
        <v>1</v>
      </c>
      <c r="H1287" s="67">
        <f>VLOOKUP(C1287,'Secteur Ex DG'!B:B,1,FALSE)</f>
        <v>3550</v>
      </c>
    </row>
    <row r="1288" spans="1:8" x14ac:dyDescent="0.25">
      <c r="A1288" s="65" t="s">
        <v>3921</v>
      </c>
      <c r="B1288" s="65" t="s">
        <v>3922</v>
      </c>
      <c r="C1288" s="65">
        <v>3551</v>
      </c>
      <c r="D1288" s="65"/>
      <c r="E1288" s="65"/>
      <c r="F1288" s="65"/>
      <c r="G1288" s="65">
        <v>1</v>
      </c>
      <c r="H1288" s="67">
        <f>VLOOKUP(C1288,'Secteur Ex DG'!B:B,1,FALSE)</f>
        <v>3551</v>
      </c>
    </row>
    <row r="1289" spans="1:8" x14ac:dyDescent="0.25">
      <c r="A1289" s="65" t="s">
        <v>3924</v>
      </c>
      <c r="B1289" s="65" t="s">
        <v>3925</v>
      </c>
      <c r="C1289" s="65">
        <v>3552</v>
      </c>
      <c r="D1289" s="65"/>
      <c r="E1289" s="65"/>
      <c r="F1289" s="65"/>
      <c r="G1289" s="65">
        <v>1</v>
      </c>
      <c r="H1289" s="67">
        <f>VLOOKUP(C1289,'Secteur Ex DG'!B:B,1,FALSE)</f>
        <v>3552</v>
      </c>
    </row>
    <row r="1290" spans="1:8" x14ac:dyDescent="0.25">
      <c r="A1290" s="65" t="s">
        <v>3927</v>
      </c>
      <c r="B1290" s="65" t="s">
        <v>3928</v>
      </c>
      <c r="C1290" s="65">
        <v>3554</v>
      </c>
      <c r="D1290" s="65"/>
      <c r="E1290" s="65"/>
      <c r="F1290" s="65"/>
      <c r="G1290" s="65">
        <v>1</v>
      </c>
      <c r="H1290" s="67">
        <f>VLOOKUP(C1290,'Secteur Ex DG'!B:B,1,FALSE)</f>
        <v>3554</v>
      </c>
    </row>
    <row r="1291" spans="1:8" x14ac:dyDescent="0.25">
      <c r="A1291" s="65" t="s">
        <v>3930</v>
      </c>
      <c r="B1291" s="65" t="s">
        <v>3931</v>
      </c>
      <c r="C1291" s="65">
        <v>3555</v>
      </c>
      <c r="D1291" s="65"/>
      <c r="E1291" s="65"/>
      <c r="F1291" s="65"/>
      <c r="G1291" s="65">
        <v>1</v>
      </c>
      <c r="H1291" s="67">
        <f>VLOOKUP(C1291,'Secteur Ex DG'!B:B,1,FALSE)</f>
        <v>3555</v>
      </c>
    </row>
    <row r="1292" spans="1:8" x14ac:dyDescent="0.25">
      <c r="A1292" s="65" t="s">
        <v>3933</v>
      </c>
      <c r="B1292" s="65" t="s">
        <v>3934</v>
      </c>
      <c r="C1292" s="65">
        <v>3556</v>
      </c>
      <c r="D1292" s="65"/>
      <c r="E1292" s="65"/>
      <c r="F1292" s="65"/>
      <c r="G1292" s="65">
        <v>1</v>
      </c>
      <c r="H1292" s="67">
        <f>VLOOKUP(C1292,'Secteur Ex DG'!B:B,1,FALSE)</f>
        <v>3556</v>
      </c>
    </row>
    <row r="1293" spans="1:8" x14ac:dyDescent="0.25">
      <c r="A1293" s="65" t="s">
        <v>3936</v>
      </c>
      <c r="B1293" s="65" t="s">
        <v>3937</v>
      </c>
      <c r="C1293" s="65">
        <v>3557</v>
      </c>
      <c r="D1293" s="65"/>
      <c r="E1293" s="65"/>
      <c r="F1293" s="65"/>
      <c r="G1293" s="65">
        <v>1</v>
      </c>
      <c r="H1293" s="67">
        <f>VLOOKUP(C1293,'Secteur Ex DG'!B:B,1,FALSE)</f>
        <v>3557</v>
      </c>
    </row>
    <row r="1294" spans="1:8" x14ac:dyDescent="0.25">
      <c r="A1294" s="65" t="s">
        <v>3939</v>
      </c>
      <c r="B1294" s="65" t="s">
        <v>3940</v>
      </c>
      <c r="C1294" s="65">
        <v>3558</v>
      </c>
      <c r="D1294" s="65"/>
      <c r="E1294" s="65"/>
      <c r="F1294" s="65"/>
      <c r="G1294" s="65">
        <v>1</v>
      </c>
      <c r="H1294" s="67">
        <f>VLOOKUP(C1294,'Secteur Ex DG'!B:B,1,FALSE)</f>
        <v>3558</v>
      </c>
    </row>
    <row r="1295" spans="1:8" x14ac:dyDescent="0.25">
      <c r="A1295" s="65" t="s">
        <v>3966</v>
      </c>
      <c r="B1295" s="65" t="s">
        <v>3967</v>
      </c>
      <c r="C1295" s="65">
        <v>3567</v>
      </c>
      <c r="D1295" s="65"/>
      <c r="E1295" s="65"/>
      <c r="F1295" s="65"/>
      <c r="G1295" s="65">
        <v>1</v>
      </c>
      <c r="H1295" s="67">
        <f>VLOOKUP(C1295,'Secteur Ex DG'!B:B,1,FALSE)</f>
        <v>3567</v>
      </c>
    </row>
    <row r="1296" spans="1:8" x14ac:dyDescent="0.25">
      <c r="A1296" s="65" t="s">
        <v>3942</v>
      </c>
      <c r="B1296" s="65" t="s">
        <v>3943</v>
      </c>
      <c r="C1296" s="65">
        <v>3559</v>
      </c>
      <c r="D1296" s="65"/>
      <c r="E1296" s="65"/>
      <c r="F1296" s="65"/>
      <c r="G1296" s="65">
        <v>1</v>
      </c>
      <c r="H1296" s="67">
        <f>VLOOKUP(C1296,'Secteur Ex DG'!B:B,1,FALSE)</f>
        <v>3559</v>
      </c>
    </row>
    <row r="1297" spans="1:8" x14ac:dyDescent="0.25">
      <c r="A1297" s="65" t="s">
        <v>3945</v>
      </c>
      <c r="B1297" s="65" t="s">
        <v>3946</v>
      </c>
      <c r="C1297" s="65">
        <v>3560</v>
      </c>
      <c r="D1297" s="65"/>
      <c r="E1297" s="65"/>
      <c r="F1297" s="65"/>
      <c r="G1297" s="65">
        <v>1</v>
      </c>
      <c r="H1297" s="67">
        <f>VLOOKUP(C1297,'Secteur Ex DG'!B:B,1,FALSE)</f>
        <v>3560</v>
      </c>
    </row>
    <row r="1298" spans="1:8" x14ac:dyDescent="0.25">
      <c r="A1298" s="65" t="s">
        <v>3948</v>
      </c>
      <c r="B1298" s="65" t="s">
        <v>3949</v>
      </c>
      <c r="C1298" s="65">
        <v>3561</v>
      </c>
      <c r="D1298" s="65"/>
      <c r="E1298" s="65"/>
      <c r="F1298" s="65"/>
      <c r="G1298" s="65">
        <v>1</v>
      </c>
      <c r="H1298" s="67">
        <f>VLOOKUP(C1298,'Secteur Ex DG'!B:B,1,FALSE)</f>
        <v>3561</v>
      </c>
    </row>
    <row r="1299" spans="1:8" x14ac:dyDescent="0.25">
      <c r="A1299" s="65" t="s">
        <v>3951</v>
      </c>
      <c r="B1299" s="65" t="s">
        <v>3952</v>
      </c>
      <c r="C1299" s="65">
        <v>3562</v>
      </c>
      <c r="D1299" s="65"/>
      <c r="E1299" s="65"/>
      <c r="F1299" s="65"/>
      <c r="G1299" s="65">
        <v>1</v>
      </c>
      <c r="H1299" s="67">
        <f>VLOOKUP(C1299,'Secteur Ex DG'!B:B,1,FALSE)</f>
        <v>3562</v>
      </c>
    </row>
    <row r="1300" spans="1:8" x14ac:dyDescent="0.25">
      <c r="A1300" s="65" t="s">
        <v>3969</v>
      </c>
      <c r="B1300" s="65" t="s">
        <v>3970</v>
      </c>
      <c r="C1300" s="65">
        <v>3568</v>
      </c>
      <c r="D1300" s="65"/>
      <c r="E1300" s="65"/>
      <c r="F1300" s="65"/>
      <c r="G1300" s="65">
        <v>1</v>
      </c>
      <c r="H1300" s="67">
        <f>VLOOKUP(C1300,'Secteur Ex DG'!B:B,1,FALSE)</f>
        <v>3568</v>
      </c>
    </row>
    <row r="1301" spans="1:8" x14ac:dyDescent="0.25">
      <c r="A1301" s="65" t="s">
        <v>3954</v>
      </c>
      <c r="B1301" s="65" t="s">
        <v>3955</v>
      </c>
      <c r="C1301" s="65">
        <v>3563</v>
      </c>
      <c r="D1301" s="65"/>
      <c r="E1301" s="65"/>
      <c r="F1301" s="65"/>
      <c r="G1301" s="65">
        <v>1</v>
      </c>
      <c r="H1301" s="67">
        <f>VLOOKUP(C1301,'Secteur Ex DG'!B:B,1,FALSE)</f>
        <v>3563</v>
      </c>
    </row>
    <row r="1302" spans="1:8" x14ac:dyDescent="0.25">
      <c r="A1302" s="65" t="s">
        <v>3957</v>
      </c>
      <c r="B1302" s="65" t="s">
        <v>3958</v>
      </c>
      <c r="C1302" s="65">
        <v>3564</v>
      </c>
      <c r="D1302" s="65"/>
      <c r="E1302" s="65"/>
      <c r="F1302" s="65"/>
      <c r="G1302" s="65">
        <v>1</v>
      </c>
      <c r="H1302" s="67">
        <f>VLOOKUP(C1302,'Secteur Ex DG'!B:B,1,FALSE)</f>
        <v>3564</v>
      </c>
    </row>
    <row r="1303" spans="1:8" x14ac:dyDescent="0.25">
      <c r="A1303" s="65" t="s">
        <v>3972</v>
      </c>
      <c r="B1303" s="65" t="s">
        <v>3973</v>
      </c>
      <c r="C1303" s="65">
        <v>3569</v>
      </c>
      <c r="D1303" s="65"/>
      <c r="E1303" s="65"/>
      <c r="F1303" s="65"/>
      <c r="G1303" s="65">
        <v>1</v>
      </c>
      <c r="H1303" s="67">
        <f>VLOOKUP(C1303,'Secteur Ex DG'!B:B,1,FALSE)</f>
        <v>3569</v>
      </c>
    </row>
    <row r="1304" spans="1:8" x14ac:dyDescent="0.25">
      <c r="A1304" s="65" t="s">
        <v>3960</v>
      </c>
      <c r="B1304" s="65" t="s">
        <v>3961</v>
      </c>
      <c r="C1304" s="65">
        <v>3565</v>
      </c>
      <c r="D1304" s="65"/>
      <c r="E1304" s="65"/>
      <c r="F1304" s="65"/>
      <c r="G1304" s="65">
        <v>1</v>
      </c>
      <c r="H1304" s="67">
        <f>VLOOKUP(C1304,'Secteur Ex DG'!B:B,1,FALSE)</f>
        <v>3565</v>
      </c>
    </row>
    <row r="1305" spans="1:8" x14ac:dyDescent="0.25">
      <c r="A1305" s="65" t="s">
        <v>3963</v>
      </c>
      <c r="B1305" s="65" t="s">
        <v>3964</v>
      </c>
      <c r="C1305" s="65">
        <v>3566</v>
      </c>
      <c r="D1305" s="65"/>
      <c r="E1305" s="65"/>
      <c r="F1305" s="65"/>
      <c r="G1305" s="65">
        <v>1</v>
      </c>
      <c r="H1305" s="67">
        <f>VLOOKUP(C1305,'Secteur Ex DG'!B:B,1,FALSE)</f>
        <v>3566</v>
      </c>
    </row>
    <row r="1306" spans="1:8" x14ac:dyDescent="0.25">
      <c r="A1306" s="65" t="s">
        <v>3975</v>
      </c>
      <c r="B1306" s="65" t="s">
        <v>3976</v>
      </c>
      <c r="C1306" s="65">
        <v>3717</v>
      </c>
      <c r="D1306" s="65"/>
      <c r="E1306" s="65"/>
      <c r="F1306" s="65"/>
      <c r="G1306" s="65">
        <v>1</v>
      </c>
      <c r="H1306" s="67">
        <f>VLOOKUP(C1306,'Secteur Ex DG'!B:B,1,FALSE)</f>
        <v>3717</v>
      </c>
    </row>
    <row r="1307" spans="1:8" x14ac:dyDescent="0.25">
      <c r="A1307" s="65" t="s">
        <v>3978</v>
      </c>
      <c r="B1307" s="65" t="s">
        <v>3979</v>
      </c>
      <c r="C1307" s="65">
        <v>3718</v>
      </c>
      <c r="D1307" s="65"/>
      <c r="E1307" s="65"/>
      <c r="F1307" s="65"/>
      <c r="G1307" s="65">
        <v>1</v>
      </c>
      <c r="H1307" s="67">
        <f>VLOOKUP(C1307,'Secteur Ex DG'!B:B,1,FALSE)</f>
        <v>3718</v>
      </c>
    </row>
    <row r="1308" spans="1:8" x14ac:dyDescent="0.25">
      <c r="A1308" s="65" t="s">
        <v>3981</v>
      </c>
      <c r="B1308" s="65" t="s">
        <v>3982</v>
      </c>
      <c r="C1308" s="65">
        <v>3719</v>
      </c>
      <c r="D1308" s="65"/>
      <c r="E1308" s="65"/>
      <c r="F1308" s="65"/>
      <c r="G1308" s="65">
        <v>1</v>
      </c>
      <c r="H1308" s="67">
        <f>VLOOKUP(C1308,'Secteur Ex DG'!B:B,1,FALSE)</f>
        <v>3719</v>
      </c>
    </row>
    <row r="1309" spans="1:8" x14ac:dyDescent="0.25">
      <c r="A1309" s="65" t="s">
        <v>3984</v>
      </c>
      <c r="B1309" s="65" t="s">
        <v>3985</v>
      </c>
      <c r="C1309" s="65">
        <v>3721</v>
      </c>
      <c r="D1309" s="65"/>
      <c r="E1309" s="65"/>
      <c r="F1309" s="65"/>
      <c r="G1309" s="65">
        <v>1</v>
      </c>
      <c r="H1309" s="67">
        <f>VLOOKUP(C1309,'Secteur Ex DG'!B:B,1,FALSE)</f>
        <v>3721</v>
      </c>
    </row>
    <row r="1310" spans="1:8" x14ac:dyDescent="0.25">
      <c r="A1310" s="65" t="s">
        <v>3987</v>
      </c>
      <c r="B1310" s="65" t="s">
        <v>3988</v>
      </c>
      <c r="C1310" s="65">
        <v>3722</v>
      </c>
      <c r="D1310" s="65"/>
      <c r="E1310" s="65"/>
      <c r="F1310" s="65"/>
      <c r="G1310" s="65">
        <v>1</v>
      </c>
      <c r="H1310" s="67">
        <f>VLOOKUP(C1310,'Secteur Ex DG'!B:B,1,FALSE)</f>
        <v>3722</v>
      </c>
    </row>
    <row r="1311" spans="1:8" x14ac:dyDescent="0.25">
      <c r="A1311" s="65" t="s">
        <v>3990</v>
      </c>
      <c r="B1311" s="65" t="s">
        <v>3991</v>
      </c>
      <c r="C1311" s="65">
        <v>3723</v>
      </c>
      <c r="D1311" s="65"/>
      <c r="E1311" s="65"/>
      <c r="F1311" s="65"/>
      <c r="G1311" s="65">
        <v>1</v>
      </c>
      <c r="H1311" s="67">
        <f>VLOOKUP(C1311,'Secteur Ex DG'!B:B,1,FALSE)</f>
        <v>3723</v>
      </c>
    </row>
    <row r="1312" spans="1:8" x14ac:dyDescent="0.25">
      <c r="A1312" s="65" t="s">
        <v>3993</v>
      </c>
      <c r="B1312" s="65" t="s">
        <v>3994</v>
      </c>
      <c r="C1312" s="65">
        <v>3725</v>
      </c>
      <c r="D1312" s="65"/>
      <c r="E1312" s="65"/>
      <c r="F1312" s="65"/>
      <c r="G1312" s="65">
        <v>1</v>
      </c>
      <c r="H1312" s="67">
        <f>VLOOKUP(C1312,'Secteur Ex DG'!B:B,1,FALSE)</f>
        <v>3725</v>
      </c>
    </row>
    <row r="1313" spans="1:12" x14ac:dyDescent="0.25">
      <c r="A1313" s="65" t="s">
        <v>3996</v>
      </c>
      <c r="B1313" s="65" t="s">
        <v>3997</v>
      </c>
      <c r="C1313" s="65">
        <v>3726</v>
      </c>
      <c r="D1313" s="65"/>
      <c r="E1313" s="65"/>
      <c r="F1313" s="65"/>
      <c r="G1313" s="65">
        <v>1</v>
      </c>
      <c r="H1313" s="67">
        <f>VLOOKUP(C1313,'Secteur Ex DG'!B:B,1,FALSE)</f>
        <v>3726</v>
      </c>
    </row>
    <row r="1314" spans="1:12" x14ac:dyDescent="0.25">
      <c r="A1314" s="65" t="s">
        <v>3999</v>
      </c>
      <c r="B1314" s="65" t="s">
        <v>4000</v>
      </c>
      <c r="C1314" s="65">
        <v>3727</v>
      </c>
      <c r="D1314" s="65"/>
      <c r="E1314" s="65"/>
      <c r="F1314" s="65"/>
      <c r="G1314" s="65">
        <v>1</v>
      </c>
      <c r="H1314" s="67">
        <f>VLOOKUP(C1314,'Secteur Ex DG'!B:B,1,FALSE)</f>
        <v>3727</v>
      </c>
    </row>
    <row r="1315" spans="1:12" x14ac:dyDescent="0.25">
      <c r="A1315" s="65" t="s">
        <v>4002</v>
      </c>
      <c r="B1315" s="65" t="s">
        <v>4003</v>
      </c>
      <c r="C1315" s="65">
        <v>3729</v>
      </c>
      <c r="D1315" s="65"/>
      <c r="E1315" s="65"/>
      <c r="F1315" s="65"/>
      <c r="G1315" s="65">
        <v>1</v>
      </c>
      <c r="H1315" s="67">
        <f>VLOOKUP(C1315,'Secteur Ex DG'!B:B,1,FALSE)</f>
        <v>3729</v>
      </c>
    </row>
    <row r="1316" spans="1:12" x14ac:dyDescent="0.25">
      <c r="A1316" s="65" t="s">
        <v>4005</v>
      </c>
      <c r="B1316" s="65" t="s">
        <v>4006</v>
      </c>
      <c r="C1316" s="65">
        <v>3733</v>
      </c>
      <c r="D1316" s="65"/>
      <c r="E1316" s="65"/>
      <c r="F1316" s="65"/>
      <c r="G1316" s="65">
        <v>1</v>
      </c>
      <c r="H1316" s="67">
        <f>VLOOKUP(C1316,'Secteur Ex DG'!B:B,1,FALSE)</f>
        <v>3733</v>
      </c>
    </row>
    <row r="1317" spans="1:12" x14ac:dyDescent="0.25">
      <c r="A1317" s="65" t="s">
        <v>4008</v>
      </c>
      <c r="B1317" s="65" t="s">
        <v>4009</v>
      </c>
      <c r="C1317" s="65">
        <v>3734</v>
      </c>
      <c r="D1317" s="65"/>
      <c r="E1317" s="65"/>
      <c r="F1317" s="65"/>
      <c r="G1317" s="65">
        <v>1</v>
      </c>
      <c r="H1317" s="67">
        <f>VLOOKUP(C1317,'Secteur Ex DG'!B:B,1,FALSE)</f>
        <v>3734</v>
      </c>
    </row>
    <row r="1318" spans="1:12" x14ac:dyDescent="0.25">
      <c r="A1318" s="65" t="s">
        <v>4011</v>
      </c>
      <c r="B1318" s="65" t="s">
        <v>4012</v>
      </c>
      <c r="C1318" s="65">
        <v>3735</v>
      </c>
      <c r="D1318" s="65"/>
      <c r="E1318" s="65"/>
      <c r="F1318" s="65"/>
      <c r="G1318" s="65">
        <v>1</v>
      </c>
      <c r="H1318" s="67">
        <f>VLOOKUP(C1318,'Secteur Ex DG'!B:B,1,FALSE)</f>
        <v>3735</v>
      </c>
    </row>
    <row r="1319" spans="1:12" x14ac:dyDescent="0.25">
      <c r="A1319" s="65" t="s">
        <v>4014</v>
      </c>
      <c r="B1319" s="65" t="s">
        <v>4015</v>
      </c>
      <c r="C1319" s="65">
        <v>3736</v>
      </c>
      <c r="D1319" s="65"/>
      <c r="E1319" s="65"/>
      <c r="F1319" s="65"/>
      <c r="G1319" s="65">
        <v>1</v>
      </c>
      <c r="H1319" s="67">
        <f>VLOOKUP(C1319,'Secteur Ex DG'!B:B,1,FALSE)</f>
        <v>3736</v>
      </c>
    </row>
    <row r="1320" spans="1:12" x14ac:dyDescent="0.25">
      <c r="A1320" s="65" t="s">
        <v>4017</v>
      </c>
      <c r="B1320" s="65" t="s">
        <v>4018</v>
      </c>
      <c r="C1320" s="65">
        <v>3738</v>
      </c>
      <c r="D1320" s="65"/>
      <c r="E1320" s="65"/>
      <c r="F1320" s="65"/>
      <c r="G1320" s="65">
        <v>1</v>
      </c>
      <c r="H1320" s="67">
        <f>VLOOKUP(C1320,'Secteur Ex DG'!B:B,1,FALSE)</f>
        <v>3738</v>
      </c>
    </row>
    <row r="1321" spans="1:12" x14ac:dyDescent="0.25">
      <c r="A1321" s="65" t="s">
        <v>4020</v>
      </c>
      <c r="B1321" s="65" t="s">
        <v>4021</v>
      </c>
      <c r="C1321" s="65">
        <v>3742</v>
      </c>
      <c r="D1321" s="65"/>
      <c r="E1321" s="65"/>
      <c r="F1321" s="65"/>
      <c r="G1321" s="65">
        <v>1</v>
      </c>
      <c r="H1321" s="67">
        <f>VLOOKUP(C1321,'Secteur Ex DG'!B:B,1,FALSE)</f>
        <v>3742</v>
      </c>
    </row>
    <row r="1322" spans="1:12" x14ac:dyDescent="0.25">
      <c r="A1322" s="65" t="s">
        <v>4023</v>
      </c>
      <c r="B1322" s="65" t="s">
        <v>4024</v>
      </c>
      <c r="C1322" s="65">
        <v>3743</v>
      </c>
      <c r="D1322" s="65"/>
      <c r="E1322" s="65"/>
      <c r="F1322" s="65"/>
      <c r="G1322" s="65">
        <v>1</v>
      </c>
      <c r="H1322" s="67">
        <f>VLOOKUP(C1322,'Secteur Ex DG'!B:B,1,FALSE)</f>
        <v>3743</v>
      </c>
    </row>
    <row r="1323" spans="1:12" x14ac:dyDescent="0.25">
      <c r="A1323" s="65" t="s">
        <v>4026</v>
      </c>
      <c r="B1323" s="65" t="s">
        <v>4027</v>
      </c>
      <c r="C1323" s="65">
        <v>3746</v>
      </c>
      <c r="D1323" s="65"/>
      <c r="E1323" s="65"/>
      <c r="F1323" s="65"/>
      <c r="G1323" s="65">
        <v>1</v>
      </c>
      <c r="H1323" s="67">
        <f>VLOOKUP(C1323,'Secteur Ex DG'!B:B,1,FALSE)</f>
        <v>3746</v>
      </c>
    </row>
    <row r="1324" spans="1:12" x14ac:dyDescent="0.25">
      <c r="A1324" s="65" t="s">
        <v>4029</v>
      </c>
      <c r="B1324" s="65" t="s">
        <v>4030</v>
      </c>
      <c r="C1324" s="65">
        <v>3747</v>
      </c>
      <c r="D1324" s="65"/>
      <c r="E1324" s="65"/>
      <c r="F1324" s="65"/>
      <c r="G1324" s="65">
        <v>1</v>
      </c>
      <c r="H1324" s="67">
        <f>VLOOKUP(C1324,'Secteur Ex DG'!B:B,1,FALSE)</f>
        <v>3747</v>
      </c>
    </row>
    <row r="1325" spans="1:12" x14ac:dyDescent="0.25">
      <c r="A1325" s="9" t="s">
        <v>4032</v>
      </c>
      <c r="B1325" s="9" t="s">
        <v>4033</v>
      </c>
      <c r="C1325" s="9">
        <v>3748</v>
      </c>
      <c r="G1325" s="65">
        <v>1</v>
      </c>
      <c r="H1325" s="67">
        <f>VLOOKUP(C1325,'Secteur Ex DG'!B:B,1,FALSE)</f>
        <v>3748</v>
      </c>
      <c r="L1325" t="s">
        <v>6507</v>
      </c>
    </row>
    <row r="1326" spans="1:12" x14ac:dyDescent="0.25">
      <c r="A1326" s="65" t="s">
        <v>4035</v>
      </c>
      <c r="B1326" s="65" t="s">
        <v>4036</v>
      </c>
      <c r="C1326" s="65">
        <v>3750</v>
      </c>
      <c r="D1326" s="65"/>
      <c r="E1326" s="65"/>
      <c r="F1326" s="65"/>
      <c r="G1326" s="65">
        <v>1</v>
      </c>
      <c r="H1326" s="67">
        <f>VLOOKUP(C1326,'Secteur Ex DG'!B:B,1,FALSE)</f>
        <v>3750</v>
      </c>
    </row>
    <row r="1327" spans="1:12" x14ac:dyDescent="0.25">
      <c r="A1327" s="65" t="s">
        <v>4038</v>
      </c>
      <c r="B1327" s="65" t="s">
        <v>4039</v>
      </c>
      <c r="C1327" s="65">
        <v>3751</v>
      </c>
      <c r="D1327" s="65"/>
      <c r="E1327" s="65"/>
      <c r="F1327" s="65"/>
      <c r="G1327" s="65">
        <v>1</v>
      </c>
      <c r="H1327" s="67">
        <f>VLOOKUP(C1327,'Secteur Ex DG'!B:B,1,FALSE)</f>
        <v>3751</v>
      </c>
    </row>
    <row r="1328" spans="1:12" x14ac:dyDescent="0.25">
      <c r="A1328" s="65" t="s">
        <v>4041</v>
      </c>
      <c r="B1328" s="65" t="s">
        <v>4042</v>
      </c>
      <c r="C1328" s="65">
        <v>3752</v>
      </c>
      <c r="D1328" s="65"/>
      <c r="E1328" s="65"/>
      <c r="F1328" s="65"/>
      <c r="G1328" s="65">
        <v>1</v>
      </c>
      <c r="H1328" s="67">
        <f>VLOOKUP(C1328,'Secteur Ex DG'!B:B,1,FALSE)</f>
        <v>3752</v>
      </c>
    </row>
    <row r="1329" spans="1:8" x14ac:dyDescent="0.25">
      <c r="A1329" s="65" t="s">
        <v>4044</v>
      </c>
      <c r="B1329" s="65" t="s">
        <v>4045</v>
      </c>
      <c r="C1329" s="65">
        <v>3754</v>
      </c>
      <c r="D1329" s="65"/>
      <c r="E1329" s="65"/>
      <c r="F1329" s="65"/>
      <c r="G1329" s="65">
        <v>1</v>
      </c>
      <c r="H1329" s="67">
        <f>VLOOKUP(C1329,'Secteur Ex DG'!B:B,1,FALSE)</f>
        <v>3754</v>
      </c>
    </row>
    <row r="1330" spans="1:8" x14ac:dyDescent="0.25">
      <c r="A1330" s="65" t="s">
        <v>4047</v>
      </c>
      <c r="B1330" s="65" t="s">
        <v>4048</v>
      </c>
      <c r="C1330" s="65">
        <v>3755</v>
      </c>
      <c r="D1330" s="65"/>
      <c r="E1330" s="65"/>
      <c r="F1330" s="65"/>
      <c r="G1330" s="65">
        <v>1</v>
      </c>
      <c r="H1330" s="67">
        <f>VLOOKUP(C1330,'Secteur Ex DG'!B:B,1,FALSE)</f>
        <v>3755</v>
      </c>
    </row>
    <row r="1331" spans="1:8" x14ac:dyDescent="0.25">
      <c r="A1331" s="65" t="s">
        <v>4050</v>
      </c>
      <c r="B1331" s="65" t="s">
        <v>4051</v>
      </c>
      <c r="C1331" s="65">
        <v>3756</v>
      </c>
      <c r="D1331" s="65"/>
      <c r="E1331" s="65"/>
      <c r="F1331" s="65"/>
      <c r="G1331" s="65">
        <v>1</v>
      </c>
      <c r="H1331" s="67">
        <f>VLOOKUP(C1331,'Secteur Ex DG'!B:B,1,FALSE)</f>
        <v>3756</v>
      </c>
    </row>
    <row r="1332" spans="1:8" x14ac:dyDescent="0.25">
      <c r="A1332" s="65" t="s">
        <v>4053</v>
      </c>
      <c r="B1332" s="65" t="s">
        <v>4054</v>
      </c>
      <c r="C1332" s="65">
        <v>3757</v>
      </c>
      <c r="D1332" s="65"/>
      <c r="E1332" s="65"/>
      <c r="F1332" s="65"/>
      <c r="G1332" s="65">
        <v>1</v>
      </c>
      <c r="H1332" s="67">
        <f>VLOOKUP(C1332,'Secteur Ex DG'!B:B,1,FALSE)</f>
        <v>3757</v>
      </c>
    </row>
    <row r="1333" spans="1:8" x14ac:dyDescent="0.25">
      <c r="A1333" s="65" t="s">
        <v>4056</v>
      </c>
      <c r="B1333" s="65" t="s">
        <v>4057</v>
      </c>
      <c r="C1333" s="65">
        <v>3911</v>
      </c>
      <c r="D1333" s="65"/>
      <c r="E1333" s="65"/>
      <c r="F1333" s="65"/>
      <c r="G1333" s="65">
        <v>1</v>
      </c>
      <c r="H1333" s="67">
        <f>VLOOKUP(C1333,'Secteur Ex DG'!B:B,1,FALSE)</f>
        <v>3911</v>
      </c>
    </row>
    <row r="1334" spans="1:8" x14ac:dyDescent="0.25">
      <c r="A1334" s="65" t="s">
        <v>4059</v>
      </c>
      <c r="B1334" s="65" t="s">
        <v>4060</v>
      </c>
      <c r="C1334" s="65">
        <v>3912</v>
      </c>
      <c r="D1334" s="65"/>
      <c r="E1334" s="65"/>
      <c r="F1334" s="65"/>
      <c r="G1334" s="65">
        <v>1</v>
      </c>
      <c r="H1334" s="67">
        <f>VLOOKUP(C1334,'Secteur Ex DG'!B:B,1,FALSE)</f>
        <v>3912</v>
      </c>
    </row>
    <row r="1335" spans="1:8" x14ac:dyDescent="0.25">
      <c r="A1335" s="65" t="s">
        <v>4062</v>
      </c>
      <c r="B1335" s="65" t="s">
        <v>4063</v>
      </c>
      <c r="C1335" s="65">
        <v>3913</v>
      </c>
      <c r="D1335" s="65"/>
      <c r="E1335" s="65"/>
      <c r="F1335" s="65"/>
      <c r="G1335" s="65">
        <v>1</v>
      </c>
      <c r="H1335" s="67">
        <f>VLOOKUP(C1335,'Secteur Ex DG'!B:B,1,FALSE)</f>
        <v>3913</v>
      </c>
    </row>
    <row r="1336" spans="1:8" x14ac:dyDescent="0.25">
      <c r="A1336" s="65" t="s">
        <v>4065</v>
      </c>
      <c r="B1336" s="65" t="s">
        <v>4066</v>
      </c>
      <c r="C1336" s="65">
        <v>3914</v>
      </c>
      <c r="D1336" s="65"/>
      <c r="E1336" s="65"/>
      <c r="F1336" s="65"/>
      <c r="G1336" s="65">
        <v>1</v>
      </c>
      <c r="H1336" s="67">
        <f>VLOOKUP(C1336,'Secteur Ex DG'!B:B,1,FALSE)</f>
        <v>3914</v>
      </c>
    </row>
    <row r="1337" spans="1:8" x14ac:dyDescent="0.25">
      <c r="A1337" s="65" t="s">
        <v>4068</v>
      </c>
      <c r="B1337" s="65" t="s">
        <v>4069</v>
      </c>
      <c r="C1337" s="65">
        <v>3915</v>
      </c>
      <c r="D1337" s="65"/>
      <c r="E1337" s="65"/>
      <c r="F1337" s="65"/>
      <c r="G1337" s="65">
        <v>1</v>
      </c>
      <c r="H1337" s="67">
        <f>VLOOKUP(C1337,'Secteur Ex DG'!B:B,1,FALSE)</f>
        <v>3915</v>
      </c>
    </row>
    <row r="1338" spans="1:8" x14ac:dyDescent="0.25">
      <c r="A1338" s="65" t="s">
        <v>4071</v>
      </c>
      <c r="B1338" s="65" t="s">
        <v>4072</v>
      </c>
      <c r="C1338" s="65">
        <v>3916</v>
      </c>
      <c r="D1338" s="65"/>
      <c r="E1338" s="65"/>
      <c r="F1338" s="65"/>
      <c r="G1338" s="65">
        <v>1</v>
      </c>
      <c r="H1338" s="67">
        <f>VLOOKUP(C1338,'Secteur Ex DG'!B:B,1,FALSE)</f>
        <v>3916</v>
      </c>
    </row>
    <row r="1339" spans="1:8" x14ac:dyDescent="0.25">
      <c r="A1339" s="65" t="s">
        <v>4074</v>
      </c>
      <c r="B1339" s="65" t="s">
        <v>4075</v>
      </c>
      <c r="C1339" s="65">
        <v>3917</v>
      </c>
      <c r="D1339" s="65"/>
      <c r="E1339" s="65"/>
      <c r="F1339" s="65"/>
      <c r="G1339" s="65">
        <v>1</v>
      </c>
      <c r="H1339" s="67">
        <f>VLOOKUP(C1339,'Secteur Ex DG'!B:B,1,FALSE)</f>
        <v>3917</v>
      </c>
    </row>
    <row r="1340" spans="1:8" x14ac:dyDescent="0.25">
      <c r="A1340" s="65" t="s">
        <v>4077</v>
      </c>
      <c r="B1340" s="65" t="s">
        <v>4078</v>
      </c>
      <c r="C1340" s="65">
        <v>3918</v>
      </c>
      <c r="D1340" s="65"/>
      <c r="E1340" s="65"/>
      <c r="F1340" s="65"/>
      <c r="G1340" s="65">
        <v>1</v>
      </c>
      <c r="H1340" s="67">
        <f>VLOOKUP(C1340,'Secteur Ex DG'!B:B,1,FALSE)</f>
        <v>3918</v>
      </c>
    </row>
    <row r="1341" spans="1:8" x14ac:dyDescent="0.25">
      <c r="A1341" s="65" t="s">
        <v>4080</v>
      </c>
      <c r="B1341" s="65" t="s">
        <v>4081</v>
      </c>
      <c r="C1341" s="65">
        <v>3920</v>
      </c>
      <c r="D1341" s="65"/>
      <c r="E1341" s="65"/>
      <c r="F1341" s="65"/>
      <c r="G1341" s="65">
        <v>1</v>
      </c>
      <c r="H1341" s="67">
        <f>VLOOKUP(C1341,'Secteur Ex DG'!B:B,1,FALSE)</f>
        <v>3920</v>
      </c>
    </row>
    <row r="1342" spans="1:8" x14ac:dyDescent="0.25">
      <c r="A1342" s="65" t="s">
        <v>4083</v>
      </c>
      <c r="B1342" s="65" t="s">
        <v>4084</v>
      </c>
      <c r="C1342" s="65">
        <v>3921</v>
      </c>
      <c r="D1342" s="65"/>
      <c r="E1342" s="65"/>
      <c r="F1342" s="65"/>
      <c r="G1342" s="65">
        <v>1</v>
      </c>
      <c r="H1342" s="67">
        <f>VLOOKUP(C1342,'Secteur Ex DG'!B:B,1,FALSE)</f>
        <v>3921</v>
      </c>
    </row>
    <row r="1343" spans="1:8" x14ac:dyDescent="0.25">
      <c r="A1343" s="65" t="s">
        <v>4086</v>
      </c>
      <c r="B1343" s="65" t="s">
        <v>4087</v>
      </c>
      <c r="C1343" s="65">
        <v>3922</v>
      </c>
      <c r="D1343" s="65"/>
      <c r="E1343" s="65"/>
      <c r="F1343" s="65"/>
      <c r="G1343" s="65">
        <v>1</v>
      </c>
      <c r="H1343" s="67">
        <f>VLOOKUP(C1343,'Secteur Ex DG'!B:B,1,FALSE)</f>
        <v>3922</v>
      </c>
    </row>
    <row r="1344" spans="1:8" x14ac:dyDescent="0.25">
      <c r="A1344" s="65" t="s">
        <v>4089</v>
      </c>
      <c r="B1344" s="65" t="s">
        <v>4090</v>
      </c>
      <c r="C1344" s="65">
        <v>3923</v>
      </c>
      <c r="D1344" s="65"/>
      <c r="E1344" s="65"/>
      <c r="F1344" s="65"/>
      <c r="G1344" s="65">
        <v>1</v>
      </c>
      <c r="H1344" s="67">
        <f>VLOOKUP(C1344,'Secteur Ex DG'!B:B,1,FALSE)</f>
        <v>3923</v>
      </c>
    </row>
    <row r="1345" spans="1:8" x14ac:dyDescent="0.25">
      <c r="A1345" s="65" t="s">
        <v>4092</v>
      </c>
      <c r="B1345" s="65" t="s">
        <v>4093</v>
      </c>
      <c r="C1345" s="65">
        <v>3924</v>
      </c>
      <c r="D1345" s="65"/>
      <c r="E1345" s="65"/>
      <c r="F1345" s="65"/>
      <c r="G1345" s="65">
        <v>1</v>
      </c>
      <c r="H1345" s="67">
        <f>VLOOKUP(C1345,'Secteur Ex DG'!B:B,1,FALSE)</f>
        <v>3924</v>
      </c>
    </row>
    <row r="1346" spans="1:8" x14ac:dyDescent="0.25">
      <c r="A1346" s="65" t="s">
        <v>4095</v>
      </c>
      <c r="B1346" s="65" t="s">
        <v>4096</v>
      </c>
      <c r="C1346" s="65">
        <v>3925</v>
      </c>
      <c r="D1346" s="65"/>
      <c r="E1346" s="65"/>
      <c r="F1346" s="65"/>
      <c r="G1346" s="65">
        <v>1</v>
      </c>
      <c r="H1346" s="67">
        <f>VLOOKUP(C1346,'Secteur Ex DG'!B:B,1,FALSE)</f>
        <v>3925</v>
      </c>
    </row>
    <row r="1347" spans="1:8" x14ac:dyDescent="0.25">
      <c r="A1347" s="65" t="s">
        <v>4098</v>
      </c>
      <c r="B1347" s="65" t="s">
        <v>4099</v>
      </c>
      <c r="C1347" s="65">
        <v>3926</v>
      </c>
      <c r="D1347" s="65"/>
      <c r="E1347" s="65"/>
      <c r="F1347" s="65"/>
      <c r="G1347" s="65">
        <v>1</v>
      </c>
      <c r="H1347" s="67">
        <f>VLOOKUP(C1347,'Secteur Ex DG'!B:B,1,FALSE)</f>
        <v>3926</v>
      </c>
    </row>
    <row r="1348" spans="1:8" x14ac:dyDescent="0.25">
      <c r="A1348" s="65" t="s">
        <v>4101</v>
      </c>
      <c r="B1348" s="65" t="s">
        <v>4102</v>
      </c>
      <c r="C1348" s="65">
        <v>3927</v>
      </c>
      <c r="D1348" s="65"/>
      <c r="E1348" s="65"/>
      <c r="F1348" s="65"/>
      <c r="G1348" s="65">
        <v>1</v>
      </c>
      <c r="H1348" s="67">
        <f>VLOOKUP(C1348,'Secteur Ex DG'!B:B,1,FALSE)</f>
        <v>3927</v>
      </c>
    </row>
    <row r="1349" spans="1:8" x14ac:dyDescent="0.25">
      <c r="A1349" s="65" t="s">
        <v>4104</v>
      </c>
      <c r="B1349" s="65" t="s">
        <v>4105</v>
      </c>
      <c r="C1349" s="65">
        <v>3928</v>
      </c>
      <c r="D1349" s="65"/>
      <c r="E1349" s="65"/>
      <c r="F1349" s="65"/>
      <c r="G1349" s="65">
        <v>1</v>
      </c>
      <c r="H1349" s="67">
        <f>VLOOKUP(C1349,'Secteur Ex DG'!B:B,1,FALSE)</f>
        <v>3928</v>
      </c>
    </row>
    <row r="1350" spans="1:8" x14ac:dyDescent="0.25">
      <c r="A1350" s="65" t="s">
        <v>4107</v>
      </c>
      <c r="B1350" s="65" t="s">
        <v>4108</v>
      </c>
      <c r="C1350" s="65">
        <v>3929</v>
      </c>
      <c r="D1350" s="65"/>
      <c r="E1350" s="65"/>
      <c r="F1350" s="65"/>
      <c r="G1350" s="65">
        <v>1</v>
      </c>
      <c r="H1350" s="67">
        <f>VLOOKUP(C1350,'Secteur Ex DG'!B:B,1,FALSE)</f>
        <v>3929</v>
      </c>
    </row>
    <row r="1351" spans="1:8" x14ac:dyDescent="0.25">
      <c r="A1351" s="65" t="s">
        <v>4110</v>
      </c>
      <c r="B1351" s="65" t="s">
        <v>4111</v>
      </c>
      <c r="C1351" s="65">
        <v>3930</v>
      </c>
      <c r="D1351" s="65"/>
      <c r="E1351" s="65"/>
      <c r="F1351" s="65"/>
      <c r="G1351" s="65">
        <v>1</v>
      </c>
      <c r="H1351" s="67">
        <f>VLOOKUP(C1351,'Secteur Ex DG'!B:B,1,FALSE)</f>
        <v>3930</v>
      </c>
    </row>
    <row r="1352" spans="1:8" x14ac:dyDescent="0.25">
      <c r="A1352" s="65" t="s">
        <v>4113</v>
      </c>
      <c r="B1352" s="65" t="s">
        <v>4114</v>
      </c>
      <c r="C1352" s="65">
        <v>3931</v>
      </c>
      <c r="D1352" s="65"/>
      <c r="E1352" s="65"/>
      <c r="F1352" s="65"/>
      <c r="G1352" s="65">
        <v>1</v>
      </c>
      <c r="H1352" s="67">
        <f>VLOOKUP(C1352,'Secteur Ex DG'!B:B,1,FALSE)</f>
        <v>3931</v>
      </c>
    </row>
    <row r="1353" spans="1:8" x14ac:dyDescent="0.25">
      <c r="A1353" s="65" t="s">
        <v>4116</v>
      </c>
      <c r="B1353" s="65" t="s">
        <v>4117</v>
      </c>
      <c r="C1353" s="65">
        <v>3932</v>
      </c>
      <c r="D1353" s="65"/>
      <c r="E1353" s="65"/>
      <c r="F1353" s="65"/>
      <c r="G1353" s="65">
        <v>1</v>
      </c>
      <c r="H1353" s="67">
        <f>VLOOKUP(C1353,'Secteur Ex DG'!B:B,1,FALSE)</f>
        <v>3932</v>
      </c>
    </row>
    <row r="1354" spans="1:8" x14ac:dyDescent="0.25">
      <c r="A1354" s="65" t="s">
        <v>4119</v>
      </c>
      <c r="B1354" s="65" t="s">
        <v>4120</v>
      </c>
      <c r="C1354" s="65">
        <v>3933</v>
      </c>
      <c r="D1354" s="65"/>
      <c r="E1354" s="65"/>
      <c r="F1354" s="65"/>
      <c r="G1354" s="65">
        <v>1</v>
      </c>
      <c r="H1354" s="67">
        <f>VLOOKUP(C1354,'Secteur Ex DG'!B:B,1,FALSE)</f>
        <v>3933</v>
      </c>
    </row>
    <row r="1355" spans="1:8" x14ac:dyDescent="0.25">
      <c r="A1355" s="65" t="s">
        <v>4122</v>
      </c>
      <c r="B1355" s="65" t="s">
        <v>4123</v>
      </c>
      <c r="C1355" s="65">
        <v>3935</v>
      </c>
      <c r="D1355" s="65"/>
      <c r="E1355" s="65"/>
      <c r="F1355" s="65"/>
      <c r="G1355" s="65">
        <v>1</v>
      </c>
      <c r="H1355" s="67">
        <f>VLOOKUP(C1355,'Secteur Ex DG'!B:B,1,FALSE)</f>
        <v>3935</v>
      </c>
    </row>
    <row r="1356" spans="1:8" x14ac:dyDescent="0.25">
      <c r="A1356" s="65" t="s">
        <v>4125</v>
      </c>
      <c r="B1356" s="65" t="s">
        <v>4126</v>
      </c>
      <c r="C1356" s="65">
        <v>3936</v>
      </c>
      <c r="D1356" s="65"/>
      <c r="E1356" s="65"/>
      <c r="F1356" s="65"/>
      <c r="G1356" s="65">
        <v>1</v>
      </c>
      <c r="H1356" s="67">
        <f>VLOOKUP(C1356,'Secteur Ex DG'!B:B,1,FALSE)</f>
        <v>3936</v>
      </c>
    </row>
    <row r="1357" spans="1:8" x14ac:dyDescent="0.25">
      <c r="A1357" s="65" t="s">
        <v>4128</v>
      </c>
      <c r="B1357" s="65" t="s">
        <v>4129</v>
      </c>
      <c r="C1357" s="65">
        <v>3937</v>
      </c>
      <c r="D1357" s="65"/>
      <c r="E1357" s="65"/>
      <c r="F1357" s="65"/>
      <c r="G1357" s="65">
        <v>1</v>
      </c>
      <c r="H1357" s="67">
        <f>VLOOKUP(C1357,'Secteur Ex DG'!B:B,1,FALSE)</f>
        <v>3937</v>
      </c>
    </row>
    <row r="1358" spans="1:8" x14ac:dyDescent="0.25">
      <c r="A1358" s="65" t="s">
        <v>4131</v>
      </c>
      <c r="B1358" s="65" t="s">
        <v>4132</v>
      </c>
      <c r="C1358" s="65">
        <v>3938</v>
      </c>
      <c r="D1358" s="65"/>
      <c r="E1358" s="65"/>
      <c r="F1358" s="65"/>
      <c r="G1358" s="65">
        <v>1</v>
      </c>
      <c r="H1358" s="67">
        <f>VLOOKUP(C1358,'Secteur Ex DG'!B:B,1,FALSE)</f>
        <v>3938</v>
      </c>
    </row>
    <row r="1359" spans="1:8" x14ac:dyDescent="0.25">
      <c r="A1359" s="65" t="s">
        <v>4134</v>
      </c>
      <c r="B1359" s="65" t="s">
        <v>4135</v>
      </c>
      <c r="C1359" s="65">
        <v>3939</v>
      </c>
      <c r="D1359" s="65"/>
      <c r="E1359" s="65"/>
      <c r="F1359" s="65"/>
      <c r="G1359" s="65">
        <v>1</v>
      </c>
      <c r="H1359" s="67">
        <f>VLOOKUP(C1359,'Secteur Ex DG'!B:B,1,FALSE)</f>
        <v>3939</v>
      </c>
    </row>
    <row r="1360" spans="1:8" x14ac:dyDescent="0.25">
      <c r="A1360" s="65" t="s">
        <v>4137</v>
      </c>
      <c r="B1360" s="65" t="s">
        <v>4138</v>
      </c>
      <c r="C1360" s="65">
        <v>3940</v>
      </c>
      <c r="D1360" s="65"/>
      <c r="E1360" s="65"/>
      <c r="F1360" s="65"/>
      <c r="G1360" s="65">
        <v>1</v>
      </c>
      <c r="H1360" s="67">
        <f>VLOOKUP(C1360,'Secteur Ex DG'!B:B,1,FALSE)</f>
        <v>3940</v>
      </c>
    </row>
    <row r="1361" spans="1:8" x14ac:dyDescent="0.25">
      <c r="A1361" s="65" t="s">
        <v>4140</v>
      </c>
      <c r="B1361" s="65" t="s">
        <v>4141</v>
      </c>
      <c r="C1361" s="65">
        <v>3941</v>
      </c>
      <c r="D1361" s="65"/>
      <c r="E1361" s="65"/>
      <c r="F1361" s="65"/>
      <c r="G1361" s="65">
        <v>1</v>
      </c>
      <c r="H1361" s="67">
        <f>VLOOKUP(C1361,'Secteur Ex DG'!B:B,1,FALSE)</f>
        <v>3941</v>
      </c>
    </row>
    <row r="1362" spans="1:8" x14ac:dyDescent="0.25">
      <c r="A1362" s="65" t="s">
        <v>4143</v>
      </c>
      <c r="B1362" s="65" t="s">
        <v>4144</v>
      </c>
      <c r="C1362" s="65">
        <v>3942</v>
      </c>
      <c r="D1362" s="65"/>
      <c r="E1362" s="65"/>
      <c r="F1362" s="65"/>
      <c r="G1362" s="65">
        <v>1</v>
      </c>
      <c r="H1362" s="67">
        <f>VLOOKUP(C1362,'Secteur Ex DG'!B:B,1,FALSE)</f>
        <v>3942</v>
      </c>
    </row>
    <row r="1363" spans="1:8" x14ac:dyDescent="0.25">
      <c r="A1363" s="65" t="s">
        <v>4146</v>
      </c>
      <c r="B1363" s="65" t="s">
        <v>4147</v>
      </c>
      <c r="C1363" s="65">
        <v>3943</v>
      </c>
      <c r="D1363" s="65"/>
      <c r="E1363" s="65"/>
      <c r="F1363" s="65"/>
      <c r="G1363" s="65">
        <v>1</v>
      </c>
      <c r="H1363" s="67">
        <f>VLOOKUP(C1363,'Secteur Ex DG'!B:B,1,FALSE)</f>
        <v>3943</v>
      </c>
    </row>
    <row r="1364" spans="1:8" x14ac:dyDescent="0.25">
      <c r="A1364" s="65" t="s">
        <v>4227</v>
      </c>
      <c r="B1364" s="65" t="s">
        <v>4228</v>
      </c>
      <c r="C1364" s="65">
        <v>3972</v>
      </c>
      <c r="D1364" s="65"/>
      <c r="E1364" s="65"/>
      <c r="F1364" s="65"/>
      <c r="G1364" s="65">
        <v>1</v>
      </c>
      <c r="H1364" s="67">
        <f>VLOOKUP(C1364,'Secteur Ex DG'!B:B,1,FALSE)</f>
        <v>3972</v>
      </c>
    </row>
    <row r="1365" spans="1:8" x14ac:dyDescent="0.25">
      <c r="A1365" s="65" t="s">
        <v>4149</v>
      </c>
      <c r="B1365" s="65" t="s">
        <v>4150</v>
      </c>
      <c r="C1365" s="65">
        <v>3945</v>
      </c>
      <c r="D1365" s="65"/>
      <c r="E1365" s="65"/>
      <c r="F1365" s="65"/>
      <c r="G1365" s="65">
        <v>1</v>
      </c>
      <c r="H1365" s="67">
        <f>VLOOKUP(C1365,'Secteur Ex DG'!B:B,1,FALSE)</f>
        <v>3945</v>
      </c>
    </row>
    <row r="1366" spans="1:8" x14ac:dyDescent="0.25">
      <c r="A1366" s="65" t="s">
        <v>4152</v>
      </c>
      <c r="B1366" s="65" t="s">
        <v>4153</v>
      </c>
      <c r="C1366" s="65">
        <v>3946</v>
      </c>
      <c r="D1366" s="65"/>
      <c r="E1366" s="65"/>
      <c r="F1366" s="65"/>
      <c r="G1366" s="65">
        <v>1</v>
      </c>
      <c r="H1366" s="67">
        <f>VLOOKUP(C1366,'Secteur Ex DG'!B:B,1,FALSE)</f>
        <v>3946</v>
      </c>
    </row>
    <row r="1367" spans="1:8" x14ac:dyDescent="0.25">
      <c r="A1367" s="65" t="s">
        <v>4155</v>
      </c>
      <c r="B1367" s="65" t="s">
        <v>4156</v>
      </c>
      <c r="C1367" s="65">
        <v>3947</v>
      </c>
      <c r="D1367" s="65"/>
      <c r="E1367" s="65"/>
      <c r="F1367" s="65"/>
      <c r="G1367" s="65">
        <v>1</v>
      </c>
      <c r="H1367" s="67">
        <f>VLOOKUP(C1367,'Secteur Ex DG'!B:B,1,FALSE)</f>
        <v>3947</v>
      </c>
    </row>
    <row r="1368" spans="1:8" x14ac:dyDescent="0.25">
      <c r="A1368" s="65" t="s">
        <v>4158</v>
      </c>
      <c r="B1368" s="65" t="s">
        <v>4159</v>
      </c>
      <c r="C1368" s="65">
        <v>3948</v>
      </c>
      <c r="D1368" s="65"/>
      <c r="E1368" s="65"/>
      <c r="F1368" s="65"/>
      <c r="G1368" s="65">
        <v>1</v>
      </c>
      <c r="H1368" s="67">
        <f>VLOOKUP(C1368,'Secteur Ex DG'!B:B,1,FALSE)</f>
        <v>3948</v>
      </c>
    </row>
    <row r="1369" spans="1:8" x14ac:dyDescent="0.25">
      <c r="A1369" s="65" t="s">
        <v>4161</v>
      </c>
      <c r="B1369" s="65" t="s">
        <v>4162</v>
      </c>
      <c r="C1369" s="65">
        <v>3949</v>
      </c>
      <c r="D1369" s="65"/>
      <c r="E1369" s="65"/>
      <c r="F1369" s="65"/>
      <c r="G1369" s="65">
        <v>1</v>
      </c>
      <c r="H1369" s="67">
        <f>VLOOKUP(C1369,'Secteur Ex DG'!B:B,1,FALSE)</f>
        <v>3949</v>
      </c>
    </row>
    <row r="1370" spans="1:8" x14ac:dyDescent="0.25">
      <c r="A1370" s="65" t="s">
        <v>4251</v>
      </c>
      <c r="B1370" s="65" t="s">
        <v>4252</v>
      </c>
      <c r="C1370" s="65">
        <v>3982</v>
      </c>
      <c r="D1370" s="65"/>
      <c r="E1370" s="65"/>
      <c r="F1370" s="65"/>
      <c r="G1370" s="65">
        <v>1</v>
      </c>
      <c r="H1370" s="67">
        <f>VLOOKUP(C1370,'Secteur Ex DG'!B:B,1,FALSE)</f>
        <v>3982</v>
      </c>
    </row>
    <row r="1371" spans="1:8" x14ac:dyDescent="0.25">
      <c r="A1371" s="65" t="s">
        <v>4164</v>
      </c>
      <c r="B1371" s="65" t="s">
        <v>4165</v>
      </c>
      <c r="C1371" s="65">
        <v>3950</v>
      </c>
      <c r="D1371" s="65"/>
      <c r="E1371" s="65"/>
      <c r="F1371" s="65"/>
      <c r="G1371" s="65">
        <v>1</v>
      </c>
      <c r="H1371" s="67">
        <f>VLOOKUP(C1371,'Secteur Ex DG'!B:B,1,FALSE)</f>
        <v>3950</v>
      </c>
    </row>
    <row r="1372" spans="1:8" x14ac:dyDescent="0.25">
      <c r="A1372" s="65" t="s">
        <v>4230</v>
      </c>
      <c r="B1372" s="65" t="s">
        <v>4231</v>
      </c>
      <c r="C1372" s="65">
        <v>3973</v>
      </c>
      <c r="D1372" s="65"/>
      <c r="E1372" s="65"/>
      <c r="F1372" s="65"/>
      <c r="G1372" s="65">
        <v>1</v>
      </c>
      <c r="H1372" s="67">
        <f>VLOOKUP(C1372,'Secteur Ex DG'!B:B,1,FALSE)</f>
        <v>3973</v>
      </c>
    </row>
    <row r="1373" spans="1:8" x14ac:dyDescent="0.25">
      <c r="A1373" s="65" t="s">
        <v>4167</v>
      </c>
      <c r="B1373" s="65" t="s">
        <v>4168</v>
      </c>
      <c r="C1373" s="65">
        <v>3951</v>
      </c>
      <c r="D1373" s="65"/>
      <c r="E1373" s="65"/>
      <c r="F1373" s="65"/>
      <c r="G1373" s="65">
        <v>1</v>
      </c>
      <c r="H1373" s="67">
        <f>VLOOKUP(C1373,'Secteur Ex DG'!B:B,1,FALSE)</f>
        <v>3951</v>
      </c>
    </row>
    <row r="1374" spans="1:8" x14ac:dyDescent="0.25">
      <c r="A1374" s="65" t="s">
        <v>4170</v>
      </c>
      <c r="B1374" s="65" t="s">
        <v>4171</v>
      </c>
      <c r="C1374" s="65">
        <v>3952</v>
      </c>
      <c r="D1374" s="65"/>
      <c r="E1374" s="65"/>
      <c r="F1374" s="65"/>
      <c r="G1374" s="65">
        <v>1</v>
      </c>
      <c r="H1374" s="67">
        <f>VLOOKUP(C1374,'Secteur Ex DG'!B:B,1,FALSE)</f>
        <v>3952</v>
      </c>
    </row>
    <row r="1375" spans="1:8" x14ac:dyDescent="0.25">
      <c r="A1375" s="65" t="s">
        <v>4173</v>
      </c>
      <c r="B1375" s="65" t="s">
        <v>4174</v>
      </c>
      <c r="C1375" s="65">
        <v>3953</v>
      </c>
      <c r="D1375" s="65"/>
      <c r="E1375" s="65"/>
      <c r="F1375" s="65"/>
      <c r="G1375" s="65">
        <v>1</v>
      </c>
      <c r="H1375" s="67">
        <f>VLOOKUP(C1375,'Secteur Ex DG'!B:B,1,FALSE)</f>
        <v>3953</v>
      </c>
    </row>
    <row r="1376" spans="1:8" x14ac:dyDescent="0.25">
      <c r="A1376" s="65" t="s">
        <v>4176</v>
      </c>
      <c r="B1376" s="65" t="s">
        <v>4177</v>
      </c>
      <c r="C1376" s="65">
        <v>3954</v>
      </c>
      <c r="D1376" s="65"/>
      <c r="E1376" s="65"/>
      <c r="F1376" s="65"/>
      <c r="G1376" s="65">
        <v>1</v>
      </c>
      <c r="H1376" s="67">
        <f>VLOOKUP(C1376,'Secteur Ex DG'!B:B,1,FALSE)</f>
        <v>3954</v>
      </c>
    </row>
    <row r="1377" spans="1:8" x14ac:dyDescent="0.25">
      <c r="A1377" s="65" t="s">
        <v>4179</v>
      </c>
      <c r="B1377" s="65" t="s">
        <v>4180</v>
      </c>
      <c r="C1377" s="65">
        <v>3956</v>
      </c>
      <c r="D1377" s="65"/>
      <c r="E1377" s="65"/>
      <c r="F1377" s="65"/>
      <c r="G1377" s="65">
        <v>1</v>
      </c>
      <c r="H1377" s="67">
        <f>VLOOKUP(C1377,'Secteur Ex DG'!B:B,1,FALSE)</f>
        <v>3956</v>
      </c>
    </row>
    <row r="1378" spans="1:8" x14ac:dyDescent="0.25">
      <c r="A1378" s="65" t="s">
        <v>4182</v>
      </c>
      <c r="B1378" s="65" t="s">
        <v>4183</v>
      </c>
      <c r="C1378" s="65">
        <v>3957</v>
      </c>
      <c r="D1378" s="65"/>
      <c r="E1378" s="65"/>
      <c r="F1378" s="65"/>
      <c r="G1378" s="65">
        <v>1</v>
      </c>
      <c r="H1378" s="67">
        <f>VLOOKUP(C1378,'Secteur Ex DG'!B:B,1,FALSE)</f>
        <v>3957</v>
      </c>
    </row>
    <row r="1379" spans="1:8" x14ac:dyDescent="0.25">
      <c r="A1379" s="65" t="s">
        <v>4185</v>
      </c>
      <c r="B1379" s="65" t="s">
        <v>4186</v>
      </c>
      <c r="C1379" s="65">
        <v>3958</v>
      </c>
      <c r="D1379" s="65"/>
      <c r="E1379" s="65"/>
      <c r="F1379" s="65"/>
      <c r="G1379" s="65">
        <v>1</v>
      </c>
      <c r="H1379" s="67">
        <f>VLOOKUP(C1379,'Secteur Ex DG'!B:B,1,FALSE)</f>
        <v>3958</v>
      </c>
    </row>
    <row r="1380" spans="1:8" x14ac:dyDescent="0.25">
      <c r="A1380" s="65" t="s">
        <v>4188</v>
      </c>
      <c r="B1380" s="65" t="s">
        <v>4189</v>
      </c>
      <c r="C1380" s="65">
        <v>3959</v>
      </c>
      <c r="D1380" s="65"/>
      <c r="E1380" s="65"/>
      <c r="F1380" s="65"/>
      <c r="G1380" s="65">
        <v>1</v>
      </c>
      <c r="H1380" s="67">
        <f>VLOOKUP(C1380,'Secteur Ex DG'!B:B,1,FALSE)</f>
        <v>3959</v>
      </c>
    </row>
    <row r="1381" spans="1:8" x14ac:dyDescent="0.25">
      <c r="A1381" s="65" t="s">
        <v>4191</v>
      </c>
      <c r="B1381" s="65" t="s">
        <v>4192</v>
      </c>
      <c r="C1381" s="65">
        <v>3960</v>
      </c>
      <c r="D1381" s="65"/>
      <c r="E1381" s="65"/>
      <c r="F1381" s="65"/>
      <c r="G1381" s="65">
        <v>1</v>
      </c>
      <c r="H1381" s="67">
        <f>VLOOKUP(C1381,'Secteur Ex DG'!B:B,1,FALSE)</f>
        <v>3960</v>
      </c>
    </row>
    <row r="1382" spans="1:8" x14ac:dyDescent="0.25">
      <c r="A1382" s="65" t="s">
        <v>4194</v>
      </c>
      <c r="B1382" s="65" t="s">
        <v>4195</v>
      </c>
      <c r="C1382" s="65">
        <v>3961</v>
      </c>
      <c r="D1382" s="65"/>
      <c r="E1382" s="65"/>
      <c r="F1382" s="65"/>
      <c r="G1382" s="65">
        <v>1</v>
      </c>
      <c r="H1382" s="67">
        <f>VLOOKUP(C1382,'Secteur Ex DG'!B:B,1,FALSE)</f>
        <v>3961</v>
      </c>
    </row>
    <row r="1383" spans="1:8" x14ac:dyDescent="0.25">
      <c r="A1383" s="65" t="s">
        <v>4197</v>
      </c>
      <c r="B1383" s="65" t="s">
        <v>4198</v>
      </c>
      <c r="C1383" s="65">
        <v>3962</v>
      </c>
      <c r="D1383" s="65"/>
      <c r="E1383" s="65"/>
      <c r="F1383" s="65"/>
      <c r="G1383" s="65">
        <v>1</v>
      </c>
      <c r="H1383" s="67">
        <f>VLOOKUP(C1383,'Secteur Ex DG'!B:B,1,FALSE)</f>
        <v>3962</v>
      </c>
    </row>
    <row r="1384" spans="1:8" x14ac:dyDescent="0.25">
      <c r="A1384" s="65" t="s">
        <v>4200</v>
      </c>
      <c r="B1384" s="65" t="s">
        <v>4201</v>
      </c>
      <c r="C1384" s="65">
        <v>3963</v>
      </c>
      <c r="D1384" s="65"/>
      <c r="E1384" s="65"/>
      <c r="F1384" s="65"/>
      <c r="G1384" s="65">
        <v>1</v>
      </c>
      <c r="H1384" s="67">
        <f>VLOOKUP(C1384,'Secteur Ex DG'!B:B,1,FALSE)</f>
        <v>3963</v>
      </c>
    </row>
    <row r="1385" spans="1:8" x14ac:dyDescent="0.25">
      <c r="A1385" s="65" t="s">
        <v>4203</v>
      </c>
      <c r="B1385" s="65" t="s">
        <v>4204</v>
      </c>
      <c r="C1385" s="65">
        <v>3964</v>
      </c>
      <c r="D1385" s="65"/>
      <c r="E1385" s="65"/>
      <c r="F1385" s="65"/>
      <c r="G1385" s="65">
        <v>1</v>
      </c>
      <c r="H1385" s="67">
        <f>VLOOKUP(C1385,'Secteur Ex DG'!B:B,1,FALSE)</f>
        <v>3964</v>
      </c>
    </row>
    <row r="1386" spans="1:8" x14ac:dyDescent="0.25">
      <c r="A1386" s="65" t="s">
        <v>4206</v>
      </c>
      <c r="B1386" s="65" t="s">
        <v>4207</v>
      </c>
      <c r="C1386" s="65">
        <v>3965</v>
      </c>
      <c r="D1386" s="65"/>
      <c r="E1386" s="65"/>
      <c r="F1386" s="65"/>
      <c r="G1386" s="65">
        <v>1</v>
      </c>
      <c r="H1386" s="67">
        <f>VLOOKUP(C1386,'Secteur Ex DG'!B:B,1,FALSE)</f>
        <v>3965</v>
      </c>
    </row>
    <row r="1387" spans="1:8" x14ac:dyDescent="0.25">
      <c r="A1387" s="65" t="s">
        <v>4209</v>
      </c>
      <c r="B1387" s="65" t="s">
        <v>4210</v>
      </c>
      <c r="C1387" s="65">
        <v>3966</v>
      </c>
      <c r="D1387" s="65"/>
      <c r="E1387" s="65"/>
      <c r="F1387" s="65"/>
      <c r="G1387" s="65">
        <v>1</v>
      </c>
      <c r="H1387" s="67">
        <f>VLOOKUP(C1387,'Secteur Ex DG'!B:B,1,FALSE)</f>
        <v>3966</v>
      </c>
    </row>
    <row r="1388" spans="1:8" x14ac:dyDescent="0.25">
      <c r="A1388" s="65" t="s">
        <v>4212</v>
      </c>
      <c r="B1388" s="65" t="s">
        <v>4213</v>
      </c>
      <c r="C1388" s="65">
        <v>3967</v>
      </c>
      <c r="D1388" s="65"/>
      <c r="E1388" s="65"/>
      <c r="F1388" s="65"/>
      <c r="G1388" s="65">
        <v>1</v>
      </c>
      <c r="H1388" s="67">
        <f>VLOOKUP(C1388,'Secteur Ex DG'!B:B,1,FALSE)</f>
        <v>3967</v>
      </c>
    </row>
    <row r="1389" spans="1:8" x14ac:dyDescent="0.25">
      <c r="A1389" s="65" t="s">
        <v>4215</v>
      </c>
      <c r="B1389" s="65" t="s">
        <v>4216</v>
      </c>
      <c r="C1389" s="65">
        <v>3968</v>
      </c>
      <c r="D1389" s="65"/>
      <c r="E1389" s="65"/>
      <c r="F1389" s="65"/>
      <c r="G1389" s="65">
        <v>1</v>
      </c>
      <c r="H1389" s="67">
        <f>VLOOKUP(C1389,'Secteur Ex DG'!B:B,1,FALSE)</f>
        <v>3968</v>
      </c>
    </row>
    <row r="1390" spans="1:8" x14ac:dyDescent="0.25">
      <c r="A1390" s="65" t="s">
        <v>4218</v>
      </c>
      <c r="B1390" s="65" t="s">
        <v>4219</v>
      </c>
      <c r="C1390" s="65">
        <v>3969</v>
      </c>
      <c r="D1390" s="65"/>
      <c r="E1390" s="65"/>
      <c r="F1390" s="65"/>
      <c r="G1390" s="65">
        <v>1</v>
      </c>
      <c r="H1390" s="67">
        <f>VLOOKUP(C1390,'Secteur Ex DG'!B:B,1,FALSE)</f>
        <v>3969</v>
      </c>
    </row>
    <row r="1391" spans="1:8" x14ac:dyDescent="0.25">
      <c r="A1391" s="65" t="s">
        <v>4221</v>
      </c>
      <c r="B1391" s="65" t="s">
        <v>4222</v>
      </c>
      <c r="C1391" s="65">
        <v>3970</v>
      </c>
      <c r="D1391" s="65"/>
      <c r="E1391" s="65"/>
      <c r="F1391" s="65"/>
      <c r="G1391" s="65">
        <v>1</v>
      </c>
      <c r="H1391" s="67">
        <f>VLOOKUP(C1391,'Secteur Ex DG'!B:B,1,FALSE)</f>
        <v>3970</v>
      </c>
    </row>
    <row r="1392" spans="1:8" x14ac:dyDescent="0.25">
      <c r="A1392" s="65" t="s">
        <v>4224</v>
      </c>
      <c r="B1392" s="65" t="s">
        <v>4225</v>
      </c>
      <c r="C1392" s="65">
        <v>3971</v>
      </c>
      <c r="D1392" s="65"/>
      <c r="E1392" s="65"/>
      <c r="F1392" s="65"/>
      <c r="G1392" s="65">
        <v>1</v>
      </c>
      <c r="H1392" s="67">
        <f>VLOOKUP(C1392,'Secteur Ex DG'!B:B,1,FALSE)</f>
        <v>3971</v>
      </c>
    </row>
    <row r="1393" spans="1:9" x14ac:dyDescent="0.25">
      <c r="A1393" s="65" t="s">
        <v>4233</v>
      </c>
      <c r="B1393" s="65" t="s">
        <v>4234</v>
      </c>
      <c r="C1393" s="65">
        <v>3974</v>
      </c>
      <c r="D1393" s="65"/>
      <c r="E1393" s="65"/>
      <c r="F1393" s="65"/>
      <c r="G1393" s="65">
        <v>1</v>
      </c>
      <c r="H1393" s="67">
        <f>VLOOKUP(C1393,'Secteur Ex DG'!B:B,1,FALSE)</f>
        <v>3974</v>
      </c>
    </row>
    <row r="1394" spans="1:9" x14ac:dyDescent="0.25">
      <c r="A1394" s="65" t="s">
        <v>4236</v>
      </c>
      <c r="B1394" s="65" t="s">
        <v>4237</v>
      </c>
      <c r="C1394" s="65">
        <v>3975</v>
      </c>
      <c r="D1394" s="65"/>
      <c r="E1394" s="65"/>
      <c r="F1394" s="65"/>
      <c r="G1394" s="65">
        <v>1</v>
      </c>
      <c r="H1394" s="67">
        <f>VLOOKUP(C1394,'Secteur Ex DG'!B:B,1,FALSE)</f>
        <v>3975</v>
      </c>
    </row>
    <row r="1395" spans="1:9" x14ac:dyDescent="0.25">
      <c r="A1395" s="65" t="s">
        <v>4239</v>
      </c>
      <c r="B1395" s="65" t="s">
        <v>4240</v>
      </c>
      <c r="C1395" s="65">
        <v>3976</v>
      </c>
      <c r="D1395" s="65"/>
      <c r="E1395" s="65"/>
      <c r="F1395" s="65"/>
      <c r="G1395" s="65">
        <v>1</v>
      </c>
      <c r="H1395" s="67">
        <f>VLOOKUP(C1395,'Secteur Ex DG'!B:B,1,FALSE)</f>
        <v>3976</v>
      </c>
    </row>
    <row r="1396" spans="1:9" x14ac:dyDescent="0.25">
      <c r="A1396" s="65" t="s">
        <v>4242</v>
      </c>
      <c r="B1396" s="65" t="s">
        <v>4243</v>
      </c>
      <c r="C1396" s="65">
        <v>3977</v>
      </c>
      <c r="D1396" s="65"/>
      <c r="E1396" s="65"/>
      <c r="F1396" s="65"/>
      <c r="G1396" s="65">
        <v>1</v>
      </c>
      <c r="H1396" s="67">
        <f>VLOOKUP(C1396,'Secteur Ex DG'!B:B,1,FALSE)</f>
        <v>3977</v>
      </c>
    </row>
    <row r="1397" spans="1:9" x14ac:dyDescent="0.25">
      <c r="A1397" s="65" t="s">
        <v>4245</v>
      </c>
      <c r="B1397" s="65" t="s">
        <v>4246</v>
      </c>
      <c r="C1397" s="65">
        <v>3978</v>
      </c>
      <c r="D1397" s="65"/>
      <c r="E1397" s="65"/>
      <c r="F1397" s="65"/>
      <c r="G1397" s="65">
        <v>1</v>
      </c>
      <c r="H1397" s="67">
        <f>VLOOKUP(C1397,'Secteur Ex DG'!B:B,1,FALSE)</f>
        <v>3978</v>
      </c>
    </row>
    <row r="1398" spans="1:9" x14ac:dyDescent="0.25">
      <c r="A1398" s="65" t="s">
        <v>4248</v>
      </c>
      <c r="B1398" s="65" t="s">
        <v>4249</v>
      </c>
      <c r="C1398" s="65">
        <v>3979</v>
      </c>
      <c r="D1398" s="65"/>
      <c r="E1398" s="65"/>
      <c r="F1398" s="65"/>
      <c r="G1398" s="65">
        <v>1</v>
      </c>
      <c r="H1398" s="67">
        <f>VLOOKUP(C1398,'Secteur Ex DG'!B:B,1,FALSE)</f>
        <v>3979</v>
      </c>
    </row>
    <row r="1399" spans="1:9" x14ac:dyDescent="0.25">
      <c r="A1399" s="65" t="s">
        <v>4254</v>
      </c>
      <c r="B1399" s="65" t="s">
        <v>4255</v>
      </c>
      <c r="C1399" s="65">
        <v>4112</v>
      </c>
      <c r="D1399" s="65"/>
      <c r="E1399" s="65"/>
      <c r="F1399" s="65"/>
      <c r="G1399" s="65">
        <v>1</v>
      </c>
      <c r="H1399" s="67">
        <f>VLOOKUP(C1399,'Secteur Ex DG'!B:B,1,FALSE)</f>
        <v>4112</v>
      </c>
    </row>
    <row r="1400" spans="1:9" x14ac:dyDescent="0.25">
      <c r="A1400" s="65" t="s">
        <v>4257</v>
      </c>
      <c r="B1400" s="65" t="s">
        <v>4258</v>
      </c>
      <c r="C1400" s="65">
        <v>4113</v>
      </c>
      <c r="D1400" s="65"/>
      <c r="E1400" s="65"/>
      <c r="F1400" s="65"/>
      <c r="G1400" s="65">
        <v>1</v>
      </c>
      <c r="H1400" s="67">
        <f>VLOOKUP(C1400,'Secteur Ex DG'!B:B,1,FALSE)</f>
        <v>4113</v>
      </c>
    </row>
    <row r="1401" spans="1:9" x14ac:dyDescent="0.25">
      <c r="A1401" s="65" t="s">
        <v>4260</v>
      </c>
      <c r="B1401" s="65" t="s">
        <v>4261</v>
      </c>
      <c r="C1401" s="65">
        <v>4114</v>
      </c>
      <c r="D1401" s="65"/>
      <c r="E1401" s="65"/>
      <c r="F1401" s="65"/>
      <c r="G1401" s="65">
        <v>1</v>
      </c>
      <c r="H1401" s="67">
        <f>VLOOKUP(C1401,'Secteur Ex DG'!B:B,1,FALSE)</f>
        <v>4114</v>
      </c>
    </row>
    <row r="1402" spans="1:9" x14ac:dyDescent="0.25">
      <c r="A1402" s="65" t="s">
        <v>4263</v>
      </c>
      <c r="B1402" s="65" t="s">
        <v>4264</v>
      </c>
      <c r="C1402" s="65">
        <v>4115</v>
      </c>
      <c r="D1402" s="65"/>
      <c r="E1402" s="65"/>
      <c r="F1402" s="65"/>
      <c r="G1402" s="65">
        <v>1</v>
      </c>
      <c r="H1402" s="67">
        <f>VLOOKUP(C1402,'Secteur Ex DG'!B:B,1,FALSE)</f>
        <v>4115</v>
      </c>
    </row>
    <row r="1403" spans="1:9" x14ac:dyDescent="0.25">
      <c r="A1403" s="65" t="s">
        <v>4266</v>
      </c>
      <c r="B1403" s="65" t="s">
        <v>4267</v>
      </c>
      <c r="C1403" s="65">
        <v>4116</v>
      </c>
      <c r="D1403" s="65">
        <v>4149</v>
      </c>
      <c r="E1403" s="65"/>
      <c r="F1403" s="65"/>
      <c r="G1403" s="65">
        <v>2</v>
      </c>
      <c r="H1403" s="67">
        <f>VLOOKUP(C1403,'Secteur Ex DG'!B:B,1,FALSE)</f>
        <v>4116</v>
      </c>
      <c r="I1403" s="67">
        <f>VLOOKUP(D1403,'Secteur Ex DG'!B:B,1,FALSE)</f>
        <v>4149</v>
      </c>
    </row>
    <row r="1404" spans="1:9" x14ac:dyDescent="0.25">
      <c r="A1404" s="65" t="s">
        <v>4269</v>
      </c>
      <c r="B1404" s="65" t="s">
        <v>4270</v>
      </c>
      <c r="C1404" s="65">
        <v>4117</v>
      </c>
      <c r="D1404" s="65">
        <v>4150</v>
      </c>
      <c r="E1404" s="65"/>
      <c r="F1404" s="65"/>
      <c r="G1404" s="65">
        <v>2</v>
      </c>
      <c r="H1404" s="67">
        <f>VLOOKUP(C1404,'Secteur Ex DG'!B:B,1,FALSE)</f>
        <v>4117</v>
      </c>
      <c r="I1404" s="67">
        <f>VLOOKUP(D1404,'Secteur Ex DG'!B:B,1,FALSE)</f>
        <v>4150</v>
      </c>
    </row>
    <row r="1405" spans="1:9" x14ac:dyDescent="0.25">
      <c r="A1405" s="65" t="s">
        <v>4272</v>
      </c>
      <c r="B1405" s="65" t="s">
        <v>4273</v>
      </c>
      <c r="C1405" s="65">
        <v>4118</v>
      </c>
      <c r="D1405" s="65"/>
      <c r="E1405" s="65"/>
      <c r="F1405" s="65"/>
      <c r="G1405" s="65">
        <v>1</v>
      </c>
      <c r="H1405" s="67">
        <f>VLOOKUP(C1405,'Secteur Ex DG'!B:B,1,FALSE)</f>
        <v>4118</v>
      </c>
    </row>
    <row r="1406" spans="1:9" x14ac:dyDescent="0.25">
      <c r="A1406" s="65" t="s">
        <v>4275</v>
      </c>
      <c r="B1406" s="65" t="s">
        <v>4276</v>
      </c>
      <c r="C1406" s="65">
        <v>4119</v>
      </c>
      <c r="D1406" s="65"/>
      <c r="E1406" s="65"/>
      <c r="F1406" s="65"/>
      <c r="G1406" s="65">
        <v>1</v>
      </c>
      <c r="H1406" s="67">
        <f>VLOOKUP(C1406,'Secteur Ex DG'!B:B,1,FALSE)</f>
        <v>4119</v>
      </c>
    </row>
    <row r="1407" spans="1:9" x14ac:dyDescent="0.25">
      <c r="A1407" s="65" t="s">
        <v>4278</v>
      </c>
      <c r="B1407" s="65" t="s">
        <v>4279</v>
      </c>
      <c r="C1407" s="65">
        <v>4120</v>
      </c>
      <c r="D1407" s="65"/>
      <c r="E1407" s="65"/>
      <c r="F1407" s="65"/>
      <c r="G1407" s="65">
        <v>1</v>
      </c>
      <c r="H1407" s="67">
        <f>VLOOKUP(C1407,'Secteur Ex DG'!B:B,1,FALSE)</f>
        <v>4120</v>
      </c>
    </row>
    <row r="1408" spans="1:9" x14ac:dyDescent="0.25">
      <c r="A1408" s="65" t="s">
        <v>4281</v>
      </c>
      <c r="B1408" s="65" t="s">
        <v>4282</v>
      </c>
      <c r="C1408" s="65">
        <v>4121</v>
      </c>
      <c r="D1408" s="65"/>
      <c r="E1408" s="65"/>
      <c r="F1408" s="65"/>
      <c r="G1408" s="65">
        <v>1</v>
      </c>
      <c r="H1408" s="67">
        <f>VLOOKUP(C1408,'Secteur Ex DG'!B:B,1,FALSE)</f>
        <v>4121</v>
      </c>
    </row>
    <row r="1409" spans="1:8" x14ac:dyDescent="0.25">
      <c r="A1409" s="65" t="s">
        <v>4284</v>
      </c>
      <c r="B1409" s="65" t="s">
        <v>4285</v>
      </c>
      <c r="C1409" s="65">
        <v>4122</v>
      </c>
      <c r="D1409" s="65"/>
      <c r="E1409" s="65"/>
      <c r="F1409" s="65"/>
      <c r="G1409" s="65">
        <v>1</v>
      </c>
      <c r="H1409" s="67">
        <f>VLOOKUP(C1409,'Secteur Ex DG'!B:B,1,FALSE)</f>
        <v>4122</v>
      </c>
    </row>
    <row r="1410" spans="1:8" x14ac:dyDescent="0.25">
      <c r="A1410" s="65" t="s">
        <v>4287</v>
      </c>
      <c r="B1410" s="65" t="s">
        <v>4288</v>
      </c>
      <c r="C1410" s="65">
        <v>4123</v>
      </c>
      <c r="D1410" s="65"/>
      <c r="E1410" s="65"/>
      <c r="F1410" s="65"/>
      <c r="G1410" s="65">
        <v>1</v>
      </c>
      <c r="H1410" s="67">
        <f>VLOOKUP(C1410,'Secteur Ex DG'!B:B,1,FALSE)</f>
        <v>4123</v>
      </c>
    </row>
    <row r="1411" spans="1:8" x14ac:dyDescent="0.25">
      <c r="A1411" s="65" t="s">
        <v>4290</v>
      </c>
      <c r="B1411" s="65" t="s">
        <v>4291</v>
      </c>
      <c r="C1411" s="65">
        <v>4124</v>
      </c>
      <c r="D1411" s="65"/>
      <c r="E1411" s="65"/>
      <c r="F1411" s="65"/>
      <c r="G1411" s="65">
        <v>1</v>
      </c>
      <c r="H1411" s="67">
        <f>VLOOKUP(C1411,'Secteur Ex DG'!B:B,1,FALSE)</f>
        <v>4124</v>
      </c>
    </row>
    <row r="1412" spans="1:8" x14ac:dyDescent="0.25">
      <c r="A1412" s="65" t="s">
        <v>4293</v>
      </c>
      <c r="B1412" s="65" t="s">
        <v>4294</v>
      </c>
      <c r="C1412" s="65">
        <v>4130</v>
      </c>
      <c r="D1412" s="65"/>
      <c r="E1412" s="65"/>
      <c r="F1412" s="65"/>
      <c r="G1412" s="65">
        <v>1</v>
      </c>
      <c r="H1412" s="67">
        <f>VLOOKUP(C1412,'Secteur Ex DG'!B:B,1,FALSE)</f>
        <v>4130</v>
      </c>
    </row>
    <row r="1413" spans="1:8" x14ac:dyDescent="0.25">
      <c r="A1413" s="69" t="s">
        <v>4296</v>
      </c>
      <c r="B1413" s="69" t="s">
        <v>4297</v>
      </c>
      <c r="C1413" s="69">
        <v>4131</v>
      </c>
      <c r="G1413" s="68">
        <v>1</v>
      </c>
      <c r="H1413" s="67">
        <f>VLOOKUP(C1413,'Secteur Ex DG'!B:B,1,FALSE)</f>
        <v>4131</v>
      </c>
    </row>
    <row r="1414" spans="1:8" x14ac:dyDescent="0.25">
      <c r="A1414" s="65" t="s">
        <v>4299</v>
      </c>
      <c r="B1414" s="65" t="s">
        <v>4300</v>
      </c>
      <c r="C1414" s="65">
        <v>4134</v>
      </c>
      <c r="D1414" s="65"/>
      <c r="E1414" s="65"/>
      <c r="F1414" s="65"/>
      <c r="G1414" s="65">
        <v>1</v>
      </c>
      <c r="H1414" s="67">
        <f>VLOOKUP(C1414,'Secteur Ex DG'!B:B,1,FALSE)</f>
        <v>4134</v>
      </c>
    </row>
    <row r="1415" spans="1:8" x14ac:dyDescent="0.25">
      <c r="A1415" s="65" t="s">
        <v>4302</v>
      </c>
      <c r="B1415" s="65" t="s">
        <v>4303</v>
      </c>
      <c r="C1415" s="65">
        <v>4135</v>
      </c>
      <c r="D1415" s="65"/>
      <c r="E1415" s="65"/>
      <c r="F1415" s="65"/>
      <c r="G1415" s="65">
        <v>1</v>
      </c>
      <c r="H1415" s="67">
        <f>VLOOKUP(C1415,'Secteur Ex DG'!B:B,1,FALSE)</f>
        <v>4135</v>
      </c>
    </row>
    <row r="1416" spans="1:8" x14ac:dyDescent="0.25">
      <c r="A1416" s="65" t="s">
        <v>4305</v>
      </c>
      <c r="B1416" s="65" t="s">
        <v>4306</v>
      </c>
      <c r="C1416" s="65">
        <v>4138</v>
      </c>
      <c r="D1416" s="65"/>
      <c r="E1416" s="65"/>
      <c r="F1416" s="65"/>
      <c r="G1416" s="65">
        <v>1</v>
      </c>
      <c r="H1416" s="67">
        <f>VLOOKUP(C1416,'Secteur Ex DG'!B:B,1,FALSE)</f>
        <v>4138</v>
      </c>
    </row>
    <row r="1417" spans="1:8" x14ac:dyDescent="0.25">
      <c r="A1417" s="65" t="s">
        <v>4308</v>
      </c>
      <c r="B1417" s="65" t="s">
        <v>4309</v>
      </c>
      <c r="C1417" s="65">
        <v>4139</v>
      </c>
      <c r="D1417" s="65"/>
      <c r="E1417" s="65"/>
      <c r="F1417" s="65"/>
      <c r="G1417" s="65">
        <v>1</v>
      </c>
      <c r="H1417" s="67">
        <f>VLOOKUP(C1417,'Secteur Ex DG'!B:B,1,FALSE)</f>
        <v>4139</v>
      </c>
    </row>
    <row r="1418" spans="1:8" x14ac:dyDescent="0.25">
      <c r="A1418" s="65" t="s">
        <v>4311</v>
      </c>
      <c r="B1418" s="65" t="s">
        <v>4312</v>
      </c>
      <c r="C1418" s="65">
        <v>4140</v>
      </c>
      <c r="D1418" s="65"/>
      <c r="E1418" s="65"/>
      <c r="F1418" s="65"/>
      <c r="G1418" s="65">
        <v>1</v>
      </c>
      <c r="H1418" s="67">
        <f>VLOOKUP(C1418,'Secteur Ex DG'!B:B,1,FALSE)</f>
        <v>4140</v>
      </c>
    </row>
    <row r="1419" spans="1:8" x14ac:dyDescent="0.25">
      <c r="A1419" s="65" t="s">
        <v>4314</v>
      </c>
      <c r="B1419" s="65" t="s">
        <v>4315</v>
      </c>
      <c r="C1419" s="65">
        <v>4141</v>
      </c>
      <c r="D1419" s="65"/>
      <c r="E1419" s="65"/>
      <c r="F1419" s="65"/>
      <c r="G1419" s="65">
        <v>1</v>
      </c>
      <c r="H1419" s="67">
        <f>VLOOKUP(C1419,'Secteur Ex DG'!B:B,1,FALSE)</f>
        <v>4141</v>
      </c>
    </row>
    <row r="1420" spans="1:8" x14ac:dyDescent="0.25">
      <c r="A1420" s="65" t="s">
        <v>4317</v>
      </c>
      <c r="B1420" s="65" t="s">
        <v>4318</v>
      </c>
      <c r="C1420" s="65">
        <v>4142</v>
      </c>
      <c r="D1420" s="65"/>
      <c r="E1420" s="65"/>
      <c r="F1420" s="65"/>
      <c r="G1420" s="65">
        <v>1</v>
      </c>
      <c r="H1420" s="67">
        <f>VLOOKUP(C1420,'Secteur Ex DG'!B:B,1,FALSE)</f>
        <v>4142</v>
      </c>
    </row>
    <row r="1421" spans="1:8" x14ac:dyDescent="0.25">
      <c r="A1421" s="65" t="s">
        <v>4320</v>
      </c>
      <c r="B1421" s="65" t="s">
        <v>4321</v>
      </c>
      <c r="C1421" s="65">
        <v>4143</v>
      </c>
      <c r="D1421" s="65"/>
      <c r="E1421" s="65"/>
      <c r="F1421" s="65"/>
      <c r="G1421" s="65">
        <v>1</v>
      </c>
      <c r="H1421" s="67">
        <f>VLOOKUP(C1421,'Secteur Ex DG'!B:B,1,FALSE)</f>
        <v>4143</v>
      </c>
    </row>
    <row r="1422" spans="1:8" x14ac:dyDescent="0.25">
      <c r="A1422" s="66" t="s">
        <v>144</v>
      </c>
      <c r="B1422" s="66" t="s">
        <v>145</v>
      </c>
      <c r="C1422" s="66">
        <v>84</v>
      </c>
      <c r="D1422" s="65"/>
      <c r="E1422" s="65"/>
      <c r="F1422" s="65"/>
      <c r="G1422" s="65">
        <v>1</v>
      </c>
      <c r="H1422" s="67">
        <f>VLOOKUP(C1422,'Secteur Ex DG'!B:B,1,FALSE)</f>
        <v>84</v>
      </c>
    </row>
    <row r="1423" spans="1:8" x14ac:dyDescent="0.25">
      <c r="A1423" s="66" t="s">
        <v>150</v>
      </c>
      <c r="B1423" s="66" t="s">
        <v>151</v>
      </c>
      <c r="C1423" s="66">
        <v>85</v>
      </c>
      <c r="D1423" s="65"/>
      <c r="E1423" s="65"/>
      <c r="F1423" s="65"/>
      <c r="G1423" s="65">
        <v>1</v>
      </c>
      <c r="H1423" s="67">
        <f>VLOOKUP(C1423,'Secteur Ex DG'!B:B,1,FALSE)</f>
        <v>85</v>
      </c>
    </row>
    <row r="1424" spans="1:8" x14ac:dyDescent="0.25">
      <c r="A1424" s="66" t="s">
        <v>156</v>
      </c>
      <c r="B1424" s="66" t="s">
        <v>157</v>
      </c>
      <c r="C1424" s="66">
        <v>86</v>
      </c>
      <c r="D1424" s="65"/>
      <c r="E1424" s="65"/>
      <c r="F1424" s="65"/>
      <c r="G1424" s="65">
        <v>1</v>
      </c>
      <c r="H1424" s="67">
        <f>VLOOKUP(C1424,'Secteur Ex DG'!B:B,1,FALSE)</f>
        <v>86</v>
      </c>
    </row>
    <row r="1425" spans="1:8" x14ac:dyDescent="0.25">
      <c r="A1425" s="66" t="s">
        <v>162</v>
      </c>
      <c r="B1425" s="66" t="s">
        <v>163</v>
      </c>
      <c r="C1425" s="66">
        <v>87</v>
      </c>
      <c r="D1425" s="65"/>
      <c r="E1425" s="65"/>
      <c r="F1425" s="65"/>
      <c r="G1425" s="65">
        <v>1</v>
      </c>
      <c r="H1425" s="67">
        <f>VLOOKUP(C1425,'Secteur Ex DG'!B:B,1,FALSE)</f>
        <v>87</v>
      </c>
    </row>
    <row r="1426" spans="1:8" x14ac:dyDescent="0.25">
      <c r="A1426" s="66" t="s">
        <v>168</v>
      </c>
      <c r="B1426" s="66" t="s">
        <v>169</v>
      </c>
      <c r="C1426" s="66">
        <v>88</v>
      </c>
      <c r="D1426" s="65"/>
      <c r="E1426" s="65"/>
      <c r="F1426" s="65"/>
      <c r="G1426" s="65">
        <v>1</v>
      </c>
      <c r="H1426" s="67">
        <f>VLOOKUP(C1426,'Secteur Ex DG'!B:B,1,FALSE)</f>
        <v>88</v>
      </c>
    </row>
    <row r="1427" spans="1:8" x14ac:dyDescent="0.25">
      <c r="A1427" s="65" t="s">
        <v>4325</v>
      </c>
      <c r="B1427" s="65" t="s">
        <v>4326</v>
      </c>
      <c r="C1427" s="65">
        <v>4153</v>
      </c>
      <c r="D1427" s="65"/>
      <c r="E1427" s="65"/>
      <c r="F1427" s="65"/>
      <c r="G1427" s="65">
        <v>1</v>
      </c>
      <c r="H1427" s="67">
        <f>VLOOKUP(C1427,'Secteur Ex DG'!B:B,1,FALSE)</f>
        <v>4153</v>
      </c>
    </row>
    <row r="1428" spans="1:8" x14ac:dyDescent="0.25">
      <c r="A1428" s="65" t="s">
        <v>4328</v>
      </c>
      <c r="B1428" s="65" t="s">
        <v>4329</v>
      </c>
      <c r="C1428" s="65">
        <v>4154</v>
      </c>
      <c r="D1428" s="65"/>
      <c r="E1428" s="65"/>
      <c r="F1428" s="65"/>
      <c r="G1428" s="65">
        <v>1</v>
      </c>
      <c r="H1428" s="67">
        <f>VLOOKUP(C1428,'Secteur Ex DG'!B:B,1,FALSE)</f>
        <v>4154</v>
      </c>
    </row>
    <row r="1429" spans="1:8" x14ac:dyDescent="0.25">
      <c r="A1429" s="65" t="s">
        <v>4331</v>
      </c>
      <c r="B1429" s="65" t="s">
        <v>4332</v>
      </c>
      <c r="C1429" s="65">
        <v>4157</v>
      </c>
      <c r="D1429" s="65"/>
      <c r="E1429" s="65"/>
      <c r="F1429" s="65"/>
      <c r="G1429" s="65">
        <v>1</v>
      </c>
      <c r="H1429" s="67">
        <f>VLOOKUP(C1429,'Secteur Ex DG'!B:B,1,FALSE)</f>
        <v>4157</v>
      </c>
    </row>
    <row r="1430" spans="1:8" x14ac:dyDescent="0.25">
      <c r="A1430" s="65" t="s">
        <v>4334</v>
      </c>
      <c r="B1430" s="65" t="s">
        <v>4335</v>
      </c>
      <c r="C1430" s="65">
        <v>4158</v>
      </c>
      <c r="D1430" s="65"/>
      <c r="E1430" s="65"/>
      <c r="F1430" s="65"/>
      <c r="G1430" s="65">
        <v>1</v>
      </c>
      <c r="H1430" s="67">
        <f>VLOOKUP(C1430,'Secteur Ex DG'!B:B,1,FALSE)</f>
        <v>4158</v>
      </c>
    </row>
    <row r="1431" spans="1:8" x14ac:dyDescent="0.25">
      <c r="A1431" s="65" t="s">
        <v>4337</v>
      </c>
      <c r="B1431" s="65" t="s">
        <v>4338</v>
      </c>
      <c r="C1431" s="65">
        <v>4159</v>
      </c>
      <c r="D1431" s="65"/>
      <c r="E1431" s="65"/>
      <c r="F1431" s="65"/>
      <c r="G1431" s="65">
        <v>1</v>
      </c>
      <c r="H1431" s="67">
        <f>VLOOKUP(C1431,'Secteur Ex DG'!B:B,1,FALSE)</f>
        <v>4159</v>
      </c>
    </row>
    <row r="1432" spans="1:8" x14ac:dyDescent="0.25">
      <c r="A1432" s="65" t="s">
        <v>4340</v>
      </c>
      <c r="B1432" s="65" t="s">
        <v>4341</v>
      </c>
      <c r="C1432" s="65">
        <v>4160</v>
      </c>
      <c r="D1432" s="65"/>
      <c r="E1432" s="65"/>
      <c r="F1432" s="65"/>
      <c r="G1432" s="65">
        <v>1</v>
      </c>
      <c r="H1432" s="67">
        <f>VLOOKUP(C1432,'Secteur Ex DG'!B:B,1,FALSE)</f>
        <v>4160</v>
      </c>
    </row>
    <row r="1433" spans="1:8" x14ac:dyDescent="0.25">
      <c r="A1433" s="65" t="s">
        <v>4343</v>
      </c>
      <c r="B1433" s="65" t="s">
        <v>4344</v>
      </c>
      <c r="C1433" s="65">
        <v>4161</v>
      </c>
      <c r="D1433" s="65"/>
      <c r="E1433" s="65"/>
      <c r="F1433" s="65"/>
      <c r="G1433" s="65">
        <v>1</v>
      </c>
      <c r="H1433" s="67">
        <f>VLOOKUP(C1433,'Secteur Ex DG'!B:B,1,FALSE)</f>
        <v>4161</v>
      </c>
    </row>
    <row r="1434" spans="1:8" x14ac:dyDescent="0.25">
      <c r="A1434" s="65" t="s">
        <v>4346</v>
      </c>
      <c r="B1434" s="65" t="s">
        <v>4347</v>
      </c>
      <c r="C1434" s="65">
        <v>4162</v>
      </c>
      <c r="D1434" s="65"/>
      <c r="E1434" s="65"/>
      <c r="F1434" s="65"/>
      <c r="G1434" s="65">
        <v>1</v>
      </c>
      <c r="H1434" s="67">
        <f>VLOOKUP(C1434,'Secteur Ex DG'!B:B,1,FALSE)</f>
        <v>4162</v>
      </c>
    </row>
    <row r="1435" spans="1:8" x14ac:dyDescent="0.25">
      <c r="A1435" s="65" t="s">
        <v>4349</v>
      </c>
      <c r="B1435" s="65" t="s">
        <v>4350</v>
      </c>
      <c r="C1435" s="65">
        <v>4163</v>
      </c>
      <c r="D1435" s="65"/>
      <c r="E1435" s="65"/>
      <c r="F1435" s="65"/>
      <c r="G1435" s="65">
        <v>1</v>
      </c>
      <c r="H1435" s="67">
        <f>VLOOKUP(C1435,'Secteur Ex DG'!B:B,1,FALSE)</f>
        <v>4163</v>
      </c>
    </row>
    <row r="1436" spans="1:8" x14ac:dyDescent="0.25">
      <c r="A1436" s="65" t="s">
        <v>4352</v>
      </c>
      <c r="B1436" s="65" t="s">
        <v>4353</v>
      </c>
      <c r="C1436" s="65">
        <v>4167</v>
      </c>
      <c r="D1436" s="65"/>
      <c r="E1436" s="65"/>
      <c r="F1436" s="65"/>
      <c r="G1436" s="65">
        <v>1</v>
      </c>
      <c r="H1436" s="67">
        <f>VLOOKUP(C1436,'Secteur Ex DG'!B:B,1,FALSE)</f>
        <v>4167</v>
      </c>
    </row>
    <row r="1437" spans="1:8" x14ac:dyDescent="0.25">
      <c r="A1437" s="65" t="s">
        <v>4355</v>
      </c>
      <c r="B1437" s="65" t="s">
        <v>4356</v>
      </c>
      <c r="C1437" s="65">
        <v>4168</v>
      </c>
      <c r="D1437" s="65"/>
      <c r="E1437" s="65"/>
      <c r="F1437" s="65"/>
      <c r="G1437" s="65">
        <v>1</v>
      </c>
      <c r="H1437" s="67">
        <f>VLOOKUP(C1437,'Secteur Ex DG'!B:B,1,FALSE)</f>
        <v>4168</v>
      </c>
    </row>
    <row r="1438" spans="1:8" x14ac:dyDescent="0.25">
      <c r="A1438" s="65" t="s">
        <v>4358</v>
      </c>
      <c r="B1438" s="65" t="s">
        <v>4359</v>
      </c>
      <c r="C1438" s="65">
        <v>4169</v>
      </c>
      <c r="D1438" s="65"/>
      <c r="E1438" s="65"/>
      <c r="F1438" s="65"/>
      <c r="G1438" s="65">
        <v>1</v>
      </c>
      <c r="H1438" s="67">
        <f>VLOOKUP(C1438,'Secteur Ex DG'!B:B,1,FALSE)</f>
        <v>4169</v>
      </c>
    </row>
    <row r="1439" spans="1:8" x14ac:dyDescent="0.25">
      <c r="A1439" s="65" t="s">
        <v>4361</v>
      </c>
      <c r="B1439" s="65" t="s">
        <v>4362</v>
      </c>
      <c r="C1439" s="65">
        <v>4170</v>
      </c>
      <c r="D1439" s="65"/>
      <c r="E1439" s="65"/>
      <c r="F1439" s="65"/>
      <c r="G1439" s="65">
        <v>1</v>
      </c>
      <c r="H1439" s="67">
        <f>VLOOKUP(C1439,'Secteur Ex DG'!B:B,1,FALSE)</f>
        <v>4170</v>
      </c>
    </row>
    <row r="1440" spans="1:8" x14ac:dyDescent="0.25">
      <c r="A1440" s="65" t="s">
        <v>4364</v>
      </c>
      <c r="B1440" s="65" t="s">
        <v>4365</v>
      </c>
      <c r="C1440" s="65">
        <v>4171</v>
      </c>
      <c r="D1440" s="65"/>
      <c r="E1440" s="65"/>
      <c r="F1440" s="65"/>
      <c r="G1440" s="65">
        <v>1</v>
      </c>
      <c r="H1440" s="67">
        <f>VLOOKUP(C1440,'Secteur Ex DG'!B:B,1,FALSE)</f>
        <v>4171</v>
      </c>
    </row>
    <row r="1441" spans="1:12" x14ac:dyDescent="0.25">
      <c r="A1441" s="65" t="s">
        <v>4367</v>
      </c>
      <c r="B1441" s="65" t="s">
        <v>4368</v>
      </c>
      <c r="C1441" s="65">
        <v>4172</v>
      </c>
      <c r="D1441" s="65"/>
      <c r="E1441" s="65"/>
      <c r="F1441" s="65"/>
      <c r="G1441" s="65">
        <v>1</v>
      </c>
      <c r="H1441" s="67">
        <f>VLOOKUP(C1441,'Secteur Ex DG'!B:B,1,FALSE)</f>
        <v>4172</v>
      </c>
    </row>
    <row r="1442" spans="1:12" x14ac:dyDescent="0.25">
      <c r="A1442" s="65" t="s">
        <v>4370</v>
      </c>
      <c r="B1442" s="65" t="s">
        <v>4371</v>
      </c>
      <c r="C1442" s="65">
        <v>4273</v>
      </c>
      <c r="D1442" s="65"/>
      <c r="E1442" s="65"/>
      <c r="F1442" s="65"/>
      <c r="G1442" s="65">
        <v>1</v>
      </c>
      <c r="H1442" s="67">
        <f>VLOOKUP(C1442,'Secteur Ex DG'!B:B,1,FALSE)</f>
        <v>4273</v>
      </c>
    </row>
    <row r="1443" spans="1:12" x14ac:dyDescent="0.25">
      <c r="A1443" s="65" t="s">
        <v>4373</v>
      </c>
      <c r="B1443" s="65" t="s">
        <v>4374</v>
      </c>
      <c r="C1443" s="65">
        <v>4274</v>
      </c>
      <c r="D1443" s="65"/>
      <c r="E1443" s="65"/>
      <c r="F1443" s="65"/>
      <c r="G1443" s="65">
        <v>1</v>
      </c>
      <c r="H1443" s="67">
        <f>VLOOKUP(C1443,'Secteur Ex DG'!B:B,1,FALSE)</f>
        <v>4274</v>
      </c>
    </row>
    <row r="1444" spans="1:12" x14ac:dyDescent="0.25">
      <c r="A1444" s="65" t="s">
        <v>4376</v>
      </c>
      <c r="B1444" s="65" t="s">
        <v>4377</v>
      </c>
      <c r="C1444" s="65">
        <v>4275</v>
      </c>
      <c r="D1444" s="65"/>
      <c r="E1444" s="65"/>
      <c r="F1444" s="65"/>
      <c r="G1444" s="65">
        <v>1</v>
      </c>
      <c r="H1444" s="67">
        <f>VLOOKUP(C1444,'Secteur Ex DG'!B:B,1,FALSE)</f>
        <v>4275</v>
      </c>
    </row>
    <row r="1445" spans="1:12" x14ac:dyDescent="0.25">
      <c r="A1445" s="65" t="s">
        <v>4379</v>
      </c>
      <c r="B1445" s="65" t="s">
        <v>4380</v>
      </c>
      <c r="C1445" s="65">
        <v>4276</v>
      </c>
      <c r="D1445" s="65"/>
      <c r="E1445" s="65"/>
      <c r="F1445" s="65"/>
      <c r="G1445" s="65">
        <v>1</v>
      </c>
      <c r="H1445" s="67">
        <f>VLOOKUP(C1445,'Secteur Ex DG'!B:B,1,FALSE)</f>
        <v>4276</v>
      </c>
    </row>
    <row r="1446" spans="1:12" x14ac:dyDescent="0.25">
      <c r="A1446" s="65" t="s">
        <v>4382</v>
      </c>
      <c r="B1446" s="65" t="s">
        <v>4383</v>
      </c>
      <c r="C1446" s="65">
        <v>4277</v>
      </c>
      <c r="D1446" s="65"/>
      <c r="E1446" s="65"/>
      <c r="F1446" s="65"/>
      <c r="G1446" s="65">
        <v>1</v>
      </c>
      <c r="H1446" s="67">
        <f>VLOOKUP(C1446,'Secteur Ex DG'!B:B,1,FALSE)</f>
        <v>4277</v>
      </c>
    </row>
    <row r="1447" spans="1:12" x14ac:dyDescent="0.25">
      <c r="A1447" s="65" t="s">
        <v>4385</v>
      </c>
      <c r="B1447" s="65" t="s">
        <v>4386</v>
      </c>
      <c r="C1447" s="65">
        <v>4278</v>
      </c>
      <c r="D1447" s="65"/>
      <c r="E1447" s="65"/>
      <c r="F1447" s="65"/>
      <c r="G1447" s="65">
        <v>1</v>
      </c>
      <c r="H1447" s="67">
        <f>VLOOKUP(C1447,'Secteur Ex DG'!B:B,1,FALSE)</f>
        <v>4278</v>
      </c>
    </row>
    <row r="1448" spans="1:12" x14ac:dyDescent="0.25">
      <c r="A1448" s="65" t="s">
        <v>4388</v>
      </c>
      <c r="B1448" s="65" t="s">
        <v>4389</v>
      </c>
      <c r="C1448" s="65">
        <v>4279</v>
      </c>
      <c r="D1448" s="65"/>
      <c r="E1448" s="65"/>
      <c r="F1448" s="65"/>
      <c r="G1448" s="65">
        <v>1</v>
      </c>
      <c r="H1448" s="67">
        <f>VLOOKUP(C1448,'Secteur Ex DG'!B:B,1,FALSE)</f>
        <v>4279</v>
      </c>
    </row>
    <row r="1449" spans="1:12" x14ac:dyDescent="0.25">
      <c r="A1449" s="65" t="s">
        <v>4391</v>
      </c>
      <c r="B1449" s="65" t="s">
        <v>4392</v>
      </c>
      <c r="C1449" s="65">
        <v>4280</v>
      </c>
      <c r="D1449" s="65"/>
      <c r="E1449" s="65"/>
      <c r="F1449" s="65"/>
      <c r="G1449" s="65">
        <v>1</v>
      </c>
      <c r="H1449" s="67">
        <f>VLOOKUP(C1449,'Secteur Ex DG'!B:B,1,FALSE)</f>
        <v>4280</v>
      </c>
    </row>
    <row r="1450" spans="1:12" x14ac:dyDescent="0.25">
      <c r="A1450" s="65" t="s">
        <v>4394</v>
      </c>
      <c r="B1450" s="65" t="s">
        <v>4395</v>
      </c>
      <c r="C1450" s="65">
        <v>4281</v>
      </c>
      <c r="D1450" s="65"/>
      <c r="E1450" s="65"/>
      <c r="F1450" s="65"/>
      <c r="G1450" s="65">
        <v>1</v>
      </c>
      <c r="H1450" s="67">
        <f>VLOOKUP(C1450,'Secteur Ex DG'!B:B,1,FALSE)</f>
        <v>4281</v>
      </c>
    </row>
    <row r="1451" spans="1:12" x14ac:dyDescent="0.25">
      <c r="A1451" s="65" t="s">
        <v>4397</v>
      </c>
      <c r="B1451" s="65" t="s">
        <v>4398</v>
      </c>
      <c r="C1451" s="65">
        <v>4282</v>
      </c>
      <c r="D1451" s="65"/>
      <c r="E1451" s="65"/>
      <c r="F1451" s="65"/>
      <c r="G1451" s="65">
        <v>1</v>
      </c>
      <c r="H1451" s="67">
        <f>VLOOKUP(C1451,'Secteur Ex DG'!B:B,1,FALSE)</f>
        <v>4282</v>
      </c>
    </row>
    <row r="1452" spans="1:12" x14ac:dyDescent="0.25">
      <c r="A1452" s="65" t="s">
        <v>4400</v>
      </c>
      <c r="B1452" s="65" t="s">
        <v>4401</v>
      </c>
      <c r="C1452" s="65">
        <v>4283</v>
      </c>
      <c r="D1452" s="65"/>
      <c r="E1452" s="65"/>
      <c r="F1452" s="65"/>
      <c r="G1452" s="65">
        <v>1</v>
      </c>
      <c r="H1452" s="67">
        <f>VLOOKUP(C1452,'Secteur Ex DG'!B:B,1,FALSE)</f>
        <v>4283</v>
      </c>
    </row>
    <row r="1453" spans="1:12" x14ac:dyDescent="0.25">
      <c r="A1453" s="65" t="s">
        <v>4403</v>
      </c>
      <c r="B1453" s="65" t="s">
        <v>4404</v>
      </c>
      <c r="C1453" s="65">
        <v>4284</v>
      </c>
      <c r="D1453" s="65"/>
      <c r="E1453" s="65"/>
      <c r="F1453" s="65"/>
      <c r="G1453" s="65">
        <v>1</v>
      </c>
      <c r="H1453" s="67">
        <f>VLOOKUP(C1453,'Secteur Ex DG'!B:B,1,FALSE)</f>
        <v>4284</v>
      </c>
    </row>
    <row r="1454" spans="1:12" x14ac:dyDescent="0.25">
      <c r="A1454" s="65" t="s">
        <v>4406</v>
      </c>
      <c r="B1454" s="65" t="s">
        <v>4407</v>
      </c>
      <c r="C1454" s="65">
        <v>4285</v>
      </c>
      <c r="D1454" s="65"/>
      <c r="E1454" s="65"/>
      <c r="F1454" s="65"/>
      <c r="G1454" s="65">
        <v>1</v>
      </c>
      <c r="H1454" s="67">
        <f>VLOOKUP(C1454,'Secteur Ex DG'!B:B,1,FALSE)</f>
        <v>4285</v>
      </c>
    </row>
    <row r="1455" spans="1:12" x14ac:dyDescent="0.25">
      <c r="A1455" s="65" t="s">
        <v>4409</v>
      </c>
      <c r="B1455" s="65" t="s">
        <v>4410</v>
      </c>
      <c r="C1455" s="65">
        <v>4286</v>
      </c>
      <c r="D1455" s="65"/>
      <c r="E1455" s="65"/>
      <c r="F1455" s="65"/>
      <c r="G1455" s="65">
        <v>1</v>
      </c>
      <c r="H1455" s="67">
        <f>VLOOKUP(C1455,'Secteur Ex DG'!B:B,1,FALSE)</f>
        <v>4286</v>
      </c>
    </row>
    <row r="1456" spans="1:12" x14ac:dyDescent="0.25">
      <c r="A1456" s="9" t="s">
        <v>4412</v>
      </c>
      <c r="B1456" s="9" t="s">
        <v>4413</v>
      </c>
      <c r="C1456" s="9">
        <v>4287</v>
      </c>
      <c r="G1456" s="65">
        <v>1</v>
      </c>
      <c r="H1456" s="67">
        <f>VLOOKUP(C1456,'Secteur Ex DG'!B:B,1,FALSE)</f>
        <v>4287</v>
      </c>
      <c r="L1456" t="s">
        <v>6507</v>
      </c>
    </row>
    <row r="1457" spans="1:8" x14ac:dyDescent="0.25">
      <c r="A1457" s="65" t="s">
        <v>4553</v>
      </c>
      <c r="B1457" s="65" t="s">
        <v>4554</v>
      </c>
      <c r="C1457" s="65">
        <v>4342</v>
      </c>
      <c r="D1457" s="65"/>
      <c r="E1457" s="65"/>
      <c r="F1457" s="65"/>
      <c r="G1457" s="65">
        <v>1</v>
      </c>
      <c r="H1457" s="67">
        <f>VLOOKUP(C1457,'Secteur Ex DG'!B:B,1,FALSE)</f>
        <v>4342</v>
      </c>
    </row>
    <row r="1458" spans="1:8" x14ac:dyDescent="0.25">
      <c r="A1458" s="65" t="s">
        <v>4415</v>
      </c>
      <c r="B1458" s="65" t="s">
        <v>4416</v>
      </c>
      <c r="C1458" s="65">
        <v>4288</v>
      </c>
      <c r="D1458" s="65"/>
      <c r="E1458" s="65"/>
      <c r="F1458" s="65"/>
      <c r="G1458" s="65">
        <v>1</v>
      </c>
      <c r="H1458" s="67">
        <f>VLOOKUP(C1458,'Secteur Ex DG'!B:B,1,FALSE)</f>
        <v>4288</v>
      </c>
    </row>
    <row r="1459" spans="1:8" x14ac:dyDescent="0.25">
      <c r="A1459" s="65" t="s">
        <v>4418</v>
      </c>
      <c r="B1459" s="65" t="s">
        <v>4419</v>
      </c>
      <c r="C1459" s="65">
        <v>4289</v>
      </c>
      <c r="D1459" s="65"/>
      <c r="E1459" s="65"/>
      <c r="F1459" s="65"/>
      <c r="G1459" s="65">
        <v>1</v>
      </c>
      <c r="H1459" s="67">
        <f>VLOOKUP(C1459,'Secteur Ex DG'!B:B,1,FALSE)</f>
        <v>4289</v>
      </c>
    </row>
    <row r="1460" spans="1:8" x14ac:dyDescent="0.25">
      <c r="A1460" s="65" t="s">
        <v>4421</v>
      </c>
      <c r="B1460" s="65" t="s">
        <v>4422</v>
      </c>
      <c r="C1460" s="65">
        <v>4290</v>
      </c>
      <c r="D1460" s="65"/>
      <c r="E1460" s="65"/>
      <c r="F1460" s="65"/>
      <c r="G1460" s="65">
        <v>1</v>
      </c>
      <c r="H1460" s="67">
        <f>VLOOKUP(C1460,'Secteur Ex DG'!B:B,1,FALSE)</f>
        <v>4290</v>
      </c>
    </row>
    <row r="1461" spans="1:8" x14ac:dyDescent="0.25">
      <c r="A1461" s="65" t="s">
        <v>4424</v>
      </c>
      <c r="B1461" s="65" t="s">
        <v>4425</v>
      </c>
      <c r="C1461" s="65">
        <v>4291</v>
      </c>
      <c r="D1461" s="65"/>
      <c r="E1461" s="65"/>
      <c r="F1461" s="65"/>
      <c r="G1461" s="65">
        <v>1</v>
      </c>
      <c r="H1461" s="67">
        <f>VLOOKUP(C1461,'Secteur Ex DG'!B:B,1,FALSE)</f>
        <v>4291</v>
      </c>
    </row>
    <row r="1462" spans="1:8" x14ac:dyDescent="0.25">
      <c r="A1462" s="65" t="s">
        <v>4427</v>
      </c>
      <c r="B1462" s="65" t="s">
        <v>4428</v>
      </c>
      <c r="C1462" s="65">
        <v>4292</v>
      </c>
      <c r="D1462" s="65"/>
      <c r="E1462" s="65"/>
      <c r="F1462" s="65"/>
      <c r="G1462" s="65">
        <v>1</v>
      </c>
      <c r="H1462" s="67">
        <f>VLOOKUP(C1462,'Secteur Ex DG'!B:B,1,FALSE)</f>
        <v>4292</v>
      </c>
    </row>
    <row r="1463" spans="1:8" x14ac:dyDescent="0.25">
      <c r="A1463" s="65" t="s">
        <v>4430</v>
      </c>
      <c r="B1463" s="65" t="s">
        <v>4431</v>
      </c>
      <c r="C1463" s="65">
        <v>4293</v>
      </c>
      <c r="D1463" s="65"/>
      <c r="E1463" s="65"/>
      <c r="F1463" s="65"/>
      <c r="G1463" s="65">
        <v>1</v>
      </c>
      <c r="H1463" s="67">
        <f>VLOOKUP(C1463,'Secteur Ex DG'!B:B,1,FALSE)</f>
        <v>4293</v>
      </c>
    </row>
    <row r="1464" spans="1:8" x14ac:dyDescent="0.25">
      <c r="A1464" s="65" t="s">
        <v>4433</v>
      </c>
      <c r="B1464" s="65" t="s">
        <v>4434</v>
      </c>
      <c r="C1464" s="65">
        <v>4294</v>
      </c>
      <c r="D1464" s="65"/>
      <c r="E1464" s="65"/>
      <c r="F1464" s="65"/>
      <c r="G1464" s="65">
        <v>1</v>
      </c>
      <c r="H1464" s="67">
        <f>VLOOKUP(C1464,'Secteur Ex DG'!B:B,1,FALSE)</f>
        <v>4294</v>
      </c>
    </row>
    <row r="1465" spans="1:8" x14ac:dyDescent="0.25">
      <c r="A1465" s="65" t="s">
        <v>4436</v>
      </c>
      <c r="B1465" s="65" t="s">
        <v>4437</v>
      </c>
      <c r="C1465" s="65">
        <v>4295</v>
      </c>
      <c r="D1465" s="65"/>
      <c r="E1465" s="65"/>
      <c r="F1465" s="65"/>
      <c r="G1465" s="65">
        <v>1</v>
      </c>
      <c r="H1465" s="67">
        <f>VLOOKUP(C1465,'Secteur Ex DG'!B:B,1,FALSE)</f>
        <v>4295</v>
      </c>
    </row>
    <row r="1466" spans="1:8" x14ac:dyDescent="0.25">
      <c r="A1466" s="65" t="s">
        <v>4439</v>
      </c>
      <c r="B1466" s="65" t="s">
        <v>4440</v>
      </c>
      <c r="C1466" s="65">
        <v>4296</v>
      </c>
      <c r="D1466" s="65"/>
      <c r="E1466" s="65"/>
      <c r="F1466" s="65"/>
      <c r="G1466" s="65">
        <v>1</v>
      </c>
      <c r="H1466" s="67">
        <f>VLOOKUP(C1466,'Secteur Ex DG'!B:B,1,FALSE)</f>
        <v>4296</v>
      </c>
    </row>
    <row r="1467" spans="1:8" x14ac:dyDescent="0.25">
      <c r="A1467" s="65" t="s">
        <v>4442</v>
      </c>
      <c r="B1467" s="65" t="s">
        <v>4443</v>
      </c>
      <c r="C1467" s="65">
        <v>4297</v>
      </c>
      <c r="D1467" s="65"/>
      <c r="E1467" s="65"/>
      <c r="F1467" s="65"/>
      <c r="G1467" s="65">
        <v>1</v>
      </c>
      <c r="H1467" s="67">
        <f>VLOOKUP(C1467,'Secteur Ex DG'!B:B,1,FALSE)</f>
        <v>4297</v>
      </c>
    </row>
    <row r="1468" spans="1:8" x14ac:dyDescent="0.25">
      <c r="A1468" s="65" t="s">
        <v>4445</v>
      </c>
      <c r="B1468" s="65" t="s">
        <v>4446</v>
      </c>
      <c r="C1468" s="65">
        <v>4298</v>
      </c>
      <c r="D1468" s="65"/>
      <c r="E1468" s="65"/>
      <c r="F1468" s="65"/>
      <c r="G1468" s="65">
        <v>1</v>
      </c>
      <c r="H1468" s="67">
        <f>VLOOKUP(C1468,'Secteur Ex DG'!B:B,1,FALSE)</f>
        <v>4298</v>
      </c>
    </row>
    <row r="1469" spans="1:8" x14ac:dyDescent="0.25">
      <c r="A1469" s="65" t="s">
        <v>4448</v>
      </c>
      <c r="B1469" s="65" t="s">
        <v>4449</v>
      </c>
      <c r="C1469" s="65">
        <v>4299</v>
      </c>
      <c r="D1469" s="65"/>
      <c r="E1469" s="65"/>
      <c r="F1469" s="65"/>
      <c r="G1469" s="65">
        <v>1</v>
      </c>
      <c r="H1469" s="67">
        <f>VLOOKUP(C1469,'Secteur Ex DG'!B:B,1,FALSE)</f>
        <v>4299</v>
      </c>
    </row>
    <row r="1470" spans="1:8" x14ac:dyDescent="0.25">
      <c r="A1470" s="65" t="s">
        <v>4451</v>
      </c>
      <c r="B1470" s="65" t="s">
        <v>4452</v>
      </c>
      <c r="C1470" s="65">
        <v>4300</v>
      </c>
      <c r="D1470" s="65"/>
      <c r="E1470" s="65"/>
      <c r="F1470" s="65"/>
      <c r="G1470" s="65">
        <v>1</v>
      </c>
      <c r="H1470" s="67">
        <f>VLOOKUP(C1470,'Secteur Ex DG'!B:B,1,FALSE)</f>
        <v>4300</v>
      </c>
    </row>
    <row r="1471" spans="1:8" x14ac:dyDescent="0.25">
      <c r="A1471" s="65" t="s">
        <v>4454</v>
      </c>
      <c r="B1471" s="65" t="s">
        <v>4455</v>
      </c>
      <c r="C1471" s="65">
        <v>4301</v>
      </c>
      <c r="D1471" s="65"/>
      <c r="E1471" s="65"/>
      <c r="F1471" s="65"/>
      <c r="G1471" s="65">
        <v>1</v>
      </c>
      <c r="H1471" s="67">
        <f>VLOOKUP(C1471,'Secteur Ex DG'!B:B,1,FALSE)</f>
        <v>4301</v>
      </c>
    </row>
    <row r="1472" spans="1:8" x14ac:dyDescent="0.25">
      <c r="A1472" s="65" t="s">
        <v>4457</v>
      </c>
      <c r="B1472" s="65" t="s">
        <v>4458</v>
      </c>
      <c r="C1472" s="65">
        <v>4302</v>
      </c>
      <c r="D1472" s="65"/>
      <c r="E1472" s="65"/>
      <c r="F1472" s="65"/>
      <c r="G1472" s="65">
        <v>1</v>
      </c>
      <c r="H1472" s="67">
        <f>VLOOKUP(C1472,'Secteur Ex DG'!B:B,1,FALSE)</f>
        <v>4302</v>
      </c>
    </row>
    <row r="1473" spans="1:8" x14ac:dyDescent="0.25">
      <c r="A1473" s="65" t="s">
        <v>4460</v>
      </c>
      <c r="B1473" s="65" t="s">
        <v>4461</v>
      </c>
      <c r="C1473" s="65">
        <v>4303</v>
      </c>
      <c r="D1473" s="65"/>
      <c r="E1473" s="65"/>
      <c r="F1473" s="65"/>
      <c r="G1473" s="65">
        <v>1</v>
      </c>
      <c r="H1473" s="67">
        <f>VLOOKUP(C1473,'Secteur Ex DG'!B:B,1,FALSE)</f>
        <v>4303</v>
      </c>
    </row>
    <row r="1474" spans="1:8" x14ac:dyDescent="0.25">
      <c r="A1474" s="65" t="s">
        <v>4463</v>
      </c>
      <c r="B1474" s="65" t="s">
        <v>4464</v>
      </c>
      <c r="C1474" s="65">
        <v>4304</v>
      </c>
      <c r="D1474" s="65"/>
      <c r="E1474" s="65"/>
      <c r="F1474" s="65"/>
      <c r="G1474" s="65">
        <v>1</v>
      </c>
      <c r="H1474" s="67">
        <f>VLOOKUP(C1474,'Secteur Ex DG'!B:B,1,FALSE)</f>
        <v>4304</v>
      </c>
    </row>
    <row r="1475" spans="1:8" x14ac:dyDescent="0.25">
      <c r="A1475" s="65" t="s">
        <v>4466</v>
      </c>
      <c r="B1475" s="65" t="s">
        <v>4467</v>
      </c>
      <c r="C1475" s="65">
        <v>4305</v>
      </c>
      <c r="D1475" s="65"/>
      <c r="E1475" s="65"/>
      <c r="F1475" s="65"/>
      <c r="G1475" s="65">
        <v>1</v>
      </c>
      <c r="H1475" s="67">
        <f>VLOOKUP(C1475,'Secteur Ex DG'!B:B,1,FALSE)</f>
        <v>4305</v>
      </c>
    </row>
    <row r="1476" spans="1:8" x14ac:dyDescent="0.25">
      <c r="A1476" s="65" t="s">
        <v>4469</v>
      </c>
      <c r="B1476" s="65" t="s">
        <v>4470</v>
      </c>
      <c r="C1476" s="65">
        <v>4306</v>
      </c>
      <c r="D1476" s="65"/>
      <c r="E1476" s="65"/>
      <c r="F1476" s="65"/>
      <c r="G1476" s="65">
        <v>1</v>
      </c>
      <c r="H1476" s="67">
        <f>VLOOKUP(C1476,'Secteur Ex DG'!B:B,1,FALSE)</f>
        <v>4306</v>
      </c>
    </row>
    <row r="1477" spans="1:8" x14ac:dyDescent="0.25">
      <c r="A1477" s="65" t="s">
        <v>4472</v>
      </c>
      <c r="B1477" s="65" t="s">
        <v>4473</v>
      </c>
      <c r="C1477" s="65">
        <v>4307</v>
      </c>
      <c r="D1477" s="65"/>
      <c r="E1477" s="65"/>
      <c r="F1477" s="65"/>
      <c r="G1477" s="65">
        <v>1</v>
      </c>
      <c r="H1477" s="67">
        <f>VLOOKUP(C1477,'Secteur Ex DG'!B:B,1,FALSE)</f>
        <v>4307</v>
      </c>
    </row>
    <row r="1478" spans="1:8" x14ac:dyDescent="0.25">
      <c r="A1478" s="65" t="s">
        <v>4475</v>
      </c>
      <c r="B1478" s="65" t="s">
        <v>4476</v>
      </c>
      <c r="C1478" s="65">
        <v>4308</v>
      </c>
      <c r="D1478" s="65"/>
      <c r="E1478" s="65"/>
      <c r="F1478" s="65"/>
      <c r="G1478" s="65">
        <v>1</v>
      </c>
      <c r="H1478" s="67">
        <f>VLOOKUP(C1478,'Secteur Ex DG'!B:B,1,FALSE)</f>
        <v>4308</v>
      </c>
    </row>
    <row r="1479" spans="1:8" x14ac:dyDescent="0.25">
      <c r="A1479" s="65" t="s">
        <v>4478</v>
      </c>
      <c r="B1479" s="65" t="s">
        <v>4479</v>
      </c>
      <c r="C1479" s="65">
        <v>4309</v>
      </c>
      <c r="D1479" s="65"/>
      <c r="E1479" s="65"/>
      <c r="F1479" s="65"/>
      <c r="G1479" s="65">
        <v>1</v>
      </c>
      <c r="H1479" s="67">
        <f>VLOOKUP(C1479,'Secteur Ex DG'!B:B,1,FALSE)</f>
        <v>4309</v>
      </c>
    </row>
    <row r="1480" spans="1:8" x14ac:dyDescent="0.25">
      <c r="A1480" s="65" t="s">
        <v>4481</v>
      </c>
      <c r="B1480" s="65" t="s">
        <v>4482</v>
      </c>
      <c r="C1480" s="65">
        <v>4310</v>
      </c>
      <c r="D1480" s="65"/>
      <c r="E1480" s="65"/>
      <c r="F1480" s="65"/>
      <c r="G1480" s="65">
        <v>1</v>
      </c>
      <c r="H1480" s="67">
        <f>VLOOKUP(C1480,'Secteur Ex DG'!B:B,1,FALSE)</f>
        <v>4310</v>
      </c>
    </row>
    <row r="1481" spans="1:8" x14ac:dyDescent="0.25">
      <c r="A1481" s="65" t="s">
        <v>4484</v>
      </c>
      <c r="B1481" s="65" t="s">
        <v>4485</v>
      </c>
      <c r="C1481" s="65">
        <v>4312</v>
      </c>
      <c r="D1481" s="65"/>
      <c r="E1481" s="65"/>
      <c r="F1481" s="65"/>
      <c r="G1481" s="65">
        <v>1</v>
      </c>
      <c r="H1481" s="67">
        <f>VLOOKUP(C1481,'Secteur Ex DG'!B:B,1,FALSE)</f>
        <v>4312</v>
      </c>
    </row>
    <row r="1482" spans="1:8" x14ac:dyDescent="0.25">
      <c r="A1482" s="65" t="s">
        <v>4487</v>
      </c>
      <c r="B1482" s="65" t="s">
        <v>4488</v>
      </c>
      <c r="C1482" s="65">
        <v>4313</v>
      </c>
      <c r="D1482" s="65"/>
      <c r="E1482" s="65"/>
      <c r="F1482" s="65"/>
      <c r="G1482" s="65">
        <v>1</v>
      </c>
      <c r="H1482" s="67">
        <f>VLOOKUP(C1482,'Secteur Ex DG'!B:B,1,FALSE)</f>
        <v>4313</v>
      </c>
    </row>
    <row r="1483" spans="1:8" x14ac:dyDescent="0.25">
      <c r="A1483" s="65" t="s">
        <v>4490</v>
      </c>
      <c r="B1483" s="65" t="s">
        <v>4491</v>
      </c>
      <c r="C1483" s="65">
        <v>4314</v>
      </c>
      <c r="D1483" s="65"/>
      <c r="E1483" s="65"/>
      <c r="F1483" s="65"/>
      <c r="G1483" s="65">
        <v>1</v>
      </c>
      <c r="H1483" s="67">
        <f>VLOOKUP(C1483,'Secteur Ex DG'!B:B,1,FALSE)</f>
        <v>4314</v>
      </c>
    </row>
    <row r="1484" spans="1:8" x14ac:dyDescent="0.25">
      <c r="A1484" s="65" t="s">
        <v>4493</v>
      </c>
      <c r="B1484" s="65" t="s">
        <v>4494</v>
      </c>
      <c r="C1484" s="65">
        <v>4317</v>
      </c>
      <c r="D1484" s="65"/>
      <c r="E1484" s="65"/>
      <c r="F1484" s="65"/>
      <c r="G1484" s="65">
        <v>1</v>
      </c>
      <c r="H1484" s="67">
        <f>VLOOKUP(C1484,'Secteur Ex DG'!B:B,1,FALSE)</f>
        <v>4317</v>
      </c>
    </row>
    <row r="1485" spans="1:8" x14ac:dyDescent="0.25">
      <c r="A1485" s="65" t="s">
        <v>4496</v>
      </c>
      <c r="B1485" s="65" t="s">
        <v>4497</v>
      </c>
      <c r="C1485" s="65">
        <v>4318</v>
      </c>
      <c r="D1485" s="65"/>
      <c r="E1485" s="65"/>
      <c r="F1485" s="65"/>
      <c r="G1485" s="65">
        <v>1</v>
      </c>
      <c r="H1485" s="67">
        <f>VLOOKUP(C1485,'Secteur Ex DG'!B:B,1,FALSE)</f>
        <v>4318</v>
      </c>
    </row>
    <row r="1486" spans="1:8" x14ac:dyDescent="0.25">
      <c r="A1486" s="65" t="s">
        <v>4499</v>
      </c>
      <c r="B1486" s="65" t="s">
        <v>4500</v>
      </c>
      <c r="C1486" s="65">
        <v>4322</v>
      </c>
      <c r="D1486" s="65"/>
      <c r="E1486" s="65"/>
      <c r="F1486" s="65"/>
      <c r="G1486" s="65">
        <v>1</v>
      </c>
      <c r="H1486" s="67">
        <f>VLOOKUP(C1486,'Secteur Ex DG'!B:B,1,FALSE)</f>
        <v>4322</v>
      </c>
    </row>
    <row r="1487" spans="1:8" x14ac:dyDescent="0.25">
      <c r="A1487" s="65" t="s">
        <v>4502</v>
      </c>
      <c r="B1487" s="65" t="s">
        <v>4503</v>
      </c>
      <c r="C1487" s="65">
        <v>4323</v>
      </c>
      <c r="D1487" s="65"/>
      <c r="E1487" s="65"/>
      <c r="F1487" s="65"/>
      <c r="G1487" s="65">
        <v>1</v>
      </c>
      <c r="H1487" s="67">
        <f>VLOOKUP(C1487,'Secteur Ex DG'!B:B,1,FALSE)</f>
        <v>4323</v>
      </c>
    </row>
    <row r="1488" spans="1:8" x14ac:dyDescent="0.25">
      <c r="A1488" s="65" t="s">
        <v>4505</v>
      </c>
      <c r="B1488" s="65" t="s">
        <v>4506</v>
      </c>
      <c r="C1488" s="65">
        <v>4324</v>
      </c>
      <c r="D1488" s="65"/>
      <c r="E1488" s="65"/>
      <c r="F1488" s="65"/>
      <c r="G1488" s="65">
        <v>1</v>
      </c>
      <c r="H1488" s="67">
        <f>VLOOKUP(C1488,'Secteur Ex DG'!B:B,1,FALSE)</f>
        <v>4324</v>
      </c>
    </row>
    <row r="1489" spans="1:8" x14ac:dyDescent="0.25">
      <c r="A1489" s="65" t="s">
        <v>4508</v>
      </c>
      <c r="B1489" s="65" t="s">
        <v>4509</v>
      </c>
      <c r="C1489" s="65">
        <v>4325</v>
      </c>
      <c r="D1489" s="65"/>
      <c r="E1489" s="65"/>
      <c r="F1489" s="65"/>
      <c r="G1489" s="65">
        <v>1</v>
      </c>
      <c r="H1489" s="67">
        <f>VLOOKUP(C1489,'Secteur Ex DG'!B:B,1,FALSE)</f>
        <v>4325</v>
      </c>
    </row>
    <row r="1490" spans="1:8" x14ac:dyDescent="0.25">
      <c r="A1490" s="65" t="s">
        <v>4556</v>
      </c>
      <c r="B1490" s="65" t="s">
        <v>4557</v>
      </c>
      <c r="C1490" s="65">
        <v>4343</v>
      </c>
      <c r="D1490" s="65"/>
      <c r="E1490" s="65"/>
      <c r="F1490" s="65"/>
      <c r="G1490" s="65">
        <v>1</v>
      </c>
      <c r="H1490" s="67">
        <f>VLOOKUP(C1490,'Secteur Ex DG'!B:B,1,FALSE)</f>
        <v>4343</v>
      </c>
    </row>
    <row r="1491" spans="1:8" x14ac:dyDescent="0.25">
      <c r="A1491" s="65" t="s">
        <v>4511</v>
      </c>
      <c r="B1491" s="65" t="s">
        <v>4512</v>
      </c>
      <c r="C1491" s="65">
        <v>4326</v>
      </c>
      <c r="D1491" s="65"/>
      <c r="E1491" s="65"/>
      <c r="F1491" s="65"/>
      <c r="G1491" s="65">
        <v>1</v>
      </c>
      <c r="H1491" s="67">
        <f>VLOOKUP(C1491,'Secteur Ex DG'!B:B,1,FALSE)</f>
        <v>4326</v>
      </c>
    </row>
    <row r="1492" spans="1:8" x14ac:dyDescent="0.25">
      <c r="A1492" s="65" t="s">
        <v>4514</v>
      </c>
      <c r="B1492" s="65" t="s">
        <v>4515</v>
      </c>
      <c r="C1492" s="65">
        <v>4327</v>
      </c>
      <c r="D1492" s="65"/>
      <c r="E1492" s="65"/>
      <c r="F1492" s="65"/>
      <c r="G1492" s="65">
        <v>1</v>
      </c>
      <c r="H1492" s="67">
        <f>VLOOKUP(C1492,'Secteur Ex DG'!B:B,1,FALSE)</f>
        <v>4327</v>
      </c>
    </row>
    <row r="1493" spans="1:8" x14ac:dyDescent="0.25">
      <c r="A1493" s="65" t="s">
        <v>4517</v>
      </c>
      <c r="B1493" s="65" t="s">
        <v>4518</v>
      </c>
      <c r="C1493" s="65">
        <v>4328</v>
      </c>
      <c r="D1493" s="65"/>
      <c r="E1493" s="65"/>
      <c r="F1493" s="65"/>
      <c r="G1493" s="65">
        <v>1</v>
      </c>
      <c r="H1493" s="67">
        <f>VLOOKUP(C1493,'Secteur Ex DG'!B:B,1,FALSE)</f>
        <v>4328</v>
      </c>
    </row>
    <row r="1494" spans="1:8" x14ac:dyDescent="0.25">
      <c r="A1494" s="65" t="s">
        <v>4520</v>
      </c>
      <c r="B1494" s="65" t="s">
        <v>4521</v>
      </c>
      <c r="C1494" s="65">
        <v>4329</v>
      </c>
      <c r="D1494" s="65"/>
      <c r="E1494" s="65"/>
      <c r="F1494" s="65"/>
      <c r="G1494" s="65">
        <v>1</v>
      </c>
      <c r="H1494" s="67">
        <f>VLOOKUP(C1494,'Secteur Ex DG'!B:B,1,FALSE)</f>
        <v>4329</v>
      </c>
    </row>
    <row r="1495" spans="1:8" x14ac:dyDescent="0.25">
      <c r="A1495" s="65" t="s">
        <v>4523</v>
      </c>
      <c r="B1495" s="65" t="s">
        <v>4524</v>
      </c>
      <c r="C1495" s="65">
        <v>4330</v>
      </c>
      <c r="D1495" s="65"/>
      <c r="E1495" s="65"/>
      <c r="F1495" s="65"/>
      <c r="G1495" s="65">
        <v>1</v>
      </c>
      <c r="H1495" s="67">
        <f>VLOOKUP(C1495,'Secteur Ex DG'!B:B,1,FALSE)</f>
        <v>4330</v>
      </c>
    </row>
    <row r="1496" spans="1:8" x14ac:dyDescent="0.25">
      <c r="A1496" s="65" t="s">
        <v>4526</v>
      </c>
      <c r="B1496" s="65" t="s">
        <v>4527</v>
      </c>
      <c r="C1496" s="65">
        <v>4331</v>
      </c>
      <c r="D1496" s="65"/>
      <c r="E1496" s="65"/>
      <c r="F1496" s="65"/>
      <c r="G1496" s="65">
        <v>1</v>
      </c>
      <c r="H1496" s="67">
        <f>VLOOKUP(C1496,'Secteur Ex DG'!B:B,1,FALSE)</f>
        <v>4331</v>
      </c>
    </row>
    <row r="1497" spans="1:8" x14ac:dyDescent="0.25">
      <c r="A1497" s="65" t="s">
        <v>4529</v>
      </c>
      <c r="B1497" s="65" t="s">
        <v>4530</v>
      </c>
      <c r="C1497" s="65">
        <v>4332</v>
      </c>
      <c r="D1497" s="65"/>
      <c r="E1497" s="65"/>
      <c r="F1497" s="65"/>
      <c r="G1497" s="65">
        <v>1</v>
      </c>
      <c r="H1497" s="67">
        <f>VLOOKUP(C1497,'Secteur Ex DG'!B:B,1,FALSE)</f>
        <v>4332</v>
      </c>
    </row>
    <row r="1498" spans="1:8" x14ac:dyDescent="0.25">
      <c r="A1498" s="65" t="s">
        <v>4532</v>
      </c>
      <c r="B1498" s="65" t="s">
        <v>4533</v>
      </c>
      <c r="C1498" s="65">
        <v>4333</v>
      </c>
      <c r="D1498" s="65"/>
      <c r="E1498" s="65"/>
      <c r="F1498" s="65"/>
      <c r="G1498" s="65">
        <v>1</v>
      </c>
      <c r="H1498" s="67">
        <f>VLOOKUP(C1498,'Secteur Ex DG'!B:B,1,FALSE)</f>
        <v>4333</v>
      </c>
    </row>
    <row r="1499" spans="1:8" x14ac:dyDescent="0.25">
      <c r="A1499" s="65" t="s">
        <v>4535</v>
      </c>
      <c r="B1499" s="65" t="s">
        <v>4536</v>
      </c>
      <c r="C1499" s="65">
        <v>4334</v>
      </c>
      <c r="D1499" s="65"/>
      <c r="E1499" s="65"/>
      <c r="F1499" s="65"/>
      <c r="G1499" s="65">
        <v>1</v>
      </c>
      <c r="H1499" s="67">
        <f>VLOOKUP(C1499,'Secteur Ex DG'!B:B,1,FALSE)</f>
        <v>4334</v>
      </c>
    </row>
    <row r="1500" spans="1:8" x14ac:dyDescent="0.25">
      <c r="A1500" s="65" t="s">
        <v>4538</v>
      </c>
      <c r="B1500" s="65" t="s">
        <v>4539</v>
      </c>
      <c r="C1500" s="65">
        <v>4335</v>
      </c>
      <c r="D1500" s="65"/>
      <c r="E1500" s="65"/>
      <c r="F1500" s="65"/>
      <c r="G1500" s="65">
        <v>1</v>
      </c>
      <c r="H1500" s="67">
        <f>VLOOKUP(C1500,'Secteur Ex DG'!B:B,1,FALSE)</f>
        <v>4335</v>
      </c>
    </row>
    <row r="1501" spans="1:8" x14ac:dyDescent="0.25">
      <c r="A1501" s="65" t="s">
        <v>4541</v>
      </c>
      <c r="B1501" s="65" t="s">
        <v>4542</v>
      </c>
      <c r="C1501" s="65">
        <v>4336</v>
      </c>
      <c r="D1501" s="65"/>
      <c r="E1501" s="65"/>
      <c r="F1501" s="65"/>
      <c r="G1501" s="65">
        <v>1</v>
      </c>
      <c r="H1501" s="67">
        <f>VLOOKUP(C1501,'Secteur Ex DG'!B:B,1,FALSE)</f>
        <v>4336</v>
      </c>
    </row>
    <row r="1502" spans="1:8" x14ac:dyDescent="0.25">
      <c r="A1502" s="65" t="s">
        <v>4544</v>
      </c>
      <c r="B1502" s="65" t="s">
        <v>4545</v>
      </c>
      <c r="C1502" s="65">
        <v>4337</v>
      </c>
      <c r="D1502" s="65"/>
      <c r="E1502" s="65"/>
      <c r="F1502" s="65"/>
      <c r="G1502" s="65">
        <v>1</v>
      </c>
      <c r="H1502" s="67">
        <f>VLOOKUP(C1502,'Secteur Ex DG'!B:B,1,FALSE)</f>
        <v>4337</v>
      </c>
    </row>
    <row r="1503" spans="1:8" x14ac:dyDescent="0.25">
      <c r="A1503" s="65" t="s">
        <v>4547</v>
      </c>
      <c r="B1503" s="65" t="s">
        <v>4548</v>
      </c>
      <c r="C1503" s="65">
        <v>4340</v>
      </c>
      <c r="D1503" s="65"/>
      <c r="E1503" s="65"/>
      <c r="F1503" s="65"/>
      <c r="G1503" s="65">
        <v>1</v>
      </c>
      <c r="H1503" s="67">
        <f>VLOOKUP(C1503,'Secteur Ex DG'!B:B,1,FALSE)</f>
        <v>4340</v>
      </c>
    </row>
    <row r="1504" spans="1:8" x14ac:dyDescent="0.25">
      <c r="A1504" s="65" t="s">
        <v>4559</v>
      </c>
      <c r="B1504" s="65" t="s">
        <v>4560</v>
      </c>
      <c r="C1504" s="65">
        <v>4344</v>
      </c>
      <c r="D1504" s="65"/>
      <c r="E1504" s="65"/>
      <c r="F1504" s="65"/>
      <c r="G1504" s="65">
        <v>1</v>
      </c>
      <c r="H1504" s="67">
        <f>VLOOKUP(C1504,'Secteur Ex DG'!B:B,1,FALSE)</f>
        <v>4344</v>
      </c>
    </row>
    <row r="1505" spans="1:8" x14ac:dyDescent="0.25">
      <c r="A1505" s="65" t="s">
        <v>4550</v>
      </c>
      <c r="B1505" s="65" t="s">
        <v>4551</v>
      </c>
      <c r="C1505" s="65">
        <v>4341</v>
      </c>
      <c r="D1505" s="65"/>
      <c r="E1505" s="65"/>
      <c r="F1505" s="65"/>
      <c r="G1505" s="65">
        <v>1</v>
      </c>
      <c r="H1505" s="67">
        <f>VLOOKUP(C1505,'Secteur Ex DG'!B:B,1,FALSE)</f>
        <v>4341</v>
      </c>
    </row>
    <row r="1506" spans="1:8" x14ac:dyDescent="0.25">
      <c r="A1506" s="65" t="s">
        <v>4562</v>
      </c>
      <c r="B1506" s="65" t="s">
        <v>4563</v>
      </c>
      <c r="C1506" s="65">
        <v>4345</v>
      </c>
      <c r="D1506" s="65"/>
      <c r="E1506" s="65"/>
      <c r="F1506" s="65"/>
      <c r="G1506" s="65">
        <v>1</v>
      </c>
      <c r="H1506" s="67">
        <f>VLOOKUP(C1506,'Secteur Ex DG'!B:B,1,FALSE)</f>
        <v>4345</v>
      </c>
    </row>
    <row r="1507" spans="1:8" x14ac:dyDescent="0.25">
      <c r="A1507" s="65" t="s">
        <v>4565</v>
      </c>
      <c r="B1507" s="65" t="s">
        <v>4566</v>
      </c>
      <c r="C1507" s="65">
        <v>4513</v>
      </c>
      <c r="D1507" s="65"/>
      <c r="E1507" s="65"/>
      <c r="F1507" s="65"/>
      <c r="G1507" s="65">
        <v>1</v>
      </c>
      <c r="H1507" s="67">
        <f>VLOOKUP(C1507,'Secteur Ex DG'!B:B,1,FALSE)</f>
        <v>4513</v>
      </c>
    </row>
    <row r="1508" spans="1:8" x14ac:dyDescent="0.25">
      <c r="A1508" s="65" t="s">
        <v>4568</v>
      </c>
      <c r="B1508" s="65" t="s">
        <v>4569</v>
      </c>
      <c r="C1508" s="65">
        <v>4514</v>
      </c>
      <c r="D1508" s="65"/>
      <c r="E1508" s="65"/>
      <c r="F1508" s="65"/>
      <c r="G1508" s="65">
        <v>1</v>
      </c>
      <c r="H1508" s="67">
        <f>VLOOKUP(C1508,'Secteur Ex DG'!B:B,1,FALSE)</f>
        <v>4514</v>
      </c>
    </row>
    <row r="1509" spans="1:8" x14ac:dyDescent="0.25">
      <c r="A1509" s="65" t="s">
        <v>4571</v>
      </c>
      <c r="B1509" s="65" t="s">
        <v>4572</v>
      </c>
      <c r="C1509" s="65">
        <v>4515</v>
      </c>
      <c r="D1509" s="65"/>
      <c r="E1509" s="65"/>
      <c r="F1509" s="65"/>
      <c r="G1509" s="65">
        <v>1</v>
      </c>
      <c r="H1509" s="67">
        <f>VLOOKUP(C1509,'Secteur Ex DG'!B:B,1,FALSE)</f>
        <v>4515</v>
      </c>
    </row>
    <row r="1510" spans="1:8" x14ac:dyDescent="0.25">
      <c r="A1510" s="65" t="s">
        <v>4574</v>
      </c>
      <c r="B1510" s="65" t="s">
        <v>4575</v>
      </c>
      <c r="C1510" s="65">
        <v>4517</v>
      </c>
      <c r="D1510" s="65"/>
      <c r="E1510" s="65"/>
      <c r="F1510" s="65"/>
      <c r="G1510" s="65">
        <v>1</v>
      </c>
      <c r="H1510" s="67">
        <f>VLOOKUP(C1510,'Secteur Ex DG'!B:B,1,FALSE)</f>
        <v>4517</v>
      </c>
    </row>
    <row r="1511" spans="1:8" x14ac:dyDescent="0.25">
      <c r="A1511" s="65" t="s">
        <v>4577</v>
      </c>
      <c r="B1511" s="65" t="s">
        <v>4578</v>
      </c>
      <c r="C1511" s="65">
        <v>4518</v>
      </c>
      <c r="D1511" s="65"/>
      <c r="E1511" s="65"/>
      <c r="F1511" s="65"/>
      <c r="G1511" s="65">
        <v>1</v>
      </c>
      <c r="H1511" s="67">
        <f>VLOOKUP(C1511,'Secteur Ex DG'!B:B,1,FALSE)</f>
        <v>4518</v>
      </c>
    </row>
    <row r="1512" spans="1:8" x14ac:dyDescent="0.25">
      <c r="A1512" s="65" t="s">
        <v>4580</v>
      </c>
      <c r="B1512" s="65" t="s">
        <v>4581</v>
      </c>
      <c r="C1512" s="65">
        <v>4519</v>
      </c>
      <c r="D1512" s="65"/>
      <c r="E1512" s="65"/>
      <c r="F1512" s="65"/>
      <c r="G1512" s="65">
        <v>1</v>
      </c>
      <c r="H1512" s="67">
        <f>VLOOKUP(C1512,'Secteur Ex DG'!B:B,1,FALSE)</f>
        <v>4519</v>
      </c>
    </row>
    <row r="1513" spans="1:8" x14ac:dyDescent="0.25">
      <c r="A1513" s="65" t="s">
        <v>4583</v>
      </c>
      <c r="B1513" s="65" t="s">
        <v>4584</v>
      </c>
      <c r="C1513" s="65">
        <v>4520</v>
      </c>
      <c r="D1513" s="65"/>
      <c r="E1513" s="65"/>
      <c r="F1513" s="65"/>
      <c r="G1513" s="65">
        <v>1</v>
      </c>
      <c r="H1513" s="67">
        <f>VLOOKUP(C1513,'Secteur Ex DG'!B:B,1,FALSE)</f>
        <v>4520</v>
      </c>
    </row>
    <row r="1514" spans="1:8" x14ac:dyDescent="0.25">
      <c r="A1514" s="65" t="s">
        <v>4586</v>
      </c>
      <c r="B1514" s="65" t="s">
        <v>4587</v>
      </c>
      <c r="C1514" s="65">
        <v>4521</v>
      </c>
      <c r="D1514" s="65"/>
      <c r="E1514" s="65"/>
      <c r="F1514" s="65"/>
      <c r="G1514" s="65">
        <v>1</v>
      </c>
      <c r="H1514" s="67">
        <f>VLOOKUP(C1514,'Secteur Ex DG'!B:B,1,FALSE)</f>
        <v>4521</v>
      </c>
    </row>
    <row r="1515" spans="1:8" x14ac:dyDescent="0.25">
      <c r="A1515" s="65" t="s">
        <v>4640</v>
      </c>
      <c r="B1515" s="65" t="s">
        <v>4641</v>
      </c>
      <c r="C1515" s="65">
        <v>4562</v>
      </c>
      <c r="D1515" s="65"/>
      <c r="E1515" s="65"/>
      <c r="F1515" s="65"/>
      <c r="G1515" s="65">
        <v>1</v>
      </c>
      <c r="H1515" s="67">
        <f>VLOOKUP(C1515,'Secteur Ex DG'!B:B,1,FALSE)</f>
        <v>4562</v>
      </c>
    </row>
    <row r="1516" spans="1:8" x14ac:dyDescent="0.25">
      <c r="A1516" s="65" t="s">
        <v>4589</v>
      </c>
      <c r="B1516" s="65" t="s">
        <v>4590</v>
      </c>
      <c r="C1516" s="65">
        <v>4522</v>
      </c>
      <c r="D1516" s="65"/>
      <c r="E1516" s="65"/>
      <c r="F1516" s="65"/>
      <c r="G1516" s="65">
        <v>1</v>
      </c>
      <c r="H1516" s="67">
        <f>VLOOKUP(C1516,'Secteur Ex DG'!B:B,1,FALSE)</f>
        <v>4522</v>
      </c>
    </row>
    <row r="1517" spans="1:8" x14ac:dyDescent="0.25">
      <c r="A1517" s="65" t="s">
        <v>4592</v>
      </c>
      <c r="B1517" s="65" t="s">
        <v>4593</v>
      </c>
      <c r="C1517" s="65">
        <v>4526</v>
      </c>
      <c r="D1517" s="65"/>
      <c r="E1517" s="65"/>
      <c r="F1517" s="65"/>
      <c r="G1517" s="65">
        <v>1</v>
      </c>
      <c r="H1517" s="67">
        <f>VLOOKUP(C1517,'Secteur Ex DG'!B:B,1,FALSE)</f>
        <v>4526</v>
      </c>
    </row>
    <row r="1518" spans="1:8" x14ac:dyDescent="0.25">
      <c r="A1518" s="65" t="s">
        <v>4595</v>
      </c>
      <c r="B1518" s="65" t="s">
        <v>4596</v>
      </c>
      <c r="C1518" s="65">
        <v>4530</v>
      </c>
      <c r="D1518" s="65"/>
      <c r="E1518" s="65"/>
      <c r="F1518" s="65"/>
      <c r="G1518" s="65">
        <v>1</v>
      </c>
      <c r="H1518" s="67">
        <f>VLOOKUP(C1518,'Secteur Ex DG'!B:B,1,FALSE)</f>
        <v>4530</v>
      </c>
    </row>
    <row r="1519" spans="1:8" x14ac:dyDescent="0.25">
      <c r="A1519" s="65" t="s">
        <v>4598</v>
      </c>
      <c r="B1519" s="65" t="s">
        <v>4599</v>
      </c>
      <c r="C1519" s="65">
        <v>4531</v>
      </c>
      <c r="D1519" s="65"/>
      <c r="E1519" s="65"/>
      <c r="F1519" s="65"/>
      <c r="G1519" s="65">
        <v>1</v>
      </c>
      <c r="H1519" s="67">
        <f>VLOOKUP(C1519,'Secteur Ex DG'!B:B,1,FALSE)</f>
        <v>4531</v>
      </c>
    </row>
    <row r="1520" spans="1:8" x14ac:dyDescent="0.25">
      <c r="A1520" s="65" t="s">
        <v>4601</v>
      </c>
      <c r="B1520" s="65" t="s">
        <v>4602</v>
      </c>
      <c r="C1520" s="65">
        <v>4532</v>
      </c>
      <c r="D1520" s="65"/>
      <c r="E1520" s="65"/>
      <c r="F1520" s="65"/>
      <c r="G1520" s="65">
        <v>1</v>
      </c>
      <c r="H1520" s="67">
        <f>VLOOKUP(C1520,'Secteur Ex DG'!B:B,1,FALSE)</f>
        <v>4532</v>
      </c>
    </row>
    <row r="1521" spans="1:8" x14ac:dyDescent="0.25">
      <c r="A1521" s="65" t="s">
        <v>4604</v>
      </c>
      <c r="B1521" s="65" t="s">
        <v>4605</v>
      </c>
      <c r="C1521" s="65">
        <v>4533</v>
      </c>
      <c r="D1521" s="65"/>
      <c r="E1521" s="65"/>
      <c r="F1521" s="65"/>
      <c r="G1521" s="65">
        <v>1</v>
      </c>
      <c r="H1521" s="67">
        <f>VLOOKUP(C1521,'Secteur Ex DG'!B:B,1,FALSE)</f>
        <v>4533</v>
      </c>
    </row>
    <row r="1522" spans="1:8" x14ac:dyDescent="0.25">
      <c r="A1522" s="65" t="s">
        <v>4607</v>
      </c>
      <c r="B1522" s="65" t="s">
        <v>4608</v>
      </c>
      <c r="C1522" s="65">
        <v>4535</v>
      </c>
      <c r="D1522" s="65"/>
      <c r="E1522" s="65"/>
      <c r="F1522" s="65"/>
      <c r="G1522" s="65">
        <v>1</v>
      </c>
      <c r="H1522" s="67">
        <f>VLOOKUP(C1522,'Secteur Ex DG'!B:B,1,FALSE)</f>
        <v>4535</v>
      </c>
    </row>
    <row r="1523" spans="1:8" x14ac:dyDescent="0.25">
      <c r="A1523" s="65" t="s">
        <v>4610</v>
      </c>
      <c r="B1523" s="65" t="s">
        <v>4611</v>
      </c>
      <c r="C1523" s="65">
        <v>4536</v>
      </c>
      <c r="D1523" s="65"/>
      <c r="E1523" s="65"/>
      <c r="F1523" s="65"/>
      <c r="G1523" s="65">
        <v>1</v>
      </c>
      <c r="H1523" s="67">
        <f>VLOOKUP(C1523,'Secteur Ex DG'!B:B,1,FALSE)</f>
        <v>4536</v>
      </c>
    </row>
    <row r="1524" spans="1:8" x14ac:dyDescent="0.25">
      <c r="A1524" s="65" t="s">
        <v>4613</v>
      </c>
      <c r="B1524" s="65" t="s">
        <v>4614</v>
      </c>
      <c r="C1524" s="65">
        <v>4540</v>
      </c>
      <c r="D1524" s="65"/>
      <c r="E1524" s="65"/>
      <c r="F1524" s="65"/>
      <c r="G1524" s="65">
        <v>1</v>
      </c>
      <c r="H1524" s="67">
        <f>VLOOKUP(C1524,'Secteur Ex DG'!B:B,1,FALSE)</f>
        <v>4540</v>
      </c>
    </row>
    <row r="1525" spans="1:8" x14ac:dyDescent="0.25">
      <c r="A1525" s="65" t="s">
        <v>4616</v>
      </c>
      <c r="B1525" s="65" t="s">
        <v>4617</v>
      </c>
      <c r="C1525" s="65">
        <v>4545</v>
      </c>
      <c r="D1525" s="65"/>
      <c r="E1525" s="65"/>
      <c r="F1525" s="65"/>
      <c r="G1525" s="65">
        <v>1</v>
      </c>
      <c r="H1525" s="67">
        <f>VLOOKUP(C1525,'Secteur Ex DG'!B:B,1,FALSE)</f>
        <v>4545</v>
      </c>
    </row>
    <row r="1526" spans="1:8" x14ac:dyDescent="0.25">
      <c r="A1526" s="65" t="s">
        <v>4619</v>
      </c>
      <c r="B1526" s="65" t="s">
        <v>4620</v>
      </c>
      <c r="C1526" s="65">
        <v>4549</v>
      </c>
      <c r="D1526" s="65"/>
      <c r="E1526" s="65"/>
      <c r="F1526" s="65"/>
      <c r="G1526" s="65">
        <v>1</v>
      </c>
      <c r="H1526" s="67">
        <f>VLOOKUP(C1526,'Secteur Ex DG'!B:B,1,FALSE)</f>
        <v>4549</v>
      </c>
    </row>
    <row r="1527" spans="1:8" x14ac:dyDescent="0.25">
      <c r="A1527" s="65" t="s">
        <v>4622</v>
      </c>
      <c r="B1527" s="65" t="s">
        <v>4623</v>
      </c>
      <c r="C1527" s="65">
        <v>4550</v>
      </c>
      <c r="D1527" s="65"/>
      <c r="E1527" s="65"/>
      <c r="F1527" s="65"/>
      <c r="G1527" s="65">
        <v>1</v>
      </c>
      <c r="H1527" s="67">
        <f>VLOOKUP(C1527,'Secteur Ex DG'!B:B,1,FALSE)</f>
        <v>4550</v>
      </c>
    </row>
    <row r="1528" spans="1:8" x14ac:dyDescent="0.25">
      <c r="A1528" s="65" t="s">
        <v>4625</v>
      </c>
      <c r="B1528" s="65" t="s">
        <v>4626</v>
      </c>
      <c r="C1528" s="65">
        <v>4551</v>
      </c>
      <c r="D1528" s="65"/>
      <c r="E1528" s="65"/>
      <c r="F1528" s="65"/>
      <c r="G1528" s="65">
        <v>1</v>
      </c>
      <c r="H1528" s="67">
        <f>VLOOKUP(C1528,'Secteur Ex DG'!B:B,1,FALSE)</f>
        <v>4551</v>
      </c>
    </row>
    <row r="1529" spans="1:8" x14ac:dyDescent="0.25">
      <c r="A1529" s="65" t="s">
        <v>4628</v>
      </c>
      <c r="B1529" s="65" t="s">
        <v>4629</v>
      </c>
      <c r="C1529" s="65">
        <v>4552</v>
      </c>
      <c r="D1529" s="65"/>
      <c r="E1529" s="65"/>
      <c r="F1529" s="65"/>
      <c r="G1529" s="65">
        <v>1</v>
      </c>
      <c r="H1529" s="67">
        <f>VLOOKUP(C1529,'Secteur Ex DG'!B:B,1,FALSE)</f>
        <v>4552</v>
      </c>
    </row>
    <row r="1530" spans="1:8" x14ac:dyDescent="0.25">
      <c r="A1530" s="65" t="s">
        <v>4631</v>
      </c>
      <c r="B1530" s="65" t="s">
        <v>4632</v>
      </c>
      <c r="C1530" s="65">
        <v>4553</v>
      </c>
      <c r="D1530" s="65"/>
      <c r="E1530" s="65"/>
      <c r="F1530" s="65"/>
      <c r="G1530" s="65">
        <v>1</v>
      </c>
      <c r="H1530" s="67">
        <f>VLOOKUP(C1530,'Secteur Ex DG'!B:B,1,FALSE)</f>
        <v>4553</v>
      </c>
    </row>
    <row r="1531" spans="1:8" x14ac:dyDescent="0.25">
      <c r="A1531" s="65" t="s">
        <v>4634</v>
      </c>
      <c r="B1531" s="65" t="s">
        <v>4635</v>
      </c>
      <c r="C1531" s="65">
        <v>4554</v>
      </c>
      <c r="D1531" s="65"/>
      <c r="E1531" s="65"/>
      <c r="F1531" s="65"/>
      <c r="G1531" s="65">
        <v>1</v>
      </c>
      <c r="H1531" s="67">
        <f>VLOOKUP(C1531,'Secteur Ex DG'!B:B,1,FALSE)</f>
        <v>4554</v>
      </c>
    </row>
    <row r="1532" spans="1:8" x14ac:dyDescent="0.25">
      <c r="A1532" s="65" t="s">
        <v>4637</v>
      </c>
      <c r="B1532" s="65" t="s">
        <v>4638</v>
      </c>
      <c r="C1532" s="65">
        <v>4555</v>
      </c>
      <c r="D1532" s="65"/>
      <c r="E1532" s="65"/>
      <c r="F1532" s="65"/>
      <c r="G1532" s="65">
        <v>1</v>
      </c>
      <c r="H1532" s="67">
        <f>VLOOKUP(C1532,'Secteur Ex DG'!B:B,1,FALSE)</f>
        <v>4555</v>
      </c>
    </row>
    <row r="1533" spans="1:8" x14ac:dyDescent="0.25">
      <c r="A1533" s="69" t="s">
        <v>4643</v>
      </c>
      <c r="B1533" s="69" t="s">
        <v>4644</v>
      </c>
      <c r="C1533" s="69">
        <v>4563</v>
      </c>
      <c r="G1533" s="68">
        <v>1</v>
      </c>
      <c r="H1533" s="67">
        <f>VLOOKUP(C1533,'Secteur Ex DG'!B:B,1,FALSE)</f>
        <v>4563</v>
      </c>
    </row>
    <row r="1534" spans="1:8" x14ac:dyDescent="0.25">
      <c r="A1534" s="65" t="s">
        <v>4646</v>
      </c>
      <c r="B1534" s="65" t="s">
        <v>4647</v>
      </c>
      <c r="C1534" s="65">
        <v>4757</v>
      </c>
      <c r="D1534" s="65"/>
      <c r="E1534" s="65"/>
      <c r="F1534" s="65"/>
      <c r="G1534" s="65">
        <v>1</v>
      </c>
      <c r="H1534" s="67">
        <f>VLOOKUP(C1534,'Secteur Ex DG'!B:B,1,FALSE)</f>
        <v>4757</v>
      </c>
    </row>
    <row r="1535" spans="1:8" x14ac:dyDescent="0.25">
      <c r="A1535" s="65" t="s">
        <v>4649</v>
      </c>
      <c r="B1535" s="65" t="s">
        <v>4650</v>
      </c>
      <c r="C1535" s="65">
        <v>4758</v>
      </c>
      <c r="D1535" s="65"/>
      <c r="E1535" s="65"/>
      <c r="F1535" s="65"/>
      <c r="G1535" s="65">
        <v>1</v>
      </c>
      <c r="H1535" s="67">
        <f>VLOOKUP(C1535,'Secteur Ex DG'!B:B,1,FALSE)</f>
        <v>4758</v>
      </c>
    </row>
    <row r="1536" spans="1:8" x14ac:dyDescent="0.25">
      <c r="A1536" s="65" t="s">
        <v>4652</v>
      </c>
      <c r="B1536" s="65" t="s">
        <v>4653</v>
      </c>
      <c r="C1536" s="65">
        <v>4759</v>
      </c>
      <c r="D1536" s="65"/>
      <c r="E1536" s="65"/>
      <c r="F1536" s="65"/>
      <c r="G1536" s="65">
        <v>1</v>
      </c>
      <c r="H1536" s="67">
        <f>VLOOKUP(C1536,'Secteur Ex DG'!B:B,1,FALSE)</f>
        <v>4759</v>
      </c>
    </row>
    <row r="1537" spans="1:8" x14ac:dyDescent="0.25">
      <c r="A1537" s="65" t="s">
        <v>4655</v>
      </c>
      <c r="B1537" s="65" t="s">
        <v>4656</v>
      </c>
      <c r="C1537" s="65">
        <v>4760</v>
      </c>
      <c r="D1537" s="65"/>
      <c r="E1537" s="65"/>
      <c r="F1537" s="65"/>
      <c r="G1537" s="65">
        <v>1</v>
      </c>
      <c r="H1537" s="67">
        <f>VLOOKUP(C1537,'Secteur Ex DG'!B:B,1,FALSE)</f>
        <v>4760</v>
      </c>
    </row>
    <row r="1538" spans="1:8" x14ac:dyDescent="0.25">
      <c r="A1538" s="65" t="s">
        <v>4658</v>
      </c>
      <c r="B1538" s="65" t="s">
        <v>4659</v>
      </c>
      <c r="C1538" s="65">
        <v>4761</v>
      </c>
      <c r="D1538" s="65"/>
      <c r="E1538" s="65"/>
      <c r="F1538" s="65"/>
      <c r="G1538" s="65">
        <v>1</v>
      </c>
      <c r="H1538" s="67">
        <f>VLOOKUP(C1538,'Secteur Ex DG'!B:B,1,FALSE)</f>
        <v>4761</v>
      </c>
    </row>
    <row r="1539" spans="1:8" x14ac:dyDescent="0.25">
      <c r="A1539" s="65" t="s">
        <v>4661</v>
      </c>
      <c r="B1539" s="65" t="s">
        <v>4662</v>
      </c>
      <c r="C1539" s="65">
        <v>4762</v>
      </c>
      <c r="D1539" s="65"/>
      <c r="E1539" s="65"/>
      <c r="F1539" s="65"/>
      <c r="G1539" s="65">
        <v>1</v>
      </c>
      <c r="H1539" s="67">
        <f>VLOOKUP(C1539,'Secteur Ex DG'!B:B,1,FALSE)</f>
        <v>4762</v>
      </c>
    </row>
    <row r="1540" spans="1:8" x14ac:dyDescent="0.25">
      <c r="A1540" s="65" t="s">
        <v>4664</v>
      </c>
      <c r="B1540" s="65" t="s">
        <v>4665</v>
      </c>
      <c r="C1540" s="65">
        <v>4763</v>
      </c>
      <c r="D1540" s="65"/>
      <c r="E1540" s="65"/>
      <c r="F1540" s="65"/>
      <c r="G1540" s="65">
        <v>1</v>
      </c>
      <c r="H1540" s="67">
        <f>VLOOKUP(C1540,'Secteur Ex DG'!B:B,1,FALSE)</f>
        <v>4763</v>
      </c>
    </row>
    <row r="1541" spans="1:8" x14ac:dyDescent="0.25">
      <c r="A1541" s="65" t="s">
        <v>4667</v>
      </c>
      <c r="B1541" s="65" t="s">
        <v>4668</v>
      </c>
      <c r="C1541" s="65">
        <v>4764</v>
      </c>
      <c r="D1541" s="65"/>
      <c r="E1541" s="65"/>
      <c r="F1541" s="65"/>
      <c r="G1541" s="65">
        <v>1</v>
      </c>
      <c r="H1541" s="67">
        <f>VLOOKUP(C1541,'Secteur Ex DG'!B:B,1,FALSE)</f>
        <v>4764</v>
      </c>
    </row>
    <row r="1542" spans="1:8" x14ac:dyDescent="0.25">
      <c r="A1542" s="65" t="s">
        <v>4670</v>
      </c>
      <c r="B1542" s="65" t="s">
        <v>4671</v>
      </c>
      <c r="C1542" s="65">
        <v>4765</v>
      </c>
      <c r="D1542" s="65"/>
      <c r="E1542" s="65"/>
      <c r="F1542" s="65"/>
      <c r="G1542" s="65">
        <v>1</v>
      </c>
      <c r="H1542" s="67">
        <f>VLOOKUP(C1542,'Secteur Ex DG'!B:B,1,FALSE)</f>
        <v>4765</v>
      </c>
    </row>
    <row r="1543" spans="1:8" x14ac:dyDescent="0.25">
      <c r="A1543" s="65" t="s">
        <v>4673</v>
      </c>
      <c r="B1543" s="65" t="s">
        <v>4674</v>
      </c>
      <c r="C1543" s="65">
        <v>4766</v>
      </c>
      <c r="D1543" s="65"/>
      <c r="E1543" s="65"/>
      <c r="F1543" s="65"/>
      <c r="G1543" s="65">
        <v>1</v>
      </c>
      <c r="H1543" s="67">
        <f>VLOOKUP(C1543,'Secteur Ex DG'!B:B,1,FALSE)</f>
        <v>4766</v>
      </c>
    </row>
    <row r="1544" spans="1:8" x14ac:dyDescent="0.25">
      <c r="A1544" s="65" t="s">
        <v>4676</v>
      </c>
      <c r="B1544" s="65" t="s">
        <v>4677</v>
      </c>
      <c r="C1544" s="65">
        <v>4767</v>
      </c>
      <c r="D1544" s="65"/>
      <c r="E1544" s="65"/>
      <c r="F1544" s="65"/>
      <c r="G1544" s="65">
        <v>1</v>
      </c>
      <c r="H1544" s="67">
        <f>VLOOKUP(C1544,'Secteur Ex DG'!B:B,1,FALSE)</f>
        <v>4767</v>
      </c>
    </row>
    <row r="1545" spans="1:8" x14ac:dyDescent="0.25">
      <c r="A1545" s="65" t="s">
        <v>4721</v>
      </c>
      <c r="B1545" s="65" t="s">
        <v>4722</v>
      </c>
      <c r="C1545" s="65">
        <v>4785</v>
      </c>
      <c r="D1545" s="65"/>
      <c r="E1545" s="65"/>
      <c r="F1545" s="65"/>
      <c r="G1545" s="65">
        <v>1</v>
      </c>
      <c r="H1545" s="67">
        <f>VLOOKUP(C1545,'Secteur Ex DG'!B:B,1,FALSE)</f>
        <v>4785</v>
      </c>
    </row>
    <row r="1546" spans="1:8" x14ac:dyDescent="0.25">
      <c r="A1546" s="65" t="s">
        <v>4679</v>
      </c>
      <c r="B1546" s="65" t="s">
        <v>4680</v>
      </c>
      <c r="C1546" s="65">
        <v>4769</v>
      </c>
      <c r="D1546" s="65"/>
      <c r="E1546" s="65"/>
      <c r="F1546" s="65"/>
      <c r="G1546" s="65">
        <v>1</v>
      </c>
      <c r="H1546" s="67">
        <f>VLOOKUP(C1546,'Secteur Ex DG'!B:B,1,FALSE)</f>
        <v>4769</v>
      </c>
    </row>
    <row r="1547" spans="1:8" x14ac:dyDescent="0.25">
      <c r="A1547" s="65" t="s">
        <v>4682</v>
      </c>
      <c r="B1547" s="65" t="s">
        <v>4683</v>
      </c>
      <c r="C1547" s="65">
        <v>4770</v>
      </c>
      <c r="D1547" s="65"/>
      <c r="E1547" s="65"/>
      <c r="F1547" s="65"/>
      <c r="G1547" s="65">
        <v>1</v>
      </c>
      <c r="H1547" s="67">
        <f>VLOOKUP(C1547,'Secteur Ex DG'!B:B,1,FALSE)</f>
        <v>4770</v>
      </c>
    </row>
    <row r="1548" spans="1:8" x14ac:dyDescent="0.25">
      <c r="A1548" s="66" t="s">
        <v>4685</v>
      </c>
      <c r="B1548" s="67" t="s">
        <v>4686</v>
      </c>
      <c r="C1548" s="67">
        <v>4771</v>
      </c>
      <c r="G1548" s="68">
        <v>1</v>
      </c>
      <c r="H1548" s="67">
        <f>VLOOKUP(C1548,'Secteur Ex DG'!B:B,1,FALSE)</f>
        <v>4771</v>
      </c>
    </row>
    <row r="1549" spans="1:8" x14ac:dyDescent="0.25">
      <c r="A1549" s="65" t="s">
        <v>4724</v>
      </c>
      <c r="B1549" s="65" t="s">
        <v>4725</v>
      </c>
      <c r="C1549" s="65">
        <v>4786</v>
      </c>
      <c r="D1549" s="65"/>
      <c r="E1549" s="65"/>
      <c r="F1549" s="65"/>
      <c r="G1549" s="65">
        <v>1</v>
      </c>
      <c r="H1549" s="67">
        <f>VLOOKUP(C1549,'Secteur Ex DG'!B:B,1,FALSE)</f>
        <v>4786</v>
      </c>
    </row>
    <row r="1550" spans="1:8" x14ac:dyDescent="0.25">
      <c r="A1550" s="65" t="s">
        <v>4688</v>
      </c>
      <c r="B1550" s="65" t="s">
        <v>4689</v>
      </c>
      <c r="C1550" s="65">
        <v>4773</v>
      </c>
      <c r="D1550" s="65"/>
      <c r="E1550" s="65"/>
      <c r="F1550" s="65"/>
      <c r="G1550" s="65">
        <v>1</v>
      </c>
      <c r="H1550" s="67">
        <f>VLOOKUP(C1550,'Secteur Ex DG'!B:B,1,FALSE)</f>
        <v>4773</v>
      </c>
    </row>
    <row r="1551" spans="1:8" x14ac:dyDescent="0.25">
      <c r="A1551" s="65" t="s">
        <v>4691</v>
      </c>
      <c r="B1551" s="65" t="s">
        <v>4692</v>
      </c>
      <c r="C1551" s="65">
        <v>4774</v>
      </c>
      <c r="D1551" s="65"/>
      <c r="E1551" s="65"/>
      <c r="F1551" s="65"/>
      <c r="G1551" s="65">
        <v>1</v>
      </c>
      <c r="H1551" s="67">
        <f>VLOOKUP(C1551,'Secteur Ex DG'!B:B,1,FALSE)</f>
        <v>4774</v>
      </c>
    </row>
    <row r="1552" spans="1:8" x14ac:dyDescent="0.25">
      <c r="A1552" s="65" t="s">
        <v>4694</v>
      </c>
      <c r="B1552" s="65" t="s">
        <v>4695</v>
      </c>
      <c r="C1552" s="65">
        <v>4775</v>
      </c>
      <c r="D1552" s="65"/>
      <c r="E1552" s="65"/>
      <c r="F1552" s="65"/>
      <c r="G1552" s="65">
        <v>1</v>
      </c>
      <c r="H1552" s="67">
        <f>VLOOKUP(C1552,'Secteur Ex DG'!B:B,1,FALSE)</f>
        <v>4775</v>
      </c>
    </row>
    <row r="1553" spans="1:8" x14ac:dyDescent="0.25">
      <c r="A1553" s="65" t="s">
        <v>4697</v>
      </c>
      <c r="B1553" s="65" t="s">
        <v>4698</v>
      </c>
      <c r="C1553" s="65">
        <v>4776</v>
      </c>
      <c r="D1553" s="65"/>
      <c r="E1553" s="65"/>
      <c r="F1553" s="65"/>
      <c r="G1553" s="65">
        <v>1</v>
      </c>
      <c r="H1553" s="67">
        <f>VLOOKUP(C1553,'Secteur Ex DG'!B:B,1,FALSE)</f>
        <v>4776</v>
      </c>
    </row>
    <row r="1554" spans="1:8" x14ac:dyDescent="0.25">
      <c r="A1554" s="65" t="s">
        <v>4700</v>
      </c>
      <c r="B1554" s="65" t="s">
        <v>4701</v>
      </c>
      <c r="C1554" s="65">
        <v>4777</v>
      </c>
      <c r="D1554" s="65"/>
      <c r="E1554" s="65"/>
      <c r="F1554" s="65"/>
      <c r="G1554" s="65">
        <v>1</v>
      </c>
      <c r="H1554" s="67">
        <f>VLOOKUP(C1554,'Secteur Ex DG'!B:B,1,FALSE)</f>
        <v>4777</v>
      </c>
    </row>
    <row r="1555" spans="1:8" x14ac:dyDescent="0.25">
      <c r="A1555" s="65" t="s">
        <v>4703</v>
      </c>
      <c r="B1555" s="65" t="s">
        <v>4704</v>
      </c>
      <c r="C1555" s="65">
        <v>4778</v>
      </c>
      <c r="D1555" s="65"/>
      <c r="E1555" s="65"/>
      <c r="F1555" s="65"/>
      <c r="G1555" s="65">
        <v>1</v>
      </c>
      <c r="H1555" s="67">
        <f>VLOOKUP(C1555,'Secteur Ex DG'!B:B,1,FALSE)</f>
        <v>4778</v>
      </c>
    </row>
    <row r="1556" spans="1:8" x14ac:dyDescent="0.25">
      <c r="A1556" s="65" t="s">
        <v>4706</v>
      </c>
      <c r="B1556" s="65" t="s">
        <v>4707</v>
      </c>
      <c r="C1556" s="65">
        <v>4779</v>
      </c>
      <c r="D1556" s="65"/>
      <c r="E1556" s="65"/>
      <c r="F1556" s="65"/>
      <c r="G1556" s="65">
        <v>1</v>
      </c>
      <c r="H1556" s="67">
        <f>VLOOKUP(C1556,'Secteur Ex DG'!B:B,1,FALSE)</f>
        <v>4779</v>
      </c>
    </row>
    <row r="1557" spans="1:8" x14ac:dyDescent="0.25">
      <c r="A1557" s="65" t="s">
        <v>4709</v>
      </c>
      <c r="B1557" s="65" t="s">
        <v>4710</v>
      </c>
      <c r="C1557" s="65">
        <v>4780</v>
      </c>
      <c r="D1557" s="65"/>
      <c r="E1557" s="65"/>
      <c r="F1557" s="65"/>
      <c r="G1557" s="65">
        <v>1</v>
      </c>
      <c r="H1557" s="67">
        <f>VLOOKUP(C1557,'Secteur Ex DG'!B:B,1,FALSE)</f>
        <v>4780</v>
      </c>
    </row>
    <row r="1558" spans="1:8" x14ac:dyDescent="0.25">
      <c r="A1558" s="65" t="s">
        <v>4712</v>
      </c>
      <c r="B1558" s="65" t="s">
        <v>4713</v>
      </c>
      <c r="C1558" s="65">
        <v>4782</v>
      </c>
      <c r="D1558" s="65"/>
      <c r="E1558" s="65"/>
      <c r="F1558" s="65"/>
      <c r="G1558" s="65">
        <v>1</v>
      </c>
      <c r="H1558" s="67">
        <f>VLOOKUP(C1558,'Secteur Ex DG'!B:B,1,FALSE)</f>
        <v>4782</v>
      </c>
    </row>
    <row r="1559" spans="1:8" x14ac:dyDescent="0.25">
      <c r="A1559" s="65" t="s">
        <v>4715</v>
      </c>
      <c r="B1559" s="65" t="s">
        <v>4716</v>
      </c>
      <c r="C1559" s="65">
        <v>4783</v>
      </c>
      <c r="D1559" s="65"/>
      <c r="E1559" s="65"/>
      <c r="F1559" s="65"/>
      <c r="G1559" s="65">
        <v>1</v>
      </c>
      <c r="H1559" s="67">
        <f>VLOOKUP(C1559,'Secteur Ex DG'!B:B,1,FALSE)</f>
        <v>4783</v>
      </c>
    </row>
    <row r="1560" spans="1:8" x14ac:dyDescent="0.25">
      <c r="A1560" s="65" t="s">
        <v>4718</v>
      </c>
      <c r="B1560" s="65" t="s">
        <v>4719</v>
      </c>
      <c r="C1560" s="65">
        <v>4784</v>
      </c>
      <c r="D1560" s="65"/>
      <c r="E1560" s="65"/>
      <c r="F1560" s="65"/>
      <c r="G1560" s="65">
        <v>1</v>
      </c>
      <c r="H1560" s="67">
        <f>VLOOKUP(C1560,'Secteur Ex DG'!B:B,1,FALSE)</f>
        <v>4784</v>
      </c>
    </row>
    <row r="1561" spans="1:8" x14ac:dyDescent="0.25">
      <c r="A1561" s="65" t="s">
        <v>4730</v>
      </c>
      <c r="B1561" s="65" t="s">
        <v>4731</v>
      </c>
      <c r="C1561" s="65">
        <v>4922</v>
      </c>
      <c r="D1561" s="65"/>
      <c r="E1561" s="65"/>
      <c r="F1561" s="65"/>
      <c r="G1561" s="65">
        <v>1</v>
      </c>
      <c r="H1561" s="67">
        <f>VLOOKUP(C1561,'Secteur Ex DG'!B:B,1,FALSE)</f>
        <v>4922</v>
      </c>
    </row>
    <row r="1562" spans="1:8" x14ac:dyDescent="0.25">
      <c r="A1562" s="65" t="s">
        <v>4733</v>
      </c>
      <c r="B1562" s="65" t="s">
        <v>4734</v>
      </c>
      <c r="C1562" s="65">
        <v>4923</v>
      </c>
      <c r="D1562" s="65"/>
      <c r="E1562" s="65"/>
      <c r="F1562" s="65"/>
      <c r="G1562" s="65">
        <v>1</v>
      </c>
      <c r="H1562" s="67">
        <f>VLOOKUP(C1562,'Secteur Ex DG'!B:B,1,FALSE)</f>
        <v>4923</v>
      </c>
    </row>
    <row r="1563" spans="1:8" x14ac:dyDescent="0.25">
      <c r="A1563" s="65" t="s">
        <v>4736</v>
      </c>
      <c r="B1563" s="65" t="s">
        <v>4737</v>
      </c>
      <c r="C1563" s="65">
        <v>4924</v>
      </c>
      <c r="D1563" s="65"/>
      <c r="E1563" s="65"/>
      <c r="F1563" s="65"/>
      <c r="G1563" s="65">
        <v>1</v>
      </c>
      <c r="H1563" s="67">
        <f>VLOOKUP(C1563,'Secteur Ex DG'!B:B,1,FALSE)</f>
        <v>4924</v>
      </c>
    </row>
    <row r="1564" spans="1:8" x14ac:dyDescent="0.25">
      <c r="A1564" s="65" t="s">
        <v>4739</v>
      </c>
      <c r="B1564" s="65" t="s">
        <v>4740</v>
      </c>
      <c r="C1564" s="65">
        <v>4926</v>
      </c>
      <c r="D1564" s="65"/>
      <c r="E1564" s="65"/>
      <c r="F1564" s="65"/>
      <c r="G1564" s="65">
        <v>1</v>
      </c>
      <c r="H1564" s="67">
        <f>VLOOKUP(C1564,'Secteur Ex DG'!B:B,1,FALSE)</f>
        <v>4926</v>
      </c>
    </row>
    <row r="1565" spans="1:8" x14ac:dyDescent="0.25">
      <c r="A1565" s="65" t="s">
        <v>4742</v>
      </c>
      <c r="B1565" s="65" t="s">
        <v>4743</v>
      </c>
      <c r="C1565" s="65">
        <v>4927</v>
      </c>
      <c r="D1565" s="65"/>
      <c r="E1565" s="65"/>
      <c r="F1565" s="65"/>
      <c r="G1565" s="65">
        <v>1</v>
      </c>
      <c r="H1565" s="67">
        <f>VLOOKUP(C1565,'Secteur Ex DG'!B:B,1,FALSE)</f>
        <v>4927</v>
      </c>
    </row>
    <row r="1566" spans="1:8" x14ac:dyDescent="0.25">
      <c r="A1566" s="65" t="s">
        <v>4745</v>
      </c>
      <c r="B1566" s="65" t="s">
        <v>4746</v>
      </c>
      <c r="C1566" s="65">
        <v>4928</v>
      </c>
      <c r="D1566" s="65"/>
      <c r="E1566" s="65"/>
      <c r="F1566" s="65"/>
      <c r="G1566" s="65">
        <v>1</v>
      </c>
      <c r="H1566" s="67">
        <f>VLOOKUP(C1566,'Secteur Ex DG'!B:B,1,FALSE)</f>
        <v>4928</v>
      </c>
    </row>
    <row r="1567" spans="1:8" x14ac:dyDescent="0.25">
      <c r="A1567" s="65" t="s">
        <v>4860</v>
      </c>
      <c r="B1567" s="65" t="s">
        <v>4861</v>
      </c>
      <c r="C1567" s="65">
        <v>4988</v>
      </c>
      <c r="D1567" s="65"/>
      <c r="E1567" s="65"/>
      <c r="F1567" s="65"/>
      <c r="G1567" s="65">
        <v>1</v>
      </c>
      <c r="H1567" s="67">
        <f>VLOOKUP(C1567,'Secteur Ex DG'!B:B,1,FALSE)</f>
        <v>4988</v>
      </c>
    </row>
    <row r="1568" spans="1:8" x14ac:dyDescent="0.25">
      <c r="A1568" s="65" t="s">
        <v>4748</v>
      </c>
      <c r="B1568" s="65" t="s">
        <v>4749</v>
      </c>
      <c r="C1568" s="65">
        <v>4930</v>
      </c>
      <c r="D1568" s="65"/>
      <c r="E1568" s="65"/>
      <c r="F1568" s="65"/>
      <c r="G1568" s="65">
        <v>1</v>
      </c>
      <c r="H1568" s="67">
        <f>VLOOKUP(C1568,'Secteur Ex DG'!B:B,1,FALSE)</f>
        <v>4930</v>
      </c>
    </row>
    <row r="1569" spans="1:8" x14ac:dyDescent="0.25">
      <c r="A1569" s="65" t="s">
        <v>4751</v>
      </c>
      <c r="B1569" s="65" t="s">
        <v>4752</v>
      </c>
      <c r="C1569" s="65">
        <v>4931</v>
      </c>
      <c r="D1569" s="65"/>
      <c r="E1569" s="65"/>
      <c r="F1569" s="65"/>
      <c r="G1569" s="65">
        <v>1</v>
      </c>
      <c r="H1569" s="67">
        <f>VLOOKUP(C1569,'Secteur Ex DG'!B:B,1,FALSE)</f>
        <v>4931</v>
      </c>
    </row>
    <row r="1570" spans="1:8" x14ac:dyDescent="0.25">
      <c r="A1570" s="65" t="s">
        <v>4754</v>
      </c>
      <c r="B1570" s="65" t="s">
        <v>4755</v>
      </c>
      <c r="C1570" s="65">
        <v>4932</v>
      </c>
      <c r="D1570" s="65"/>
      <c r="E1570" s="65"/>
      <c r="F1570" s="65"/>
      <c r="G1570" s="65">
        <v>1</v>
      </c>
      <c r="H1570" s="67">
        <f>VLOOKUP(C1570,'Secteur Ex DG'!B:B,1,FALSE)</f>
        <v>4932</v>
      </c>
    </row>
    <row r="1571" spans="1:8" x14ac:dyDescent="0.25">
      <c r="A1571" s="65" t="s">
        <v>4757</v>
      </c>
      <c r="B1571" s="65" t="s">
        <v>4758</v>
      </c>
      <c r="C1571" s="65">
        <v>4934</v>
      </c>
      <c r="D1571" s="65"/>
      <c r="E1571" s="65"/>
      <c r="F1571" s="65"/>
      <c r="G1571" s="65">
        <v>1</v>
      </c>
      <c r="H1571" s="67">
        <f>VLOOKUP(C1571,'Secteur Ex DG'!B:B,1,FALSE)</f>
        <v>4934</v>
      </c>
    </row>
    <row r="1572" spans="1:8" x14ac:dyDescent="0.25">
      <c r="A1572" s="65" t="s">
        <v>4760</v>
      </c>
      <c r="B1572" s="65" t="s">
        <v>4761</v>
      </c>
      <c r="C1572" s="65">
        <v>4935</v>
      </c>
      <c r="D1572" s="65"/>
      <c r="E1572" s="65"/>
      <c r="F1572" s="65"/>
      <c r="G1572" s="65">
        <v>1</v>
      </c>
      <c r="H1572" s="67">
        <f>VLOOKUP(C1572,'Secteur Ex DG'!B:B,1,FALSE)</f>
        <v>4935</v>
      </c>
    </row>
    <row r="1573" spans="1:8" x14ac:dyDescent="0.25">
      <c r="A1573" s="65" t="s">
        <v>4763</v>
      </c>
      <c r="B1573" s="65" t="s">
        <v>4764</v>
      </c>
      <c r="C1573" s="65">
        <v>4938</v>
      </c>
      <c r="D1573" s="65"/>
      <c r="E1573" s="65"/>
      <c r="F1573" s="65"/>
      <c r="G1573" s="65">
        <v>1</v>
      </c>
      <c r="H1573" s="67">
        <f>VLOOKUP(C1573,'Secteur Ex DG'!B:B,1,FALSE)</f>
        <v>4938</v>
      </c>
    </row>
    <row r="1574" spans="1:8" x14ac:dyDescent="0.25">
      <c r="A1574" s="65" t="s">
        <v>4766</v>
      </c>
      <c r="B1574" s="65" t="s">
        <v>4767</v>
      </c>
      <c r="C1574" s="65">
        <v>4939</v>
      </c>
      <c r="D1574" s="65"/>
      <c r="E1574" s="65"/>
      <c r="F1574" s="65"/>
      <c r="G1574" s="65">
        <v>1</v>
      </c>
      <c r="H1574" s="67">
        <f>VLOOKUP(C1574,'Secteur Ex DG'!B:B,1,FALSE)</f>
        <v>4939</v>
      </c>
    </row>
    <row r="1575" spans="1:8" x14ac:dyDescent="0.25">
      <c r="A1575" s="65" t="s">
        <v>4769</v>
      </c>
      <c r="B1575" s="65" t="s">
        <v>4770</v>
      </c>
      <c r="C1575" s="65">
        <v>4940</v>
      </c>
      <c r="D1575" s="65"/>
      <c r="E1575" s="65"/>
      <c r="F1575" s="65"/>
      <c r="G1575" s="65">
        <v>1</v>
      </c>
      <c r="H1575" s="67">
        <f>VLOOKUP(C1575,'Secteur Ex DG'!B:B,1,FALSE)</f>
        <v>4940</v>
      </c>
    </row>
    <row r="1576" spans="1:8" x14ac:dyDescent="0.25">
      <c r="A1576" s="65" t="s">
        <v>4772</v>
      </c>
      <c r="B1576" s="65" t="s">
        <v>4773</v>
      </c>
      <c r="C1576" s="65">
        <v>4941</v>
      </c>
      <c r="D1576" s="65"/>
      <c r="E1576" s="65"/>
      <c r="F1576" s="65"/>
      <c r="G1576" s="65">
        <v>1</v>
      </c>
      <c r="H1576" s="67">
        <f>VLOOKUP(C1576,'Secteur Ex DG'!B:B,1,FALSE)</f>
        <v>4941</v>
      </c>
    </row>
    <row r="1577" spans="1:8" x14ac:dyDescent="0.25">
      <c r="A1577" s="65" t="s">
        <v>4775</v>
      </c>
      <c r="B1577" s="65" t="s">
        <v>4776</v>
      </c>
      <c r="C1577" s="65">
        <v>4943</v>
      </c>
      <c r="D1577" s="65"/>
      <c r="E1577" s="65"/>
      <c r="F1577" s="65"/>
      <c r="G1577" s="65">
        <v>1</v>
      </c>
      <c r="H1577" s="67">
        <f>VLOOKUP(C1577,'Secteur Ex DG'!B:B,1,FALSE)</f>
        <v>4943</v>
      </c>
    </row>
    <row r="1578" spans="1:8" x14ac:dyDescent="0.25">
      <c r="A1578" s="65" t="s">
        <v>4778</v>
      </c>
      <c r="B1578" s="65" t="s">
        <v>4779</v>
      </c>
      <c r="C1578" s="65">
        <v>4944</v>
      </c>
      <c r="D1578" s="65"/>
      <c r="E1578" s="65"/>
      <c r="F1578" s="65"/>
      <c r="G1578" s="65">
        <v>1</v>
      </c>
      <c r="H1578" s="67">
        <f>VLOOKUP(C1578,'Secteur Ex DG'!B:B,1,FALSE)</f>
        <v>4944</v>
      </c>
    </row>
    <row r="1579" spans="1:8" x14ac:dyDescent="0.25">
      <c r="A1579" s="65" t="s">
        <v>4781</v>
      </c>
      <c r="B1579" s="65" t="s">
        <v>4782</v>
      </c>
      <c r="C1579" s="65">
        <v>4945</v>
      </c>
      <c r="D1579" s="65"/>
      <c r="E1579" s="65"/>
      <c r="F1579" s="65"/>
      <c r="G1579" s="65">
        <v>1</v>
      </c>
      <c r="H1579" s="67">
        <f>VLOOKUP(C1579,'Secteur Ex DG'!B:B,1,FALSE)</f>
        <v>4945</v>
      </c>
    </row>
    <row r="1580" spans="1:8" x14ac:dyDescent="0.25">
      <c r="A1580" s="65" t="s">
        <v>4784</v>
      </c>
      <c r="B1580" s="65" t="s">
        <v>4785</v>
      </c>
      <c r="C1580" s="65">
        <v>4946</v>
      </c>
      <c r="D1580" s="65"/>
      <c r="E1580" s="65"/>
      <c r="F1580" s="65"/>
      <c r="G1580" s="65">
        <v>1</v>
      </c>
      <c r="H1580" s="67">
        <f>VLOOKUP(C1580,'Secteur Ex DG'!B:B,1,FALSE)</f>
        <v>4946</v>
      </c>
    </row>
    <row r="1581" spans="1:8" x14ac:dyDescent="0.25">
      <c r="A1581" s="65" t="s">
        <v>4787</v>
      </c>
      <c r="B1581" s="65" t="s">
        <v>4788</v>
      </c>
      <c r="C1581" s="65">
        <v>4948</v>
      </c>
      <c r="D1581" s="65"/>
      <c r="E1581" s="65"/>
      <c r="F1581" s="65"/>
      <c r="G1581" s="65">
        <v>1</v>
      </c>
      <c r="H1581" s="67">
        <f>VLOOKUP(C1581,'Secteur Ex DG'!B:B,1,FALSE)</f>
        <v>4948</v>
      </c>
    </row>
    <row r="1582" spans="1:8" x14ac:dyDescent="0.25">
      <c r="A1582" s="65" t="s">
        <v>4790</v>
      </c>
      <c r="B1582" s="65" t="s">
        <v>4791</v>
      </c>
      <c r="C1582" s="65">
        <v>4949</v>
      </c>
      <c r="D1582" s="65"/>
      <c r="E1582" s="65"/>
      <c r="F1582" s="65"/>
      <c r="G1582" s="65">
        <v>1</v>
      </c>
      <c r="H1582" s="67">
        <f>VLOOKUP(C1582,'Secteur Ex DG'!B:B,1,FALSE)</f>
        <v>4949</v>
      </c>
    </row>
    <row r="1583" spans="1:8" x14ac:dyDescent="0.25">
      <c r="A1583" s="65" t="s">
        <v>4793</v>
      </c>
      <c r="B1583" s="65" t="s">
        <v>4794</v>
      </c>
      <c r="C1583" s="65">
        <v>4950</v>
      </c>
      <c r="D1583" s="65"/>
      <c r="E1583" s="65"/>
      <c r="F1583" s="65"/>
      <c r="G1583" s="65">
        <v>1</v>
      </c>
      <c r="H1583" s="67">
        <f>VLOOKUP(C1583,'Secteur Ex DG'!B:B,1,FALSE)</f>
        <v>4950</v>
      </c>
    </row>
    <row r="1584" spans="1:8" x14ac:dyDescent="0.25">
      <c r="A1584" s="65" t="s">
        <v>4796</v>
      </c>
      <c r="B1584" s="65" t="s">
        <v>4797</v>
      </c>
      <c r="C1584" s="65">
        <v>4951</v>
      </c>
      <c r="D1584" s="65"/>
      <c r="E1584" s="65"/>
      <c r="F1584" s="65"/>
      <c r="G1584" s="65">
        <v>1</v>
      </c>
      <c r="H1584" s="67">
        <f>VLOOKUP(C1584,'Secteur Ex DG'!B:B,1,FALSE)</f>
        <v>4951</v>
      </c>
    </row>
    <row r="1585" spans="1:9" x14ac:dyDescent="0.25">
      <c r="A1585" s="66" t="s">
        <v>4885</v>
      </c>
      <c r="B1585" s="67" t="s">
        <v>4886</v>
      </c>
      <c r="C1585" s="67">
        <v>5005</v>
      </c>
      <c r="G1585" s="68">
        <v>1</v>
      </c>
      <c r="H1585" s="67">
        <f>VLOOKUP(C1585,'Secteur Ex DG'!B:B,1,FALSE)</f>
        <v>5005</v>
      </c>
    </row>
    <row r="1586" spans="1:9" x14ac:dyDescent="0.25">
      <c r="A1586" s="65" t="s">
        <v>4799</v>
      </c>
      <c r="B1586" s="65" t="s">
        <v>4800</v>
      </c>
      <c r="C1586" s="65">
        <v>4954</v>
      </c>
      <c r="D1586" s="65"/>
      <c r="E1586" s="65"/>
      <c r="F1586" s="65"/>
      <c r="G1586" s="65">
        <v>1</v>
      </c>
      <c r="H1586" s="67">
        <f>VLOOKUP(C1586,'Secteur Ex DG'!B:B,1,FALSE)</f>
        <v>4954</v>
      </c>
    </row>
    <row r="1587" spans="1:9" x14ac:dyDescent="0.25">
      <c r="A1587" s="64" t="s">
        <v>4882</v>
      </c>
      <c r="B1587" s="65" t="s">
        <v>6499</v>
      </c>
      <c r="C1587" s="65">
        <v>5004</v>
      </c>
      <c r="D1587" s="65"/>
      <c r="E1587" s="65"/>
      <c r="F1587" s="65"/>
      <c r="G1587" s="65">
        <v>1</v>
      </c>
      <c r="H1587" s="67">
        <f>VLOOKUP(C1587,'Secteur Ex DG'!B:B,1,FALSE)</f>
        <v>5004</v>
      </c>
    </row>
    <row r="1588" spans="1:9" x14ac:dyDescent="0.25">
      <c r="A1588" s="65" t="s">
        <v>4802</v>
      </c>
      <c r="B1588" s="65" t="s">
        <v>4803</v>
      </c>
      <c r="C1588" s="65">
        <v>4959</v>
      </c>
      <c r="D1588" s="65"/>
      <c r="E1588" s="65"/>
      <c r="F1588" s="65"/>
      <c r="G1588" s="65">
        <v>1</v>
      </c>
      <c r="H1588" s="67">
        <f>VLOOKUP(C1588,'Secteur Ex DG'!B:B,1,FALSE)</f>
        <v>4959</v>
      </c>
    </row>
    <row r="1589" spans="1:9" x14ac:dyDescent="0.25">
      <c r="A1589" s="65" t="s">
        <v>4805</v>
      </c>
      <c r="B1589" s="65" t="s">
        <v>4806</v>
      </c>
      <c r="C1589" s="65">
        <v>4963</v>
      </c>
      <c r="D1589" s="65"/>
      <c r="E1589" s="65"/>
      <c r="F1589" s="65"/>
      <c r="G1589" s="65">
        <v>1</v>
      </c>
      <c r="H1589" s="67">
        <f>VLOOKUP(C1589,'Secteur Ex DG'!B:B,1,FALSE)</f>
        <v>4963</v>
      </c>
    </row>
    <row r="1590" spans="1:9" x14ac:dyDescent="0.25">
      <c r="A1590" s="65" t="s">
        <v>4808</v>
      </c>
      <c r="B1590" s="65" t="s">
        <v>4809</v>
      </c>
      <c r="C1590" s="65">
        <v>4964</v>
      </c>
      <c r="D1590" s="65"/>
      <c r="E1590" s="65"/>
      <c r="F1590" s="65"/>
      <c r="G1590" s="65">
        <v>1</v>
      </c>
      <c r="H1590" s="67">
        <f>VLOOKUP(C1590,'Secteur Ex DG'!B:B,1,FALSE)</f>
        <v>4964</v>
      </c>
    </row>
    <row r="1591" spans="1:9" x14ac:dyDescent="0.25">
      <c r="A1591" s="65" t="s">
        <v>4811</v>
      </c>
      <c r="B1591" s="65" t="s">
        <v>4812</v>
      </c>
      <c r="C1591" s="65">
        <v>4968</v>
      </c>
      <c r="D1591" s="65">
        <v>4987</v>
      </c>
      <c r="E1591" s="65"/>
      <c r="F1591" s="65"/>
      <c r="G1591" s="65">
        <v>2</v>
      </c>
      <c r="H1591" s="67">
        <f>VLOOKUP(C1591,'Secteur Ex DG'!B:B,1,FALSE)</f>
        <v>4968</v>
      </c>
      <c r="I1591" s="67">
        <f>VLOOKUP(D1591,'Secteur Ex DG'!B:B,1,FALSE)</f>
        <v>4987</v>
      </c>
    </row>
    <row r="1592" spans="1:9" x14ac:dyDescent="0.25">
      <c r="A1592" s="65" t="s">
        <v>4814</v>
      </c>
      <c r="B1592" s="65" t="s">
        <v>4815</v>
      </c>
      <c r="C1592" s="65">
        <v>4969</v>
      </c>
      <c r="D1592" s="65"/>
      <c r="E1592" s="65"/>
      <c r="F1592" s="65"/>
      <c r="G1592" s="65">
        <v>1</v>
      </c>
      <c r="H1592" s="67">
        <f>VLOOKUP(C1592,'Secteur Ex DG'!B:B,1,FALSE)</f>
        <v>4969</v>
      </c>
    </row>
    <row r="1593" spans="1:9" x14ac:dyDescent="0.25">
      <c r="A1593" s="65" t="s">
        <v>4817</v>
      </c>
      <c r="B1593" s="65" t="s">
        <v>4818</v>
      </c>
      <c r="C1593" s="65">
        <v>4970</v>
      </c>
      <c r="D1593" s="65"/>
      <c r="E1593" s="65"/>
      <c r="F1593" s="65"/>
      <c r="G1593" s="65">
        <v>1</v>
      </c>
      <c r="H1593" s="67">
        <f>VLOOKUP(C1593,'Secteur Ex DG'!B:B,1,FALSE)</f>
        <v>4970</v>
      </c>
    </row>
    <row r="1594" spans="1:9" x14ac:dyDescent="0.25">
      <c r="A1594" s="65" t="s">
        <v>4820</v>
      </c>
      <c r="B1594" s="65" t="s">
        <v>4821</v>
      </c>
      <c r="C1594" s="65">
        <v>4971</v>
      </c>
      <c r="D1594" s="65"/>
      <c r="E1594" s="65"/>
      <c r="F1594" s="65"/>
      <c r="G1594" s="65">
        <v>1</v>
      </c>
      <c r="H1594" s="67">
        <f>VLOOKUP(C1594,'Secteur Ex DG'!B:B,1,FALSE)</f>
        <v>4971</v>
      </c>
    </row>
    <row r="1595" spans="1:9" x14ac:dyDescent="0.25">
      <c r="A1595" s="65" t="s">
        <v>4823</v>
      </c>
      <c r="B1595" s="65" t="s">
        <v>4824</v>
      </c>
      <c r="C1595" s="65">
        <v>4972</v>
      </c>
      <c r="D1595" s="65"/>
      <c r="E1595" s="65"/>
      <c r="F1595" s="65"/>
      <c r="G1595" s="65">
        <v>1</v>
      </c>
      <c r="H1595" s="67">
        <f>VLOOKUP(C1595,'Secteur Ex DG'!B:B,1,FALSE)</f>
        <v>4972</v>
      </c>
    </row>
    <row r="1596" spans="1:9" x14ac:dyDescent="0.25">
      <c r="A1596" s="65" t="s">
        <v>4826</v>
      </c>
      <c r="B1596" s="65" t="s">
        <v>4827</v>
      </c>
      <c r="C1596" s="65">
        <v>4973</v>
      </c>
      <c r="D1596" s="65"/>
      <c r="E1596" s="65"/>
      <c r="F1596" s="65"/>
      <c r="G1596" s="65">
        <v>1</v>
      </c>
      <c r="H1596" s="67">
        <f>VLOOKUP(C1596,'Secteur Ex DG'!B:B,1,FALSE)</f>
        <v>4973</v>
      </c>
    </row>
    <row r="1597" spans="1:9" x14ac:dyDescent="0.25">
      <c r="A1597" s="65" t="s">
        <v>4829</v>
      </c>
      <c r="B1597" s="65" t="s">
        <v>4830</v>
      </c>
      <c r="C1597" s="65">
        <v>4974</v>
      </c>
      <c r="D1597" s="65"/>
      <c r="E1597" s="65"/>
      <c r="F1597" s="65"/>
      <c r="G1597" s="65">
        <v>1</v>
      </c>
      <c r="H1597" s="67">
        <f>VLOOKUP(C1597,'Secteur Ex DG'!B:B,1,FALSE)</f>
        <v>4974</v>
      </c>
    </row>
    <row r="1598" spans="1:9" x14ac:dyDescent="0.25">
      <c r="A1598" s="65" t="s">
        <v>4832</v>
      </c>
      <c r="B1598" s="65" t="s">
        <v>4833</v>
      </c>
      <c r="C1598" s="65">
        <v>4975</v>
      </c>
      <c r="D1598" s="65"/>
      <c r="E1598" s="65"/>
      <c r="F1598" s="65"/>
      <c r="G1598" s="65">
        <v>1</v>
      </c>
      <c r="H1598" s="67">
        <f>VLOOKUP(C1598,'Secteur Ex DG'!B:B,1,FALSE)</f>
        <v>4975</v>
      </c>
    </row>
    <row r="1599" spans="1:9" x14ac:dyDescent="0.25">
      <c r="A1599" s="65" t="s">
        <v>4835</v>
      </c>
      <c r="B1599" s="65" t="s">
        <v>4836</v>
      </c>
      <c r="C1599" s="65">
        <v>4976</v>
      </c>
      <c r="D1599" s="65"/>
      <c r="E1599" s="65"/>
      <c r="F1599" s="65"/>
      <c r="G1599" s="65">
        <v>1</v>
      </c>
      <c r="H1599" s="67">
        <f>VLOOKUP(C1599,'Secteur Ex DG'!B:B,1,FALSE)</f>
        <v>4976</v>
      </c>
    </row>
    <row r="1600" spans="1:9" x14ac:dyDescent="0.25">
      <c r="A1600" s="65" t="s">
        <v>4838</v>
      </c>
      <c r="B1600" s="65" t="s">
        <v>4839</v>
      </c>
      <c r="C1600" s="65">
        <v>4977</v>
      </c>
      <c r="D1600" s="65"/>
      <c r="E1600" s="65"/>
      <c r="F1600" s="65"/>
      <c r="G1600" s="65">
        <v>1</v>
      </c>
      <c r="H1600" s="67">
        <f>VLOOKUP(C1600,'Secteur Ex DG'!B:B,1,FALSE)</f>
        <v>4977</v>
      </c>
    </row>
    <row r="1601" spans="1:9" x14ac:dyDescent="0.25">
      <c r="A1601" s="65" t="s">
        <v>4841</v>
      </c>
      <c r="B1601" s="65" t="s">
        <v>4842</v>
      </c>
      <c r="C1601" s="65">
        <v>4978</v>
      </c>
      <c r="D1601" s="65"/>
      <c r="E1601" s="65"/>
      <c r="F1601" s="65"/>
      <c r="G1601" s="65">
        <v>1</v>
      </c>
      <c r="H1601" s="67">
        <f>VLOOKUP(C1601,'Secteur Ex DG'!B:B,1,FALSE)</f>
        <v>4978</v>
      </c>
    </row>
    <row r="1602" spans="1:9" x14ac:dyDescent="0.25">
      <c r="A1602" s="65" t="s">
        <v>4844</v>
      </c>
      <c r="B1602" s="65" t="s">
        <v>4845</v>
      </c>
      <c r="C1602" s="65">
        <v>4979</v>
      </c>
      <c r="D1602" s="65"/>
      <c r="E1602" s="65"/>
      <c r="F1602" s="65"/>
      <c r="G1602" s="65">
        <v>1</v>
      </c>
      <c r="H1602" s="67">
        <f>VLOOKUP(C1602,'Secteur Ex DG'!B:B,1,FALSE)</f>
        <v>4979</v>
      </c>
    </row>
    <row r="1603" spans="1:9" x14ac:dyDescent="0.25">
      <c r="A1603" s="65" t="s">
        <v>4847</v>
      </c>
      <c r="B1603" s="65" t="s">
        <v>4848</v>
      </c>
      <c r="C1603" s="65">
        <v>4980</v>
      </c>
      <c r="D1603" s="65"/>
      <c r="E1603" s="65"/>
      <c r="F1603" s="65"/>
      <c r="G1603" s="65">
        <v>1</v>
      </c>
      <c r="H1603" s="67">
        <f>VLOOKUP(C1603,'Secteur Ex DG'!B:B,1,FALSE)</f>
        <v>4980</v>
      </c>
    </row>
    <row r="1604" spans="1:9" x14ac:dyDescent="0.25">
      <c r="A1604" s="65" t="s">
        <v>4850</v>
      </c>
      <c r="B1604" s="65" t="s">
        <v>4851</v>
      </c>
      <c r="C1604" s="65">
        <v>4982</v>
      </c>
      <c r="D1604" s="65">
        <v>4989</v>
      </c>
      <c r="E1604" s="65"/>
      <c r="F1604" s="65"/>
      <c r="G1604" s="65">
        <v>2</v>
      </c>
      <c r="H1604" s="67">
        <f>VLOOKUP(C1604,'Secteur Ex DG'!B:B,1,FALSE)</f>
        <v>4982</v>
      </c>
      <c r="I1604" s="67">
        <f>VLOOKUP(D1604,'Secteur Ex DG'!B:B,1,FALSE)</f>
        <v>4989</v>
      </c>
    </row>
    <row r="1605" spans="1:9" x14ac:dyDescent="0.25">
      <c r="A1605" s="65" t="s">
        <v>4853</v>
      </c>
      <c r="B1605" s="65" t="s">
        <v>4854</v>
      </c>
      <c r="C1605" s="65">
        <v>4983</v>
      </c>
      <c r="D1605" s="65"/>
      <c r="E1605" s="65"/>
      <c r="F1605" s="65"/>
      <c r="G1605" s="65">
        <v>1</v>
      </c>
      <c r="H1605" s="67">
        <f>VLOOKUP(C1605,'Secteur Ex DG'!B:B,1,FALSE)</f>
        <v>4983</v>
      </c>
    </row>
    <row r="1606" spans="1:9" x14ac:dyDescent="0.25">
      <c r="A1606" s="65" t="s">
        <v>4856</v>
      </c>
      <c r="B1606" s="65" t="s">
        <v>4857</v>
      </c>
      <c r="C1606" s="65">
        <v>4984</v>
      </c>
      <c r="D1606" s="65"/>
      <c r="E1606" s="65"/>
      <c r="F1606" s="65"/>
      <c r="G1606" s="65">
        <v>1</v>
      </c>
      <c r="H1606" s="67">
        <f>VLOOKUP(C1606,'Secteur Ex DG'!B:B,1,FALSE)</f>
        <v>4984</v>
      </c>
    </row>
    <row r="1607" spans="1:9" x14ac:dyDescent="0.25">
      <c r="A1607" s="69" t="s">
        <v>4727</v>
      </c>
      <c r="B1607" s="69" t="s">
        <v>4728</v>
      </c>
      <c r="C1607" s="69">
        <v>4800</v>
      </c>
      <c r="G1607" s="68">
        <v>1</v>
      </c>
      <c r="H1607" s="67">
        <f>VLOOKUP(C1607,'Secteur Ex DG'!B:B,1,FALSE)</f>
        <v>4800</v>
      </c>
    </row>
    <row r="1608" spans="1:9" x14ac:dyDescent="0.25">
      <c r="A1608" s="65" t="s">
        <v>4864</v>
      </c>
      <c r="B1608" s="65" t="s">
        <v>4865</v>
      </c>
      <c r="C1608" s="65">
        <v>4990</v>
      </c>
      <c r="D1608" s="65"/>
      <c r="E1608" s="65"/>
      <c r="F1608" s="65"/>
      <c r="G1608" s="65">
        <v>1</v>
      </c>
      <c r="H1608" s="67">
        <f>VLOOKUP(C1608,'Secteur Ex DG'!B:B,1,FALSE)</f>
        <v>4990</v>
      </c>
    </row>
    <row r="1609" spans="1:9" x14ac:dyDescent="0.25">
      <c r="A1609" s="65" t="s">
        <v>4867</v>
      </c>
      <c r="B1609" s="65" t="s">
        <v>4868</v>
      </c>
      <c r="C1609" s="65">
        <v>4991</v>
      </c>
      <c r="D1609" s="65"/>
      <c r="E1609" s="65"/>
      <c r="F1609" s="65"/>
      <c r="G1609" s="65">
        <v>1</v>
      </c>
      <c r="H1609" s="67">
        <f>VLOOKUP(C1609,'Secteur Ex DG'!B:B,1,FALSE)</f>
        <v>4991</v>
      </c>
    </row>
    <row r="1610" spans="1:9" x14ac:dyDescent="0.25">
      <c r="A1610" s="65" t="s">
        <v>4870</v>
      </c>
      <c r="B1610" s="65" t="s">
        <v>4871</v>
      </c>
      <c r="C1610" s="65">
        <v>4994</v>
      </c>
      <c r="D1610" s="65"/>
      <c r="E1610" s="65"/>
      <c r="F1610" s="65"/>
      <c r="G1610" s="65">
        <v>1</v>
      </c>
      <c r="H1610" s="67">
        <f>VLOOKUP(C1610,'Secteur Ex DG'!B:B,1,FALSE)</f>
        <v>4994</v>
      </c>
    </row>
    <row r="1611" spans="1:9" x14ac:dyDescent="0.25">
      <c r="A1611" s="65" t="s">
        <v>4873</v>
      </c>
      <c r="B1611" s="65" t="s">
        <v>4874</v>
      </c>
      <c r="C1611" s="65">
        <v>4998</v>
      </c>
      <c r="D1611" s="65"/>
      <c r="E1611" s="65"/>
      <c r="F1611" s="65"/>
      <c r="G1611" s="65">
        <v>1</v>
      </c>
      <c r="H1611" s="67">
        <f>VLOOKUP(C1611,'Secteur Ex DG'!B:B,1,FALSE)</f>
        <v>4998</v>
      </c>
    </row>
    <row r="1612" spans="1:9" x14ac:dyDescent="0.25">
      <c r="A1612" s="65" t="s">
        <v>4876</v>
      </c>
      <c r="B1612" s="65" t="s">
        <v>4877</v>
      </c>
      <c r="C1612" s="65">
        <v>4999</v>
      </c>
      <c r="D1612" s="65"/>
      <c r="E1612" s="65"/>
      <c r="F1612" s="65"/>
      <c r="G1612" s="65">
        <v>1</v>
      </c>
      <c r="H1612" s="67">
        <f>VLOOKUP(C1612,'Secteur Ex DG'!B:B,1,FALSE)</f>
        <v>4999</v>
      </c>
    </row>
    <row r="1613" spans="1:9" x14ac:dyDescent="0.25">
      <c r="A1613" s="65" t="s">
        <v>4879</v>
      </c>
      <c r="B1613" s="65" t="s">
        <v>4880</v>
      </c>
      <c r="C1613" s="65">
        <v>5003</v>
      </c>
      <c r="D1613" s="65"/>
      <c r="E1613" s="65"/>
      <c r="F1613" s="65"/>
      <c r="G1613" s="65">
        <v>1</v>
      </c>
      <c r="H1613" s="67">
        <f>VLOOKUP(C1613,'Secteur Ex DG'!B:B,1,FALSE)</f>
        <v>5003</v>
      </c>
    </row>
    <row r="1614" spans="1:9" x14ac:dyDescent="0.25">
      <c r="A1614" s="65" t="s">
        <v>4888</v>
      </c>
      <c r="B1614" s="65" t="s">
        <v>4889</v>
      </c>
      <c r="C1614" s="65">
        <v>5205</v>
      </c>
      <c r="D1614" s="65"/>
      <c r="E1614" s="65"/>
      <c r="F1614" s="65"/>
      <c r="G1614" s="65">
        <v>1</v>
      </c>
      <c r="H1614" s="67">
        <f>VLOOKUP(C1614,'Secteur Ex DG'!B:B,1,FALSE)</f>
        <v>5205</v>
      </c>
    </row>
    <row r="1615" spans="1:9" x14ac:dyDescent="0.25">
      <c r="A1615" s="65" t="s">
        <v>4891</v>
      </c>
      <c r="B1615" s="65" t="s">
        <v>4892</v>
      </c>
      <c r="C1615" s="65">
        <v>5206</v>
      </c>
      <c r="D1615" s="65"/>
      <c r="E1615" s="65"/>
      <c r="F1615" s="65"/>
      <c r="G1615" s="65">
        <v>1</v>
      </c>
      <c r="H1615" s="67">
        <f>VLOOKUP(C1615,'Secteur Ex DG'!B:B,1,FALSE)</f>
        <v>5206</v>
      </c>
    </row>
    <row r="1616" spans="1:9" x14ac:dyDescent="0.25">
      <c r="A1616" s="65" t="s">
        <v>4894</v>
      </c>
      <c r="B1616" s="65" t="s">
        <v>4895</v>
      </c>
      <c r="C1616" s="65">
        <v>5207</v>
      </c>
      <c r="D1616" s="65"/>
      <c r="E1616" s="65"/>
      <c r="F1616" s="65"/>
      <c r="G1616" s="65">
        <v>1</v>
      </c>
      <c r="H1616" s="67">
        <f>VLOOKUP(C1616,'Secteur Ex DG'!B:B,1,FALSE)</f>
        <v>5207</v>
      </c>
    </row>
    <row r="1617" spans="1:8" x14ac:dyDescent="0.25">
      <c r="A1617" s="65" t="s">
        <v>4897</v>
      </c>
      <c r="B1617" s="65" t="s">
        <v>4898</v>
      </c>
      <c r="C1617" s="65">
        <v>5208</v>
      </c>
      <c r="D1617" s="65"/>
      <c r="E1617" s="65"/>
      <c r="F1617" s="65"/>
      <c r="G1617" s="65">
        <v>1</v>
      </c>
      <c r="H1617" s="67">
        <f>VLOOKUP(C1617,'Secteur Ex DG'!B:B,1,FALSE)</f>
        <v>5208</v>
      </c>
    </row>
    <row r="1618" spans="1:8" x14ac:dyDescent="0.25">
      <c r="A1618" s="65" t="s">
        <v>4900</v>
      </c>
      <c r="B1618" s="65" t="s">
        <v>4901</v>
      </c>
      <c r="C1618" s="65">
        <v>5209</v>
      </c>
      <c r="D1618" s="65"/>
      <c r="E1618" s="65"/>
      <c r="F1618" s="65"/>
      <c r="G1618" s="65">
        <v>1</v>
      </c>
      <c r="H1618" s="67">
        <f>VLOOKUP(C1618,'Secteur Ex DG'!B:B,1,FALSE)</f>
        <v>5209</v>
      </c>
    </row>
    <row r="1619" spans="1:8" x14ac:dyDescent="0.25">
      <c r="A1619" s="65" t="s">
        <v>4903</v>
      </c>
      <c r="B1619" s="65" t="s">
        <v>4904</v>
      </c>
      <c r="C1619" s="65">
        <v>5210</v>
      </c>
      <c r="D1619" s="65"/>
      <c r="E1619" s="65"/>
      <c r="F1619" s="65"/>
      <c r="G1619" s="65">
        <v>1</v>
      </c>
      <c r="H1619" s="67">
        <f>VLOOKUP(C1619,'Secteur Ex DG'!B:B,1,FALSE)</f>
        <v>5210</v>
      </c>
    </row>
    <row r="1620" spans="1:8" x14ac:dyDescent="0.25">
      <c r="A1620" s="65" t="s">
        <v>4906</v>
      </c>
      <c r="B1620" s="65" t="s">
        <v>4907</v>
      </c>
      <c r="C1620" s="65">
        <v>5211</v>
      </c>
      <c r="D1620" s="65"/>
      <c r="E1620" s="65"/>
      <c r="F1620" s="65"/>
      <c r="G1620" s="65">
        <v>1</v>
      </c>
      <c r="H1620" s="67">
        <f>VLOOKUP(C1620,'Secteur Ex DG'!B:B,1,FALSE)</f>
        <v>5211</v>
      </c>
    </row>
    <row r="1621" spans="1:8" x14ac:dyDescent="0.25">
      <c r="A1621" s="65" t="s">
        <v>4909</v>
      </c>
      <c r="B1621" s="65" t="s">
        <v>4910</v>
      </c>
      <c r="C1621" s="65">
        <v>5212</v>
      </c>
      <c r="D1621" s="65"/>
      <c r="E1621" s="65"/>
      <c r="F1621" s="65"/>
      <c r="G1621" s="65">
        <v>1</v>
      </c>
      <c r="H1621" s="67">
        <f>VLOOKUP(C1621,'Secteur Ex DG'!B:B,1,FALSE)</f>
        <v>5212</v>
      </c>
    </row>
    <row r="1622" spans="1:8" x14ac:dyDescent="0.25">
      <c r="A1622" s="65" t="s">
        <v>4912</v>
      </c>
      <c r="B1622" s="65" t="s">
        <v>4913</v>
      </c>
      <c r="C1622" s="65">
        <v>5213</v>
      </c>
      <c r="D1622" s="65"/>
      <c r="E1622" s="65"/>
      <c r="F1622" s="65"/>
      <c r="G1622" s="65">
        <v>1</v>
      </c>
      <c r="H1622" s="67">
        <f>VLOOKUP(C1622,'Secteur Ex DG'!B:B,1,FALSE)</f>
        <v>5213</v>
      </c>
    </row>
    <row r="1623" spans="1:8" x14ac:dyDescent="0.25">
      <c r="A1623" s="65" t="s">
        <v>4915</v>
      </c>
      <c r="B1623" s="65" t="s">
        <v>4916</v>
      </c>
      <c r="C1623" s="65">
        <v>5214</v>
      </c>
      <c r="D1623" s="65"/>
      <c r="E1623" s="65"/>
      <c r="F1623" s="65"/>
      <c r="G1623" s="65">
        <v>1</v>
      </c>
      <c r="H1623" s="67">
        <f>VLOOKUP(C1623,'Secteur Ex DG'!B:B,1,FALSE)</f>
        <v>5214</v>
      </c>
    </row>
    <row r="1624" spans="1:8" x14ac:dyDescent="0.25">
      <c r="A1624" s="65" t="s">
        <v>4918</v>
      </c>
      <c r="B1624" s="65" t="s">
        <v>4919</v>
      </c>
      <c r="C1624" s="65">
        <v>5215</v>
      </c>
      <c r="D1624" s="65"/>
      <c r="E1624" s="65"/>
      <c r="F1624" s="65"/>
      <c r="G1624" s="65">
        <v>1</v>
      </c>
      <c r="H1624" s="67">
        <f>VLOOKUP(C1624,'Secteur Ex DG'!B:B,1,FALSE)</f>
        <v>5215</v>
      </c>
    </row>
    <row r="1625" spans="1:8" x14ac:dyDescent="0.25">
      <c r="A1625" s="65" t="s">
        <v>4921</v>
      </c>
      <c r="B1625" s="65" t="s">
        <v>4922</v>
      </c>
      <c r="C1625" s="65">
        <v>5216</v>
      </c>
      <c r="D1625" s="65"/>
      <c r="E1625" s="65"/>
      <c r="F1625" s="65"/>
      <c r="G1625" s="65">
        <v>1</v>
      </c>
      <c r="H1625" s="67">
        <f>VLOOKUP(C1625,'Secteur Ex DG'!B:B,1,FALSE)</f>
        <v>5216</v>
      </c>
    </row>
    <row r="1626" spans="1:8" x14ac:dyDescent="0.25">
      <c r="A1626" s="65" t="s">
        <v>4924</v>
      </c>
      <c r="B1626" s="65" t="s">
        <v>4925</v>
      </c>
      <c r="C1626" s="65">
        <v>5217</v>
      </c>
      <c r="D1626" s="65"/>
      <c r="E1626" s="65"/>
      <c r="F1626" s="65"/>
      <c r="G1626" s="65">
        <v>1</v>
      </c>
      <c r="H1626" s="67">
        <f>VLOOKUP(C1626,'Secteur Ex DG'!B:B,1,FALSE)</f>
        <v>5217</v>
      </c>
    </row>
    <row r="1627" spans="1:8" x14ac:dyDescent="0.25">
      <c r="A1627" s="65" t="s">
        <v>4927</v>
      </c>
      <c r="B1627" s="65" t="s">
        <v>4928</v>
      </c>
      <c r="C1627" s="65">
        <v>5219</v>
      </c>
      <c r="D1627" s="65"/>
      <c r="E1627" s="65"/>
      <c r="F1627" s="65"/>
      <c r="G1627" s="65">
        <v>1</v>
      </c>
      <c r="H1627" s="67">
        <f>VLOOKUP(C1627,'Secteur Ex DG'!B:B,1,FALSE)</f>
        <v>5219</v>
      </c>
    </row>
    <row r="1628" spans="1:8" x14ac:dyDescent="0.25">
      <c r="A1628" s="65" t="s">
        <v>4930</v>
      </c>
      <c r="B1628" s="65" t="s">
        <v>4931</v>
      </c>
      <c r="C1628" s="65">
        <v>5220</v>
      </c>
      <c r="D1628" s="65"/>
      <c r="E1628" s="65"/>
      <c r="F1628" s="65"/>
      <c r="G1628" s="65">
        <v>1</v>
      </c>
      <c r="H1628" s="67">
        <f>VLOOKUP(C1628,'Secteur Ex DG'!B:B,1,FALSE)</f>
        <v>5220</v>
      </c>
    </row>
    <row r="1629" spans="1:8" x14ac:dyDescent="0.25">
      <c r="A1629" s="65" t="s">
        <v>4933</v>
      </c>
      <c r="B1629" s="65" t="s">
        <v>4934</v>
      </c>
      <c r="C1629" s="65">
        <v>5221</v>
      </c>
      <c r="D1629" s="65"/>
      <c r="E1629" s="65"/>
      <c r="F1629" s="65"/>
      <c r="G1629" s="65">
        <v>1</v>
      </c>
      <c r="H1629" s="67">
        <f>VLOOKUP(C1629,'Secteur Ex DG'!B:B,1,FALSE)</f>
        <v>5221</v>
      </c>
    </row>
    <row r="1630" spans="1:8" x14ac:dyDescent="0.25">
      <c r="A1630" s="65" t="s">
        <v>4936</v>
      </c>
      <c r="B1630" s="65" t="s">
        <v>4937</v>
      </c>
      <c r="C1630" s="65">
        <v>5222</v>
      </c>
      <c r="D1630" s="65"/>
      <c r="E1630" s="65"/>
      <c r="F1630" s="65"/>
      <c r="G1630" s="65">
        <v>1</v>
      </c>
      <c r="H1630" s="67">
        <f>VLOOKUP(C1630,'Secteur Ex DG'!B:B,1,FALSE)</f>
        <v>5222</v>
      </c>
    </row>
    <row r="1631" spans="1:8" x14ac:dyDescent="0.25">
      <c r="A1631" s="65" t="s">
        <v>4939</v>
      </c>
      <c r="B1631" s="65" t="s">
        <v>4940</v>
      </c>
      <c r="C1631" s="65">
        <v>5224</v>
      </c>
      <c r="D1631" s="65"/>
      <c r="E1631" s="65"/>
      <c r="F1631" s="65"/>
      <c r="G1631" s="65">
        <v>1</v>
      </c>
      <c r="H1631" s="67">
        <f>VLOOKUP(C1631,'Secteur Ex DG'!B:B,1,FALSE)</f>
        <v>5224</v>
      </c>
    </row>
    <row r="1632" spans="1:8" x14ac:dyDescent="0.25">
      <c r="A1632" s="65" t="s">
        <v>4942</v>
      </c>
      <c r="B1632" s="65" t="s">
        <v>4943</v>
      </c>
      <c r="C1632" s="65">
        <v>5225</v>
      </c>
      <c r="D1632" s="65"/>
      <c r="E1632" s="65"/>
      <c r="F1632" s="65"/>
      <c r="G1632" s="65">
        <v>1</v>
      </c>
      <c r="H1632" s="67">
        <f>VLOOKUP(C1632,'Secteur Ex DG'!B:B,1,FALSE)</f>
        <v>5225</v>
      </c>
    </row>
    <row r="1633" spans="1:8" x14ac:dyDescent="0.25">
      <c r="A1633" s="65" t="s">
        <v>4960</v>
      </c>
      <c r="B1633" s="65" t="s">
        <v>4961</v>
      </c>
      <c r="C1633" s="65">
        <v>5238</v>
      </c>
      <c r="D1633" s="65"/>
      <c r="E1633" s="65"/>
      <c r="F1633" s="65"/>
      <c r="G1633" s="65">
        <v>1</v>
      </c>
      <c r="H1633" s="67">
        <f>VLOOKUP(C1633,'Secteur Ex DG'!B:B,1,FALSE)</f>
        <v>5238</v>
      </c>
    </row>
    <row r="1634" spans="1:8" x14ac:dyDescent="0.25">
      <c r="A1634" s="65" t="s">
        <v>4945</v>
      </c>
      <c r="B1634" s="65" t="s">
        <v>4946</v>
      </c>
      <c r="C1634" s="65">
        <v>5228</v>
      </c>
      <c r="D1634" s="65"/>
      <c r="E1634" s="65"/>
      <c r="F1634" s="65"/>
      <c r="G1634" s="65">
        <v>1</v>
      </c>
      <c r="H1634" s="67">
        <f>VLOOKUP(C1634,'Secteur Ex DG'!B:B,1,FALSE)</f>
        <v>5228</v>
      </c>
    </row>
    <row r="1635" spans="1:8" x14ac:dyDescent="0.25">
      <c r="A1635" s="65" t="s">
        <v>4948</v>
      </c>
      <c r="B1635" s="65" t="s">
        <v>4949</v>
      </c>
      <c r="C1635" s="65">
        <v>5229</v>
      </c>
      <c r="D1635" s="65"/>
      <c r="E1635" s="65"/>
      <c r="F1635" s="65"/>
      <c r="G1635" s="65">
        <v>1</v>
      </c>
      <c r="H1635" s="67">
        <f>VLOOKUP(C1635,'Secteur Ex DG'!B:B,1,FALSE)</f>
        <v>5229</v>
      </c>
    </row>
    <row r="1636" spans="1:8" x14ac:dyDescent="0.25">
      <c r="A1636" s="65" t="s">
        <v>4951</v>
      </c>
      <c r="B1636" s="65" t="s">
        <v>4952</v>
      </c>
      <c r="C1636" s="65">
        <v>5232</v>
      </c>
      <c r="D1636" s="65"/>
      <c r="E1636" s="65"/>
      <c r="F1636" s="65"/>
      <c r="G1636" s="65">
        <v>1</v>
      </c>
      <c r="H1636" s="67">
        <f>VLOOKUP(C1636,'Secteur Ex DG'!B:B,1,FALSE)</f>
        <v>5232</v>
      </c>
    </row>
    <row r="1637" spans="1:8" x14ac:dyDescent="0.25">
      <c r="A1637" s="65" t="s">
        <v>4954</v>
      </c>
      <c r="B1637" s="65" t="s">
        <v>4955</v>
      </c>
      <c r="C1637" s="65">
        <v>5236</v>
      </c>
      <c r="D1637" s="65"/>
      <c r="E1637" s="65"/>
      <c r="F1637" s="65"/>
      <c r="G1637" s="65">
        <v>1</v>
      </c>
      <c r="H1637" s="67">
        <f>VLOOKUP(C1637,'Secteur Ex DG'!B:B,1,FALSE)</f>
        <v>5236</v>
      </c>
    </row>
    <row r="1638" spans="1:8" x14ac:dyDescent="0.25">
      <c r="A1638" s="65" t="s">
        <v>4957</v>
      </c>
      <c r="B1638" s="65" t="s">
        <v>4958</v>
      </c>
      <c r="C1638" s="65">
        <v>5237</v>
      </c>
      <c r="D1638" s="65"/>
      <c r="E1638" s="65"/>
      <c r="F1638" s="65"/>
      <c r="G1638" s="65">
        <v>1</v>
      </c>
      <c r="H1638" s="67">
        <f>VLOOKUP(C1638,'Secteur Ex DG'!B:B,1,FALSE)</f>
        <v>5237</v>
      </c>
    </row>
    <row r="1639" spans="1:8" x14ac:dyDescent="0.25">
      <c r="A1639" s="65" t="s">
        <v>4963</v>
      </c>
      <c r="B1639" s="65" t="s">
        <v>4964</v>
      </c>
      <c r="C1639" s="65">
        <v>5310</v>
      </c>
      <c r="D1639" s="65"/>
      <c r="E1639" s="65"/>
      <c r="F1639" s="65"/>
      <c r="G1639" s="65">
        <v>1</v>
      </c>
      <c r="H1639" s="67">
        <f>VLOOKUP(C1639,'Secteur Ex DG'!B:B,1,FALSE)</f>
        <v>5310</v>
      </c>
    </row>
    <row r="1640" spans="1:8" x14ac:dyDescent="0.25">
      <c r="A1640" s="65" t="s">
        <v>4966</v>
      </c>
      <c r="B1640" s="65" t="s">
        <v>4967</v>
      </c>
      <c r="C1640" s="65">
        <v>5311</v>
      </c>
      <c r="D1640" s="65"/>
      <c r="E1640" s="65"/>
      <c r="F1640" s="65"/>
      <c r="G1640" s="65">
        <v>1</v>
      </c>
      <c r="H1640" s="67">
        <f>VLOOKUP(C1640,'Secteur Ex DG'!B:B,1,FALSE)</f>
        <v>5311</v>
      </c>
    </row>
    <row r="1641" spans="1:8" x14ac:dyDescent="0.25">
      <c r="A1641" s="65" t="s">
        <v>4969</v>
      </c>
      <c r="B1641" s="65" t="s">
        <v>4970</v>
      </c>
      <c r="C1641" s="65">
        <v>5312</v>
      </c>
      <c r="D1641" s="65"/>
      <c r="E1641" s="65"/>
      <c r="F1641" s="65"/>
      <c r="G1641" s="65">
        <v>1</v>
      </c>
      <c r="H1641" s="67">
        <f>VLOOKUP(C1641,'Secteur Ex DG'!B:B,1,FALSE)</f>
        <v>5312</v>
      </c>
    </row>
    <row r="1642" spans="1:8" x14ac:dyDescent="0.25">
      <c r="A1642" s="65" t="s">
        <v>4972</v>
      </c>
      <c r="B1642" s="65" t="s">
        <v>4973</v>
      </c>
      <c r="C1642" s="65">
        <v>5313</v>
      </c>
      <c r="D1642" s="65"/>
      <c r="E1642" s="65"/>
      <c r="F1642" s="65"/>
      <c r="G1642" s="65">
        <v>1</v>
      </c>
      <c r="H1642" s="67">
        <f>VLOOKUP(C1642,'Secteur Ex DG'!B:B,1,FALSE)</f>
        <v>5313</v>
      </c>
    </row>
    <row r="1643" spans="1:8" x14ac:dyDescent="0.25">
      <c r="A1643" s="65" t="s">
        <v>4975</v>
      </c>
      <c r="B1643" s="65" t="s">
        <v>4976</v>
      </c>
      <c r="C1643" s="65">
        <v>5322</v>
      </c>
      <c r="D1643" s="65"/>
      <c r="E1643" s="65"/>
      <c r="F1643" s="65"/>
      <c r="G1643" s="65">
        <v>1</v>
      </c>
      <c r="H1643" s="67">
        <f>VLOOKUP(C1643,'Secteur Ex DG'!B:B,1,FALSE)</f>
        <v>5322</v>
      </c>
    </row>
    <row r="1644" spans="1:8" x14ac:dyDescent="0.25">
      <c r="A1644" s="65" t="s">
        <v>4978</v>
      </c>
      <c r="B1644" s="65" t="s">
        <v>4979</v>
      </c>
      <c r="C1644" s="65">
        <v>5323</v>
      </c>
      <c r="D1644" s="65"/>
      <c r="E1644" s="65"/>
      <c r="F1644" s="65"/>
      <c r="G1644" s="65">
        <v>1</v>
      </c>
      <c r="H1644" s="67">
        <f>VLOOKUP(C1644,'Secteur Ex DG'!B:B,1,FALSE)</f>
        <v>5323</v>
      </c>
    </row>
    <row r="1645" spans="1:8" x14ac:dyDescent="0.25">
      <c r="A1645" s="65" t="s">
        <v>4981</v>
      </c>
      <c r="B1645" s="65" t="s">
        <v>4982</v>
      </c>
      <c r="C1645" s="65">
        <v>5324</v>
      </c>
      <c r="D1645" s="65"/>
      <c r="E1645" s="65"/>
      <c r="F1645" s="65"/>
      <c r="G1645" s="65">
        <v>1</v>
      </c>
      <c r="H1645" s="67">
        <f>VLOOKUP(C1645,'Secteur Ex DG'!B:B,1,FALSE)</f>
        <v>5324</v>
      </c>
    </row>
    <row r="1646" spans="1:8" x14ac:dyDescent="0.25">
      <c r="A1646" s="65" t="s">
        <v>4984</v>
      </c>
      <c r="B1646" s="65" t="s">
        <v>4985</v>
      </c>
      <c r="C1646" s="65">
        <v>5325</v>
      </c>
      <c r="D1646" s="65"/>
      <c r="E1646" s="65"/>
      <c r="F1646" s="65"/>
      <c r="G1646" s="65">
        <v>1</v>
      </c>
      <c r="H1646" s="67">
        <f>VLOOKUP(C1646,'Secteur Ex DG'!B:B,1,FALSE)</f>
        <v>5325</v>
      </c>
    </row>
    <row r="1647" spans="1:8" x14ac:dyDescent="0.25">
      <c r="A1647" s="65" t="s">
        <v>4987</v>
      </c>
      <c r="B1647" s="65" t="s">
        <v>4988</v>
      </c>
      <c r="C1647" s="65">
        <v>5326</v>
      </c>
      <c r="D1647" s="65"/>
      <c r="E1647" s="65"/>
      <c r="F1647" s="65"/>
      <c r="G1647" s="65">
        <v>1</v>
      </c>
      <c r="H1647" s="67">
        <f>VLOOKUP(C1647,'Secteur Ex DG'!B:B,1,FALSE)</f>
        <v>5326</v>
      </c>
    </row>
    <row r="1648" spans="1:8" x14ac:dyDescent="0.25">
      <c r="A1648" s="65" t="s">
        <v>4990</v>
      </c>
      <c r="B1648" s="65" t="s">
        <v>4991</v>
      </c>
      <c r="C1648" s="65">
        <v>5327</v>
      </c>
      <c r="D1648" s="65"/>
      <c r="E1648" s="65"/>
      <c r="F1648" s="65"/>
      <c r="G1648" s="65">
        <v>1</v>
      </c>
      <c r="H1648" s="67">
        <f>VLOOKUP(C1648,'Secteur Ex DG'!B:B,1,FALSE)</f>
        <v>5327</v>
      </c>
    </row>
    <row r="1649" spans="1:8" x14ac:dyDescent="0.25">
      <c r="A1649" s="65" t="s">
        <v>4993</v>
      </c>
      <c r="B1649" s="65" t="s">
        <v>4994</v>
      </c>
      <c r="C1649" s="65">
        <v>5328</v>
      </c>
      <c r="D1649" s="65"/>
      <c r="E1649" s="65"/>
      <c r="F1649" s="65"/>
      <c r="G1649" s="65">
        <v>1</v>
      </c>
      <c r="H1649" s="67">
        <f>VLOOKUP(C1649,'Secteur Ex DG'!B:B,1,FALSE)</f>
        <v>5328</v>
      </c>
    </row>
    <row r="1650" spans="1:8" x14ac:dyDescent="0.25">
      <c r="A1650" s="65" t="s">
        <v>4996</v>
      </c>
      <c r="B1650" s="65" t="s">
        <v>4997</v>
      </c>
      <c r="C1650" s="65">
        <v>5329</v>
      </c>
      <c r="D1650" s="65"/>
      <c r="E1650" s="65"/>
      <c r="F1650" s="65"/>
      <c r="G1650" s="65">
        <v>1</v>
      </c>
      <c r="H1650" s="67">
        <f>VLOOKUP(C1650,'Secteur Ex DG'!B:B,1,FALSE)</f>
        <v>5329</v>
      </c>
    </row>
    <row r="1651" spans="1:8" x14ac:dyDescent="0.25">
      <c r="A1651" s="65" t="s">
        <v>4999</v>
      </c>
      <c r="B1651" s="65" t="s">
        <v>5000</v>
      </c>
      <c r="C1651" s="65">
        <v>5330</v>
      </c>
      <c r="D1651" s="65"/>
      <c r="E1651" s="65"/>
      <c r="F1651" s="65"/>
      <c r="G1651" s="65">
        <v>1</v>
      </c>
      <c r="H1651" s="67">
        <f>VLOOKUP(C1651,'Secteur Ex DG'!B:B,1,FALSE)</f>
        <v>5330</v>
      </c>
    </row>
    <row r="1652" spans="1:8" x14ac:dyDescent="0.25">
      <c r="A1652" s="65" t="s">
        <v>5002</v>
      </c>
      <c r="B1652" s="65" t="s">
        <v>5003</v>
      </c>
      <c r="C1652" s="65">
        <v>5331</v>
      </c>
      <c r="D1652" s="65"/>
      <c r="E1652" s="65"/>
      <c r="F1652" s="65"/>
      <c r="G1652" s="65">
        <v>1</v>
      </c>
      <c r="H1652" s="67">
        <f>VLOOKUP(C1652,'Secteur Ex DG'!B:B,1,FALSE)</f>
        <v>5331</v>
      </c>
    </row>
    <row r="1653" spans="1:8" x14ac:dyDescent="0.25">
      <c r="A1653" s="65" t="s">
        <v>5005</v>
      </c>
      <c r="B1653" s="65" t="s">
        <v>5006</v>
      </c>
      <c r="C1653" s="65">
        <v>5332</v>
      </c>
      <c r="D1653" s="65"/>
      <c r="E1653" s="65"/>
      <c r="F1653" s="65"/>
      <c r="G1653" s="65">
        <v>1</v>
      </c>
      <c r="H1653" s="67">
        <f>VLOOKUP(C1653,'Secteur Ex DG'!B:B,1,FALSE)</f>
        <v>5332</v>
      </c>
    </row>
    <row r="1654" spans="1:8" x14ac:dyDescent="0.25">
      <c r="A1654" s="65" t="s">
        <v>5008</v>
      </c>
      <c r="B1654" s="65" t="s">
        <v>5009</v>
      </c>
      <c r="C1654" s="65">
        <v>5333</v>
      </c>
      <c r="D1654" s="65"/>
      <c r="E1654" s="65"/>
      <c r="F1654" s="65"/>
      <c r="G1654" s="65">
        <v>1</v>
      </c>
      <c r="H1654" s="67">
        <f>VLOOKUP(C1654,'Secteur Ex DG'!B:B,1,FALSE)</f>
        <v>5333</v>
      </c>
    </row>
    <row r="1655" spans="1:8" x14ac:dyDescent="0.25">
      <c r="A1655" s="65" t="s">
        <v>5026</v>
      </c>
      <c r="B1655" s="65" t="s">
        <v>5027</v>
      </c>
      <c r="C1655" s="65">
        <v>5475</v>
      </c>
      <c r="D1655" s="65"/>
      <c r="E1655" s="65"/>
      <c r="F1655" s="65"/>
      <c r="G1655" s="65">
        <v>1</v>
      </c>
      <c r="H1655" s="67">
        <f>VLOOKUP(C1655,'Secteur Ex DG'!B:B,1,FALSE)</f>
        <v>5475</v>
      </c>
    </row>
    <row r="1656" spans="1:8" x14ac:dyDescent="0.25">
      <c r="A1656" s="65" t="s">
        <v>5029</v>
      </c>
      <c r="B1656" s="65" t="s">
        <v>5030</v>
      </c>
      <c r="C1656" s="65">
        <v>5476</v>
      </c>
      <c r="D1656" s="65"/>
      <c r="E1656" s="65"/>
      <c r="F1656" s="65"/>
      <c r="G1656" s="65">
        <v>1</v>
      </c>
      <c r="H1656" s="67">
        <f>VLOOKUP(C1656,'Secteur Ex DG'!B:B,1,FALSE)</f>
        <v>5476</v>
      </c>
    </row>
    <row r="1657" spans="1:8" x14ac:dyDescent="0.25">
      <c r="A1657" s="65" t="s">
        <v>5011</v>
      </c>
      <c r="B1657" s="65" t="s">
        <v>5012</v>
      </c>
      <c r="C1657" s="65">
        <v>5460</v>
      </c>
      <c r="D1657" s="65"/>
      <c r="E1657" s="65"/>
      <c r="F1657" s="65"/>
      <c r="G1657" s="65">
        <v>1</v>
      </c>
      <c r="H1657" s="67">
        <f>VLOOKUP(C1657,'Secteur Ex DG'!B:B,1,FALSE)</f>
        <v>5460</v>
      </c>
    </row>
    <row r="1658" spans="1:8" x14ac:dyDescent="0.25">
      <c r="A1658" s="65" t="s">
        <v>5032</v>
      </c>
      <c r="B1658" s="65" t="s">
        <v>5033</v>
      </c>
      <c r="C1658" s="65">
        <v>5477</v>
      </c>
      <c r="D1658" s="65"/>
      <c r="E1658" s="65"/>
      <c r="F1658" s="65"/>
      <c r="G1658" s="65">
        <v>1</v>
      </c>
      <c r="H1658" s="67">
        <f>VLOOKUP(C1658,'Secteur Ex DG'!B:B,1,FALSE)</f>
        <v>5477</v>
      </c>
    </row>
    <row r="1659" spans="1:8" x14ac:dyDescent="0.25">
      <c r="A1659" s="65" t="s">
        <v>5035</v>
      </c>
      <c r="B1659" s="65" t="s">
        <v>5036</v>
      </c>
      <c r="C1659" s="65">
        <v>5478</v>
      </c>
      <c r="D1659" s="65"/>
      <c r="E1659" s="65"/>
      <c r="F1659" s="65"/>
      <c r="G1659" s="65">
        <v>1</v>
      </c>
      <c r="H1659" s="67">
        <f>VLOOKUP(C1659,'Secteur Ex DG'!B:B,1,FALSE)</f>
        <v>5478</v>
      </c>
    </row>
    <row r="1660" spans="1:8" x14ac:dyDescent="0.25">
      <c r="A1660" s="65" t="s">
        <v>5038</v>
      </c>
      <c r="B1660" s="65" t="s">
        <v>5039</v>
      </c>
      <c r="C1660" s="65">
        <v>5479</v>
      </c>
      <c r="D1660" s="65"/>
      <c r="E1660" s="65"/>
      <c r="F1660" s="65"/>
      <c r="G1660" s="65">
        <v>1</v>
      </c>
      <c r="H1660" s="67">
        <f>VLOOKUP(C1660,'Secteur Ex DG'!B:B,1,FALSE)</f>
        <v>5479</v>
      </c>
    </row>
    <row r="1661" spans="1:8" x14ac:dyDescent="0.25">
      <c r="A1661" s="65" t="s">
        <v>5041</v>
      </c>
      <c r="B1661" s="65" t="s">
        <v>5042</v>
      </c>
      <c r="C1661" s="65">
        <v>5480</v>
      </c>
      <c r="D1661" s="65"/>
      <c r="E1661" s="65"/>
      <c r="F1661" s="65"/>
      <c r="G1661" s="65">
        <v>1</v>
      </c>
      <c r="H1661" s="67">
        <f>VLOOKUP(C1661,'Secteur Ex DG'!B:B,1,FALSE)</f>
        <v>5480</v>
      </c>
    </row>
    <row r="1662" spans="1:8" x14ac:dyDescent="0.25">
      <c r="A1662" s="65" t="s">
        <v>5044</v>
      </c>
      <c r="B1662" s="65" t="s">
        <v>5045</v>
      </c>
      <c r="C1662" s="65">
        <v>5481</v>
      </c>
      <c r="D1662" s="65"/>
      <c r="E1662" s="65"/>
      <c r="F1662" s="65"/>
      <c r="G1662" s="65">
        <v>1</v>
      </c>
      <c r="H1662" s="67">
        <f>VLOOKUP(C1662,'Secteur Ex DG'!B:B,1,FALSE)</f>
        <v>5481</v>
      </c>
    </row>
    <row r="1663" spans="1:8" x14ac:dyDescent="0.25">
      <c r="A1663" s="65" t="s">
        <v>5014</v>
      </c>
      <c r="B1663" s="65" t="s">
        <v>5015</v>
      </c>
      <c r="C1663" s="65">
        <v>5469</v>
      </c>
      <c r="D1663" s="65"/>
      <c r="E1663" s="65"/>
      <c r="F1663" s="65"/>
      <c r="G1663" s="65">
        <v>1</v>
      </c>
      <c r="H1663" s="67">
        <f>VLOOKUP(C1663,'Secteur Ex DG'!B:B,1,FALSE)</f>
        <v>5469</v>
      </c>
    </row>
    <row r="1664" spans="1:8" x14ac:dyDescent="0.25">
      <c r="A1664" s="65" t="s">
        <v>5017</v>
      </c>
      <c r="B1664" s="65" t="s">
        <v>5018</v>
      </c>
      <c r="C1664" s="65">
        <v>5470</v>
      </c>
      <c r="D1664" s="65"/>
      <c r="E1664" s="65"/>
      <c r="F1664" s="65"/>
      <c r="G1664" s="65">
        <v>1</v>
      </c>
      <c r="H1664" s="67">
        <f>VLOOKUP(C1664,'Secteur Ex DG'!B:B,1,FALSE)</f>
        <v>5470</v>
      </c>
    </row>
    <row r="1665" spans="1:8" x14ac:dyDescent="0.25">
      <c r="A1665" s="65" t="s">
        <v>5020</v>
      </c>
      <c r="B1665" s="65" t="s">
        <v>5021</v>
      </c>
      <c r="C1665" s="65">
        <v>5472</v>
      </c>
      <c r="D1665" s="65"/>
      <c r="E1665" s="65"/>
      <c r="F1665" s="65"/>
      <c r="G1665" s="65">
        <v>1</v>
      </c>
      <c r="H1665" s="67">
        <f>VLOOKUP(C1665,'Secteur Ex DG'!B:B,1,FALSE)</f>
        <v>5472</v>
      </c>
    </row>
    <row r="1666" spans="1:8" x14ac:dyDescent="0.25">
      <c r="A1666" s="65" t="s">
        <v>5023</v>
      </c>
      <c r="B1666" s="65" t="s">
        <v>5024</v>
      </c>
      <c r="C1666" s="65">
        <v>5473</v>
      </c>
      <c r="D1666" s="65"/>
      <c r="E1666" s="65"/>
      <c r="F1666" s="65"/>
      <c r="G1666" s="65">
        <v>1</v>
      </c>
      <c r="H1666" s="67">
        <f>VLOOKUP(C1666,'Secteur Ex DG'!B:B,1,FALSE)</f>
        <v>5473</v>
      </c>
    </row>
    <row r="1667" spans="1:8" x14ac:dyDescent="0.25">
      <c r="A1667" s="65" t="s">
        <v>5047</v>
      </c>
      <c r="B1667" s="65" t="s">
        <v>5048</v>
      </c>
      <c r="C1667" s="65">
        <v>5482</v>
      </c>
      <c r="D1667" s="65"/>
      <c r="E1667" s="65"/>
      <c r="F1667" s="65"/>
      <c r="G1667" s="65">
        <v>1</v>
      </c>
      <c r="H1667" s="67">
        <f>VLOOKUP(C1667,'Secteur Ex DG'!B:B,1,FALSE)</f>
        <v>5482</v>
      </c>
    </row>
    <row r="1668" spans="1:8" x14ac:dyDescent="0.25">
      <c r="A1668" s="65" t="s">
        <v>5050</v>
      </c>
      <c r="B1668" s="65" t="s">
        <v>5051</v>
      </c>
      <c r="C1668" s="65">
        <v>5483</v>
      </c>
      <c r="D1668" s="65"/>
      <c r="E1668" s="65"/>
      <c r="F1668" s="65"/>
      <c r="G1668" s="65">
        <v>1</v>
      </c>
      <c r="H1668" s="67">
        <f>VLOOKUP(C1668,'Secteur Ex DG'!B:B,1,FALSE)</f>
        <v>5483</v>
      </c>
    </row>
    <row r="1669" spans="1:8" x14ac:dyDescent="0.25">
      <c r="A1669" s="65" t="s">
        <v>5053</v>
      </c>
      <c r="B1669" s="65" t="s">
        <v>5054</v>
      </c>
      <c r="C1669" s="65">
        <v>5484</v>
      </c>
      <c r="D1669" s="65"/>
      <c r="E1669" s="65"/>
      <c r="F1669" s="65"/>
      <c r="G1669" s="65">
        <v>1</v>
      </c>
      <c r="H1669" s="67">
        <f>VLOOKUP(C1669,'Secteur Ex DG'!B:B,1,FALSE)</f>
        <v>5484</v>
      </c>
    </row>
    <row r="1670" spans="1:8" x14ac:dyDescent="0.25">
      <c r="A1670" s="65" t="s">
        <v>5056</v>
      </c>
      <c r="B1670" s="65" t="s">
        <v>5057</v>
      </c>
      <c r="C1670" s="65">
        <v>5485</v>
      </c>
      <c r="D1670" s="65"/>
      <c r="E1670" s="65"/>
      <c r="F1670" s="65"/>
      <c r="G1670" s="65">
        <v>1</v>
      </c>
      <c r="H1670" s="67">
        <f>VLOOKUP(C1670,'Secteur Ex DG'!B:B,1,FALSE)</f>
        <v>5485</v>
      </c>
    </row>
    <row r="1671" spans="1:8" x14ac:dyDescent="0.25">
      <c r="A1671" s="65" t="s">
        <v>5059</v>
      </c>
      <c r="B1671" s="65" t="s">
        <v>5060</v>
      </c>
      <c r="C1671" s="65">
        <v>5486</v>
      </c>
      <c r="D1671" s="65"/>
      <c r="E1671" s="65"/>
      <c r="F1671" s="65"/>
      <c r="G1671" s="65">
        <v>1</v>
      </c>
      <c r="H1671" s="67">
        <f>VLOOKUP(C1671,'Secteur Ex DG'!B:B,1,FALSE)</f>
        <v>5486</v>
      </c>
    </row>
    <row r="1672" spans="1:8" x14ac:dyDescent="0.25">
      <c r="A1672" s="65" t="s">
        <v>5062</v>
      </c>
      <c r="B1672" s="65" t="s">
        <v>5063</v>
      </c>
      <c r="C1672" s="65">
        <v>5487</v>
      </c>
      <c r="D1672" s="65"/>
      <c r="E1672" s="65"/>
      <c r="F1672" s="65"/>
      <c r="G1672" s="65">
        <v>1</v>
      </c>
      <c r="H1672" s="67">
        <f>VLOOKUP(C1672,'Secteur Ex DG'!B:B,1,FALSE)</f>
        <v>5487</v>
      </c>
    </row>
    <row r="1673" spans="1:8" x14ac:dyDescent="0.25">
      <c r="A1673" s="65" t="s">
        <v>5065</v>
      </c>
      <c r="B1673" s="65" t="s">
        <v>5066</v>
      </c>
      <c r="C1673" s="65">
        <v>5488</v>
      </c>
      <c r="D1673" s="65"/>
      <c r="E1673" s="65"/>
      <c r="F1673" s="65"/>
      <c r="G1673" s="65">
        <v>1</v>
      </c>
      <c r="H1673" s="67">
        <f>VLOOKUP(C1673,'Secteur Ex DG'!B:B,1,FALSE)</f>
        <v>5488</v>
      </c>
    </row>
    <row r="1674" spans="1:8" x14ac:dyDescent="0.25">
      <c r="A1674" s="65" t="s">
        <v>5068</v>
      </c>
      <c r="B1674" s="65" t="s">
        <v>5069</v>
      </c>
      <c r="C1674" s="65">
        <v>5489</v>
      </c>
      <c r="D1674" s="65"/>
      <c r="E1674" s="65"/>
      <c r="F1674" s="65"/>
      <c r="G1674" s="65">
        <v>1</v>
      </c>
      <c r="H1674" s="67">
        <f>VLOOKUP(C1674,'Secteur Ex DG'!B:B,1,FALSE)</f>
        <v>5489</v>
      </c>
    </row>
    <row r="1675" spans="1:8" x14ac:dyDescent="0.25">
      <c r="A1675" s="65" t="s">
        <v>5071</v>
      </c>
      <c r="B1675" s="65" t="s">
        <v>5072</v>
      </c>
      <c r="C1675" s="65">
        <v>5490</v>
      </c>
      <c r="D1675" s="65"/>
      <c r="E1675" s="65"/>
      <c r="F1675" s="65"/>
      <c r="G1675" s="65">
        <v>1</v>
      </c>
      <c r="H1675" s="67">
        <f>VLOOKUP(C1675,'Secteur Ex DG'!B:B,1,FALSE)</f>
        <v>5490</v>
      </c>
    </row>
    <row r="1676" spans="1:8" x14ac:dyDescent="0.25">
      <c r="A1676" s="65" t="s">
        <v>5074</v>
      </c>
      <c r="B1676" s="65" t="s">
        <v>5075</v>
      </c>
      <c r="C1676" s="65">
        <v>5491</v>
      </c>
      <c r="D1676" s="65"/>
      <c r="E1676" s="65"/>
      <c r="F1676" s="65"/>
      <c r="G1676" s="65">
        <v>1</v>
      </c>
      <c r="H1676" s="67">
        <f>VLOOKUP(C1676,'Secteur Ex DG'!B:B,1,FALSE)</f>
        <v>5491</v>
      </c>
    </row>
    <row r="1677" spans="1:8" x14ac:dyDescent="0.25">
      <c r="A1677" s="65" t="s">
        <v>5077</v>
      </c>
      <c r="B1677" s="65" t="s">
        <v>5078</v>
      </c>
      <c r="C1677" s="65">
        <v>5492</v>
      </c>
      <c r="D1677" s="65"/>
      <c r="E1677" s="65"/>
      <c r="F1677" s="65"/>
      <c r="G1677" s="65">
        <v>1</v>
      </c>
      <c r="H1677" s="67">
        <f>VLOOKUP(C1677,'Secteur Ex DG'!B:B,1,FALSE)</f>
        <v>5492</v>
      </c>
    </row>
    <row r="1678" spans="1:8" x14ac:dyDescent="0.25">
      <c r="A1678" s="65" t="s">
        <v>5080</v>
      </c>
      <c r="B1678" s="65" t="s">
        <v>5081</v>
      </c>
      <c r="C1678" s="65">
        <v>5493</v>
      </c>
      <c r="D1678" s="65"/>
      <c r="E1678" s="65"/>
      <c r="F1678" s="65"/>
      <c r="G1678" s="65">
        <v>1</v>
      </c>
      <c r="H1678" s="67">
        <f>VLOOKUP(C1678,'Secteur Ex DG'!B:B,1,FALSE)</f>
        <v>5493</v>
      </c>
    </row>
    <row r="1679" spans="1:8" x14ac:dyDescent="0.25">
      <c r="A1679" s="65" t="s">
        <v>5083</v>
      </c>
      <c r="B1679" s="65" t="s">
        <v>5084</v>
      </c>
      <c r="C1679" s="65">
        <v>5494</v>
      </c>
      <c r="D1679" s="65"/>
      <c r="E1679" s="65"/>
      <c r="F1679" s="65"/>
      <c r="G1679" s="65">
        <v>1</v>
      </c>
      <c r="H1679" s="67">
        <f>VLOOKUP(C1679,'Secteur Ex DG'!B:B,1,FALSE)</f>
        <v>5494</v>
      </c>
    </row>
    <row r="1680" spans="1:8" x14ac:dyDescent="0.25">
      <c r="A1680" s="65" t="s">
        <v>5086</v>
      </c>
      <c r="B1680" s="65" t="s">
        <v>5087</v>
      </c>
      <c r="C1680" s="65">
        <v>5495</v>
      </c>
      <c r="D1680" s="65"/>
      <c r="E1680" s="65"/>
      <c r="F1680" s="65"/>
      <c r="G1680" s="65">
        <v>1</v>
      </c>
      <c r="H1680" s="67">
        <f>VLOOKUP(C1680,'Secteur Ex DG'!B:B,1,FALSE)</f>
        <v>5495</v>
      </c>
    </row>
    <row r="1681" spans="1:8" x14ac:dyDescent="0.25">
      <c r="A1681" s="65" t="s">
        <v>5089</v>
      </c>
      <c r="B1681" s="65" t="s">
        <v>5090</v>
      </c>
      <c r="C1681" s="65">
        <v>5496</v>
      </c>
      <c r="D1681" s="65"/>
      <c r="E1681" s="65"/>
      <c r="F1681" s="65"/>
      <c r="G1681" s="65">
        <v>1</v>
      </c>
      <c r="H1681" s="67">
        <f>VLOOKUP(C1681,'Secteur Ex DG'!B:B,1,FALSE)</f>
        <v>5496</v>
      </c>
    </row>
    <row r="1682" spans="1:8" x14ac:dyDescent="0.25">
      <c r="A1682" s="65" t="s">
        <v>5092</v>
      </c>
      <c r="B1682" s="65" t="s">
        <v>5093</v>
      </c>
      <c r="C1682" s="65">
        <v>5497</v>
      </c>
      <c r="D1682" s="65"/>
      <c r="E1682" s="65"/>
      <c r="F1682" s="65"/>
      <c r="G1682" s="65">
        <v>1</v>
      </c>
      <c r="H1682" s="67">
        <f>VLOOKUP(C1682,'Secteur Ex DG'!B:B,1,FALSE)</f>
        <v>5497</v>
      </c>
    </row>
    <row r="1683" spans="1:8" x14ac:dyDescent="0.25">
      <c r="A1683" s="65" t="s">
        <v>5095</v>
      </c>
      <c r="B1683" s="65" t="s">
        <v>5096</v>
      </c>
      <c r="C1683" s="65">
        <v>5498</v>
      </c>
      <c r="D1683" s="65"/>
      <c r="E1683" s="65"/>
      <c r="F1683" s="65"/>
      <c r="G1683" s="65">
        <v>1</v>
      </c>
      <c r="H1683" s="67">
        <f>VLOOKUP(C1683,'Secteur Ex DG'!B:B,1,FALSE)</f>
        <v>5498</v>
      </c>
    </row>
    <row r="1684" spans="1:8" x14ac:dyDescent="0.25">
      <c r="A1684" s="65" t="s">
        <v>5098</v>
      </c>
      <c r="B1684" s="65" t="s">
        <v>5099</v>
      </c>
      <c r="C1684" s="65">
        <v>5499</v>
      </c>
      <c r="D1684" s="65"/>
      <c r="E1684" s="65"/>
      <c r="F1684" s="65"/>
      <c r="G1684" s="65">
        <v>1</v>
      </c>
      <c r="H1684" s="67">
        <f>VLOOKUP(C1684,'Secteur Ex DG'!B:B,1,FALSE)</f>
        <v>5499</v>
      </c>
    </row>
    <row r="1685" spans="1:8" x14ac:dyDescent="0.25">
      <c r="A1685" s="65" t="s">
        <v>5101</v>
      </c>
      <c r="B1685" s="65" t="s">
        <v>5102</v>
      </c>
      <c r="C1685" s="65">
        <v>5500</v>
      </c>
      <c r="D1685" s="65"/>
      <c r="E1685" s="65"/>
      <c r="F1685" s="65"/>
      <c r="G1685" s="65">
        <v>1</v>
      </c>
      <c r="H1685" s="67">
        <f>VLOOKUP(C1685,'Secteur Ex DG'!B:B,1,FALSE)</f>
        <v>5500</v>
      </c>
    </row>
    <row r="1686" spans="1:8" x14ac:dyDescent="0.25">
      <c r="A1686" s="65" t="s">
        <v>5104</v>
      </c>
      <c r="B1686" s="65" t="s">
        <v>5105</v>
      </c>
      <c r="C1686" s="65">
        <v>5501</v>
      </c>
      <c r="D1686" s="65"/>
      <c r="E1686" s="65"/>
      <c r="F1686" s="65"/>
      <c r="G1686" s="65">
        <v>1</v>
      </c>
      <c r="H1686" s="67">
        <f>VLOOKUP(C1686,'Secteur Ex DG'!B:B,1,FALSE)</f>
        <v>5501</v>
      </c>
    </row>
    <row r="1687" spans="1:8" x14ac:dyDescent="0.25">
      <c r="A1687" s="65" t="s">
        <v>5107</v>
      </c>
      <c r="B1687" s="65" t="s">
        <v>5108</v>
      </c>
      <c r="C1687" s="65">
        <v>5502</v>
      </c>
      <c r="D1687" s="65"/>
      <c r="E1687" s="65"/>
      <c r="F1687" s="65"/>
      <c r="G1687" s="65">
        <v>1</v>
      </c>
      <c r="H1687" s="67">
        <f>VLOOKUP(C1687,'Secteur Ex DG'!B:B,1,FALSE)</f>
        <v>5502</v>
      </c>
    </row>
    <row r="1688" spans="1:8" x14ac:dyDescent="0.25">
      <c r="A1688" s="65" t="s">
        <v>5110</v>
      </c>
      <c r="B1688" s="65" t="s">
        <v>5111</v>
      </c>
      <c r="C1688" s="65">
        <v>5837</v>
      </c>
      <c r="D1688" s="65"/>
      <c r="E1688" s="65"/>
      <c r="F1688" s="65"/>
      <c r="G1688" s="65">
        <v>1</v>
      </c>
      <c r="H1688" s="67">
        <f>VLOOKUP(C1688,'Secteur Ex DG'!B:B,1,FALSE)</f>
        <v>5837</v>
      </c>
    </row>
    <row r="1689" spans="1:8" x14ac:dyDescent="0.25">
      <c r="A1689" s="65" t="s">
        <v>5221</v>
      </c>
      <c r="B1689" s="65" t="s">
        <v>5222</v>
      </c>
      <c r="C1689" s="65">
        <v>5932</v>
      </c>
      <c r="D1689" s="65"/>
      <c r="E1689" s="65"/>
      <c r="F1689" s="65"/>
      <c r="G1689" s="65">
        <v>1</v>
      </c>
      <c r="H1689" s="67">
        <f>VLOOKUP(C1689,'Secteur Ex DG'!B:B,1,FALSE)</f>
        <v>5932</v>
      </c>
    </row>
    <row r="1690" spans="1:8" x14ac:dyDescent="0.25">
      <c r="A1690" s="65" t="s">
        <v>5113</v>
      </c>
      <c r="B1690" s="65" t="s">
        <v>5114</v>
      </c>
      <c r="C1690" s="65">
        <v>5838</v>
      </c>
      <c r="D1690" s="65"/>
      <c r="E1690" s="65"/>
      <c r="F1690" s="65"/>
      <c r="G1690" s="65">
        <v>1</v>
      </c>
      <c r="H1690" s="67">
        <f>VLOOKUP(C1690,'Secteur Ex DG'!B:B,1,FALSE)</f>
        <v>5838</v>
      </c>
    </row>
    <row r="1691" spans="1:8" x14ac:dyDescent="0.25">
      <c r="A1691" s="65" t="s">
        <v>5224</v>
      </c>
      <c r="B1691" s="65" t="s">
        <v>5225</v>
      </c>
      <c r="C1691" s="65">
        <v>5933</v>
      </c>
      <c r="D1691" s="65"/>
      <c r="E1691" s="65"/>
      <c r="F1691" s="65"/>
      <c r="G1691" s="65">
        <v>1</v>
      </c>
      <c r="H1691" s="67">
        <f>VLOOKUP(C1691,'Secteur Ex DG'!B:B,1,FALSE)</f>
        <v>5933</v>
      </c>
    </row>
    <row r="1692" spans="1:8" x14ac:dyDescent="0.25">
      <c r="A1692" s="65" t="s">
        <v>5116</v>
      </c>
      <c r="B1692" s="65" t="s">
        <v>5117</v>
      </c>
      <c r="C1692" s="65">
        <v>5839</v>
      </c>
      <c r="D1692" s="65"/>
      <c r="E1692" s="65"/>
      <c r="F1692" s="65"/>
      <c r="G1692" s="65">
        <v>1</v>
      </c>
      <c r="H1692" s="67">
        <f>VLOOKUP(C1692,'Secteur Ex DG'!B:B,1,FALSE)</f>
        <v>5839</v>
      </c>
    </row>
    <row r="1693" spans="1:8" x14ac:dyDescent="0.25">
      <c r="A1693" s="65" t="s">
        <v>5227</v>
      </c>
      <c r="B1693" s="65" t="s">
        <v>5228</v>
      </c>
      <c r="C1693" s="65">
        <v>5934</v>
      </c>
      <c r="D1693" s="65"/>
      <c r="E1693" s="65"/>
      <c r="F1693" s="65"/>
      <c r="G1693" s="65">
        <v>1</v>
      </c>
      <c r="H1693" s="67">
        <f>VLOOKUP(C1693,'Secteur Ex DG'!B:B,1,FALSE)</f>
        <v>5934</v>
      </c>
    </row>
    <row r="1694" spans="1:8" x14ac:dyDescent="0.25">
      <c r="A1694" s="65" t="s">
        <v>5119</v>
      </c>
      <c r="B1694" s="65" t="s">
        <v>5120</v>
      </c>
      <c r="C1694" s="65">
        <v>5840</v>
      </c>
      <c r="D1694" s="65"/>
      <c r="E1694" s="65"/>
      <c r="F1694" s="65"/>
      <c r="G1694" s="65">
        <v>1</v>
      </c>
      <c r="H1694" s="67">
        <f>VLOOKUP(C1694,'Secteur Ex DG'!B:B,1,FALSE)</f>
        <v>5840</v>
      </c>
    </row>
    <row r="1695" spans="1:8" x14ac:dyDescent="0.25">
      <c r="A1695" s="65" t="s">
        <v>5230</v>
      </c>
      <c r="B1695" s="65" t="s">
        <v>5231</v>
      </c>
      <c r="C1695" s="65">
        <v>5935</v>
      </c>
      <c r="D1695" s="65"/>
      <c r="E1695" s="65"/>
      <c r="F1695" s="65"/>
      <c r="G1695" s="65">
        <v>1</v>
      </c>
      <c r="H1695" s="67">
        <f>VLOOKUP(C1695,'Secteur Ex DG'!B:B,1,FALSE)</f>
        <v>5935</v>
      </c>
    </row>
    <row r="1696" spans="1:8" x14ac:dyDescent="0.25">
      <c r="A1696" s="65" t="s">
        <v>5122</v>
      </c>
      <c r="B1696" s="65" t="s">
        <v>5123</v>
      </c>
      <c r="C1696" s="65">
        <v>5841</v>
      </c>
      <c r="D1696" s="65"/>
      <c r="E1696" s="65"/>
      <c r="F1696" s="65"/>
      <c r="G1696" s="65">
        <v>1</v>
      </c>
      <c r="H1696" s="67">
        <f>VLOOKUP(C1696,'Secteur Ex DG'!B:B,1,FALSE)</f>
        <v>5841</v>
      </c>
    </row>
    <row r="1697" spans="1:8" x14ac:dyDescent="0.25">
      <c r="A1697" s="65" t="s">
        <v>5233</v>
      </c>
      <c r="B1697" s="65" t="s">
        <v>5234</v>
      </c>
      <c r="C1697" s="65">
        <v>5936</v>
      </c>
      <c r="D1697" s="65"/>
      <c r="E1697" s="65"/>
      <c r="F1697" s="65"/>
      <c r="G1697" s="65">
        <v>1</v>
      </c>
      <c r="H1697" s="67">
        <f>VLOOKUP(C1697,'Secteur Ex DG'!B:B,1,FALSE)</f>
        <v>5936</v>
      </c>
    </row>
    <row r="1698" spans="1:8" x14ac:dyDescent="0.25">
      <c r="A1698" s="65" t="s">
        <v>5125</v>
      </c>
      <c r="B1698" s="65" t="s">
        <v>5126</v>
      </c>
      <c r="C1698" s="65">
        <v>5900</v>
      </c>
      <c r="D1698" s="65"/>
      <c r="E1698" s="65"/>
      <c r="F1698" s="65"/>
      <c r="G1698" s="65">
        <v>1</v>
      </c>
      <c r="H1698" s="67">
        <f>VLOOKUP(C1698,'Secteur Ex DG'!B:B,1,FALSE)</f>
        <v>5900</v>
      </c>
    </row>
    <row r="1699" spans="1:8" x14ac:dyDescent="0.25">
      <c r="A1699" s="65" t="s">
        <v>5128</v>
      </c>
      <c r="B1699" s="65" t="s">
        <v>5129</v>
      </c>
      <c r="C1699" s="65">
        <v>5901</v>
      </c>
      <c r="D1699" s="65"/>
      <c r="E1699" s="65"/>
      <c r="F1699" s="65"/>
      <c r="G1699" s="65">
        <v>1</v>
      </c>
      <c r="H1699" s="67">
        <f>VLOOKUP(C1699,'Secteur Ex DG'!B:B,1,FALSE)</f>
        <v>5901</v>
      </c>
    </row>
    <row r="1700" spans="1:8" x14ac:dyDescent="0.25">
      <c r="A1700" s="65" t="s">
        <v>5131</v>
      </c>
      <c r="B1700" s="65" t="s">
        <v>5132</v>
      </c>
      <c r="C1700" s="65">
        <v>5902</v>
      </c>
      <c r="D1700" s="65"/>
      <c r="E1700" s="65"/>
      <c r="F1700" s="65"/>
      <c r="G1700" s="65">
        <v>1</v>
      </c>
      <c r="H1700" s="67">
        <f>VLOOKUP(C1700,'Secteur Ex DG'!B:B,1,FALSE)</f>
        <v>5902</v>
      </c>
    </row>
    <row r="1701" spans="1:8" x14ac:dyDescent="0.25">
      <c r="A1701" s="65" t="s">
        <v>5134</v>
      </c>
      <c r="B1701" s="65" t="s">
        <v>5135</v>
      </c>
      <c r="C1701" s="65">
        <v>5903</v>
      </c>
      <c r="D1701" s="65"/>
      <c r="E1701" s="65"/>
      <c r="F1701" s="65"/>
      <c r="G1701" s="65">
        <v>1</v>
      </c>
      <c r="H1701" s="67">
        <f>VLOOKUP(C1701,'Secteur Ex DG'!B:B,1,FALSE)</f>
        <v>5903</v>
      </c>
    </row>
    <row r="1702" spans="1:8" x14ac:dyDescent="0.25">
      <c r="A1702" s="65" t="s">
        <v>5137</v>
      </c>
      <c r="B1702" s="65" t="s">
        <v>5138</v>
      </c>
      <c r="C1702" s="65">
        <v>5904</v>
      </c>
      <c r="D1702" s="65"/>
      <c r="E1702" s="65"/>
      <c r="F1702" s="65"/>
      <c r="G1702" s="65">
        <v>1</v>
      </c>
      <c r="H1702" s="67">
        <f>VLOOKUP(C1702,'Secteur Ex DG'!B:B,1,FALSE)</f>
        <v>5904</v>
      </c>
    </row>
    <row r="1703" spans="1:8" x14ac:dyDescent="0.25">
      <c r="A1703" s="65" t="s">
        <v>5140</v>
      </c>
      <c r="B1703" s="65" t="s">
        <v>5141</v>
      </c>
      <c r="C1703" s="65">
        <v>5905</v>
      </c>
      <c r="D1703" s="65"/>
      <c r="E1703" s="65"/>
      <c r="F1703" s="65"/>
      <c r="G1703" s="65">
        <v>1</v>
      </c>
      <c r="H1703" s="67">
        <f>VLOOKUP(C1703,'Secteur Ex DG'!B:B,1,FALSE)</f>
        <v>5905</v>
      </c>
    </row>
    <row r="1704" spans="1:8" x14ac:dyDescent="0.25">
      <c r="A1704" s="65" t="s">
        <v>5143</v>
      </c>
      <c r="B1704" s="65" t="s">
        <v>5144</v>
      </c>
      <c r="C1704" s="65">
        <v>5906</v>
      </c>
      <c r="D1704" s="65"/>
      <c r="E1704" s="65"/>
      <c r="F1704" s="65"/>
      <c r="G1704" s="65">
        <v>1</v>
      </c>
      <c r="H1704" s="67">
        <f>VLOOKUP(C1704,'Secteur Ex DG'!B:B,1,FALSE)</f>
        <v>5906</v>
      </c>
    </row>
    <row r="1705" spans="1:8" x14ac:dyDescent="0.25">
      <c r="A1705" s="65" t="s">
        <v>5146</v>
      </c>
      <c r="B1705" s="65" t="s">
        <v>5147</v>
      </c>
      <c r="C1705" s="65">
        <v>5907</v>
      </c>
      <c r="D1705" s="65"/>
      <c r="E1705" s="65"/>
      <c r="F1705" s="65"/>
      <c r="G1705" s="65">
        <v>1</v>
      </c>
      <c r="H1705" s="67">
        <f>VLOOKUP(C1705,'Secteur Ex DG'!B:B,1,FALSE)</f>
        <v>5907</v>
      </c>
    </row>
    <row r="1706" spans="1:8" x14ac:dyDescent="0.25">
      <c r="A1706" s="65" t="s">
        <v>5149</v>
      </c>
      <c r="B1706" s="65" t="s">
        <v>5150</v>
      </c>
      <c r="C1706" s="65">
        <v>5908</v>
      </c>
      <c r="D1706" s="65"/>
      <c r="E1706" s="65"/>
      <c r="F1706" s="65"/>
      <c r="G1706" s="65">
        <v>1</v>
      </c>
      <c r="H1706" s="67">
        <f>VLOOKUP(C1706,'Secteur Ex DG'!B:B,1,FALSE)</f>
        <v>5908</v>
      </c>
    </row>
    <row r="1707" spans="1:8" x14ac:dyDescent="0.25">
      <c r="A1707" s="65" t="s">
        <v>5152</v>
      </c>
      <c r="B1707" s="65" t="s">
        <v>5153</v>
      </c>
      <c r="C1707" s="65">
        <v>5909</v>
      </c>
      <c r="D1707" s="65"/>
      <c r="E1707" s="65"/>
      <c r="F1707" s="65"/>
      <c r="G1707" s="65">
        <v>1</v>
      </c>
      <c r="H1707" s="67">
        <f>VLOOKUP(C1707,'Secteur Ex DG'!B:B,1,FALSE)</f>
        <v>5909</v>
      </c>
    </row>
    <row r="1708" spans="1:8" x14ac:dyDescent="0.25">
      <c r="A1708" s="65" t="s">
        <v>5155</v>
      </c>
      <c r="B1708" s="65" t="s">
        <v>5156</v>
      </c>
      <c r="C1708" s="65">
        <v>5910</v>
      </c>
      <c r="D1708" s="65"/>
      <c r="E1708" s="65"/>
      <c r="F1708" s="65"/>
      <c r="G1708" s="65">
        <v>1</v>
      </c>
      <c r="H1708" s="67">
        <f>VLOOKUP(C1708,'Secteur Ex DG'!B:B,1,FALSE)</f>
        <v>5910</v>
      </c>
    </row>
    <row r="1709" spans="1:8" x14ac:dyDescent="0.25">
      <c r="A1709" s="65" t="s">
        <v>5158</v>
      </c>
      <c r="B1709" s="65" t="s">
        <v>5159</v>
      </c>
      <c r="C1709" s="65">
        <v>5911</v>
      </c>
      <c r="D1709" s="65"/>
      <c r="E1709" s="65"/>
      <c r="F1709" s="65"/>
      <c r="G1709" s="65">
        <v>1</v>
      </c>
      <c r="H1709" s="67">
        <f>VLOOKUP(C1709,'Secteur Ex DG'!B:B,1,FALSE)</f>
        <v>5911</v>
      </c>
    </row>
    <row r="1710" spans="1:8" x14ac:dyDescent="0.25">
      <c r="A1710" s="65" t="s">
        <v>5161</v>
      </c>
      <c r="B1710" s="65" t="s">
        <v>5162</v>
      </c>
      <c r="C1710" s="65">
        <v>5912</v>
      </c>
      <c r="D1710" s="65"/>
      <c r="E1710" s="65"/>
      <c r="F1710" s="65"/>
      <c r="G1710" s="65">
        <v>1</v>
      </c>
      <c r="H1710" s="67">
        <f>VLOOKUP(C1710,'Secteur Ex DG'!B:B,1,FALSE)</f>
        <v>5912</v>
      </c>
    </row>
    <row r="1711" spans="1:8" x14ac:dyDescent="0.25">
      <c r="A1711" s="65" t="s">
        <v>5164</v>
      </c>
      <c r="B1711" s="65" t="s">
        <v>5165</v>
      </c>
      <c r="C1711" s="65">
        <v>5913</v>
      </c>
      <c r="D1711" s="65"/>
      <c r="E1711" s="65"/>
      <c r="F1711" s="65"/>
      <c r="G1711" s="65">
        <v>1</v>
      </c>
      <c r="H1711" s="67">
        <f>VLOOKUP(C1711,'Secteur Ex DG'!B:B,1,FALSE)</f>
        <v>5913</v>
      </c>
    </row>
    <row r="1712" spans="1:8" x14ac:dyDescent="0.25">
      <c r="A1712" s="65" t="s">
        <v>5167</v>
      </c>
      <c r="B1712" s="65" t="s">
        <v>5168</v>
      </c>
      <c r="C1712" s="65">
        <v>5914</v>
      </c>
      <c r="D1712" s="65"/>
      <c r="E1712" s="65"/>
      <c r="F1712" s="65"/>
      <c r="G1712" s="65">
        <v>1</v>
      </c>
      <c r="H1712" s="67">
        <f>VLOOKUP(C1712,'Secteur Ex DG'!B:B,1,FALSE)</f>
        <v>5914</v>
      </c>
    </row>
    <row r="1713" spans="1:8" x14ac:dyDescent="0.25">
      <c r="A1713" s="65" t="s">
        <v>5170</v>
      </c>
      <c r="B1713" s="65" t="s">
        <v>5171</v>
      </c>
      <c r="C1713" s="65">
        <v>5915</v>
      </c>
      <c r="D1713" s="65"/>
      <c r="E1713" s="65"/>
      <c r="F1713" s="65"/>
      <c r="G1713" s="65">
        <v>1</v>
      </c>
      <c r="H1713" s="67">
        <f>VLOOKUP(C1713,'Secteur Ex DG'!B:B,1,FALSE)</f>
        <v>5915</v>
      </c>
    </row>
    <row r="1714" spans="1:8" x14ac:dyDescent="0.25">
      <c r="A1714" s="65" t="s">
        <v>5173</v>
      </c>
      <c r="B1714" s="65" t="s">
        <v>5174</v>
      </c>
      <c r="C1714" s="65">
        <v>5916</v>
      </c>
      <c r="D1714" s="65"/>
      <c r="E1714" s="65"/>
      <c r="F1714" s="65"/>
      <c r="G1714" s="65">
        <v>1</v>
      </c>
      <c r="H1714" s="67">
        <f>VLOOKUP(C1714,'Secteur Ex DG'!B:B,1,FALSE)</f>
        <v>5916</v>
      </c>
    </row>
    <row r="1715" spans="1:8" x14ac:dyDescent="0.25">
      <c r="A1715" s="65" t="s">
        <v>5176</v>
      </c>
      <c r="B1715" s="65" t="s">
        <v>5177</v>
      </c>
      <c r="C1715" s="65">
        <v>5917</v>
      </c>
      <c r="D1715" s="65"/>
      <c r="E1715" s="65"/>
      <c r="F1715" s="65"/>
      <c r="G1715" s="65">
        <v>1</v>
      </c>
      <c r="H1715" s="67">
        <f>VLOOKUP(C1715,'Secteur Ex DG'!B:B,1,FALSE)</f>
        <v>5917</v>
      </c>
    </row>
    <row r="1716" spans="1:8" x14ac:dyDescent="0.25">
      <c r="A1716" s="65" t="s">
        <v>5179</v>
      </c>
      <c r="B1716" s="65" t="s">
        <v>5180</v>
      </c>
      <c r="C1716" s="65">
        <v>5918</v>
      </c>
      <c r="D1716" s="65"/>
      <c r="E1716" s="65"/>
      <c r="F1716" s="65"/>
      <c r="G1716" s="65">
        <v>1</v>
      </c>
      <c r="H1716" s="67">
        <f>VLOOKUP(C1716,'Secteur Ex DG'!B:B,1,FALSE)</f>
        <v>5918</v>
      </c>
    </row>
    <row r="1717" spans="1:8" x14ac:dyDescent="0.25">
      <c r="A1717" s="65" t="s">
        <v>5182</v>
      </c>
      <c r="B1717" s="65" t="s">
        <v>5183</v>
      </c>
      <c r="C1717" s="65">
        <v>5919</v>
      </c>
      <c r="D1717" s="65"/>
      <c r="E1717" s="65"/>
      <c r="F1717" s="65"/>
      <c r="G1717" s="65">
        <v>1</v>
      </c>
      <c r="H1717" s="67">
        <f>VLOOKUP(C1717,'Secteur Ex DG'!B:B,1,FALSE)</f>
        <v>5919</v>
      </c>
    </row>
    <row r="1718" spans="1:8" x14ac:dyDescent="0.25">
      <c r="A1718" s="65" t="s">
        <v>5185</v>
      </c>
      <c r="B1718" s="65" t="s">
        <v>5186</v>
      </c>
      <c r="C1718" s="65">
        <v>5920</v>
      </c>
      <c r="D1718" s="65"/>
      <c r="E1718" s="65"/>
      <c r="F1718" s="65"/>
      <c r="G1718" s="65">
        <v>1</v>
      </c>
      <c r="H1718" s="67">
        <f>VLOOKUP(C1718,'Secteur Ex DG'!B:B,1,FALSE)</f>
        <v>5920</v>
      </c>
    </row>
    <row r="1719" spans="1:8" x14ac:dyDescent="0.25">
      <c r="A1719" s="65" t="s">
        <v>5188</v>
      </c>
      <c r="B1719" s="65" t="s">
        <v>5189</v>
      </c>
      <c r="C1719" s="65">
        <v>5921</v>
      </c>
      <c r="D1719" s="65"/>
      <c r="E1719" s="65"/>
      <c r="F1719" s="65"/>
      <c r="G1719" s="65">
        <v>1</v>
      </c>
      <c r="H1719" s="67">
        <f>VLOOKUP(C1719,'Secteur Ex DG'!B:B,1,FALSE)</f>
        <v>5921</v>
      </c>
    </row>
    <row r="1720" spans="1:8" x14ac:dyDescent="0.25">
      <c r="A1720" s="65" t="s">
        <v>5191</v>
      </c>
      <c r="B1720" s="65" t="s">
        <v>5192</v>
      </c>
      <c r="C1720" s="65">
        <v>5922</v>
      </c>
      <c r="D1720" s="65"/>
      <c r="E1720" s="65"/>
      <c r="F1720" s="65"/>
      <c r="G1720" s="65">
        <v>1</v>
      </c>
      <c r="H1720" s="67">
        <f>VLOOKUP(C1720,'Secteur Ex DG'!B:B,1,FALSE)</f>
        <v>5922</v>
      </c>
    </row>
    <row r="1721" spans="1:8" x14ac:dyDescent="0.25">
      <c r="A1721" s="65" t="s">
        <v>5194</v>
      </c>
      <c r="B1721" s="65" t="s">
        <v>5195</v>
      </c>
      <c r="C1721" s="65">
        <v>5923</v>
      </c>
      <c r="D1721" s="65"/>
      <c r="E1721" s="65"/>
      <c r="F1721" s="65"/>
      <c r="G1721" s="65">
        <v>1</v>
      </c>
      <c r="H1721" s="67">
        <f>VLOOKUP(C1721,'Secteur Ex DG'!B:B,1,FALSE)</f>
        <v>5923</v>
      </c>
    </row>
    <row r="1722" spans="1:8" x14ac:dyDescent="0.25">
      <c r="A1722" s="65" t="s">
        <v>5197</v>
      </c>
      <c r="B1722" s="65" t="s">
        <v>5198</v>
      </c>
      <c r="C1722" s="65">
        <v>5924</v>
      </c>
      <c r="D1722" s="65"/>
      <c r="E1722" s="65"/>
      <c r="F1722" s="65"/>
      <c r="G1722" s="65">
        <v>1</v>
      </c>
      <c r="H1722" s="67">
        <f>VLOOKUP(C1722,'Secteur Ex DG'!B:B,1,FALSE)</f>
        <v>5924</v>
      </c>
    </row>
    <row r="1723" spans="1:8" x14ac:dyDescent="0.25">
      <c r="A1723" s="65" t="s">
        <v>5200</v>
      </c>
      <c r="B1723" s="65" t="s">
        <v>5201</v>
      </c>
      <c r="C1723" s="65">
        <v>5925</v>
      </c>
      <c r="D1723" s="65"/>
      <c r="E1723" s="65"/>
      <c r="F1723" s="65"/>
      <c r="G1723" s="65">
        <v>1</v>
      </c>
      <c r="H1723" s="67">
        <f>VLOOKUP(C1723,'Secteur Ex DG'!B:B,1,FALSE)</f>
        <v>5925</v>
      </c>
    </row>
    <row r="1724" spans="1:8" x14ac:dyDescent="0.25">
      <c r="A1724" s="65" t="s">
        <v>5203</v>
      </c>
      <c r="B1724" s="65" t="s">
        <v>5204</v>
      </c>
      <c r="C1724" s="65">
        <v>5926</v>
      </c>
      <c r="D1724" s="65"/>
      <c r="E1724" s="65"/>
      <c r="F1724" s="65"/>
      <c r="G1724" s="65">
        <v>1</v>
      </c>
      <c r="H1724" s="67">
        <f>VLOOKUP(C1724,'Secteur Ex DG'!B:B,1,FALSE)</f>
        <v>5926</v>
      </c>
    </row>
    <row r="1725" spans="1:8" x14ac:dyDescent="0.25">
      <c r="A1725" s="65" t="s">
        <v>5206</v>
      </c>
      <c r="B1725" s="65" t="s">
        <v>5207</v>
      </c>
      <c r="C1725" s="65">
        <v>5927</v>
      </c>
      <c r="D1725" s="65"/>
      <c r="E1725" s="65"/>
      <c r="F1725" s="65"/>
      <c r="G1725" s="65">
        <v>1</v>
      </c>
      <c r="H1725" s="67">
        <f>VLOOKUP(C1725,'Secteur Ex DG'!B:B,1,FALSE)</f>
        <v>5927</v>
      </c>
    </row>
    <row r="1726" spans="1:8" x14ac:dyDescent="0.25">
      <c r="A1726" s="65" t="s">
        <v>5209</v>
      </c>
      <c r="B1726" s="65" t="s">
        <v>5210</v>
      </c>
      <c r="C1726" s="65">
        <v>5928</v>
      </c>
      <c r="D1726" s="65"/>
      <c r="E1726" s="65"/>
      <c r="F1726" s="65"/>
      <c r="G1726" s="65">
        <v>1</v>
      </c>
      <c r="H1726" s="67">
        <f>VLOOKUP(C1726,'Secteur Ex DG'!B:B,1,FALSE)</f>
        <v>5928</v>
      </c>
    </row>
    <row r="1727" spans="1:8" x14ac:dyDescent="0.25">
      <c r="A1727" s="65" t="s">
        <v>5212</v>
      </c>
      <c r="B1727" s="65" t="s">
        <v>5213</v>
      </c>
      <c r="C1727" s="65">
        <v>5929</v>
      </c>
      <c r="D1727" s="65"/>
      <c r="E1727" s="65"/>
      <c r="F1727" s="65"/>
      <c r="G1727" s="65">
        <v>1</v>
      </c>
      <c r="H1727" s="67">
        <f>VLOOKUP(C1727,'Secteur Ex DG'!B:B,1,FALSE)</f>
        <v>5929</v>
      </c>
    </row>
    <row r="1728" spans="1:8" x14ac:dyDescent="0.25">
      <c r="A1728" s="65" t="s">
        <v>5215</v>
      </c>
      <c r="B1728" s="65" t="s">
        <v>5216</v>
      </c>
      <c r="C1728" s="65">
        <v>5930</v>
      </c>
      <c r="D1728" s="65"/>
      <c r="E1728" s="65"/>
      <c r="F1728" s="65"/>
      <c r="G1728" s="65">
        <v>1</v>
      </c>
      <c r="H1728" s="67">
        <f>VLOOKUP(C1728,'Secteur Ex DG'!B:B,1,FALSE)</f>
        <v>5930</v>
      </c>
    </row>
    <row r="1729" spans="1:8" x14ac:dyDescent="0.25">
      <c r="A1729" s="65" t="s">
        <v>5218</v>
      </c>
      <c r="B1729" s="65" t="s">
        <v>5219</v>
      </c>
      <c r="C1729" s="65">
        <v>5931</v>
      </c>
      <c r="D1729" s="65"/>
      <c r="E1729" s="65"/>
      <c r="F1729" s="65"/>
      <c r="G1729" s="65">
        <v>1</v>
      </c>
      <c r="H1729" s="67">
        <f>VLOOKUP(C1729,'Secteur Ex DG'!B:B,1,FALSE)</f>
        <v>5931</v>
      </c>
    </row>
    <row r="1730" spans="1:8" x14ac:dyDescent="0.25">
      <c r="A1730" s="65" t="s">
        <v>5236</v>
      </c>
      <c r="B1730" s="65" t="s">
        <v>5237</v>
      </c>
      <c r="C1730" s="65">
        <v>6104</v>
      </c>
      <c r="D1730" s="65"/>
      <c r="E1730" s="65"/>
      <c r="F1730" s="65"/>
      <c r="G1730" s="65">
        <v>1</v>
      </c>
      <c r="H1730" s="67">
        <f>VLOOKUP(C1730,'Secteur Ex DG'!B:B,1,FALSE)</f>
        <v>6104</v>
      </c>
    </row>
    <row r="1731" spans="1:8" x14ac:dyDescent="0.25">
      <c r="A1731" s="65" t="s">
        <v>5239</v>
      </c>
      <c r="B1731" s="65" t="s">
        <v>5240</v>
      </c>
      <c r="C1731" s="65">
        <v>6105</v>
      </c>
      <c r="D1731" s="65"/>
      <c r="E1731" s="65"/>
      <c r="F1731" s="65"/>
      <c r="G1731" s="65">
        <v>1</v>
      </c>
      <c r="H1731" s="67">
        <f>VLOOKUP(C1731,'Secteur Ex DG'!B:B,1,FALSE)</f>
        <v>6105</v>
      </c>
    </row>
    <row r="1732" spans="1:8" x14ac:dyDescent="0.25">
      <c r="A1732" s="65" t="s">
        <v>5242</v>
      </c>
      <c r="B1732" s="65" t="s">
        <v>5243</v>
      </c>
      <c r="C1732" s="65">
        <v>6106</v>
      </c>
      <c r="D1732" s="65"/>
      <c r="E1732" s="65"/>
      <c r="F1732" s="65"/>
      <c r="G1732" s="65">
        <v>1</v>
      </c>
      <c r="H1732" s="67">
        <f>VLOOKUP(C1732,'Secteur Ex DG'!B:B,1,FALSE)</f>
        <v>6106</v>
      </c>
    </row>
    <row r="1733" spans="1:8" x14ac:dyDescent="0.25">
      <c r="A1733" s="65" t="s">
        <v>5245</v>
      </c>
      <c r="B1733" s="65" t="s">
        <v>5246</v>
      </c>
      <c r="C1733" s="65">
        <v>6108</v>
      </c>
      <c r="D1733" s="65"/>
      <c r="E1733" s="65"/>
      <c r="F1733" s="65"/>
      <c r="G1733" s="65">
        <v>1</v>
      </c>
      <c r="H1733" s="67">
        <f>VLOOKUP(C1733,'Secteur Ex DG'!B:B,1,FALSE)</f>
        <v>6108</v>
      </c>
    </row>
    <row r="1734" spans="1:8" x14ac:dyDescent="0.25">
      <c r="A1734" s="65" t="s">
        <v>5248</v>
      </c>
      <c r="B1734" s="65" t="s">
        <v>5249</v>
      </c>
      <c r="C1734" s="65">
        <v>6109</v>
      </c>
      <c r="D1734" s="65"/>
      <c r="E1734" s="65"/>
      <c r="F1734" s="65"/>
      <c r="G1734" s="65">
        <v>1</v>
      </c>
      <c r="H1734" s="67">
        <f>VLOOKUP(C1734,'Secteur Ex DG'!B:B,1,FALSE)</f>
        <v>6109</v>
      </c>
    </row>
    <row r="1735" spans="1:8" x14ac:dyDescent="0.25">
      <c r="A1735" s="65" t="s">
        <v>5251</v>
      </c>
      <c r="B1735" s="65" t="s">
        <v>5252</v>
      </c>
      <c r="C1735" s="65">
        <v>6110</v>
      </c>
      <c r="D1735" s="65"/>
      <c r="E1735" s="65"/>
      <c r="F1735" s="65"/>
      <c r="G1735" s="65">
        <v>1</v>
      </c>
      <c r="H1735" s="67">
        <f>VLOOKUP(C1735,'Secteur Ex DG'!B:B,1,FALSE)</f>
        <v>6110</v>
      </c>
    </row>
    <row r="1736" spans="1:8" x14ac:dyDescent="0.25">
      <c r="A1736" s="65" t="s">
        <v>5254</v>
      </c>
      <c r="B1736" s="65" t="s">
        <v>5255</v>
      </c>
      <c r="C1736" s="65">
        <v>6112</v>
      </c>
      <c r="D1736" s="65"/>
      <c r="E1736" s="65"/>
      <c r="F1736" s="65"/>
      <c r="G1736" s="65">
        <v>1</v>
      </c>
      <c r="H1736" s="67">
        <f>VLOOKUP(C1736,'Secteur Ex DG'!B:B,1,FALSE)</f>
        <v>6112</v>
      </c>
    </row>
    <row r="1737" spans="1:8" x14ac:dyDescent="0.25">
      <c r="A1737" s="65" t="s">
        <v>5257</v>
      </c>
      <c r="B1737" s="65" t="s">
        <v>5258</v>
      </c>
      <c r="C1737" s="65">
        <v>6159</v>
      </c>
      <c r="D1737" s="65"/>
      <c r="E1737" s="65"/>
      <c r="F1737" s="65"/>
      <c r="G1737" s="65">
        <v>1</v>
      </c>
      <c r="H1737" s="67">
        <f>VLOOKUP(C1737,'Secteur Ex DG'!B:B,1,FALSE)</f>
        <v>6159</v>
      </c>
    </row>
    <row r="1738" spans="1:8" x14ac:dyDescent="0.25">
      <c r="A1738" s="65" t="s">
        <v>5260</v>
      </c>
      <c r="B1738" s="65" t="s">
        <v>5261</v>
      </c>
      <c r="C1738" s="65">
        <v>6160</v>
      </c>
      <c r="D1738" s="65"/>
      <c r="E1738" s="65"/>
      <c r="F1738" s="65"/>
      <c r="G1738" s="65">
        <v>1</v>
      </c>
      <c r="H1738" s="67">
        <f>VLOOKUP(C1738,'Secteur Ex DG'!B:B,1,FALSE)</f>
        <v>6160</v>
      </c>
    </row>
    <row r="1739" spans="1:8" x14ac:dyDescent="0.25">
      <c r="A1739" s="65" t="s">
        <v>5263</v>
      </c>
      <c r="B1739" s="65" t="s">
        <v>5264</v>
      </c>
      <c r="C1739" s="65">
        <v>6161</v>
      </c>
      <c r="D1739" s="65"/>
      <c r="E1739" s="65"/>
      <c r="F1739" s="65"/>
      <c r="G1739" s="65">
        <v>1</v>
      </c>
      <c r="H1739" s="67">
        <f>VLOOKUP(C1739,'Secteur Ex DG'!B:B,1,FALSE)</f>
        <v>6161</v>
      </c>
    </row>
    <row r="1740" spans="1:8" x14ac:dyDescent="0.25">
      <c r="A1740" s="65" t="s">
        <v>5266</v>
      </c>
      <c r="B1740" s="65" t="s">
        <v>5267</v>
      </c>
      <c r="C1740" s="65">
        <v>6163</v>
      </c>
      <c r="D1740" s="65"/>
      <c r="E1740" s="65"/>
      <c r="F1740" s="65"/>
      <c r="G1740" s="65">
        <v>1</v>
      </c>
      <c r="H1740" s="67">
        <f>VLOOKUP(C1740,'Secteur Ex DG'!B:B,1,FALSE)</f>
        <v>6163</v>
      </c>
    </row>
    <row r="1741" spans="1:8" x14ac:dyDescent="0.25">
      <c r="A1741" s="65" t="s">
        <v>5269</v>
      </c>
      <c r="B1741" s="65" t="s">
        <v>5270</v>
      </c>
      <c r="C1741" s="65">
        <v>6164</v>
      </c>
      <c r="D1741" s="65"/>
      <c r="E1741" s="65"/>
      <c r="F1741" s="65"/>
      <c r="G1741" s="65">
        <v>1</v>
      </c>
      <c r="H1741" s="67">
        <f>VLOOKUP(C1741,'Secteur Ex DG'!B:B,1,FALSE)</f>
        <v>6164</v>
      </c>
    </row>
    <row r="1742" spans="1:8" x14ac:dyDescent="0.25">
      <c r="A1742" s="65" t="s">
        <v>5272</v>
      </c>
      <c r="B1742" s="65" t="s">
        <v>5273</v>
      </c>
      <c r="C1742" s="65">
        <v>6168</v>
      </c>
      <c r="D1742" s="65"/>
      <c r="E1742" s="65"/>
      <c r="F1742" s="65"/>
      <c r="G1742" s="65">
        <v>1</v>
      </c>
      <c r="H1742" s="67">
        <f>VLOOKUP(C1742,'Secteur Ex DG'!B:B,1,FALSE)</f>
        <v>6168</v>
      </c>
    </row>
    <row r="1743" spans="1:8" x14ac:dyDescent="0.25">
      <c r="A1743" s="65" t="s">
        <v>5275</v>
      </c>
      <c r="B1743" s="65" t="s">
        <v>5276</v>
      </c>
      <c r="C1743" s="65">
        <v>6169</v>
      </c>
      <c r="D1743" s="65"/>
      <c r="E1743" s="65"/>
      <c r="F1743" s="65"/>
      <c r="G1743" s="65">
        <v>1</v>
      </c>
      <c r="H1743" s="67">
        <f>VLOOKUP(C1743,'Secteur Ex DG'!B:B,1,FALSE)</f>
        <v>6169</v>
      </c>
    </row>
    <row r="1744" spans="1:8" x14ac:dyDescent="0.25">
      <c r="A1744" s="65" t="s">
        <v>5278</v>
      </c>
      <c r="B1744" s="65" t="s">
        <v>5279</v>
      </c>
      <c r="C1744" s="65">
        <v>6172</v>
      </c>
      <c r="D1744" s="65"/>
      <c r="E1744" s="65"/>
      <c r="F1744" s="65"/>
      <c r="G1744" s="65">
        <v>1</v>
      </c>
      <c r="H1744" s="67">
        <f>VLOOKUP(C1744,'Secteur Ex DG'!B:B,1,FALSE)</f>
        <v>6172</v>
      </c>
    </row>
    <row r="1745" spans="1:8" x14ac:dyDescent="0.25">
      <c r="A1745" s="65" t="s">
        <v>5281</v>
      </c>
      <c r="B1745" s="65" t="s">
        <v>5282</v>
      </c>
      <c r="C1745" s="65">
        <v>6173</v>
      </c>
      <c r="D1745" s="65"/>
      <c r="E1745" s="65"/>
      <c r="F1745" s="65"/>
      <c r="G1745" s="65">
        <v>1</v>
      </c>
      <c r="H1745" s="67">
        <f>VLOOKUP(C1745,'Secteur Ex DG'!B:B,1,FALSE)</f>
        <v>6173</v>
      </c>
    </row>
    <row r="1746" spans="1:8" x14ac:dyDescent="0.25">
      <c r="A1746" s="65" t="s">
        <v>5284</v>
      </c>
      <c r="B1746" s="65" t="s">
        <v>5285</v>
      </c>
      <c r="C1746" s="65">
        <v>6174</v>
      </c>
      <c r="D1746" s="65"/>
      <c r="E1746" s="65"/>
      <c r="F1746" s="65"/>
      <c r="G1746" s="65">
        <v>1</v>
      </c>
      <c r="H1746" s="67">
        <f>VLOOKUP(C1746,'Secteur Ex DG'!B:B,1,FALSE)</f>
        <v>6174</v>
      </c>
    </row>
    <row r="1747" spans="1:8" x14ac:dyDescent="0.25">
      <c r="A1747" s="65" t="s">
        <v>5287</v>
      </c>
      <c r="B1747" s="65" t="s">
        <v>5288</v>
      </c>
      <c r="C1747" s="65">
        <v>6175</v>
      </c>
      <c r="D1747" s="65"/>
      <c r="E1747" s="65"/>
      <c r="F1747" s="65"/>
      <c r="G1747" s="65">
        <v>1</v>
      </c>
      <c r="H1747" s="67">
        <f>VLOOKUP(C1747,'Secteur Ex DG'!B:B,1,FALSE)</f>
        <v>6175</v>
      </c>
    </row>
    <row r="1748" spans="1:8" x14ac:dyDescent="0.25">
      <c r="A1748" s="65" t="s">
        <v>5290</v>
      </c>
      <c r="B1748" s="65" t="s">
        <v>5291</v>
      </c>
      <c r="C1748" s="65">
        <v>6176</v>
      </c>
      <c r="D1748" s="65"/>
      <c r="E1748" s="65"/>
      <c r="F1748" s="65"/>
      <c r="G1748" s="65">
        <v>1</v>
      </c>
      <c r="H1748" s="67">
        <f>VLOOKUP(C1748,'Secteur Ex DG'!B:B,1,FALSE)</f>
        <v>6176</v>
      </c>
    </row>
    <row r="1749" spans="1:8" x14ac:dyDescent="0.25">
      <c r="A1749" s="65" t="s">
        <v>5293</v>
      </c>
      <c r="B1749" s="65" t="s">
        <v>5294</v>
      </c>
      <c r="C1749" s="65">
        <v>6177</v>
      </c>
      <c r="D1749" s="65"/>
      <c r="E1749" s="65"/>
      <c r="F1749" s="65"/>
      <c r="G1749" s="65">
        <v>1</v>
      </c>
      <c r="H1749" s="67">
        <f>VLOOKUP(C1749,'Secteur Ex DG'!B:B,1,FALSE)</f>
        <v>6177</v>
      </c>
    </row>
    <row r="1750" spans="1:8" x14ac:dyDescent="0.25">
      <c r="A1750" s="65" t="s">
        <v>5296</v>
      </c>
      <c r="B1750" s="65" t="s">
        <v>5297</v>
      </c>
      <c r="C1750" s="65">
        <v>6178</v>
      </c>
      <c r="D1750" s="65"/>
      <c r="E1750" s="65"/>
      <c r="F1750" s="65"/>
      <c r="G1750" s="65">
        <v>1</v>
      </c>
      <c r="H1750" s="67">
        <f>VLOOKUP(C1750,'Secteur Ex DG'!B:B,1,FALSE)</f>
        <v>6178</v>
      </c>
    </row>
    <row r="1751" spans="1:8" x14ac:dyDescent="0.25">
      <c r="A1751" s="65" t="s">
        <v>5299</v>
      </c>
      <c r="B1751" s="65" t="s">
        <v>5300</v>
      </c>
      <c r="C1751" s="65">
        <v>6179</v>
      </c>
      <c r="D1751" s="65"/>
      <c r="E1751" s="65"/>
      <c r="F1751" s="65"/>
      <c r="G1751" s="65">
        <v>1</v>
      </c>
      <c r="H1751" s="67">
        <f>VLOOKUP(C1751,'Secteur Ex DG'!B:B,1,FALSE)</f>
        <v>6179</v>
      </c>
    </row>
    <row r="1752" spans="1:8" x14ac:dyDescent="0.25">
      <c r="A1752" s="65" t="s">
        <v>5302</v>
      </c>
      <c r="B1752" s="65" t="s">
        <v>5303</v>
      </c>
      <c r="C1752" s="65">
        <v>6180</v>
      </c>
      <c r="D1752" s="65"/>
      <c r="E1752" s="65"/>
      <c r="F1752" s="65"/>
      <c r="G1752" s="65">
        <v>1</v>
      </c>
      <c r="H1752" s="67">
        <f>VLOOKUP(C1752,'Secteur Ex DG'!B:B,1,FALSE)</f>
        <v>6180</v>
      </c>
    </row>
    <row r="1753" spans="1:8" x14ac:dyDescent="0.25">
      <c r="A1753" s="65" t="s">
        <v>5305</v>
      </c>
      <c r="B1753" s="65" t="s">
        <v>5306</v>
      </c>
      <c r="C1753" s="65">
        <v>6181</v>
      </c>
      <c r="D1753" s="65"/>
      <c r="E1753" s="65"/>
      <c r="F1753" s="65"/>
      <c r="G1753" s="65">
        <v>1</v>
      </c>
      <c r="H1753" s="67">
        <f>VLOOKUP(C1753,'Secteur Ex DG'!B:B,1,FALSE)</f>
        <v>6181</v>
      </c>
    </row>
    <row r="1754" spans="1:8" x14ac:dyDescent="0.25">
      <c r="A1754" s="65" t="s">
        <v>5308</v>
      </c>
      <c r="B1754" s="65" t="s">
        <v>5309</v>
      </c>
      <c r="C1754" s="65">
        <v>6182</v>
      </c>
      <c r="D1754" s="65"/>
      <c r="E1754" s="65"/>
      <c r="F1754" s="65"/>
      <c r="G1754" s="65">
        <v>1</v>
      </c>
      <c r="H1754" s="67">
        <f>VLOOKUP(C1754,'Secteur Ex DG'!B:B,1,FALSE)</f>
        <v>6182</v>
      </c>
    </row>
    <row r="1755" spans="1:8" x14ac:dyDescent="0.25">
      <c r="A1755" s="65" t="s">
        <v>5311</v>
      </c>
      <c r="B1755" s="65" t="s">
        <v>5312</v>
      </c>
      <c r="C1755" s="65">
        <v>6183</v>
      </c>
      <c r="D1755" s="65"/>
      <c r="E1755" s="65"/>
      <c r="F1755" s="65"/>
      <c r="G1755" s="65">
        <v>1</v>
      </c>
      <c r="H1755" s="67">
        <f>VLOOKUP(C1755,'Secteur Ex DG'!B:B,1,FALSE)</f>
        <v>6183</v>
      </c>
    </row>
    <row r="1756" spans="1:8" x14ac:dyDescent="0.25">
      <c r="A1756" s="65" t="s">
        <v>5314</v>
      </c>
      <c r="B1756" s="65" t="s">
        <v>5315</v>
      </c>
      <c r="C1756" s="65">
        <v>6184</v>
      </c>
      <c r="D1756" s="65"/>
      <c r="E1756" s="65"/>
      <c r="F1756" s="65"/>
      <c r="G1756" s="65">
        <v>1</v>
      </c>
      <c r="H1756" s="67">
        <f>VLOOKUP(C1756,'Secteur Ex DG'!B:B,1,FALSE)</f>
        <v>6184</v>
      </c>
    </row>
    <row r="1757" spans="1:8" x14ac:dyDescent="0.25">
      <c r="A1757" s="65" t="s">
        <v>5317</v>
      </c>
      <c r="B1757" s="65" t="s">
        <v>5318</v>
      </c>
      <c r="C1757" s="65">
        <v>6185</v>
      </c>
      <c r="D1757" s="65"/>
      <c r="E1757" s="65"/>
      <c r="F1757" s="65"/>
      <c r="G1757" s="65">
        <v>1</v>
      </c>
      <c r="H1757" s="67">
        <f>VLOOKUP(C1757,'Secteur Ex DG'!B:B,1,FALSE)</f>
        <v>6185</v>
      </c>
    </row>
    <row r="1758" spans="1:8" x14ac:dyDescent="0.25">
      <c r="A1758" s="65" t="s">
        <v>5320</v>
      </c>
      <c r="B1758" s="65" t="s">
        <v>5321</v>
      </c>
      <c r="C1758" s="65">
        <v>6186</v>
      </c>
      <c r="D1758" s="65"/>
      <c r="E1758" s="65"/>
      <c r="F1758" s="65"/>
      <c r="G1758" s="65">
        <v>1</v>
      </c>
      <c r="H1758" s="67">
        <f>VLOOKUP(C1758,'Secteur Ex DG'!B:B,1,FALSE)</f>
        <v>6186</v>
      </c>
    </row>
    <row r="1759" spans="1:8" x14ac:dyDescent="0.25">
      <c r="A1759" s="65" t="s">
        <v>5323</v>
      </c>
      <c r="B1759" s="65" t="s">
        <v>5324</v>
      </c>
      <c r="C1759" s="65">
        <v>6187</v>
      </c>
      <c r="D1759" s="65"/>
      <c r="E1759" s="65"/>
      <c r="F1759" s="65"/>
      <c r="G1759" s="65">
        <v>1</v>
      </c>
      <c r="H1759" s="67">
        <f>VLOOKUP(C1759,'Secteur Ex DG'!B:B,1,FALSE)</f>
        <v>6187</v>
      </c>
    </row>
    <row r="1760" spans="1:8" x14ac:dyDescent="0.25">
      <c r="A1760" s="65" t="s">
        <v>5326</v>
      </c>
      <c r="B1760" s="65" t="s">
        <v>5327</v>
      </c>
      <c r="C1760" s="65">
        <v>6188</v>
      </c>
      <c r="D1760" s="65"/>
      <c r="E1760" s="65"/>
      <c r="F1760" s="65"/>
      <c r="G1760" s="65">
        <v>1</v>
      </c>
      <c r="H1760" s="67">
        <f>VLOOKUP(C1760,'Secteur Ex DG'!B:B,1,FALSE)</f>
        <v>6188</v>
      </c>
    </row>
    <row r="1761" spans="1:8" x14ac:dyDescent="0.25">
      <c r="A1761" s="65" t="s">
        <v>5329</v>
      </c>
      <c r="B1761" s="65" t="s">
        <v>5330</v>
      </c>
      <c r="C1761" s="65">
        <v>6189</v>
      </c>
      <c r="D1761" s="65"/>
      <c r="E1761" s="65"/>
      <c r="F1761" s="65"/>
      <c r="G1761" s="65">
        <v>1</v>
      </c>
      <c r="H1761" s="67">
        <f>VLOOKUP(C1761,'Secteur Ex DG'!B:B,1,FALSE)</f>
        <v>6189</v>
      </c>
    </row>
    <row r="1762" spans="1:8" x14ac:dyDescent="0.25">
      <c r="A1762" s="65" t="s">
        <v>5332</v>
      </c>
      <c r="B1762" s="65" t="s">
        <v>5333</v>
      </c>
      <c r="C1762" s="65">
        <v>6190</v>
      </c>
      <c r="D1762" s="65"/>
      <c r="E1762" s="65"/>
      <c r="F1762" s="65"/>
      <c r="G1762" s="65">
        <v>1</v>
      </c>
      <c r="H1762" s="67">
        <f>VLOOKUP(C1762,'Secteur Ex DG'!B:B,1,FALSE)</f>
        <v>6190</v>
      </c>
    </row>
    <row r="1763" spans="1:8" x14ac:dyDescent="0.25">
      <c r="A1763" s="65" t="s">
        <v>5335</v>
      </c>
      <c r="B1763" s="65" t="s">
        <v>5336</v>
      </c>
      <c r="C1763" s="65">
        <v>6191</v>
      </c>
      <c r="D1763" s="65"/>
      <c r="E1763" s="65"/>
      <c r="F1763" s="65"/>
      <c r="G1763" s="65">
        <v>1</v>
      </c>
      <c r="H1763" s="67">
        <f>VLOOKUP(C1763,'Secteur Ex DG'!B:B,1,FALSE)</f>
        <v>6191</v>
      </c>
    </row>
    <row r="1764" spans="1:8" x14ac:dyDescent="0.25">
      <c r="A1764" s="65" t="s">
        <v>5338</v>
      </c>
      <c r="B1764" s="65" t="s">
        <v>5339</v>
      </c>
      <c r="C1764" s="65">
        <v>6192</v>
      </c>
      <c r="D1764" s="65"/>
      <c r="E1764" s="65"/>
      <c r="F1764" s="65"/>
      <c r="G1764" s="65">
        <v>1</v>
      </c>
      <c r="H1764" s="67">
        <f>VLOOKUP(C1764,'Secteur Ex DG'!B:B,1,FALSE)</f>
        <v>6192</v>
      </c>
    </row>
    <row r="1765" spans="1:8" x14ac:dyDescent="0.25">
      <c r="A1765" s="65" t="s">
        <v>5341</v>
      </c>
      <c r="B1765" s="65" t="s">
        <v>5342</v>
      </c>
      <c r="C1765" s="65">
        <v>6193</v>
      </c>
      <c r="D1765" s="65"/>
      <c r="E1765" s="65"/>
      <c r="F1765" s="65"/>
      <c r="G1765" s="65">
        <v>1</v>
      </c>
      <c r="H1765" s="67">
        <f>VLOOKUP(C1765,'Secteur Ex DG'!B:B,1,FALSE)</f>
        <v>6193</v>
      </c>
    </row>
    <row r="1766" spans="1:8" x14ac:dyDescent="0.25">
      <c r="A1766" s="65" t="s">
        <v>5344</v>
      </c>
      <c r="B1766" s="65" t="s">
        <v>5345</v>
      </c>
      <c r="C1766" s="65">
        <v>6194</v>
      </c>
      <c r="D1766" s="65"/>
      <c r="E1766" s="65"/>
      <c r="F1766" s="65"/>
      <c r="G1766" s="65">
        <v>1</v>
      </c>
      <c r="H1766" s="67">
        <f>VLOOKUP(C1766,'Secteur Ex DG'!B:B,1,FALSE)</f>
        <v>6194</v>
      </c>
    </row>
    <row r="1767" spans="1:8" x14ac:dyDescent="0.25">
      <c r="A1767" s="65" t="s">
        <v>5347</v>
      </c>
      <c r="B1767" s="65" t="s">
        <v>5348</v>
      </c>
      <c r="C1767" s="65">
        <v>6195</v>
      </c>
      <c r="D1767" s="65"/>
      <c r="E1767" s="65"/>
      <c r="F1767" s="65"/>
      <c r="G1767" s="65">
        <v>1</v>
      </c>
      <c r="H1767" s="67">
        <f>VLOOKUP(C1767,'Secteur Ex DG'!B:B,1,FALSE)</f>
        <v>6195</v>
      </c>
    </row>
    <row r="1768" spans="1:8" x14ac:dyDescent="0.25">
      <c r="A1768" s="65" t="s">
        <v>5350</v>
      </c>
      <c r="B1768" s="65" t="s">
        <v>5351</v>
      </c>
      <c r="C1768" s="65">
        <v>6196</v>
      </c>
      <c r="D1768" s="65"/>
      <c r="E1768" s="65"/>
      <c r="F1768" s="65"/>
      <c r="G1768" s="65">
        <v>1</v>
      </c>
      <c r="H1768" s="67">
        <f>VLOOKUP(C1768,'Secteur Ex DG'!B:B,1,FALSE)</f>
        <v>6196</v>
      </c>
    </row>
    <row r="1769" spans="1:8" x14ac:dyDescent="0.25">
      <c r="A1769" s="65" t="s">
        <v>5353</v>
      </c>
      <c r="B1769" s="65" t="s">
        <v>5354</v>
      </c>
      <c r="C1769" s="65">
        <v>6197</v>
      </c>
      <c r="D1769" s="65"/>
      <c r="E1769" s="65"/>
      <c r="F1769" s="65"/>
      <c r="G1769" s="65">
        <v>1</v>
      </c>
      <c r="H1769" s="67">
        <f>VLOOKUP(C1769,'Secteur Ex DG'!B:B,1,FALSE)</f>
        <v>6197</v>
      </c>
    </row>
    <row r="1770" spans="1:8" x14ac:dyDescent="0.25">
      <c r="A1770" s="65" t="s">
        <v>5383</v>
      </c>
      <c r="B1770" s="65" t="s">
        <v>5384</v>
      </c>
      <c r="C1770" s="65">
        <v>6209</v>
      </c>
      <c r="D1770" s="65"/>
      <c r="E1770" s="65"/>
      <c r="F1770" s="65"/>
      <c r="G1770" s="65">
        <v>1</v>
      </c>
      <c r="H1770" s="67">
        <f>VLOOKUP(C1770,'Secteur Ex DG'!B:B,1,FALSE)</f>
        <v>6209</v>
      </c>
    </row>
    <row r="1771" spans="1:8" x14ac:dyDescent="0.25">
      <c r="A1771" s="65" t="s">
        <v>5356</v>
      </c>
      <c r="B1771" s="65" t="s">
        <v>5357</v>
      </c>
      <c r="C1771" s="65">
        <v>6198</v>
      </c>
      <c r="D1771" s="65"/>
      <c r="E1771" s="65"/>
      <c r="F1771" s="65"/>
      <c r="G1771" s="65">
        <v>1</v>
      </c>
      <c r="H1771" s="67">
        <f>VLOOKUP(C1771,'Secteur Ex DG'!B:B,1,FALSE)</f>
        <v>6198</v>
      </c>
    </row>
    <row r="1772" spans="1:8" x14ac:dyDescent="0.25">
      <c r="A1772" s="65" t="s">
        <v>5359</v>
      </c>
      <c r="B1772" s="65" t="s">
        <v>5360</v>
      </c>
      <c r="C1772" s="65">
        <v>6199</v>
      </c>
      <c r="D1772" s="65"/>
      <c r="E1772" s="65"/>
      <c r="F1772" s="65"/>
      <c r="G1772" s="65">
        <v>1</v>
      </c>
      <c r="H1772" s="67">
        <f>VLOOKUP(C1772,'Secteur Ex DG'!B:B,1,FALSE)</f>
        <v>6199</v>
      </c>
    </row>
    <row r="1773" spans="1:8" x14ac:dyDescent="0.25">
      <c r="A1773" s="65" t="s">
        <v>5362</v>
      </c>
      <c r="B1773" s="65" t="s">
        <v>5363</v>
      </c>
      <c r="C1773" s="65">
        <v>6200</v>
      </c>
      <c r="D1773" s="65"/>
      <c r="E1773" s="65"/>
      <c r="F1773" s="65"/>
      <c r="G1773" s="65">
        <v>1</v>
      </c>
      <c r="H1773" s="67">
        <f>VLOOKUP(C1773,'Secteur Ex DG'!B:B,1,FALSE)</f>
        <v>6200</v>
      </c>
    </row>
    <row r="1774" spans="1:8" x14ac:dyDescent="0.25">
      <c r="A1774" s="65" t="s">
        <v>5365</v>
      </c>
      <c r="B1774" s="65" t="s">
        <v>5366</v>
      </c>
      <c r="C1774" s="65">
        <v>6201</v>
      </c>
      <c r="D1774" s="65"/>
      <c r="E1774" s="65"/>
      <c r="F1774" s="65"/>
      <c r="G1774" s="65">
        <v>1</v>
      </c>
      <c r="H1774" s="67">
        <f>VLOOKUP(C1774,'Secteur Ex DG'!B:B,1,FALSE)</f>
        <v>6201</v>
      </c>
    </row>
    <row r="1775" spans="1:8" x14ac:dyDescent="0.25">
      <c r="A1775" s="65" t="s">
        <v>5368</v>
      </c>
      <c r="B1775" s="65" t="s">
        <v>5369</v>
      </c>
      <c r="C1775" s="65">
        <v>6202</v>
      </c>
      <c r="D1775" s="65"/>
      <c r="E1775" s="65"/>
      <c r="F1775" s="65"/>
      <c r="G1775" s="65">
        <v>1</v>
      </c>
      <c r="H1775" s="67">
        <f>VLOOKUP(C1775,'Secteur Ex DG'!B:B,1,FALSE)</f>
        <v>6202</v>
      </c>
    </row>
    <row r="1776" spans="1:8" x14ac:dyDescent="0.25">
      <c r="A1776" s="65" t="s">
        <v>5371</v>
      </c>
      <c r="B1776" s="65" t="s">
        <v>5372</v>
      </c>
      <c r="C1776" s="65">
        <v>6203</v>
      </c>
      <c r="D1776" s="65"/>
      <c r="E1776" s="65"/>
      <c r="F1776" s="65"/>
      <c r="G1776" s="65">
        <v>1</v>
      </c>
      <c r="H1776" s="67">
        <f>VLOOKUP(C1776,'Secteur Ex DG'!B:B,1,FALSE)</f>
        <v>6203</v>
      </c>
    </row>
    <row r="1777" spans="1:8" x14ac:dyDescent="0.25">
      <c r="A1777" s="65" t="s">
        <v>5374</v>
      </c>
      <c r="B1777" s="65" t="s">
        <v>5375</v>
      </c>
      <c r="C1777" s="65">
        <v>6204</v>
      </c>
      <c r="D1777" s="65"/>
      <c r="E1777" s="65"/>
      <c r="F1777" s="65"/>
      <c r="G1777" s="65">
        <v>1</v>
      </c>
      <c r="H1777" s="67">
        <f>VLOOKUP(C1777,'Secteur Ex DG'!B:B,1,FALSE)</f>
        <v>6204</v>
      </c>
    </row>
    <row r="1778" spans="1:8" x14ac:dyDescent="0.25">
      <c r="A1778" s="65" t="s">
        <v>5377</v>
      </c>
      <c r="B1778" s="65" t="s">
        <v>5378</v>
      </c>
      <c r="C1778" s="65">
        <v>6205</v>
      </c>
      <c r="D1778" s="65"/>
      <c r="E1778" s="65"/>
      <c r="F1778" s="65"/>
      <c r="G1778" s="65">
        <v>1</v>
      </c>
      <c r="H1778" s="67">
        <f>VLOOKUP(C1778,'Secteur Ex DG'!B:B,1,FALSE)</f>
        <v>6205</v>
      </c>
    </row>
    <row r="1779" spans="1:8" x14ac:dyDescent="0.25">
      <c r="A1779" s="65" t="s">
        <v>5380</v>
      </c>
      <c r="B1779" s="65" t="s">
        <v>5381</v>
      </c>
      <c r="C1779" s="65">
        <v>6208</v>
      </c>
      <c r="D1779" s="65"/>
      <c r="E1779" s="65"/>
      <c r="F1779" s="65"/>
      <c r="G1779" s="65">
        <v>1</v>
      </c>
      <c r="H1779" s="67">
        <f>VLOOKUP(C1779,'Secteur Ex DG'!B:B,1,FALSE)</f>
        <v>6208</v>
      </c>
    </row>
    <row r="1780" spans="1:8" x14ac:dyDescent="0.25">
      <c r="A1780" s="65" t="s">
        <v>5386</v>
      </c>
      <c r="B1780" s="65" t="s">
        <v>5387</v>
      </c>
      <c r="C1780" s="65">
        <v>6210</v>
      </c>
      <c r="D1780" s="65"/>
      <c r="E1780" s="65"/>
      <c r="F1780" s="65"/>
      <c r="G1780" s="65">
        <v>1</v>
      </c>
      <c r="H1780" s="67">
        <f>VLOOKUP(C1780,'Secteur Ex DG'!B:B,1,FALSE)</f>
        <v>6210</v>
      </c>
    </row>
    <row r="1781" spans="1:8" x14ac:dyDescent="0.25">
      <c r="A1781" s="65" t="s">
        <v>5389</v>
      </c>
      <c r="B1781" s="65" t="s">
        <v>5390</v>
      </c>
      <c r="C1781" s="65">
        <v>6327</v>
      </c>
      <c r="D1781" s="65"/>
      <c r="E1781" s="65"/>
      <c r="F1781" s="65"/>
      <c r="G1781" s="65">
        <v>1</v>
      </c>
      <c r="H1781" s="67">
        <f>VLOOKUP(C1781,'Secteur Ex DG'!B:B,1,FALSE)</f>
        <v>6327</v>
      </c>
    </row>
    <row r="1782" spans="1:8" x14ac:dyDescent="0.25">
      <c r="A1782" s="65" t="s">
        <v>5392</v>
      </c>
      <c r="B1782" s="65" t="s">
        <v>5393</v>
      </c>
      <c r="C1782" s="65">
        <v>6328</v>
      </c>
      <c r="D1782" s="65"/>
      <c r="E1782" s="65"/>
      <c r="F1782" s="65"/>
      <c r="G1782" s="65">
        <v>1</v>
      </c>
      <c r="H1782" s="67">
        <f>VLOOKUP(C1782,'Secteur Ex DG'!B:B,1,FALSE)</f>
        <v>6328</v>
      </c>
    </row>
    <row r="1783" spans="1:8" x14ac:dyDescent="0.25">
      <c r="A1783" s="65" t="s">
        <v>5395</v>
      </c>
      <c r="B1783" s="65" t="s">
        <v>5396</v>
      </c>
      <c r="C1783" s="65">
        <v>6329</v>
      </c>
      <c r="D1783" s="65"/>
      <c r="E1783" s="65"/>
      <c r="F1783" s="65"/>
      <c r="G1783" s="65">
        <v>1</v>
      </c>
      <c r="H1783" s="67">
        <f>VLOOKUP(C1783,'Secteur Ex DG'!B:B,1,FALSE)</f>
        <v>6329</v>
      </c>
    </row>
    <row r="1784" spans="1:8" x14ac:dyDescent="0.25">
      <c r="A1784" s="65" t="s">
        <v>5398</v>
      </c>
      <c r="B1784" s="65" t="s">
        <v>5399</v>
      </c>
      <c r="C1784" s="65">
        <v>6330</v>
      </c>
      <c r="D1784" s="65"/>
      <c r="E1784" s="65"/>
      <c r="F1784" s="65"/>
      <c r="G1784" s="65">
        <v>1</v>
      </c>
      <c r="H1784" s="67">
        <f>VLOOKUP(C1784,'Secteur Ex DG'!B:B,1,FALSE)</f>
        <v>6330</v>
      </c>
    </row>
    <row r="1785" spans="1:8" x14ac:dyDescent="0.25">
      <c r="A1785" s="65" t="s">
        <v>5401</v>
      </c>
      <c r="B1785" s="65" t="s">
        <v>5402</v>
      </c>
      <c r="C1785" s="65">
        <v>6331</v>
      </c>
      <c r="D1785" s="65"/>
      <c r="E1785" s="65"/>
      <c r="F1785" s="65"/>
      <c r="G1785" s="65">
        <v>1</v>
      </c>
      <c r="H1785" s="67">
        <f>VLOOKUP(C1785,'Secteur Ex DG'!B:B,1,FALSE)</f>
        <v>6331</v>
      </c>
    </row>
    <row r="1786" spans="1:8" x14ac:dyDescent="0.25">
      <c r="A1786" s="65" t="s">
        <v>5404</v>
      </c>
      <c r="B1786" s="65" t="s">
        <v>5405</v>
      </c>
      <c r="C1786" s="65">
        <v>6332</v>
      </c>
      <c r="D1786" s="65"/>
      <c r="E1786" s="65"/>
      <c r="F1786" s="65"/>
      <c r="G1786" s="65">
        <v>1</v>
      </c>
      <c r="H1786" s="67">
        <f>VLOOKUP(C1786,'Secteur Ex DG'!B:B,1,FALSE)</f>
        <v>6332</v>
      </c>
    </row>
    <row r="1787" spans="1:8" x14ac:dyDescent="0.25">
      <c r="A1787" s="65" t="s">
        <v>5407</v>
      </c>
      <c r="B1787" s="65" t="s">
        <v>5408</v>
      </c>
      <c r="C1787" s="65">
        <v>6333</v>
      </c>
      <c r="D1787" s="65"/>
      <c r="E1787" s="65"/>
      <c r="F1787" s="65"/>
      <c r="G1787" s="65">
        <v>1</v>
      </c>
      <c r="H1787" s="67">
        <f>VLOOKUP(C1787,'Secteur Ex DG'!B:B,1,FALSE)</f>
        <v>6333</v>
      </c>
    </row>
    <row r="1788" spans="1:8" x14ac:dyDescent="0.25">
      <c r="A1788" s="65" t="s">
        <v>5410</v>
      </c>
      <c r="B1788" s="65" t="s">
        <v>5411</v>
      </c>
      <c r="C1788" s="65">
        <v>6334</v>
      </c>
      <c r="D1788" s="65"/>
      <c r="E1788" s="65"/>
      <c r="F1788" s="65"/>
      <c r="G1788" s="65">
        <v>1</v>
      </c>
      <c r="H1788" s="67">
        <f>VLOOKUP(C1788,'Secteur Ex DG'!B:B,1,FALSE)</f>
        <v>6334</v>
      </c>
    </row>
    <row r="1789" spans="1:8" x14ac:dyDescent="0.25">
      <c r="A1789" s="65" t="s">
        <v>5413</v>
      </c>
      <c r="B1789" s="65" t="s">
        <v>5414</v>
      </c>
      <c r="C1789" s="65">
        <v>6335</v>
      </c>
      <c r="D1789" s="65"/>
      <c r="E1789" s="65"/>
      <c r="F1789" s="65"/>
      <c r="G1789" s="65">
        <v>1</v>
      </c>
      <c r="H1789" s="67">
        <f>VLOOKUP(C1789,'Secteur Ex DG'!B:B,1,FALSE)</f>
        <v>6335</v>
      </c>
    </row>
    <row r="1790" spans="1:8" x14ac:dyDescent="0.25">
      <c r="A1790" s="65" t="s">
        <v>5416</v>
      </c>
      <c r="B1790" s="65" t="s">
        <v>5417</v>
      </c>
      <c r="C1790" s="65">
        <v>6336</v>
      </c>
      <c r="D1790" s="65"/>
      <c r="E1790" s="65"/>
      <c r="F1790" s="65"/>
      <c r="G1790" s="65">
        <v>1</v>
      </c>
      <c r="H1790" s="67">
        <f>VLOOKUP(C1790,'Secteur Ex DG'!B:B,1,FALSE)</f>
        <v>6336</v>
      </c>
    </row>
    <row r="1791" spans="1:8" x14ac:dyDescent="0.25">
      <c r="A1791" s="65" t="s">
        <v>5419</v>
      </c>
      <c r="B1791" s="65" t="s">
        <v>5420</v>
      </c>
      <c r="C1791" s="65">
        <v>6337</v>
      </c>
      <c r="D1791" s="65"/>
      <c r="E1791" s="65"/>
      <c r="F1791" s="65"/>
      <c r="G1791" s="65">
        <v>1</v>
      </c>
      <c r="H1791" s="67">
        <f>VLOOKUP(C1791,'Secteur Ex DG'!B:B,1,FALSE)</f>
        <v>6337</v>
      </c>
    </row>
    <row r="1792" spans="1:8" x14ac:dyDescent="0.25">
      <c r="A1792" s="65" t="s">
        <v>5422</v>
      </c>
      <c r="B1792" s="65" t="s">
        <v>5423</v>
      </c>
      <c r="C1792" s="65">
        <v>6338</v>
      </c>
      <c r="D1792" s="65"/>
      <c r="E1792" s="65"/>
      <c r="F1792" s="65"/>
      <c r="G1792" s="65">
        <v>1</v>
      </c>
      <c r="H1792" s="67">
        <f>VLOOKUP(C1792,'Secteur Ex DG'!B:B,1,FALSE)</f>
        <v>6338</v>
      </c>
    </row>
    <row r="1793" spans="1:12" x14ac:dyDescent="0.25">
      <c r="A1793" s="65" t="s">
        <v>5425</v>
      </c>
      <c r="B1793" s="65" t="s">
        <v>5426</v>
      </c>
      <c r="C1793" s="65">
        <v>6339</v>
      </c>
      <c r="D1793" s="65"/>
      <c r="E1793" s="65"/>
      <c r="F1793" s="65"/>
      <c r="G1793" s="65">
        <v>1</v>
      </c>
      <c r="H1793" s="67">
        <f>VLOOKUP(C1793,'Secteur Ex DG'!B:B,1,FALSE)</f>
        <v>6339</v>
      </c>
    </row>
    <row r="1794" spans="1:12" x14ac:dyDescent="0.25">
      <c r="A1794" s="65" t="s">
        <v>5443</v>
      </c>
      <c r="B1794" s="65" t="s">
        <v>5444</v>
      </c>
      <c r="C1794" s="65">
        <v>6470</v>
      </c>
      <c r="D1794" s="65">
        <v>6523</v>
      </c>
      <c r="E1794" s="65">
        <v>6524</v>
      </c>
      <c r="F1794" s="65"/>
      <c r="G1794" s="65">
        <v>3</v>
      </c>
      <c r="H1794" s="67">
        <f>VLOOKUP(C1794,'Secteur Ex DG'!B:B,1,FALSE)</f>
        <v>6470</v>
      </c>
      <c r="I1794" s="67">
        <f>VLOOKUP(D1794,'Secteur Ex DG'!B:B,1,FALSE)</f>
        <v>6523</v>
      </c>
      <c r="J1794">
        <f>VLOOKUP(E1794,'Secteur Ex DG'!B:B,1,FALSE)</f>
        <v>6524</v>
      </c>
    </row>
    <row r="1795" spans="1:12" x14ac:dyDescent="0.25">
      <c r="A1795" s="65" t="s">
        <v>5446</v>
      </c>
      <c r="B1795" s="65" t="s">
        <v>5447</v>
      </c>
      <c r="C1795" s="65">
        <v>6471</v>
      </c>
      <c r="D1795" s="65"/>
      <c r="E1795" s="65"/>
      <c r="F1795" s="65"/>
      <c r="G1795" s="65">
        <v>1</v>
      </c>
      <c r="H1795" s="67">
        <f>VLOOKUP(C1795,'Secteur Ex DG'!B:B,1,FALSE)</f>
        <v>6471</v>
      </c>
    </row>
    <row r="1796" spans="1:12" x14ac:dyDescent="0.25">
      <c r="A1796" s="65" t="s">
        <v>5449</v>
      </c>
      <c r="B1796" s="65" t="s">
        <v>5450</v>
      </c>
      <c r="C1796" s="65">
        <v>6472</v>
      </c>
      <c r="D1796" s="65"/>
      <c r="E1796" s="65"/>
      <c r="F1796" s="65"/>
      <c r="G1796" s="65">
        <v>1</v>
      </c>
      <c r="H1796" s="67">
        <f>VLOOKUP(C1796,'Secteur Ex DG'!B:B,1,FALSE)</f>
        <v>6472</v>
      </c>
    </row>
    <row r="1797" spans="1:12" x14ac:dyDescent="0.25">
      <c r="A1797" s="65" t="s">
        <v>5452</v>
      </c>
      <c r="B1797" s="65" t="s">
        <v>5453</v>
      </c>
      <c r="C1797" s="65">
        <v>6473</v>
      </c>
      <c r="D1797" s="65"/>
      <c r="E1797" s="65"/>
      <c r="F1797" s="65"/>
      <c r="G1797" s="65">
        <v>1</v>
      </c>
      <c r="H1797" s="67">
        <f>VLOOKUP(C1797,'Secteur Ex DG'!B:B,1,FALSE)</f>
        <v>6473</v>
      </c>
    </row>
    <row r="1798" spans="1:12" x14ac:dyDescent="0.25">
      <c r="A1798" s="65" t="s">
        <v>5455</v>
      </c>
      <c r="B1798" s="65" t="s">
        <v>5456</v>
      </c>
      <c r="C1798" s="65">
        <v>6474</v>
      </c>
      <c r="D1798" s="65"/>
      <c r="E1798" s="65"/>
      <c r="F1798" s="65"/>
      <c r="G1798" s="65">
        <v>1</v>
      </c>
      <c r="H1798" s="67">
        <f>VLOOKUP(C1798,'Secteur Ex DG'!B:B,1,FALSE)</f>
        <v>6474</v>
      </c>
    </row>
    <row r="1799" spans="1:12" x14ac:dyDescent="0.25">
      <c r="A1799" s="65" t="s">
        <v>5458</v>
      </c>
      <c r="B1799" s="65" t="s">
        <v>5459</v>
      </c>
      <c r="C1799" s="65">
        <v>6482</v>
      </c>
      <c r="D1799" s="65"/>
      <c r="E1799" s="65"/>
      <c r="F1799" s="65"/>
      <c r="G1799" s="65">
        <v>1</v>
      </c>
      <c r="H1799" s="67">
        <f>VLOOKUP(C1799,'Secteur Ex DG'!B:B,1,FALSE)</f>
        <v>6482</v>
      </c>
    </row>
    <row r="1800" spans="1:12" x14ac:dyDescent="0.25">
      <c r="A1800" s="65" t="s">
        <v>5428</v>
      </c>
      <c r="B1800" s="65" t="s">
        <v>5429</v>
      </c>
      <c r="C1800" s="65">
        <v>6400</v>
      </c>
      <c r="D1800" s="65"/>
      <c r="E1800" s="65"/>
      <c r="F1800" s="65"/>
      <c r="G1800" s="65">
        <v>1</v>
      </c>
      <c r="H1800" s="67">
        <f>VLOOKUP(C1800,'Secteur Ex DG'!B:B,1,FALSE)</f>
        <v>6400</v>
      </c>
    </row>
    <row r="1801" spans="1:12" x14ac:dyDescent="0.25">
      <c r="A1801" s="65" t="s">
        <v>5431</v>
      </c>
      <c r="B1801" s="65" t="s">
        <v>5432</v>
      </c>
      <c r="C1801" s="65">
        <v>6401</v>
      </c>
      <c r="D1801" s="65"/>
      <c r="E1801" s="65"/>
      <c r="F1801" s="65"/>
      <c r="G1801" s="65">
        <v>1</v>
      </c>
      <c r="H1801" s="67">
        <f>VLOOKUP(C1801,'Secteur Ex DG'!B:B,1,FALSE)</f>
        <v>6401</v>
      </c>
    </row>
    <row r="1802" spans="1:12" x14ac:dyDescent="0.25">
      <c r="A1802" s="9" t="s">
        <v>5434</v>
      </c>
      <c r="B1802" s="9" t="s">
        <v>5435</v>
      </c>
      <c r="C1802" s="9">
        <v>6402</v>
      </c>
      <c r="G1802" s="65">
        <v>1</v>
      </c>
      <c r="H1802" s="67">
        <f>VLOOKUP(C1802,'Secteur Ex DG'!B:B,1,FALSE)</f>
        <v>6402</v>
      </c>
      <c r="L1802" t="s">
        <v>6507</v>
      </c>
    </row>
    <row r="1803" spans="1:12" x14ac:dyDescent="0.25">
      <c r="A1803" s="65" t="s">
        <v>5437</v>
      </c>
      <c r="B1803" s="65" t="s">
        <v>5438</v>
      </c>
      <c r="C1803" s="65">
        <v>6404</v>
      </c>
      <c r="D1803" s="65"/>
      <c r="E1803" s="65"/>
      <c r="F1803" s="65"/>
      <c r="G1803" s="65">
        <v>1</v>
      </c>
      <c r="H1803" s="67">
        <f>VLOOKUP(C1803,'Secteur Ex DG'!B:B,1,FALSE)</f>
        <v>6404</v>
      </c>
    </row>
    <row r="1804" spans="1:12" x14ac:dyDescent="0.25">
      <c r="A1804" s="65" t="s">
        <v>5440</v>
      </c>
      <c r="B1804" s="65" t="s">
        <v>5441</v>
      </c>
      <c r="C1804" s="65">
        <v>6405</v>
      </c>
      <c r="D1804" s="65"/>
      <c r="E1804" s="65"/>
      <c r="F1804" s="65"/>
      <c r="G1804" s="65">
        <v>1</v>
      </c>
      <c r="H1804" s="67">
        <f>VLOOKUP(C1804,'Secteur Ex DG'!B:B,1,FALSE)</f>
        <v>6405</v>
      </c>
    </row>
    <row r="1805" spans="1:12" x14ac:dyDescent="0.25">
      <c r="A1805" s="65" t="s">
        <v>5461</v>
      </c>
      <c r="B1805" s="65" t="s">
        <v>5462</v>
      </c>
      <c r="C1805" s="65">
        <v>6483</v>
      </c>
      <c r="D1805" s="65"/>
      <c r="E1805" s="65"/>
      <c r="F1805" s="65"/>
      <c r="G1805" s="65">
        <v>1</v>
      </c>
      <c r="H1805" s="67">
        <f>VLOOKUP(C1805,'Secteur Ex DG'!B:B,1,FALSE)</f>
        <v>6483</v>
      </c>
    </row>
    <row r="1806" spans="1:12" x14ac:dyDescent="0.25">
      <c r="A1806" s="65" t="s">
        <v>5464</v>
      </c>
      <c r="B1806" s="65" t="s">
        <v>5465</v>
      </c>
      <c r="C1806" s="65">
        <v>6484</v>
      </c>
      <c r="D1806" s="65"/>
      <c r="E1806" s="65"/>
      <c r="F1806" s="65"/>
      <c r="G1806" s="65">
        <v>1</v>
      </c>
      <c r="H1806" s="67">
        <f>VLOOKUP(C1806,'Secteur Ex DG'!B:B,1,FALSE)</f>
        <v>6484</v>
      </c>
    </row>
    <row r="1807" spans="1:12" x14ac:dyDescent="0.25">
      <c r="A1807" s="65" t="s">
        <v>5467</v>
      </c>
      <c r="B1807" s="65" t="s">
        <v>5468</v>
      </c>
      <c r="C1807" s="65">
        <v>6485</v>
      </c>
      <c r="D1807" s="65"/>
      <c r="E1807" s="65"/>
      <c r="F1807" s="65"/>
      <c r="G1807" s="65">
        <v>1</v>
      </c>
      <c r="H1807" s="67">
        <f>VLOOKUP(C1807,'Secteur Ex DG'!B:B,1,FALSE)</f>
        <v>6485</v>
      </c>
    </row>
    <row r="1808" spans="1:12" x14ac:dyDescent="0.25">
      <c r="A1808" s="65" t="s">
        <v>5470</v>
      </c>
      <c r="B1808" s="65" t="s">
        <v>5471</v>
      </c>
      <c r="C1808" s="65">
        <v>6486</v>
      </c>
      <c r="D1808" s="65"/>
      <c r="E1808" s="65"/>
      <c r="F1808" s="65"/>
      <c r="G1808" s="65">
        <v>1</v>
      </c>
      <c r="H1808" s="67">
        <f>VLOOKUP(C1808,'Secteur Ex DG'!B:B,1,FALSE)</f>
        <v>6486</v>
      </c>
    </row>
    <row r="1809" spans="1:8" x14ac:dyDescent="0.25">
      <c r="A1809" s="65" t="s">
        <v>5473</v>
      </c>
      <c r="B1809" s="65" t="s">
        <v>5474</v>
      </c>
      <c r="C1809" s="65">
        <v>6487</v>
      </c>
      <c r="D1809" s="65"/>
      <c r="E1809" s="65"/>
      <c r="F1809" s="65"/>
      <c r="G1809" s="65">
        <v>1</v>
      </c>
      <c r="H1809" s="67">
        <f>VLOOKUP(C1809,'Secteur Ex DG'!B:B,1,FALSE)</f>
        <v>6487</v>
      </c>
    </row>
    <row r="1810" spans="1:8" x14ac:dyDescent="0.25">
      <c r="A1810" s="65" t="s">
        <v>5476</v>
      </c>
      <c r="B1810" s="65" t="s">
        <v>5477</v>
      </c>
      <c r="C1810" s="65">
        <v>6488</v>
      </c>
      <c r="D1810" s="65"/>
      <c r="E1810" s="65"/>
      <c r="F1810" s="65"/>
      <c r="G1810" s="65">
        <v>1</v>
      </c>
      <c r="H1810" s="67">
        <f>VLOOKUP(C1810,'Secteur Ex DG'!B:B,1,FALSE)</f>
        <v>6488</v>
      </c>
    </row>
    <row r="1811" spans="1:8" x14ac:dyDescent="0.25">
      <c r="A1811" s="65" t="s">
        <v>5479</v>
      </c>
      <c r="B1811" s="65" t="s">
        <v>5480</v>
      </c>
      <c r="C1811" s="65">
        <v>6489</v>
      </c>
      <c r="D1811" s="65"/>
      <c r="E1811" s="65"/>
      <c r="F1811" s="65"/>
      <c r="G1811" s="65">
        <v>1</v>
      </c>
      <c r="H1811" s="67">
        <f>VLOOKUP(C1811,'Secteur Ex DG'!B:B,1,FALSE)</f>
        <v>6489</v>
      </c>
    </row>
    <row r="1812" spans="1:8" x14ac:dyDescent="0.25">
      <c r="A1812" s="65" t="s">
        <v>5482</v>
      </c>
      <c r="B1812" s="65" t="s">
        <v>5483</v>
      </c>
      <c r="C1812" s="65">
        <v>6490</v>
      </c>
      <c r="D1812" s="65"/>
      <c r="E1812" s="65"/>
      <c r="F1812" s="65"/>
      <c r="G1812" s="65">
        <v>1</v>
      </c>
      <c r="H1812" s="67">
        <f>VLOOKUP(C1812,'Secteur Ex DG'!B:B,1,FALSE)</f>
        <v>6490</v>
      </c>
    </row>
    <row r="1813" spans="1:8" x14ac:dyDescent="0.25">
      <c r="A1813" s="65" t="s">
        <v>5485</v>
      </c>
      <c r="B1813" s="65" t="s">
        <v>5486</v>
      </c>
      <c r="C1813" s="65">
        <v>6491</v>
      </c>
      <c r="D1813" s="65"/>
      <c r="E1813" s="65"/>
      <c r="F1813" s="65"/>
      <c r="G1813" s="65">
        <v>1</v>
      </c>
      <c r="H1813" s="67">
        <f>VLOOKUP(C1813,'Secteur Ex DG'!B:B,1,FALSE)</f>
        <v>6491</v>
      </c>
    </row>
    <row r="1814" spans="1:8" x14ac:dyDescent="0.25">
      <c r="A1814" s="65" t="s">
        <v>5488</v>
      </c>
      <c r="B1814" s="65" t="s">
        <v>5489</v>
      </c>
      <c r="C1814" s="65">
        <v>6497</v>
      </c>
      <c r="D1814" s="65"/>
      <c r="E1814" s="65"/>
      <c r="F1814" s="65"/>
      <c r="G1814" s="65">
        <v>1</v>
      </c>
      <c r="H1814" s="67">
        <f>VLOOKUP(C1814,'Secteur Ex DG'!B:B,1,FALSE)</f>
        <v>6497</v>
      </c>
    </row>
    <row r="1815" spans="1:8" x14ac:dyDescent="0.25">
      <c r="A1815" s="65" t="s">
        <v>5491</v>
      </c>
      <c r="B1815" s="65" t="s">
        <v>5492</v>
      </c>
      <c r="C1815" s="65">
        <v>6499</v>
      </c>
      <c r="D1815" s="65"/>
      <c r="E1815" s="65"/>
      <c r="F1815" s="65"/>
      <c r="G1815" s="65">
        <v>1</v>
      </c>
      <c r="H1815" s="67">
        <f>VLOOKUP(C1815,'Secteur Ex DG'!B:B,1,FALSE)</f>
        <v>6499</v>
      </c>
    </row>
    <row r="1816" spans="1:8" x14ac:dyDescent="0.25">
      <c r="A1816" s="65" t="s">
        <v>5494</v>
      </c>
      <c r="B1816" s="65" t="s">
        <v>5495</v>
      </c>
      <c r="C1816" s="65">
        <v>6500</v>
      </c>
      <c r="D1816" s="65"/>
      <c r="E1816" s="65"/>
      <c r="F1816" s="65"/>
      <c r="G1816" s="65">
        <v>1</v>
      </c>
      <c r="H1816" s="67">
        <f>VLOOKUP(C1816,'Secteur Ex DG'!B:B,1,FALSE)</f>
        <v>6500</v>
      </c>
    </row>
    <row r="1817" spans="1:8" x14ac:dyDescent="0.25">
      <c r="A1817" s="65" t="s">
        <v>5497</v>
      </c>
      <c r="B1817" s="65" t="s">
        <v>5498</v>
      </c>
      <c r="C1817" s="65">
        <v>6501</v>
      </c>
      <c r="D1817" s="65"/>
      <c r="E1817" s="65"/>
      <c r="F1817" s="65"/>
      <c r="G1817" s="65">
        <v>1</v>
      </c>
      <c r="H1817" s="67">
        <f>VLOOKUP(C1817,'Secteur Ex DG'!B:B,1,FALSE)</f>
        <v>6501</v>
      </c>
    </row>
    <row r="1818" spans="1:8" x14ac:dyDescent="0.25">
      <c r="A1818" s="65" t="s">
        <v>5500</v>
      </c>
      <c r="B1818" s="65" t="s">
        <v>5501</v>
      </c>
      <c r="C1818" s="65">
        <v>6502</v>
      </c>
      <c r="D1818" s="65"/>
      <c r="E1818" s="65"/>
      <c r="F1818" s="65"/>
      <c r="G1818" s="65">
        <v>1</v>
      </c>
      <c r="H1818" s="67">
        <f>VLOOKUP(C1818,'Secteur Ex DG'!B:B,1,FALSE)</f>
        <v>6502</v>
      </c>
    </row>
    <row r="1819" spans="1:8" x14ac:dyDescent="0.25">
      <c r="A1819" s="65" t="s">
        <v>5503</v>
      </c>
      <c r="B1819" s="65" t="s">
        <v>5504</v>
      </c>
      <c r="C1819" s="65">
        <v>6503</v>
      </c>
      <c r="D1819" s="65"/>
      <c r="E1819" s="65"/>
      <c r="F1819" s="65"/>
      <c r="G1819" s="65">
        <v>1</v>
      </c>
      <c r="H1819" s="67">
        <f>VLOOKUP(C1819,'Secteur Ex DG'!B:B,1,FALSE)</f>
        <v>6503</v>
      </c>
    </row>
    <row r="1820" spans="1:8" x14ac:dyDescent="0.25">
      <c r="A1820" s="65" t="s">
        <v>5506</v>
      </c>
      <c r="B1820" s="65" t="s">
        <v>5507</v>
      </c>
      <c r="C1820" s="65">
        <v>6504</v>
      </c>
      <c r="D1820" s="65"/>
      <c r="E1820" s="65"/>
      <c r="F1820" s="65"/>
      <c r="G1820" s="65">
        <v>1</v>
      </c>
      <c r="H1820" s="67">
        <f>VLOOKUP(C1820,'Secteur Ex DG'!B:B,1,FALSE)</f>
        <v>6504</v>
      </c>
    </row>
    <row r="1821" spans="1:8" x14ac:dyDescent="0.25">
      <c r="A1821" s="65" t="s">
        <v>5509</v>
      </c>
      <c r="B1821" s="65" t="s">
        <v>5510</v>
      </c>
      <c r="C1821" s="65">
        <v>6505</v>
      </c>
      <c r="D1821" s="65"/>
      <c r="E1821" s="65"/>
      <c r="F1821" s="65"/>
      <c r="G1821" s="65">
        <v>1</v>
      </c>
      <c r="H1821" s="67">
        <f>VLOOKUP(C1821,'Secteur Ex DG'!B:B,1,FALSE)</f>
        <v>6505</v>
      </c>
    </row>
    <row r="1822" spans="1:8" x14ac:dyDescent="0.25">
      <c r="A1822" s="65" t="s">
        <v>5512</v>
      </c>
      <c r="B1822" s="65" t="s">
        <v>5513</v>
      </c>
      <c r="C1822" s="65">
        <v>6506</v>
      </c>
      <c r="D1822" s="65"/>
      <c r="E1822" s="65"/>
      <c r="F1822" s="65"/>
      <c r="G1822" s="65">
        <v>1</v>
      </c>
      <c r="H1822" s="67">
        <f>VLOOKUP(C1822,'Secteur Ex DG'!B:B,1,FALSE)</f>
        <v>6506</v>
      </c>
    </row>
    <row r="1823" spans="1:8" x14ac:dyDescent="0.25">
      <c r="A1823" s="65" t="s">
        <v>5515</v>
      </c>
      <c r="B1823" s="65" t="s">
        <v>5516</v>
      </c>
      <c r="C1823" s="65">
        <v>6522</v>
      </c>
      <c r="D1823" s="65"/>
      <c r="E1823" s="65"/>
      <c r="F1823" s="65"/>
      <c r="G1823" s="65">
        <v>1</v>
      </c>
      <c r="H1823" s="67">
        <f>VLOOKUP(C1823,'Secteur Ex DG'!B:B,1,FALSE)</f>
        <v>6522</v>
      </c>
    </row>
    <row r="1824" spans="1:8" x14ac:dyDescent="0.25">
      <c r="A1824" s="65" t="s">
        <v>5520</v>
      </c>
      <c r="B1824" s="65" t="s">
        <v>5521</v>
      </c>
      <c r="C1824" s="65">
        <v>6526</v>
      </c>
      <c r="D1824" s="65"/>
      <c r="E1824" s="65"/>
      <c r="F1824" s="65"/>
      <c r="G1824" s="65">
        <v>1</v>
      </c>
      <c r="H1824" s="67">
        <f>VLOOKUP(C1824,'Secteur Ex DG'!B:B,1,FALSE)</f>
        <v>6526</v>
      </c>
    </row>
    <row r="1825" spans="1:8" x14ac:dyDescent="0.25">
      <c r="A1825" s="65" t="s">
        <v>5523</v>
      </c>
      <c r="B1825" s="65" t="s">
        <v>5524</v>
      </c>
      <c r="C1825" s="65">
        <v>6527</v>
      </c>
      <c r="D1825" s="65"/>
      <c r="E1825" s="65"/>
      <c r="F1825" s="65"/>
      <c r="G1825" s="65">
        <v>1</v>
      </c>
      <c r="H1825" s="67">
        <f>VLOOKUP(C1825,'Secteur Ex DG'!B:B,1,FALSE)</f>
        <v>6527</v>
      </c>
    </row>
    <row r="1826" spans="1:8" x14ac:dyDescent="0.25">
      <c r="A1826" s="65" t="s">
        <v>5526</v>
      </c>
      <c r="B1826" s="65" t="s">
        <v>5527</v>
      </c>
      <c r="C1826" s="65">
        <v>6528</v>
      </c>
      <c r="D1826" s="65"/>
      <c r="E1826" s="65"/>
      <c r="F1826" s="65"/>
      <c r="G1826" s="65">
        <v>1</v>
      </c>
      <c r="H1826" s="67">
        <f>VLOOKUP(C1826,'Secteur Ex DG'!B:B,1,FALSE)</f>
        <v>6528</v>
      </c>
    </row>
    <row r="1827" spans="1:8" x14ac:dyDescent="0.25">
      <c r="A1827" s="65" t="s">
        <v>5529</v>
      </c>
      <c r="B1827" s="65" t="s">
        <v>5530</v>
      </c>
      <c r="C1827" s="65">
        <v>6529</v>
      </c>
      <c r="D1827" s="65"/>
      <c r="E1827" s="65"/>
      <c r="F1827" s="65"/>
      <c r="G1827" s="65">
        <v>1</v>
      </c>
      <c r="H1827" s="67">
        <f>VLOOKUP(C1827,'Secteur Ex DG'!B:B,1,FALSE)</f>
        <v>6529</v>
      </c>
    </row>
    <row r="1828" spans="1:8" x14ac:dyDescent="0.25">
      <c r="A1828" s="65" t="s">
        <v>5532</v>
      </c>
      <c r="B1828" s="65" t="s">
        <v>5533</v>
      </c>
      <c r="C1828" s="65">
        <v>6530</v>
      </c>
      <c r="D1828" s="65"/>
      <c r="E1828" s="65"/>
      <c r="F1828" s="65"/>
      <c r="G1828" s="65">
        <v>1</v>
      </c>
      <c r="H1828" s="67">
        <f>VLOOKUP(C1828,'Secteur Ex DG'!B:B,1,FALSE)</f>
        <v>6530</v>
      </c>
    </row>
    <row r="1829" spans="1:8" x14ac:dyDescent="0.25">
      <c r="A1829" s="65" t="s">
        <v>5535</v>
      </c>
      <c r="B1829" s="65" t="s">
        <v>5536</v>
      </c>
      <c r="C1829" s="65">
        <v>6531</v>
      </c>
      <c r="D1829" s="65"/>
      <c r="E1829" s="65"/>
      <c r="F1829" s="65"/>
      <c r="G1829" s="65">
        <v>1</v>
      </c>
      <c r="H1829" s="67">
        <f>VLOOKUP(C1829,'Secteur Ex DG'!B:B,1,FALSE)</f>
        <v>6531</v>
      </c>
    </row>
    <row r="1830" spans="1:8" x14ac:dyDescent="0.25">
      <c r="A1830" s="65" t="s">
        <v>5538</v>
      </c>
      <c r="B1830" s="65" t="s">
        <v>5539</v>
      </c>
      <c r="C1830" s="65">
        <v>6532</v>
      </c>
      <c r="D1830" s="65"/>
      <c r="E1830" s="65"/>
      <c r="F1830" s="65"/>
      <c r="G1830" s="65">
        <v>1</v>
      </c>
      <c r="H1830" s="67">
        <f>VLOOKUP(C1830,'Secteur Ex DG'!B:B,1,FALSE)</f>
        <v>6532</v>
      </c>
    </row>
    <row r="1831" spans="1:8" x14ac:dyDescent="0.25">
      <c r="A1831" s="65" t="s">
        <v>5541</v>
      </c>
      <c r="B1831" s="65" t="s">
        <v>5542</v>
      </c>
      <c r="C1831" s="65">
        <v>6533</v>
      </c>
      <c r="D1831" s="65"/>
      <c r="E1831" s="65"/>
      <c r="F1831" s="65"/>
      <c r="G1831" s="65">
        <v>1</v>
      </c>
      <c r="H1831" s="67">
        <f>VLOOKUP(C1831,'Secteur Ex DG'!B:B,1,FALSE)</f>
        <v>6533</v>
      </c>
    </row>
    <row r="1832" spans="1:8" x14ac:dyDescent="0.25">
      <c r="A1832" s="65" t="s">
        <v>5544</v>
      </c>
      <c r="B1832" s="65" t="s">
        <v>5545</v>
      </c>
      <c r="C1832" s="65">
        <v>6534</v>
      </c>
      <c r="D1832" s="65"/>
      <c r="E1832" s="65"/>
      <c r="F1832" s="65"/>
      <c r="G1832" s="65">
        <v>1</v>
      </c>
      <c r="H1832" s="67">
        <f>VLOOKUP(C1832,'Secteur Ex DG'!B:B,1,FALSE)</f>
        <v>6534</v>
      </c>
    </row>
    <row r="1833" spans="1:8" x14ac:dyDescent="0.25">
      <c r="A1833" s="65" t="s">
        <v>5547</v>
      </c>
      <c r="B1833" s="65" t="s">
        <v>5548</v>
      </c>
      <c r="C1833" s="65">
        <v>6535</v>
      </c>
      <c r="D1833" s="65"/>
      <c r="E1833" s="65"/>
      <c r="F1833" s="65"/>
      <c r="G1833" s="65">
        <v>1</v>
      </c>
      <c r="H1833" s="67">
        <f>VLOOKUP(C1833,'Secteur Ex DG'!B:B,1,FALSE)</f>
        <v>6535</v>
      </c>
    </row>
    <row r="1834" spans="1:8" x14ac:dyDescent="0.25">
      <c r="A1834" s="65" t="s">
        <v>5550</v>
      </c>
      <c r="B1834" s="65" t="s">
        <v>5551</v>
      </c>
      <c r="C1834" s="65">
        <v>6536</v>
      </c>
      <c r="D1834" s="65"/>
      <c r="E1834" s="65"/>
      <c r="F1834" s="65"/>
      <c r="G1834" s="65">
        <v>1</v>
      </c>
      <c r="H1834" s="67">
        <f>VLOOKUP(C1834,'Secteur Ex DG'!B:B,1,FALSE)</f>
        <v>6536</v>
      </c>
    </row>
    <row r="1835" spans="1:8" x14ac:dyDescent="0.25">
      <c r="A1835" s="65" t="s">
        <v>5553</v>
      </c>
      <c r="B1835" s="65" t="s">
        <v>5554</v>
      </c>
      <c r="C1835" s="65">
        <v>6537</v>
      </c>
      <c r="D1835" s="65"/>
      <c r="E1835" s="65"/>
      <c r="F1835" s="65"/>
      <c r="G1835" s="65">
        <v>1</v>
      </c>
      <c r="H1835" s="67">
        <f>VLOOKUP(C1835,'Secteur Ex DG'!B:B,1,FALSE)</f>
        <v>6537</v>
      </c>
    </row>
    <row r="1836" spans="1:8" x14ac:dyDescent="0.25">
      <c r="A1836" s="65" t="s">
        <v>5556</v>
      </c>
      <c r="B1836" s="65" t="s">
        <v>5557</v>
      </c>
      <c r="C1836" s="65">
        <v>6538</v>
      </c>
      <c r="D1836" s="65"/>
      <c r="E1836" s="65"/>
      <c r="F1836" s="65"/>
      <c r="G1836" s="65">
        <v>1</v>
      </c>
      <c r="H1836" s="67">
        <f>VLOOKUP(C1836,'Secteur Ex DG'!B:B,1,FALSE)</f>
        <v>6538</v>
      </c>
    </row>
    <row r="1837" spans="1:8" x14ac:dyDescent="0.25">
      <c r="A1837" s="65" t="s">
        <v>5559</v>
      </c>
      <c r="B1837" s="65" t="s">
        <v>5560</v>
      </c>
      <c r="C1837" s="65">
        <v>6539</v>
      </c>
      <c r="D1837" s="65"/>
      <c r="E1837" s="65"/>
      <c r="F1837" s="65"/>
      <c r="G1837" s="65">
        <v>1</v>
      </c>
      <c r="H1837" s="67">
        <f>VLOOKUP(C1837,'Secteur Ex DG'!B:B,1,FALSE)</f>
        <v>6539</v>
      </c>
    </row>
    <row r="1838" spans="1:8" x14ac:dyDescent="0.25">
      <c r="A1838" s="65" t="s">
        <v>5562</v>
      </c>
      <c r="B1838" s="65" t="s">
        <v>5563</v>
      </c>
      <c r="C1838" s="65">
        <v>6540</v>
      </c>
      <c r="D1838" s="65"/>
      <c r="E1838" s="65"/>
      <c r="F1838" s="65"/>
      <c r="G1838" s="65">
        <v>1</v>
      </c>
      <c r="H1838" s="67">
        <f>VLOOKUP(C1838,'Secteur Ex DG'!B:B,1,FALSE)</f>
        <v>6540</v>
      </c>
    </row>
    <row r="1839" spans="1:8" x14ac:dyDescent="0.25">
      <c r="A1839" s="65" t="s">
        <v>5565</v>
      </c>
      <c r="B1839" s="65" t="s">
        <v>5566</v>
      </c>
      <c r="C1839" s="65">
        <v>6702</v>
      </c>
      <c r="D1839" s="65"/>
      <c r="E1839" s="65"/>
      <c r="F1839" s="65"/>
      <c r="G1839" s="65">
        <v>1</v>
      </c>
      <c r="H1839" s="67">
        <f>VLOOKUP(C1839,'Secteur Ex DG'!B:B,1,FALSE)</f>
        <v>6702</v>
      </c>
    </row>
    <row r="1840" spans="1:8" x14ac:dyDescent="0.25">
      <c r="A1840" s="65" t="s">
        <v>5568</v>
      </c>
      <c r="B1840" s="65" t="s">
        <v>5569</v>
      </c>
      <c r="C1840" s="65">
        <v>6703</v>
      </c>
      <c r="D1840" s="65"/>
      <c r="E1840" s="65"/>
      <c r="F1840" s="65"/>
      <c r="G1840" s="65">
        <v>1</v>
      </c>
      <c r="H1840" s="67">
        <f>VLOOKUP(C1840,'Secteur Ex DG'!B:B,1,FALSE)</f>
        <v>6703</v>
      </c>
    </row>
    <row r="1841" spans="1:8" x14ac:dyDescent="0.25">
      <c r="A1841" s="65" t="s">
        <v>5571</v>
      </c>
      <c r="B1841" s="65" t="s">
        <v>5572</v>
      </c>
      <c r="C1841" s="65">
        <v>6704</v>
      </c>
      <c r="D1841" s="65"/>
      <c r="E1841" s="65"/>
      <c r="F1841" s="65"/>
      <c r="G1841" s="65">
        <v>1</v>
      </c>
      <c r="H1841" s="67">
        <f>VLOOKUP(C1841,'Secteur Ex DG'!B:B,1,FALSE)</f>
        <v>6704</v>
      </c>
    </row>
    <row r="1842" spans="1:8" x14ac:dyDescent="0.25">
      <c r="A1842" s="65" t="s">
        <v>5574</v>
      </c>
      <c r="B1842" s="65" t="s">
        <v>5575</v>
      </c>
      <c r="C1842" s="65">
        <v>6705</v>
      </c>
      <c r="D1842" s="65"/>
      <c r="E1842" s="65"/>
      <c r="F1842" s="65"/>
      <c r="G1842" s="65">
        <v>1</v>
      </c>
      <c r="H1842" s="67">
        <f>VLOOKUP(C1842,'Secteur Ex DG'!B:B,1,FALSE)</f>
        <v>6705</v>
      </c>
    </row>
    <row r="1843" spans="1:8" x14ac:dyDescent="0.25">
      <c r="A1843" s="65" t="s">
        <v>5577</v>
      </c>
      <c r="B1843" s="65" t="s">
        <v>5578</v>
      </c>
      <c r="C1843" s="65">
        <v>6706</v>
      </c>
      <c r="D1843" s="65"/>
      <c r="E1843" s="65"/>
      <c r="F1843" s="65"/>
      <c r="G1843" s="65">
        <v>1</v>
      </c>
      <c r="H1843" s="67">
        <f>VLOOKUP(C1843,'Secteur Ex DG'!B:B,1,FALSE)</f>
        <v>6706</v>
      </c>
    </row>
    <row r="1844" spans="1:8" x14ac:dyDescent="0.25">
      <c r="A1844" s="65" t="s">
        <v>5580</v>
      </c>
      <c r="B1844" s="65" t="s">
        <v>6500</v>
      </c>
      <c r="C1844" s="65">
        <v>6763</v>
      </c>
      <c r="D1844" s="65"/>
      <c r="E1844" s="65"/>
      <c r="F1844" s="65"/>
      <c r="G1844" s="65">
        <v>1</v>
      </c>
      <c r="H1844" s="67">
        <f>VLOOKUP(C1844,'Secteur Ex DG'!B:B,1,FALSE)</f>
        <v>6763</v>
      </c>
    </row>
    <row r="1845" spans="1:8" x14ac:dyDescent="0.25">
      <c r="A1845" s="65" t="s">
        <v>5583</v>
      </c>
      <c r="B1845" s="65" t="s">
        <v>6501</v>
      </c>
      <c r="C1845" s="65">
        <v>6764</v>
      </c>
      <c r="D1845" s="65"/>
      <c r="E1845" s="65"/>
      <c r="F1845" s="65"/>
      <c r="G1845" s="65">
        <v>1</v>
      </c>
      <c r="H1845" s="67">
        <f>VLOOKUP(C1845,'Secteur Ex DG'!B:B,1,FALSE)</f>
        <v>6764</v>
      </c>
    </row>
    <row r="1846" spans="1:8" x14ac:dyDescent="0.25">
      <c r="A1846" s="65" t="s">
        <v>5586</v>
      </c>
      <c r="B1846" s="65" t="s">
        <v>6502</v>
      </c>
      <c r="C1846" s="65">
        <v>6765</v>
      </c>
      <c r="D1846" s="65"/>
      <c r="E1846" s="65"/>
      <c r="F1846" s="65"/>
      <c r="G1846" s="65">
        <v>1</v>
      </c>
      <c r="H1846" s="67">
        <f>VLOOKUP(C1846,'Secteur Ex DG'!B:B,1,FALSE)</f>
        <v>6765</v>
      </c>
    </row>
    <row r="1847" spans="1:8" x14ac:dyDescent="0.25">
      <c r="A1847" s="65" t="s">
        <v>5589</v>
      </c>
      <c r="B1847" s="65" t="s">
        <v>6503</v>
      </c>
      <c r="C1847" s="65">
        <v>6766</v>
      </c>
      <c r="D1847" s="65"/>
      <c r="E1847" s="65"/>
      <c r="F1847" s="65"/>
      <c r="G1847" s="65">
        <v>1</v>
      </c>
      <c r="H1847" s="67">
        <f>VLOOKUP(C1847,'Secteur Ex DG'!B:B,1,FALSE)</f>
        <v>6766</v>
      </c>
    </row>
    <row r="1848" spans="1:8" x14ac:dyDescent="0.25">
      <c r="A1848" s="65" t="s">
        <v>5592</v>
      </c>
      <c r="B1848" s="65" t="s">
        <v>5593</v>
      </c>
      <c r="C1848" s="65">
        <v>6767</v>
      </c>
      <c r="D1848" s="65"/>
      <c r="E1848" s="65"/>
      <c r="F1848" s="65"/>
      <c r="G1848" s="65">
        <v>1</v>
      </c>
      <c r="H1848" s="67">
        <f>VLOOKUP(C1848,'Secteur Ex DG'!B:B,1,FALSE)</f>
        <v>6767</v>
      </c>
    </row>
    <row r="1849" spans="1:8" x14ac:dyDescent="0.25">
      <c r="A1849" s="65" t="s">
        <v>5595</v>
      </c>
      <c r="B1849" s="65" t="s">
        <v>5596</v>
      </c>
      <c r="C1849" s="65">
        <v>6768</v>
      </c>
      <c r="D1849" s="65"/>
      <c r="E1849" s="65"/>
      <c r="F1849" s="65"/>
      <c r="G1849" s="65">
        <v>1</v>
      </c>
      <c r="H1849" s="67">
        <f>VLOOKUP(C1849,'Secteur Ex DG'!B:B,1,FALSE)</f>
        <v>6768</v>
      </c>
    </row>
    <row r="1850" spans="1:8" x14ac:dyDescent="0.25">
      <c r="A1850" s="65" t="s">
        <v>5598</v>
      </c>
      <c r="B1850" s="65" t="s">
        <v>5599</v>
      </c>
      <c r="C1850" s="65">
        <v>6769</v>
      </c>
      <c r="D1850" s="65"/>
      <c r="E1850" s="65"/>
      <c r="F1850" s="65"/>
      <c r="G1850" s="65">
        <v>1</v>
      </c>
      <c r="H1850" s="67">
        <f>VLOOKUP(C1850,'Secteur Ex DG'!B:B,1,FALSE)</f>
        <v>6769</v>
      </c>
    </row>
    <row r="1851" spans="1:8" x14ac:dyDescent="0.25">
      <c r="A1851" s="65" t="s">
        <v>5601</v>
      </c>
      <c r="B1851" s="65" t="s">
        <v>5602</v>
      </c>
      <c r="C1851" s="65">
        <v>6770</v>
      </c>
      <c r="D1851" s="65"/>
      <c r="E1851" s="65"/>
      <c r="F1851" s="65"/>
      <c r="G1851" s="65">
        <v>1</v>
      </c>
      <c r="H1851" s="67">
        <f>VLOOKUP(C1851,'Secteur Ex DG'!B:B,1,FALSE)</f>
        <v>6770</v>
      </c>
    </row>
    <row r="1852" spans="1:8" x14ac:dyDescent="0.25">
      <c r="A1852" s="65" t="s">
        <v>5604</v>
      </c>
      <c r="B1852" s="65" t="s">
        <v>5605</v>
      </c>
      <c r="C1852" s="65">
        <v>6771</v>
      </c>
      <c r="D1852" s="65"/>
      <c r="E1852" s="65"/>
      <c r="F1852" s="65"/>
      <c r="G1852" s="65">
        <v>1</v>
      </c>
      <c r="H1852" s="67">
        <f>VLOOKUP(C1852,'Secteur Ex DG'!B:B,1,FALSE)</f>
        <v>6771</v>
      </c>
    </row>
    <row r="1853" spans="1:8" x14ac:dyDescent="0.25">
      <c r="A1853" s="65" t="s">
        <v>5607</v>
      </c>
      <c r="B1853" s="65" t="s">
        <v>5608</v>
      </c>
      <c r="C1853" s="65">
        <v>6772</v>
      </c>
      <c r="D1853" s="65"/>
      <c r="E1853" s="65"/>
      <c r="F1853" s="65"/>
      <c r="G1853" s="65">
        <v>1</v>
      </c>
      <c r="H1853" s="67">
        <f>VLOOKUP(C1853,'Secteur Ex DG'!B:B,1,FALSE)</f>
        <v>6772</v>
      </c>
    </row>
    <row r="1854" spans="1:8" x14ac:dyDescent="0.25">
      <c r="A1854" s="65" t="s">
        <v>5610</v>
      </c>
      <c r="B1854" s="65" t="s">
        <v>5611</v>
      </c>
      <c r="C1854" s="65">
        <v>6773</v>
      </c>
      <c r="D1854" s="65"/>
      <c r="E1854" s="65"/>
      <c r="F1854" s="65"/>
      <c r="G1854" s="65">
        <v>1</v>
      </c>
      <c r="H1854" s="67">
        <f>VLOOKUP(C1854,'Secteur Ex DG'!B:B,1,FALSE)</f>
        <v>6773</v>
      </c>
    </row>
    <row r="1855" spans="1:8" x14ac:dyDescent="0.25">
      <c r="A1855" s="65" t="s">
        <v>5613</v>
      </c>
      <c r="B1855" s="65" t="s">
        <v>5614</v>
      </c>
      <c r="C1855" s="65">
        <v>6774</v>
      </c>
      <c r="D1855" s="65"/>
      <c r="E1855" s="65"/>
      <c r="F1855" s="65"/>
      <c r="G1855" s="65">
        <v>1</v>
      </c>
      <c r="H1855" s="67">
        <f>VLOOKUP(C1855,'Secteur Ex DG'!B:B,1,FALSE)</f>
        <v>6774</v>
      </c>
    </row>
    <row r="1856" spans="1:8" x14ac:dyDescent="0.25">
      <c r="A1856" s="65" t="s">
        <v>5616</v>
      </c>
      <c r="B1856" s="65" t="s">
        <v>5617</v>
      </c>
      <c r="C1856" s="65">
        <v>6775</v>
      </c>
      <c r="D1856" s="65"/>
      <c r="E1856" s="65"/>
      <c r="F1856" s="65"/>
      <c r="G1856" s="65">
        <v>1</v>
      </c>
      <c r="H1856" s="67">
        <f>VLOOKUP(C1856,'Secteur Ex DG'!B:B,1,FALSE)</f>
        <v>6775</v>
      </c>
    </row>
    <row r="1857" spans="1:8" x14ac:dyDescent="0.25">
      <c r="A1857" s="65" t="s">
        <v>5619</v>
      </c>
      <c r="B1857" s="65" t="s">
        <v>5620</v>
      </c>
      <c r="C1857" s="65">
        <v>6776</v>
      </c>
      <c r="D1857" s="65"/>
      <c r="E1857" s="65"/>
      <c r="F1857" s="65"/>
      <c r="G1857" s="65">
        <v>1</v>
      </c>
      <c r="H1857" s="67">
        <f>VLOOKUP(C1857,'Secteur Ex DG'!B:B,1,FALSE)</f>
        <v>6776</v>
      </c>
    </row>
    <row r="1858" spans="1:8" x14ac:dyDescent="0.25">
      <c r="A1858" s="65" t="s">
        <v>5622</v>
      </c>
      <c r="B1858" s="65" t="s">
        <v>5623</v>
      </c>
      <c r="C1858" s="65">
        <v>6777</v>
      </c>
      <c r="D1858" s="65"/>
      <c r="E1858" s="65"/>
      <c r="F1858" s="65"/>
      <c r="G1858" s="65">
        <v>1</v>
      </c>
      <c r="H1858" s="67">
        <f>VLOOKUP(C1858,'Secteur Ex DG'!B:B,1,FALSE)</f>
        <v>6777</v>
      </c>
    </row>
    <row r="1859" spans="1:8" x14ac:dyDescent="0.25">
      <c r="A1859" s="65" t="s">
        <v>5625</v>
      </c>
      <c r="B1859" s="65" t="s">
        <v>5626</v>
      </c>
      <c r="C1859" s="65">
        <v>6778</v>
      </c>
      <c r="D1859" s="65"/>
      <c r="E1859" s="65"/>
      <c r="F1859" s="65"/>
      <c r="G1859" s="65">
        <v>1</v>
      </c>
      <c r="H1859" s="67">
        <f>VLOOKUP(C1859,'Secteur Ex DG'!B:B,1,FALSE)</f>
        <v>6778</v>
      </c>
    </row>
    <row r="1860" spans="1:8" x14ac:dyDescent="0.25">
      <c r="A1860" s="65" t="s">
        <v>5628</v>
      </c>
      <c r="B1860" s="65" t="s">
        <v>5629</v>
      </c>
      <c r="C1860" s="65">
        <v>6779</v>
      </c>
      <c r="D1860" s="65"/>
      <c r="E1860" s="65"/>
      <c r="F1860" s="65"/>
      <c r="G1860" s="65">
        <v>1</v>
      </c>
      <c r="H1860" s="67">
        <f>VLOOKUP(C1860,'Secteur Ex DG'!B:B,1,FALSE)</f>
        <v>6779</v>
      </c>
    </row>
    <row r="1861" spans="1:8" x14ac:dyDescent="0.25">
      <c r="A1861" s="65" t="s">
        <v>5631</v>
      </c>
      <c r="B1861" s="65" t="s">
        <v>5632</v>
      </c>
      <c r="C1861" s="65">
        <v>6780</v>
      </c>
      <c r="D1861" s="65"/>
      <c r="E1861" s="65"/>
      <c r="F1861" s="65"/>
      <c r="G1861" s="65">
        <v>1</v>
      </c>
      <c r="H1861" s="67">
        <f>VLOOKUP(C1861,'Secteur Ex DG'!B:B,1,FALSE)</f>
        <v>6780</v>
      </c>
    </row>
    <row r="1862" spans="1:8" x14ac:dyDescent="0.25">
      <c r="A1862" s="65" t="s">
        <v>5634</v>
      </c>
      <c r="B1862" s="65" t="s">
        <v>5635</v>
      </c>
      <c r="C1862" s="65">
        <v>6781</v>
      </c>
      <c r="D1862" s="65"/>
      <c r="E1862" s="65"/>
      <c r="F1862" s="65"/>
      <c r="G1862" s="65">
        <v>1</v>
      </c>
      <c r="H1862" s="67">
        <f>VLOOKUP(C1862,'Secteur Ex DG'!B:B,1,FALSE)</f>
        <v>6781</v>
      </c>
    </row>
    <row r="1863" spans="1:8" x14ac:dyDescent="0.25">
      <c r="A1863" s="65" t="s">
        <v>5637</v>
      </c>
      <c r="B1863" s="65" t="s">
        <v>5638</v>
      </c>
      <c r="C1863" s="65">
        <v>6782</v>
      </c>
      <c r="D1863" s="65"/>
      <c r="E1863" s="65"/>
      <c r="F1863" s="65"/>
      <c r="G1863" s="65">
        <v>1</v>
      </c>
      <c r="H1863" s="67">
        <f>VLOOKUP(C1863,'Secteur Ex DG'!B:B,1,FALSE)</f>
        <v>6782</v>
      </c>
    </row>
    <row r="1864" spans="1:8" x14ac:dyDescent="0.25">
      <c r="A1864" s="65" t="s">
        <v>5640</v>
      </c>
      <c r="B1864" s="65" t="s">
        <v>5641</v>
      </c>
      <c r="C1864" s="65">
        <v>6783</v>
      </c>
      <c r="D1864" s="65"/>
      <c r="E1864" s="65"/>
      <c r="F1864" s="65"/>
      <c r="G1864" s="65">
        <v>1</v>
      </c>
      <c r="H1864" s="67">
        <f>VLOOKUP(C1864,'Secteur Ex DG'!B:B,1,FALSE)</f>
        <v>6783</v>
      </c>
    </row>
    <row r="1865" spans="1:8" x14ac:dyDescent="0.25">
      <c r="A1865" s="65" t="s">
        <v>5643</v>
      </c>
      <c r="B1865" s="65" t="s">
        <v>5644</v>
      </c>
      <c r="C1865" s="65">
        <v>6784</v>
      </c>
      <c r="D1865" s="65"/>
      <c r="E1865" s="65"/>
      <c r="F1865" s="65"/>
      <c r="G1865" s="65">
        <v>1</v>
      </c>
      <c r="H1865" s="67">
        <f>VLOOKUP(C1865,'Secteur Ex DG'!B:B,1,FALSE)</f>
        <v>6784</v>
      </c>
    </row>
    <row r="1866" spans="1:8" x14ac:dyDescent="0.25">
      <c r="A1866" s="65" t="s">
        <v>5646</v>
      </c>
      <c r="B1866" s="65" t="s">
        <v>5647</v>
      </c>
      <c r="C1866" s="65">
        <v>6785</v>
      </c>
      <c r="D1866" s="65"/>
      <c r="E1866" s="65"/>
      <c r="F1866" s="65"/>
      <c r="G1866" s="65">
        <v>1</v>
      </c>
      <c r="H1866" s="67">
        <f>VLOOKUP(C1866,'Secteur Ex DG'!B:B,1,FALSE)</f>
        <v>6785</v>
      </c>
    </row>
    <row r="1867" spans="1:8" x14ac:dyDescent="0.25">
      <c r="A1867" s="65" t="s">
        <v>5649</v>
      </c>
      <c r="B1867" s="65" t="s">
        <v>5650</v>
      </c>
      <c r="C1867" s="65">
        <v>6786</v>
      </c>
      <c r="D1867" s="65"/>
      <c r="E1867" s="65"/>
      <c r="F1867" s="65"/>
      <c r="G1867" s="65">
        <v>1</v>
      </c>
      <c r="H1867" s="67">
        <f>VLOOKUP(C1867,'Secteur Ex DG'!B:B,1,FALSE)</f>
        <v>6786</v>
      </c>
    </row>
    <row r="1868" spans="1:8" x14ac:dyDescent="0.25">
      <c r="A1868" s="65" t="s">
        <v>5652</v>
      </c>
      <c r="B1868" s="65" t="s">
        <v>5653</v>
      </c>
      <c r="C1868" s="65">
        <v>6787</v>
      </c>
      <c r="D1868" s="65"/>
      <c r="E1868" s="65"/>
      <c r="F1868" s="65"/>
      <c r="G1868" s="65">
        <v>1</v>
      </c>
      <c r="H1868" s="67">
        <f>VLOOKUP(C1868,'Secteur Ex DG'!B:B,1,FALSE)</f>
        <v>6787</v>
      </c>
    </row>
    <row r="1869" spans="1:8" x14ac:dyDescent="0.25">
      <c r="A1869" s="66" t="s">
        <v>5655</v>
      </c>
      <c r="B1869" s="67" t="s">
        <v>5656</v>
      </c>
      <c r="C1869" s="67">
        <v>6788</v>
      </c>
      <c r="G1869" s="68">
        <v>1</v>
      </c>
      <c r="H1869" s="67">
        <f>VLOOKUP(C1869,'Secteur Ex DG'!B:B,1,FALSE)</f>
        <v>6788</v>
      </c>
    </row>
    <row r="1870" spans="1:8" x14ac:dyDescent="0.25">
      <c r="A1870" s="65" t="s">
        <v>5697</v>
      </c>
      <c r="B1870" s="65" t="s">
        <v>5698</v>
      </c>
      <c r="C1870" s="65">
        <v>6803</v>
      </c>
      <c r="D1870" s="65"/>
      <c r="E1870" s="65"/>
      <c r="F1870" s="65"/>
      <c r="G1870" s="65">
        <v>1</v>
      </c>
      <c r="H1870" s="67">
        <f>VLOOKUP(C1870,'Secteur Ex DG'!B:B,1,FALSE)</f>
        <v>6803</v>
      </c>
    </row>
    <row r="1871" spans="1:8" x14ac:dyDescent="0.25">
      <c r="A1871" s="65" t="s">
        <v>5658</v>
      </c>
      <c r="B1871" s="65" t="s">
        <v>5659</v>
      </c>
      <c r="C1871" s="65">
        <v>6790</v>
      </c>
      <c r="D1871" s="65"/>
      <c r="E1871" s="65"/>
      <c r="F1871" s="65"/>
      <c r="G1871" s="65">
        <v>1</v>
      </c>
      <c r="H1871" s="67">
        <f>VLOOKUP(C1871,'Secteur Ex DG'!B:B,1,FALSE)</f>
        <v>6790</v>
      </c>
    </row>
    <row r="1872" spans="1:8" x14ac:dyDescent="0.25">
      <c r="A1872" s="65" t="s">
        <v>5661</v>
      </c>
      <c r="B1872" s="65" t="s">
        <v>5662</v>
      </c>
      <c r="C1872" s="65">
        <v>6791</v>
      </c>
      <c r="D1872" s="65"/>
      <c r="E1872" s="65"/>
      <c r="F1872" s="65"/>
      <c r="G1872" s="65">
        <v>1</v>
      </c>
      <c r="H1872" s="67">
        <f>VLOOKUP(C1872,'Secteur Ex DG'!B:B,1,FALSE)</f>
        <v>6791</v>
      </c>
    </row>
    <row r="1873" spans="1:9" x14ac:dyDescent="0.25">
      <c r="A1873" s="65" t="s">
        <v>5664</v>
      </c>
      <c r="B1873" s="65" t="s">
        <v>5665</v>
      </c>
      <c r="C1873" s="65">
        <v>6792</v>
      </c>
      <c r="D1873" s="65"/>
      <c r="E1873" s="65"/>
      <c r="F1873" s="65"/>
      <c r="G1873" s="65">
        <v>1</v>
      </c>
      <c r="H1873" s="67">
        <f>VLOOKUP(C1873,'Secteur Ex DG'!B:B,1,FALSE)</f>
        <v>6792</v>
      </c>
    </row>
    <row r="1874" spans="1:9" x14ac:dyDescent="0.25">
      <c r="A1874" s="65" t="s">
        <v>5667</v>
      </c>
      <c r="B1874" s="65" t="s">
        <v>5668</v>
      </c>
      <c r="C1874" s="65">
        <v>6793</v>
      </c>
      <c r="D1874" s="65"/>
      <c r="E1874" s="65"/>
      <c r="F1874" s="65"/>
      <c r="G1874" s="65">
        <v>1</v>
      </c>
      <c r="H1874" s="67">
        <f>VLOOKUP(C1874,'Secteur Ex DG'!B:B,1,FALSE)</f>
        <v>6793</v>
      </c>
    </row>
    <row r="1875" spans="1:9" x14ac:dyDescent="0.25">
      <c r="A1875" s="65" t="s">
        <v>5670</v>
      </c>
      <c r="B1875" s="65" t="s">
        <v>5671</v>
      </c>
      <c r="C1875" s="65">
        <v>6794</v>
      </c>
      <c r="D1875" s="65"/>
      <c r="E1875" s="65"/>
      <c r="F1875" s="65"/>
      <c r="G1875" s="65">
        <v>1</v>
      </c>
      <c r="H1875" s="67">
        <f>VLOOKUP(C1875,'Secteur Ex DG'!B:B,1,FALSE)</f>
        <v>6794</v>
      </c>
    </row>
    <row r="1876" spans="1:9" x14ac:dyDescent="0.25">
      <c r="A1876" s="65" t="s">
        <v>5673</v>
      </c>
      <c r="B1876" s="65" t="s">
        <v>5674</v>
      </c>
      <c r="C1876" s="65">
        <v>6795</v>
      </c>
      <c r="D1876" s="65"/>
      <c r="E1876" s="65"/>
      <c r="F1876" s="65"/>
      <c r="G1876" s="65">
        <v>1</v>
      </c>
      <c r="H1876" s="67">
        <f>VLOOKUP(C1876,'Secteur Ex DG'!B:B,1,FALSE)</f>
        <v>6795</v>
      </c>
    </row>
    <row r="1877" spans="1:9" x14ac:dyDescent="0.25">
      <c r="A1877" s="65" t="s">
        <v>5676</v>
      </c>
      <c r="B1877" s="65" t="s">
        <v>5677</v>
      </c>
      <c r="C1877" s="65">
        <v>6796</v>
      </c>
      <c r="D1877" s="65"/>
      <c r="E1877" s="65"/>
      <c r="F1877" s="65"/>
      <c r="G1877" s="65">
        <v>1</v>
      </c>
      <c r="H1877" s="67">
        <f>VLOOKUP(C1877,'Secteur Ex DG'!B:B,1,FALSE)</f>
        <v>6796</v>
      </c>
    </row>
    <row r="1878" spans="1:9" x14ac:dyDescent="0.25">
      <c r="A1878" s="65" t="s">
        <v>5679</v>
      </c>
      <c r="B1878" s="65" t="s">
        <v>5680</v>
      </c>
      <c r="C1878" s="65">
        <v>6797</v>
      </c>
      <c r="D1878" s="65"/>
      <c r="E1878" s="65"/>
      <c r="F1878" s="65"/>
      <c r="G1878" s="65">
        <v>1</v>
      </c>
      <c r="H1878" s="67">
        <f>VLOOKUP(C1878,'Secteur Ex DG'!B:B,1,FALSE)</f>
        <v>6797</v>
      </c>
    </row>
    <row r="1879" spans="1:9" x14ac:dyDescent="0.25">
      <c r="A1879" s="65" t="s">
        <v>5682</v>
      </c>
      <c r="B1879" s="65" t="s">
        <v>5683</v>
      </c>
      <c r="C1879" s="65">
        <v>6798</v>
      </c>
      <c r="D1879" s="65"/>
      <c r="E1879" s="65"/>
      <c r="F1879" s="65"/>
      <c r="G1879" s="65">
        <v>1</v>
      </c>
      <c r="H1879" s="67">
        <f>VLOOKUP(C1879,'Secteur Ex DG'!B:B,1,FALSE)</f>
        <v>6798</v>
      </c>
    </row>
    <row r="1880" spans="1:9" x14ac:dyDescent="0.25">
      <c r="A1880" s="65" t="s">
        <v>5700</v>
      </c>
      <c r="B1880" s="65" t="s">
        <v>5701</v>
      </c>
      <c r="C1880" s="65">
        <v>6804</v>
      </c>
      <c r="D1880" s="65"/>
      <c r="E1880" s="65"/>
      <c r="F1880" s="65"/>
      <c r="G1880" s="65">
        <v>1</v>
      </c>
      <c r="H1880" s="67">
        <f>VLOOKUP(C1880,'Secteur Ex DG'!B:B,1,FALSE)</f>
        <v>6804</v>
      </c>
    </row>
    <row r="1881" spans="1:9" x14ac:dyDescent="0.25">
      <c r="A1881" s="65" t="s">
        <v>5685</v>
      </c>
      <c r="B1881" s="65" t="s">
        <v>5686</v>
      </c>
      <c r="C1881" s="65">
        <v>6799</v>
      </c>
      <c r="D1881" s="65"/>
      <c r="E1881" s="65"/>
      <c r="F1881" s="65"/>
      <c r="G1881" s="65">
        <v>1</v>
      </c>
      <c r="H1881" s="67">
        <f>VLOOKUP(C1881,'Secteur Ex DG'!B:B,1,FALSE)</f>
        <v>6799</v>
      </c>
    </row>
    <row r="1882" spans="1:9" x14ac:dyDescent="0.25">
      <c r="A1882" s="65" t="s">
        <v>5688</v>
      </c>
      <c r="B1882" s="65" t="s">
        <v>5689</v>
      </c>
      <c r="C1882" s="65">
        <v>6800</v>
      </c>
      <c r="D1882" s="65"/>
      <c r="E1882" s="65"/>
      <c r="F1882" s="65"/>
      <c r="G1882" s="65">
        <v>1</v>
      </c>
      <c r="H1882" s="67">
        <f>VLOOKUP(C1882,'Secteur Ex DG'!B:B,1,FALSE)</f>
        <v>6800</v>
      </c>
    </row>
    <row r="1883" spans="1:9" x14ac:dyDescent="0.25">
      <c r="A1883" s="65" t="s">
        <v>5691</v>
      </c>
      <c r="B1883" s="65" t="s">
        <v>5692</v>
      </c>
      <c r="C1883" s="65">
        <v>6801</v>
      </c>
      <c r="D1883" s="65"/>
      <c r="E1883" s="65"/>
      <c r="F1883" s="65"/>
      <c r="G1883" s="65">
        <v>1</v>
      </c>
      <c r="H1883" s="67">
        <f>VLOOKUP(C1883,'Secteur Ex DG'!B:B,1,FALSE)</f>
        <v>6801</v>
      </c>
    </row>
    <row r="1884" spans="1:9" x14ac:dyDescent="0.25">
      <c r="A1884" s="65" t="s">
        <v>5694</v>
      </c>
      <c r="B1884" s="65" t="s">
        <v>5695</v>
      </c>
      <c r="C1884" s="65">
        <v>6802</v>
      </c>
      <c r="D1884" s="65"/>
      <c r="E1884" s="65"/>
      <c r="F1884" s="65"/>
      <c r="G1884" s="65">
        <v>1</v>
      </c>
      <c r="H1884" s="67">
        <f>VLOOKUP(C1884,'Secteur Ex DG'!B:B,1,FALSE)</f>
        <v>6802</v>
      </c>
    </row>
    <row r="1885" spans="1:9" x14ac:dyDescent="0.25">
      <c r="A1885" s="65" t="s">
        <v>5703</v>
      </c>
      <c r="B1885" s="65" t="s">
        <v>5704</v>
      </c>
      <c r="C1885" s="65">
        <v>6805</v>
      </c>
      <c r="D1885" s="65"/>
      <c r="E1885" s="65"/>
      <c r="F1885" s="65"/>
      <c r="G1885" s="65">
        <v>1</v>
      </c>
      <c r="H1885" s="67">
        <f>VLOOKUP(C1885,'Secteur Ex DG'!B:B,1,FALSE)</f>
        <v>6805</v>
      </c>
    </row>
    <row r="1886" spans="1:9" x14ac:dyDescent="0.25">
      <c r="A1886" s="66" t="s">
        <v>5706</v>
      </c>
      <c r="B1886" s="67" t="s">
        <v>5707</v>
      </c>
      <c r="C1886" s="67">
        <v>6806</v>
      </c>
      <c r="G1886" s="68">
        <v>1</v>
      </c>
      <c r="H1886" s="67">
        <f>VLOOKUP(C1886,'Secteur Ex DG'!B:B,1,FALSE)</f>
        <v>6806</v>
      </c>
    </row>
    <row r="1887" spans="1:9" x14ac:dyDescent="0.25">
      <c r="A1887" s="65" t="s">
        <v>5709</v>
      </c>
      <c r="B1887" s="65" t="s">
        <v>5710</v>
      </c>
      <c r="C1887" s="65">
        <v>7001</v>
      </c>
      <c r="D1887" s="65">
        <v>7005</v>
      </c>
      <c r="E1887" s="65"/>
      <c r="F1887" s="65"/>
      <c r="G1887" s="65">
        <v>2</v>
      </c>
      <c r="H1887" s="67">
        <f>VLOOKUP(C1887,'Secteur Ex DG'!B:B,1,FALSE)</f>
        <v>7001</v>
      </c>
      <c r="I1887" s="67">
        <f>VLOOKUP(D1887,'Secteur Ex DG'!B:B,1,FALSE)</f>
        <v>7005</v>
      </c>
    </row>
    <row r="1888" spans="1:9" x14ac:dyDescent="0.25">
      <c r="A1888" s="65" t="s">
        <v>5712</v>
      </c>
      <c r="B1888" s="65" t="s">
        <v>5713</v>
      </c>
      <c r="C1888" s="65">
        <v>7002</v>
      </c>
      <c r="D1888" s="65">
        <v>7005</v>
      </c>
      <c r="E1888" s="65"/>
      <c r="F1888" s="65"/>
      <c r="G1888" s="65">
        <v>2</v>
      </c>
      <c r="H1888" s="67">
        <f>VLOOKUP(C1888,'Secteur Ex DG'!B:B,1,FALSE)</f>
        <v>7002</v>
      </c>
      <c r="I1888" s="67">
        <f>VLOOKUP(D1888,'Secteur Ex DG'!B:B,1,FALSE)</f>
        <v>7005</v>
      </c>
    </row>
    <row r="1889" spans="1:9" x14ac:dyDescent="0.25">
      <c r="A1889" s="65" t="s">
        <v>5715</v>
      </c>
      <c r="B1889" s="65" t="s">
        <v>5716</v>
      </c>
      <c r="C1889" s="65">
        <v>7003</v>
      </c>
      <c r="D1889" s="65">
        <v>7005</v>
      </c>
      <c r="E1889" s="65"/>
      <c r="F1889" s="65"/>
      <c r="G1889" s="65">
        <v>2</v>
      </c>
      <c r="H1889" s="67">
        <f>VLOOKUP(C1889,'Secteur Ex DG'!B:B,1,FALSE)</f>
        <v>7003</v>
      </c>
      <c r="I1889" s="67">
        <f>VLOOKUP(D1889,'Secteur Ex DG'!B:B,1,FALSE)</f>
        <v>7005</v>
      </c>
    </row>
    <row r="1890" spans="1:9" x14ac:dyDescent="0.25">
      <c r="A1890" s="69" t="s">
        <v>5721</v>
      </c>
      <c r="B1890" s="69" t="s">
        <v>5722</v>
      </c>
      <c r="C1890" s="69">
        <v>7005</v>
      </c>
      <c r="G1890" s="68">
        <v>1</v>
      </c>
      <c r="H1890" s="67">
        <f>VLOOKUP(C1890,'Secteur Ex DG'!B:B,1,FALSE)</f>
        <v>7005</v>
      </c>
    </row>
    <row r="1891" spans="1:9" x14ac:dyDescent="0.25">
      <c r="A1891" s="65" t="s">
        <v>5724</v>
      </c>
      <c r="B1891" s="65" t="s">
        <v>5725</v>
      </c>
      <c r="C1891" s="65">
        <v>7064</v>
      </c>
      <c r="D1891" s="65"/>
      <c r="E1891" s="65"/>
      <c r="F1891" s="65"/>
      <c r="G1891" s="65">
        <v>1</v>
      </c>
      <c r="H1891" s="67">
        <f>VLOOKUP(C1891,'Secteur Ex DG'!B:B,1,FALSE)</f>
        <v>7064</v>
      </c>
    </row>
    <row r="1892" spans="1:9" x14ac:dyDescent="0.25">
      <c r="A1892" s="65" t="s">
        <v>5727</v>
      </c>
      <c r="B1892" s="65" t="s">
        <v>5728</v>
      </c>
      <c r="C1892" s="65">
        <v>7065</v>
      </c>
      <c r="D1892" s="65"/>
      <c r="E1892" s="65"/>
      <c r="F1892" s="65"/>
      <c r="G1892" s="65">
        <v>1</v>
      </c>
      <c r="H1892" s="67">
        <f>VLOOKUP(C1892,'Secteur Ex DG'!B:B,1,FALSE)</f>
        <v>7065</v>
      </c>
    </row>
    <row r="1893" spans="1:9" x14ac:dyDescent="0.25">
      <c r="A1893" s="65" t="s">
        <v>5730</v>
      </c>
      <c r="B1893" s="65" t="s">
        <v>5731</v>
      </c>
      <c r="C1893" s="65">
        <v>7066</v>
      </c>
      <c r="D1893" s="65"/>
      <c r="E1893" s="65"/>
      <c r="F1893" s="65"/>
      <c r="G1893" s="65">
        <v>1</v>
      </c>
      <c r="H1893" s="67">
        <f>VLOOKUP(C1893,'Secteur Ex DG'!B:B,1,FALSE)</f>
        <v>7066</v>
      </c>
    </row>
    <row r="1894" spans="1:9" x14ac:dyDescent="0.25">
      <c r="A1894" s="65" t="s">
        <v>5733</v>
      </c>
      <c r="B1894" s="65" t="s">
        <v>5734</v>
      </c>
      <c r="C1894" s="65">
        <v>7067</v>
      </c>
      <c r="D1894" s="65"/>
      <c r="E1894" s="65"/>
      <c r="F1894" s="65"/>
      <c r="G1894" s="65">
        <v>1</v>
      </c>
      <c r="H1894" s="67">
        <f>VLOOKUP(C1894,'Secteur Ex DG'!B:B,1,FALSE)</f>
        <v>7067</v>
      </c>
    </row>
    <row r="1895" spans="1:9" x14ac:dyDescent="0.25">
      <c r="A1895" s="65" t="s">
        <v>5736</v>
      </c>
      <c r="B1895" s="65" t="s">
        <v>5737</v>
      </c>
      <c r="C1895" s="65">
        <v>7068</v>
      </c>
      <c r="D1895" s="65"/>
      <c r="E1895" s="65"/>
      <c r="F1895" s="65"/>
      <c r="G1895" s="65">
        <v>1</v>
      </c>
      <c r="H1895" s="67">
        <f>VLOOKUP(C1895,'Secteur Ex DG'!B:B,1,FALSE)</f>
        <v>7068</v>
      </c>
    </row>
    <row r="1896" spans="1:9" x14ac:dyDescent="0.25">
      <c r="A1896" s="65" t="s">
        <v>5739</v>
      </c>
      <c r="B1896" s="65" t="s">
        <v>5740</v>
      </c>
      <c r="C1896" s="65">
        <v>7069</v>
      </c>
      <c r="D1896" s="65"/>
      <c r="E1896" s="65"/>
      <c r="F1896" s="65"/>
      <c r="G1896" s="65">
        <v>1</v>
      </c>
      <c r="H1896" s="67">
        <f>VLOOKUP(C1896,'Secteur Ex DG'!B:B,1,FALSE)</f>
        <v>7069</v>
      </c>
    </row>
    <row r="1897" spans="1:9" x14ac:dyDescent="0.25">
      <c r="A1897" s="65" t="s">
        <v>5742</v>
      </c>
      <c r="B1897" s="65" t="s">
        <v>5743</v>
      </c>
      <c r="C1897" s="65">
        <v>7070</v>
      </c>
      <c r="D1897" s="65"/>
      <c r="E1897" s="65"/>
      <c r="F1897" s="65"/>
      <c r="G1897" s="65">
        <v>1</v>
      </c>
      <c r="H1897" s="67">
        <f>VLOOKUP(C1897,'Secteur Ex DG'!B:B,1,FALSE)</f>
        <v>7070</v>
      </c>
    </row>
    <row r="1898" spans="1:9" x14ac:dyDescent="0.25">
      <c r="A1898" s="65" t="s">
        <v>5745</v>
      </c>
      <c r="B1898" s="65" t="s">
        <v>5746</v>
      </c>
      <c r="C1898" s="65">
        <v>7071</v>
      </c>
      <c r="D1898" s="65"/>
      <c r="E1898" s="65"/>
      <c r="F1898" s="65"/>
      <c r="G1898" s="65">
        <v>1</v>
      </c>
      <c r="H1898" s="67">
        <f>VLOOKUP(C1898,'Secteur Ex DG'!B:B,1,FALSE)</f>
        <v>7071</v>
      </c>
    </row>
    <row r="1899" spans="1:9" x14ac:dyDescent="0.25">
      <c r="A1899" s="65" t="s">
        <v>5748</v>
      </c>
      <c r="B1899" s="65" t="s">
        <v>5749</v>
      </c>
      <c r="C1899" s="65">
        <v>7072</v>
      </c>
      <c r="D1899" s="65"/>
      <c r="E1899" s="65"/>
      <c r="F1899" s="65"/>
      <c r="G1899" s="65">
        <v>1</v>
      </c>
      <c r="H1899" s="67">
        <f>VLOOKUP(C1899,'Secteur Ex DG'!B:B,1,FALSE)</f>
        <v>7072</v>
      </c>
    </row>
    <row r="1900" spans="1:9" x14ac:dyDescent="0.25">
      <c r="A1900" s="65" t="s">
        <v>5751</v>
      </c>
      <c r="B1900" s="65" t="s">
        <v>5752</v>
      </c>
      <c r="C1900" s="65">
        <v>7073</v>
      </c>
      <c r="D1900" s="65"/>
      <c r="E1900" s="65"/>
      <c r="F1900" s="65"/>
      <c r="G1900" s="65">
        <v>1</v>
      </c>
      <c r="H1900" s="67">
        <f>VLOOKUP(C1900,'Secteur Ex DG'!B:B,1,FALSE)</f>
        <v>7073</v>
      </c>
    </row>
    <row r="1901" spans="1:9" x14ac:dyDescent="0.25">
      <c r="A1901" s="65" t="s">
        <v>5754</v>
      </c>
      <c r="B1901" s="65" t="s">
        <v>5755</v>
      </c>
      <c r="C1901" s="65">
        <v>7074</v>
      </c>
      <c r="D1901" s="65"/>
      <c r="E1901" s="65"/>
      <c r="F1901" s="65"/>
      <c r="G1901" s="65">
        <v>1</v>
      </c>
      <c r="H1901" s="67">
        <f>VLOOKUP(C1901,'Secteur Ex DG'!B:B,1,FALSE)</f>
        <v>7074</v>
      </c>
    </row>
    <row r="1902" spans="1:9" x14ac:dyDescent="0.25">
      <c r="A1902" s="65" t="s">
        <v>5757</v>
      </c>
      <c r="B1902" s="65" t="s">
        <v>5758</v>
      </c>
      <c r="C1902" s="65">
        <v>7075</v>
      </c>
      <c r="D1902" s="65"/>
      <c r="E1902" s="65"/>
      <c r="F1902" s="65"/>
      <c r="G1902" s="65">
        <v>1</v>
      </c>
      <c r="H1902" s="67">
        <f>VLOOKUP(C1902,'Secteur Ex DG'!B:B,1,FALSE)</f>
        <v>7075</v>
      </c>
    </row>
    <row r="1903" spans="1:9" x14ac:dyDescent="0.25">
      <c r="A1903" s="65" t="s">
        <v>5760</v>
      </c>
      <c r="B1903" s="65" t="s">
        <v>5761</v>
      </c>
      <c r="C1903" s="65">
        <v>7076</v>
      </c>
      <c r="D1903" s="65"/>
      <c r="E1903" s="65"/>
      <c r="F1903" s="65"/>
      <c r="G1903" s="65">
        <v>1</v>
      </c>
      <c r="H1903" s="67">
        <f>VLOOKUP(C1903,'Secteur Ex DG'!B:B,1,FALSE)</f>
        <v>7076</v>
      </c>
    </row>
    <row r="1904" spans="1:9" x14ac:dyDescent="0.25">
      <c r="A1904" s="65" t="s">
        <v>5763</v>
      </c>
      <c r="B1904" s="65" t="s">
        <v>5764</v>
      </c>
      <c r="C1904" s="65">
        <v>7077</v>
      </c>
      <c r="D1904" s="65"/>
      <c r="E1904" s="65"/>
      <c r="F1904" s="65"/>
      <c r="G1904" s="65">
        <v>1</v>
      </c>
      <c r="H1904" s="67">
        <f>VLOOKUP(C1904,'Secteur Ex DG'!B:B,1,FALSE)</f>
        <v>7077</v>
      </c>
    </row>
    <row r="1905" spans="1:8" x14ac:dyDescent="0.25">
      <c r="A1905" s="65" t="s">
        <v>5766</v>
      </c>
      <c r="B1905" s="65" t="s">
        <v>5767</v>
      </c>
      <c r="C1905" s="65">
        <v>7078</v>
      </c>
      <c r="D1905" s="65"/>
      <c r="E1905" s="65"/>
      <c r="F1905" s="65"/>
      <c r="G1905" s="65">
        <v>1</v>
      </c>
      <c r="H1905" s="67">
        <f>VLOOKUP(C1905,'Secteur Ex DG'!B:B,1,FALSE)</f>
        <v>7078</v>
      </c>
    </row>
    <row r="1906" spans="1:8" x14ac:dyDescent="0.25">
      <c r="A1906" s="65" t="s">
        <v>5769</v>
      </c>
      <c r="B1906" s="65" t="s">
        <v>5770</v>
      </c>
      <c r="C1906" s="65">
        <v>7079</v>
      </c>
      <c r="D1906" s="65"/>
      <c r="E1906" s="65"/>
      <c r="F1906" s="65"/>
      <c r="G1906" s="65">
        <v>1</v>
      </c>
      <c r="H1906" s="67">
        <f>VLOOKUP(C1906,'Secteur Ex DG'!B:B,1,FALSE)</f>
        <v>7079</v>
      </c>
    </row>
    <row r="1907" spans="1:8" x14ac:dyDescent="0.25">
      <c r="A1907" s="65" t="s">
        <v>5772</v>
      </c>
      <c r="B1907" s="65" t="s">
        <v>5773</v>
      </c>
      <c r="C1907" s="65">
        <v>7080</v>
      </c>
      <c r="D1907" s="65"/>
      <c r="E1907" s="65"/>
      <c r="F1907" s="65"/>
      <c r="G1907" s="65">
        <v>1</v>
      </c>
      <c r="H1907" s="67">
        <f>VLOOKUP(C1907,'Secteur Ex DG'!B:B,1,FALSE)</f>
        <v>7080</v>
      </c>
    </row>
    <row r="1908" spans="1:8" x14ac:dyDescent="0.25">
      <c r="A1908" s="65" t="s">
        <v>5775</v>
      </c>
      <c r="B1908" s="65" t="s">
        <v>5776</v>
      </c>
      <c r="C1908" s="65">
        <v>7081</v>
      </c>
      <c r="D1908" s="65"/>
      <c r="E1908" s="65"/>
      <c r="F1908" s="65"/>
      <c r="G1908" s="65">
        <v>1</v>
      </c>
      <c r="H1908" s="67">
        <f>VLOOKUP(C1908,'Secteur Ex DG'!B:B,1,FALSE)</f>
        <v>7081</v>
      </c>
    </row>
    <row r="1909" spans="1:8" x14ac:dyDescent="0.25">
      <c r="A1909" s="65" t="s">
        <v>5778</v>
      </c>
      <c r="B1909" s="65" t="s">
        <v>5779</v>
      </c>
      <c r="C1909" s="65">
        <v>7083</v>
      </c>
      <c r="D1909" s="65"/>
      <c r="E1909" s="65"/>
      <c r="F1909" s="65"/>
      <c r="G1909" s="65">
        <v>1</v>
      </c>
      <c r="H1909" s="67">
        <f>VLOOKUP(C1909,'Secteur Ex DG'!B:B,1,FALSE)</f>
        <v>7083</v>
      </c>
    </row>
    <row r="1910" spans="1:8" x14ac:dyDescent="0.25">
      <c r="A1910" s="65" t="s">
        <v>5781</v>
      </c>
      <c r="B1910" s="65" t="s">
        <v>5782</v>
      </c>
      <c r="C1910" s="65">
        <v>7084</v>
      </c>
      <c r="D1910" s="65"/>
      <c r="E1910" s="65"/>
      <c r="F1910" s="65"/>
      <c r="G1910" s="65">
        <v>1</v>
      </c>
      <c r="H1910" s="67">
        <f>VLOOKUP(C1910,'Secteur Ex DG'!B:B,1,FALSE)</f>
        <v>7084</v>
      </c>
    </row>
    <row r="1911" spans="1:8" x14ac:dyDescent="0.25">
      <c r="A1911" s="65" t="s">
        <v>5784</v>
      </c>
      <c r="B1911" s="65" t="s">
        <v>5785</v>
      </c>
      <c r="C1911" s="65">
        <v>7085</v>
      </c>
      <c r="D1911" s="65"/>
      <c r="E1911" s="65"/>
      <c r="F1911" s="65"/>
      <c r="G1911" s="65">
        <v>1</v>
      </c>
      <c r="H1911" s="67">
        <f>VLOOKUP(C1911,'Secteur Ex DG'!B:B,1,FALSE)</f>
        <v>7085</v>
      </c>
    </row>
    <row r="1912" spans="1:8" x14ac:dyDescent="0.25">
      <c r="A1912" s="65" t="s">
        <v>5787</v>
      </c>
      <c r="B1912" s="65" t="s">
        <v>5788</v>
      </c>
      <c r="C1912" s="65">
        <v>7086</v>
      </c>
      <c r="D1912" s="65"/>
      <c r="E1912" s="65"/>
      <c r="F1912" s="65"/>
      <c r="G1912" s="65">
        <v>1</v>
      </c>
      <c r="H1912" s="67">
        <f>VLOOKUP(C1912,'Secteur Ex DG'!B:B,1,FALSE)</f>
        <v>7086</v>
      </c>
    </row>
    <row r="1913" spans="1:8" x14ac:dyDescent="0.25">
      <c r="A1913" s="65" t="s">
        <v>5790</v>
      </c>
      <c r="B1913" s="65" t="s">
        <v>5791</v>
      </c>
      <c r="C1913" s="65">
        <v>7087</v>
      </c>
      <c r="D1913" s="65"/>
      <c r="E1913" s="65"/>
      <c r="F1913" s="65"/>
      <c r="G1913" s="65">
        <v>1</v>
      </c>
      <c r="H1913" s="67">
        <f>VLOOKUP(C1913,'Secteur Ex DG'!B:B,1,FALSE)</f>
        <v>7087</v>
      </c>
    </row>
    <row r="1914" spans="1:8" x14ac:dyDescent="0.25">
      <c r="A1914" s="65" t="s">
        <v>5793</v>
      </c>
      <c r="B1914" s="65" t="s">
        <v>5794</v>
      </c>
      <c r="C1914" s="65">
        <v>7088</v>
      </c>
      <c r="D1914" s="65"/>
      <c r="E1914" s="65"/>
      <c r="F1914" s="65"/>
      <c r="G1914" s="65">
        <v>1</v>
      </c>
      <c r="H1914" s="67">
        <f>VLOOKUP(C1914,'Secteur Ex DG'!B:B,1,FALSE)</f>
        <v>7088</v>
      </c>
    </row>
    <row r="1915" spans="1:8" x14ac:dyDescent="0.25">
      <c r="A1915" s="65" t="s">
        <v>5796</v>
      </c>
      <c r="B1915" s="65" t="s">
        <v>5797</v>
      </c>
      <c r="C1915" s="65">
        <v>7089</v>
      </c>
      <c r="D1915" s="65"/>
      <c r="E1915" s="65"/>
      <c r="F1915" s="65"/>
      <c r="G1915" s="65">
        <v>1</v>
      </c>
      <c r="H1915" s="67">
        <f>VLOOKUP(C1915,'Secteur Ex DG'!B:B,1,FALSE)</f>
        <v>7089</v>
      </c>
    </row>
    <row r="1916" spans="1:8" x14ac:dyDescent="0.25">
      <c r="A1916" s="65" t="s">
        <v>5799</v>
      </c>
      <c r="B1916" s="65" t="s">
        <v>5800</v>
      </c>
      <c r="C1916" s="65">
        <v>7090</v>
      </c>
      <c r="D1916" s="65"/>
      <c r="E1916" s="65"/>
      <c r="F1916" s="65"/>
      <c r="G1916" s="65">
        <v>1</v>
      </c>
      <c r="H1916" s="67">
        <f>VLOOKUP(C1916,'Secteur Ex DG'!B:B,1,FALSE)</f>
        <v>7090</v>
      </c>
    </row>
    <row r="1917" spans="1:8" x14ac:dyDescent="0.25">
      <c r="A1917" s="65" t="s">
        <v>5802</v>
      </c>
      <c r="B1917" s="65" t="s">
        <v>5803</v>
      </c>
      <c r="C1917" s="65">
        <v>7091</v>
      </c>
      <c r="D1917" s="65"/>
      <c r="E1917" s="65"/>
      <c r="F1917" s="65"/>
      <c r="G1917" s="65">
        <v>1</v>
      </c>
      <c r="H1917" s="67">
        <f>VLOOKUP(C1917,'Secteur Ex DG'!B:B,1,FALSE)</f>
        <v>7091</v>
      </c>
    </row>
    <row r="1918" spans="1:8" x14ac:dyDescent="0.25">
      <c r="A1918" s="65" t="s">
        <v>5805</v>
      </c>
      <c r="B1918" s="65" t="s">
        <v>5806</v>
      </c>
      <c r="C1918" s="65">
        <v>7093</v>
      </c>
      <c r="D1918" s="65"/>
      <c r="E1918" s="65"/>
      <c r="F1918" s="65"/>
      <c r="G1918" s="65">
        <v>1</v>
      </c>
      <c r="H1918" s="67">
        <f>VLOOKUP(C1918,'Secteur Ex DG'!B:B,1,FALSE)</f>
        <v>7093</v>
      </c>
    </row>
    <row r="1919" spans="1:8" x14ac:dyDescent="0.25">
      <c r="A1919" s="65" t="s">
        <v>5808</v>
      </c>
      <c r="B1919" s="65" t="s">
        <v>5809</v>
      </c>
      <c r="C1919" s="65">
        <v>7094</v>
      </c>
      <c r="D1919" s="65"/>
      <c r="E1919" s="65"/>
      <c r="F1919" s="65"/>
      <c r="G1919" s="65">
        <v>1</v>
      </c>
      <c r="H1919" s="67">
        <f>VLOOKUP(C1919,'Secteur Ex DG'!B:B,1,FALSE)</f>
        <v>7094</v>
      </c>
    </row>
    <row r="1920" spans="1:8" x14ac:dyDescent="0.25">
      <c r="A1920" s="65" t="s">
        <v>5811</v>
      </c>
      <c r="B1920" s="65" t="s">
        <v>5812</v>
      </c>
      <c r="C1920" s="65">
        <v>7095</v>
      </c>
      <c r="D1920" s="65"/>
      <c r="E1920" s="65"/>
      <c r="F1920" s="65"/>
      <c r="G1920" s="65">
        <v>1</v>
      </c>
      <c r="H1920" s="67">
        <f>VLOOKUP(C1920,'Secteur Ex DG'!B:B,1,FALSE)</f>
        <v>7095</v>
      </c>
    </row>
    <row r="1921" spans="1:12" x14ac:dyDescent="0.25">
      <c r="A1921" s="65" t="s">
        <v>5814</v>
      </c>
      <c r="B1921" s="65" t="s">
        <v>5815</v>
      </c>
      <c r="C1921" s="65">
        <v>7096</v>
      </c>
      <c r="D1921" s="65"/>
      <c r="E1921" s="65"/>
      <c r="F1921" s="65"/>
      <c r="G1921" s="65">
        <v>1</v>
      </c>
      <c r="H1921" s="67">
        <f>VLOOKUP(C1921,'Secteur Ex DG'!B:B,1,FALSE)</f>
        <v>7096</v>
      </c>
    </row>
    <row r="1922" spans="1:12" x14ac:dyDescent="0.25">
      <c r="A1922" s="65" t="s">
        <v>5817</v>
      </c>
      <c r="B1922" s="65" t="s">
        <v>5818</v>
      </c>
      <c r="C1922" s="65">
        <v>7098</v>
      </c>
      <c r="D1922" s="65"/>
      <c r="E1922" s="65"/>
      <c r="F1922" s="65"/>
      <c r="G1922" s="65">
        <v>1</v>
      </c>
      <c r="H1922" s="67">
        <f>VLOOKUP(C1922,'Secteur Ex DG'!B:B,1,FALSE)</f>
        <v>7098</v>
      </c>
    </row>
    <row r="1923" spans="1:12" x14ac:dyDescent="0.25">
      <c r="A1923" s="65" t="s">
        <v>5820</v>
      </c>
      <c r="B1923" s="65" t="s">
        <v>5821</v>
      </c>
      <c r="C1923" s="65">
        <v>7099</v>
      </c>
      <c r="D1923" s="65"/>
      <c r="E1923" s="65"/>
      <c r="F1923" s="65"/>
      <c r="G1923" s="65">
        <v>1</v>
      </c>
      <c r="H1923" s="67">
        <f>VLOOKUP(C1923,'Secteur Ex DG'!B:B,1,FALSE)</f>
        <v>7099</v>
      </c>
    </row>
    <row r="1924" spans="1:12" x14ac:dyDescent="0.25">
      <c r="A1924" s="65" t="s">
        <v>5823</v>
      </c>
      <c r="B1924" s="65" t="s">
        <v>5824</v>
      </c>
      <c r="C1924" s="65">
        <v>7100</v>
      </c>
      <c r="D1924" s="65"/>
      <c r="E1924" s="65"/>
      <c r="F1924" s="65"/>
      <c r="G1924" s="65">
        <v>1</v>
      </c>
      <c r="H1924" s="67">
        <f>VLOOKUP(C1924,'Secteur Ex DG'!B:B,1,FALSE)</f>
        <v>7100</v>
      </c>
    </row>
    <row r="1925" spans="1:12" x14ac:dyDescent="0.25">
      <c r="A1925" s="65" t="s">
        <v>5826</v>
      </c>
      <c r="B1925" s="65" t="s">
        <v>5827</v>
      </c>
      <c r="C1925" s="65">
        <v>7101</v>
      </c>
      <c r="D1925" s="65"/>
      <c r="E1925" s="65"/>
      <c r="F1925" s="65"/>
      <c r="G1925" s="65">
        <v>1</v>
      </c>
      <c r="H1925" s="67">
        <f>VLOOKUP(C1925,'Secteur Ex DG'!B:B,1,FALSE)</f>
        <v>7101</v>
      </c>
    </row>
    <row r="1926" spans="1:12" x14ac:dyDescent="0.25">
      <c r="A1926" s="65" t="s">
        <v>5829</v>
      </c>
      <c r="B1926" s="65" t="s">
        <v>5830</v>
      </c>
      <c r="C1926" s="65">
        <v>7103</v>
      </c>
      <c r="D1926" s="65"/>
      <c r="E1926" s="65"/>
      <c r="F1926" s="65"/>
      <c r="G1926" s="65">
        <v>1</v>
      </c>
      <c r="H1926" s="67">
        <f>VLOOKUP(C1926,'Secteur Ex DG'!B:B,1,FALSE)</f>
        <v>7103</v>
      </c>
    </row>
    <row r="1927" spans="1:12" x14ac:dyDescent="0.25">
      <c r="A1927" s="65" t="s">
        <v>5832</v>
      </c>
      <c r="B1927" s="65" t="s">
        <v>5833</v>
      </c>
      <c r="C1927" s="65">
        <v>7105</v>
      </c>
      <c r="D1927" s="65"/>
      <c r="E1927" s="65"/>
      <c r="F1927" s="65"/>
      <c r="G1927" s="65">
        <v>1</v>
      </c>
      <c r="H1927" s="67">
        <f>VLOOKUP(C1927,'Secteur Ex DG'!B:B,1,FALSE)</f>
        <v>7105</v>
      </c>
    </row>
    <row r="1928" spans="1:12" x14ac:dyDescent="0.25">
      <c r="A1928" s="65" t="s">
        <v>5835</v>
      </c>
      <c r="B1928" s="65" t="s">
        <v>5836</v>
      </c>
      <c r="C1928" s="65">
        <v>7106</v>
      </c>
      <c r="D1928" s="65"/>
      <c r="E1928" s="65"/>
      <c r="F1928" s="65"/>
      <c r="G1928" s="65">
        <v>1</v>
      </c>
      <c r="H1928" s="67">
        <f>VLOOKUP(C1928,'Secteur Ex DG'!B:B,1,FALSE)</f>
        <v>7106</v>
      </c>
    </row>
    <row r="1929" spans="1:12" x14ac:dyDescent="0.25">
      <c r="A1929" s="65" t="s">
        <v>5838</v>
      </c>
      <c r="B1929" s="65" t="s">
        <v>5839</v>
      </c>
      <c r="C1929" s="65">
        <v>7108</v>
      </c>
      <c r="D1929" s="65"/>
      <c r="E1929" s="65"/>
      <c r="F1929" s="65"/>
      <c r="G1929" s="65">
        <v>1</v>
      </c>
      <c r="H1929" s="67">
        <f>VLOOKUP(C1929,'Secteur Ex DG'!B:B,1,FALSE)</f>
        <v>7108</v>
      </c>
    </row>
    <row r="1930" spans="1:12" x14ac:dyDescent="0.25">
      <c r="A1930" s="65" t="s">
        <v>5841</v>
      </c>
      <c r="B1930" s="65" t="s">
        <v>5842</v>
      </c>
      <c r="C1930" s="65">
        <v>7109</v>
      </c>
      <c r="D1930" s="65"/>
      <c r="E1930" s="65"/>
      <c r="F1930" s="65"/>
      <c r="G1930" s="65">
        <v>1</v>
      </c>
      <c r="H1930" s="67">
        <f>VLOOKUP(C1930,'Secteur Ex DG'!B:B,1,FALSE)</f>
        <v>7109</v>
      </c>
    </row>
    <row r="1931" spans="1:12" x14ac:dyDescent="0.25">
      <c r="A1931" s="65" t="s">
        <v>5844</v>
      </c>
      <c r="B1931" s="65" t="s">
        <v>5845</v>
      </c>
      <c r="C1931" s="65">
        <v>7110</v>
      </c>
      <c r="D1931" s="65"/>
      <c r="E1931" s="65"/>
      <c r="F1931" s="65"/>
      <c r="G1931" s="65">
        <v>1</v>
      </c>
      <c r="H1931" s="67">
        <f>VLOOKUP(C1931,'Secteur Ex DG'!B:B,1,FALSE)</f>
        <v>7110</v>
      </c>
    </row>
    <row r="1932" spans="1:12" x14ac:dyDescent="0.25">
      <c r="A1932" s="65" t="s">
        <v>5847</v>
      </c>
      <c r="B1932" s="65" t="s">
        <v>5848</v>
      </c>
      <c r="C1932" s="65">
        <v>7111</v>
      </c>
      <c r="D1932" s="65"/>
      <c r="E1932" s="65"/>
      <c r="F1932" s="65"/>
      <c r="G1932" s="65">
        <v>1</v>
      </c>
      <c r="H1932" s="67">
        <f>VLOOKUP(C1932,'Secteur Ex DG'!B:B,1,FALSE)</f>
        <v>7111</v>
      </c>
    </row>
    <row r="1933" spans="1:12" x14ac:dyDescent="0.25">
      <c r="A1933" s="65" t="s">
        <v>5850</v>
      </c>
      <c r="B1933" s="65" t="s">
        <v>5851</v>
      </c>
      <c r="C1933" s="65">
        <v>7113</v>
      </c>
      <c r="D1933" s="65"/>
      <c r="E1933" s="65"/>
      <c r="F1933" s="65"/>
      <c r="G1933" s="65">
        <v>1</v>
      </c>
      <c r="H1933" s="67">
        <f>VLOOKUP(C1933,'Secteur Ex DG'!B:B,1,FALSE)</f>
        <v>7113</v>
      </c>
    </row>
    <row r="1934" spans="1:12" x14ac:dyDescent="0.25">
      <c r="A1934" s="65" t="s">
        <v>5853</v>
      </c>
      <c r="B1934" s="65" t="s">
        <v>5854</v>
      </c>
      <c r="C1934" s="65">
        <v>7114</v>
      </c>
      <c r="D1934" s="65"/>
      <c r="E1934" s="65"/>
      <c r="F1934" s="65"/>
      <c r="G1934" s="65">
        <v>1</v>
      </c>
      <c r="H1934" s="67">
        <f>VLOOKUP(C1934,'Secteur Ex DG'!B:B,1,FALSE)</f>
        <v>7114</v>
      </c>
    </row>
    <row r="1935" spans="1:12" x14ac:dyDescent="0.25">
      <c r="A1935" s="9" t="s">
        <v>5856</v>
      </c>
      <c r="B1935" s="9" t="s">
        <v>5857</v>
      </c>
      <c r="C1935" s="9">
        <v>7115</v>
      </c>
      <c r="G1935" s="65">
        <v>1</v>
      </c>
      <c r="H1935" s="67">
        <f>VLOOKUP(C1935,'Secteur Ex DG'!B:B,1,FALSE)</f>
        <v>7115</v>
      </c>
      <c r="L1935" t="s">
        <v>6507</v>
      </c>
    </row>
    <row r="1936" spans="1:12" x14ac:dyDescent="0.25">
      <c r="A1936" s="65" t="s">
        <v>5859</v>
      </c>
      <c r="B1936" s="65" t="s">
        <v>5860</v>
      </c>
      <c r="C1936" s="65">
        <v>7118</v>
      </c>
      <c r="D1936" s="65"/>
      <c r="E1936" s="65"/>
      <c r="F1936" s="65"/>
      <c r="G1936" s="65">
        <v>1</v>
      </c>
      <c r="H1936" s="67">
        <f>VLOOKUP(C1936,'Secteur Ex DG'!B:B,1,FALSE)</f>
        <v>7118</v>
      </c>
    </row>
    <row r="1937" spans="1:9" x14ac:dyDescent="0.25">
      <c r="A1937" s="65" t="s">
        <v>5862</v>
      </c>
      <c r="B1937" s="65" t="s">
        <v>5863</v>
      </c>
      <c r="C1937" s="65">
        <v>7119</v>
      </c>
      <c r="D1937" s="65"/>
      <c r="E1937" s="65"/>
      <c r="F1937" s="65"/>
      <c r="G1937" s="65">
        <v>1</v>
      </c>
      <c r="H1937" s="67">
        <f>VLOOKUP(C1937,'Secteur Ex DG'!B:B,1,FALSE)</f>
        <v>7119</v>
      </c>
    </row>
    <row r="1938" spans="1:9" x14ac:dyDescent="0.25">
      <c r="A1938" s="65" t="s">
        <v>5865</v>
      </c>
      <c r="B1938" s="65" t="s">
        <v>5866</v>
      </c>
      <c r="C1938" s="65">
        <v>7122</v>
      </c>
      <c r="D1938" s="65"/>
      <c r="E1938" s="65"/>
      <c r="F1938" s="65"/>
      <c r="G1938" s="65">
        <v>1</v>
      </c>
      <c r="H1938" s="67">
        <f>VLOOKUP(C1938,'Secteur Ex DG'!B:B,1,FALSE)</f>
        <v>7122</v>
      </c>
    </row>
    <row r="1939" spans="1:9" x14ac:dyDescent="0.25">
      <c r="A1939" s="65" t="s">
        <v>5868</v>
      </c>
      <c r="B1939" s="65" t="s">
        <v>5869</v>
      </c>
      <c r="C1939" s="65">
        <v>7123</v>
      </c>
      <c r="D1939" s="65"/>
      <c r="E1939" s="65"/>
      <c r="F1939" s="65"/>
      <c r="G1939" s="65">
        <v>1</v>
      </c>
      <c r="H1939" s="67">
        <f>VLOOKUP(C1939,'Secteur Ex DG'!B:B,1,FALSE)</f>
        <v>7123</v>
      </c>
    </row>
    <row r="1940" spans="1:9" x14ac:dyDescent="0.25">
      <c r="A1940" s="65" t="s">
        <v>5871</v>
      </c>
      <c r="B1940" s="65" t="s">
        <v>5872</v>
      </c>
      <c r="C1940" s="65">
        <v>7124</v>
      </c>
      <c r="D1940" s="65"/>
      <c r="E1940" s="65"/>
      <c r="F1940" s="65"/>
      <c r="G1940" s="65">
        <v>1</v>
      </c>
      <c r="H1940" s="67">
        <f>VLOOKUP(C1940,'Secteur Ex DG'!B:B,1,FALSE)</f>
        <v>7124</v>
      </c>
    </row>
    <row r="1941" spans="1:9" x14ac:dyDescent="0.25">
      <c r="A1941" s="65" t="s">
        <v>5874</v>
      </c>
      <c r="B1941" s="65" t="s">
        <v>5875</v>
      </c>
      <c r="C1941" s="65">
        <v>7125</v>
      </c>
      <c r="D1941" s="65"/>
      <c r="E1941" s="65"/>
      <c r="F1941" s="65"/>
      <c r="G1941" s="65">
        <v>1</v>
      </c>
      <c r="H1941" s="67">
        <f>VLOOKUP(C1941,'Secteur Ex DG'!B:B,1,FALSE)</f>
        <v>7125</v>
      </c>
    </row>
    <row r="1942" spans="1:9" x14ac:dyDescent="0.25">
      <c r="A1942" s="65" t="s">
        <v>5877</v>
      </c>
      <c r="B1942" s="65" t="s">
        <v>5878</v>
      </c>
      <c r="C1942" s="65">
        <v>7126</v>
      </c>
      <c r="D1942" s="65"/>
      <c r="E1942" s="65"/>
      <c r="F1942" s="65"/>
      <c r="G1942" s="65">
        <v>1</v>
      </c>
      <c r="H1942" s="67">
        <f>VLOOKUP(C1942,'Secteur Ex DG'!B:B,1,FALSE)</f>
        <v>7126</v>
      </c>
    </row>
    <row r="1943" spans="1:9" x14ac:dyDescent="0.25">
      <c r="A1943" s="65" t="s">
        <v>5880</v>
      </c>
      <c r="B1943" s="65" t="s">
        <v>5881</v>
      </c>
      <c r="C1943" s="65">
        <v>7127</v>
      </c>
      <c r="D1943" s="65"/>
      <c r="E1943" s="65"/>
      <c r="F1943" s="65"/>
      <c r="G1943" s="65">
        <v>1</v>
      </c>
      <c r="H1943" s="67">
        <f>VLOOKUP(C1943,'Secteur Ex DG'!B:B,1,FALSE)</f>
        <v>7127</v>
      </c>
    </row>
    <row r="1944" spans="1:9" x14ac:dyDescent="0.25">
      <c r="A1944" s="65" t="s">
        <v>5883</v>
      </c>
      <c r="B1944" s="65" t="s">
        <v>5884</v>
      </c>
      <c r="C1944" s="65">
        <v>7128</v>
      </c>
      <c r="D1944" s="65"/>
      <c r="E1944" s="65"/>
      <c r="F1944" s="65"/>
      <c r="G1944" s="65">
        <v>1</v>
      </c>
      <c r="H1944" s="67">
        <f>VLOOKUP(C1944,'Secteur Ex DG'!B:B,1,FALSE)</f>
        <v>7128</v>
      </c>
    </row>
    <row r="1945" spans="1:9" x14ac:dyDescent="0.25">
      <c r="A1945" s="65" t="s">
        <v>5886</v>
      </c>
      <c r="B1945" s="65" t="s">
        <v>5887</v>
      </c>
      <c r="C1945" s="65">
        <v>7129</v>
      </c>
      <c r="D1945" s="65"/>
      <c r="E1945" s="65"/>
      <c r="F1945" s="65"/>
      <c r="G1945" s="65">
        <v>1</v>
      </c>
      <c r="H1945" s="67">
        <f>VLOOKUP(C1945,'Secteur Ex DG'!B:B,1,FALSE)</f>
        <v>7129</v>
      </c>
    </row>
    <row r="1946" spans="1:9" x14ac:dyDescent="0.25">
      <c r="A1946" s="65" t="s">
        <v>5889</v>
      </c>
      <c r="B1946" s="65" t="s">
        <v>5890</v>
      </c>
      <c r="C1946" s="65">
        <v>7130</v>
      </c>
      <c r="D1946" s="65"/>
      <c r="E1946" s="65"/>
      <c r="F1946" s="65"/>
      <c r="G1946" s="65">
        <v>1</v>
      </c>
      <c r="H1946" s="67">
        <f>VLOOKUP(C1946,'Secteur Ex DG'!B:B,1,FALSE)</f>
        <v>7130</v>
      </c>
    </row>
    <row r="1947" spans="1:9" x14ac:dyDescent="0.25">
      <c r="A1947" s="65" t="s">
        <v>5892</v>
      </c>
      <c r="B1947" s="65" t="s">
        <v>5893</v>
      </c>
      <c r="C1947" s="65">
        <v>7132</v>
      </c>
      <c r="D1947" s="65"/>
      <c r="E1947" s="65"/>
      <c r="F1947" s="65"/>
      <c r="G1947" s="65">
        <v>1</v>
      </c>
      <c r="H1947" s="67">
        <f>VLOOKUP(C1947,'Secteur Ex DG'!B:B,1,FALSE)</f>
        <v>7132</v>
      </c>
    </row>
    <row r="1948" spans="1:9" x14ac:dyDescent="0.25">
      <c r="A1948" s="65" t="s">
        <v>5895</v>
      </c>
      <c r="B1948" s="65" t="s">
        <v>5896</v>
      </c>
      <c r="C1948" s="65">
        <v>7133</v>
      </c>
      <c r="D1948" s="65"/>
      <c r="E1948" s="65"/>
      <c r="F1948" s="65"/>
      <c r="G1948" s="65">
        <v>1</v>
      </c>
      <c r="H1948" s="67">
        <f>VLOOKUP(C1948,'Secteur Ex DG'!B:B,1,FALSE)</f>
        <v>7133</v>
      </c>
    </row>
    <row r="1949" spans="1:9" x14ac:dyDescent="0.25">
      <c r="A1949" s="65" t="s">
        <v>5901</v>
      </c>
      <c r="B1949" s="65" t="s">
        <v>5902</v>
      </c>
      <c r="C1949" s="65">
        <v>7135</v>
      </c>
      <c r="D1949" s="65"/>
      <c r="E1949" s="65"/>
      <c r="F1949" s="65"/>
      <c r="G1949" s="65">
        <v>1</v>
      </c>
      <c r="H1949" s="67">
        <f>VLOOKUP(C1949,'Secteur Ex DG'!B:B,1,FALSE)</f>
        <v>7135</v>
      </c>
    </row>
    <row r="1950" spans="1:9" x14ac:dyDescent="0.25">
      <c r="A1950" s="65" t="s">
        <v>5898</v>
      </c>
      <c r="B1950" s="65" t="s">
        <v>5899</v>
      </c>
      <c r="C1950" s="65">
        <v>7134</v>
      </c>
      <c r="D1950" s="65"/>
      <c r="E1950" s="65"/>
      <c r="F1950" s="65"/>
      <c r="G1950" s="65">
        <v>1</v>
      </c>
      <c r="H1950" s="67">
        <f>VLOOKUP(C1950,'Secteur Ex DG'!B:B,1,FALSE)</f>
        <v>7134</v>
      </c>
    </row>
    <row r="1951" spans="1:9" x14ac:dyDescent="0.25">
      <c r="A1951" s="65" t="s">
        <v>5904</v>
      </c>
      <c r="B1951" s="65" t="s">
        <v>5905</v>
      </c>
      <c r="C1951" s="65">
        <v>7258</v>
      </c>
      <c r="D1951" s="65">
        <v>7285</v>
      </c>
      <c r="E1951" s="65"/>
      <c r="F1951" s="65"/>
      <c r="G1951" s="65">
        <v>2</v>
      </c>
      <c r="H1951" s="67">
        <f>VLOOKUP(C1951,'Secteur Ex DG'!B:B,1,FALSE)</f>
        <v>7258</v>
      </c>
      <c r="I1951" s="67">
        <f>VLOOKUP(D1951,'Secteur Ex DG'!B:B,1,FALSE)</f>
        <v>7285</v>
      </c>
    </row>
    <row r="1952" spans="1:9" x14ac:dyDescent="0.25">
      <c r="A1952" s="65" t="s">
        <v>5907</v>
      </c>
      <c r="B1952" s="65" t="s">
        <v>5908</v>
      </c>
      <c r="C1952" s="65">
        <v>7259</v>
      </c>
      <c r="D1952" s="65">
        <v>7286</v>
      </c>
      <c r="E1952" s="65"/>
      <c r="F1952" s="65"/>
      <c r="G1952" s="65">
        <v>2</v>
      </c>
      <c r="H1952" s="67">
        <f>VLOOKUP(C1952,'Secteur Ex DG'!B:B,1,FALSE)</f>
        <v>7259</v>
      </c>
      <c r="I1952" s="67">
        <f>VLOOKUP(D1952,'Secteur Ex DG'!B:B,1,FALSE)</f>
        <v>7286</v>
      </c>
    </row>
    <row r="1953" spans="1:12" x14ac:dyDescent="0.25">
      <c r="A1953" s="65" t="s">
        <v>5910</v>
      </c>
      <c r="B1953" s="65" t="s">
        <v>5911</v>
      </c>
      <c r="C1953" s="65">
        <v>7262</v>
      </c>
      <c r="D1953" s="65"/>
      <c r="E1953" s="65"/>
      <c r="F1953" s="65"/>
      <c r="G1953" s="65">
        <v>1</v>
      </c>
      <c r="H1953" s="67">
        <f>VLOOKUP(C1953,'Secteur Ex DG'!B:B,1,FALSE)</f>
        <v>7262</v>
      </c>
    </row>
    <row r="1954" spans="1:12" x14ac:dyDescent="0.25">
      <c r="A1954" s="65" t="s">
        <v>5913</v>
      </c>
      <c r="B1954" s="65" t="s">
        <v>5914</v>
      </c>
      <c r="C1954" s="65">
        <v>7263</v>
      </c>
      <c r="D1954" s="65"/>
      <c r="E1954" s="65"/>
      <c r="F1954" s="65"/>
      <c r="G1954" s="65">
        <v>1</v>
      </c>
      <c r="H1954" s="67">
        <f>VLOOKUP(C1954,'Secteur Ex DG'!B:B,1,FALSE)</f>
        <v>7263</v>
      </c>
    </row>
    <row r="1955" spans="1:12" x14ac:dyDescent="0.25">
      <c r="A1955" s="65" t="s">
        <v>5916</v>
      </c>
      <c r="B1955" s="65" t="s">
        <v>5917</v>
      </c>
      <c r="C1955" s="65">
        <v>7267</v>
      </c>
      <c r="D1955" s="65">
        <v>7281</v>
      </c>
      <c r="E1955" s="65"/>
      <c r="F1955" s="65"/>
      <c r="G1955" s="65">
        <v>2</v>
      </c>
      <c r="H1955" s="67">
        <f>VLOOKUP(C1955,'Secteur Ex DG'!B:B,1,FALSE)</f>
        <v>7267</v>
      </c>
      <c r="I1955" s="67">
        <f>VLOOKUP(D1955,'Secteur Ex DG'!B:B,1,FALSE)</f>
        <v>7281</v>
      </c>
    </row>
    <row r="1956" spans="1:12" x14ac:dyDescent="0.25">
      <c r="A1956" s="65" t="s">
        <v>5919</v>
      </c>
      <c r="B1956" s="65" t="s">
        <v>5920</v>
      </c>
      <c r="C1956" s="65">
        <v>7268</v>
      </c>
      <c r="D1956" s="65">
        <v>7282</v>
      </c>
      <c r="E1956" s="65"/>
      <c r="F1956" s="65"/>
      <c r="G1956" s="65">
        <v>2</v>
      </c>
      <c r="H1956" s="67">
        <f>VLOOKUP(C1956,'Secteur Ex DG'!B:B,1,FALSE)</f>
        <v>7268</v>
      </c>
      <c r="I1956" s="67">
        <f>VLOOKUP(D1956,'Secteur Ex DG'!B:B,1,FALSE)</f>
        <v>7282</v>
      </c>
    </row>
    <row r="1957" spans="1:12" x14ac:dyDescent="0.25">
      <c r="A1957" s="65" t="s">
        <v>5922</v>
      </c>
      <c r="B1957" s="65" t="s">
        <v>5923</v>
      </c>
      <c r="C1957" s="65">
        <v>7269</v>
      </c>
      <c r="D1957" s="65">
        <v>7283</v>
      </c>
      <c r="E1957" s="65"/>
      <c r="F1957" s="65"/>
      <c r="G1957" s="65">
        <v>2</v>
      </c>
      <c r="H1957" s="67">
        <f>VLOOKUP(C1957,'Secteur Ex DG'!B:B,1,FALSE)</f>
        <v>7269</v>
      </c>
      <c r="I1957" s="67">
        <f>VLOOKUP(D1957,'Secteur Ex DG'!B:B,1,FALSE)</f>
        <v>7283</v>
      </c>
    </row>
    <row r="1958" spans="1:12" x14ac:dyDescent="0.25">
      <c r="A1958" s="65" t="s">
        <v>5925</v>
      </c>
      <c r="B1958" s="65" t="s">
        <v>5926</v>
      </c>
      <c r="C1958" s="65">
        <v>7270</v>
      </c>
      <c r="D1958" s="65">
        <v>7284</v>
      </c>
      <c r="E1958" s="65"/>
      <c r="F1958" s="65"/>
      <c r="G1958" s="65">
        <v>2</v>
      </c>
      <c r="H1958" s="67">
        <f>VLOOKUP(C1958,'Secteur Ex DG'!B:B,1,FALSE)</f>
        <v>7270</v>
      </c>
      <c r="I1958" s="67">
        <f>VLOOKUP(D1958,'Secteur Ex DG'!B:B,1,FALSE)</f>
        <v>7284</v>
      </c>
    </row>
    <row r="1959" spans="1:12" x14ac:dyDescent="0.25">
      <c r="A1959" s="65" t="s">
        <v>5928</v>
      </c>
      <c r="B1959" s="65" t="s">
        <v>5929</v>
      </c>
      <c r="C1959" s="65">
        <v>7271</v>
      </c>
      <c r="D1959" s="65"/>
      <c r="E1959" s="65"/>
      <c r="F1959" s="65"/>
      <c r="G1959" s="65">
        <v>1</v>
      </c>
      <c r="H1959" s="67">
        <f>VLOOKUP(C1959,'Secteur Ex DG'!B:B,1,FALSE)</f>
        <v>7271</v>
      </c>
    </row>
    <row r="1960" spans="1:12" x14ac:dyDescent="0.25">
      <c r="A1960" s="65" t="s">
        <v>5931</v>
      </c>
      <c r="B1960" s="65" t="s">
        <v>5932</v>
      </c>
      <c r="C1960" s="65">
        <v>7272</v>
      </c>
      <c r="D1960" s="65"/>
      <c r="E1960" s="65"/>
      <c r="F1960" s="65"/>
      <c r="G1960" s="65">
        <v>1</v>
      </c>
      <c r="H1960" s="67">
        <f>VLOOKUP(C1960,'Secteur Ex DG'!B:B,1,FALSE)</f>
        <v>7272</v>
      </c>
    </row>
    <row r="1961" spans="1:12" x14ac:dyDescent="0.25">
      <c r="A1961" s="65" t="s">
        <v>5934</v>
      </c>
      <c r="B1961" s="65" t="s">
        <v>5935</v>
      </c>
      <c r="C1961" s="65">
        <v>7273</v>
      </c>
      <c r="D1961" s="65"/>
      <c r="E1961" s="65"/>
      <c r="F1961" s="65"/>
      <c r="G1961" s="65">
        <v>1</v>
      </c>
      <c r="H1961" s="67">
        <f>VLOOKUP(C1961,'Secteur Ex DG'!B:B,1,FALSE)</f>
        <v>7273</v>
      </c>
    </row>
    <row r="1962" spans="1:12" x14ac:dyDescent="0.25">
      <c r="A1962" s="65" t="s">
        <v>5937</v>
      </c>
      <c r="B1962" s="65" t="s">
        <v>5938</v>
      </c>
      <c r="C1962" s="65">
        <v>7274</v>
      </c>
      <c r="D1962" s="65"/>
      <c r="E1962" s="65"/>
      <c r="F1962" s="65"/>
      <c r="G1962" s="65">
        <v>1</v>
      </c>
      <c r="H1962" s="67">
        <f>VLOOKUP(C1962,'Secteur Ex DG'!B:B,1,FALSE)</f>
        <v>7274</v>
      </c>
    </row>
    <row r="1963" spans="1:12" x14ac:dyDescent="0.25">
      <c r="A1963" s="65" t="s">
        <v>5940</v>
      </c>
      <c r="B1963" s="65" t="s">
        <v>5941</v>
      </c>
      <c r="C1963" s="65">
        <v>7276</v>
      </c>
      <c r="D1963" s="65"/>
      <c r="E1963" s="65"/>
      <c r="F1963" s="65"/>
      <c r="G1963" s="65">
        <v>1</v>
      </c>
      <c r="H1963" s="67">
        <f>VLOOKUP(C1963,'Secteur Ex DG'!B:B,1,FALSE)</f>
        <v>7276</v>
      </c>
    </row>
    <row r="1964" spans="1:12" x14ac:dyDescent="0.25">
      <c r="A1964" s="65" t="s">
        <v>5943</v>
      </c>
      <c r="B1964" s="65" t="s">
        <v>5944</v>
      </c>
      <c r="C1964" s="65">
        <v>7277</v>
      </c>
      <c r="D1964" s="65"/>
      <c r="E1964" s="65"/>
      <c r="F1964" s="65"/>
      <c r="G1964" s="65">
        <v>1</v>
      </c>
      <c r="H1964" s="67">
        <f>VLOOKUP(C1964,'Secteur Ex DG'!B:B,1,FALSE)</f>
        <v>7277</v>
      </c>
    </row>
    <row r="1965" spans="1:12" x14ac:dyDescent="0.25">
      <c r="A1965" s="65" t="s">
        <v>5946</v>
      </c>
      <c r="B1965" s="65" t="s">
        <v>5947</v>
      </c>
      <c r="C1965" s="65">
        <v>7278</v>
      </c>
      <c r="D1965" s="65"/>
      <c r="E1965" s="65"/>
      <c r="F1965" s="65"/>
      <c r="G1965" s="65">
        <v>1</v>
      </c>
      <c r="H1965" s="67">
        <f>VLOOKUP(C1965,'Secteur Ex DG'!B:B,1,FALSE)</f>
        <v>7278</v>
      </c>
    </row>
    <row r="1966" spans="1:12" x14ac:dyDescent="0.25">
      <c r="A1966" s="65" t="s">
        <v>5949</v>
      </c>
      <c r="B1966" s="65" t="s">
        <v>5950</v>
      </c>
      <c r="C1966" s="65">
        <v>7280</v>
      </c>
      <c r="D1966" s="65"/>
      <c r="E1966" s="65"/>
      <c r="F1966" s="65"/>
      <c r="G1966" s="65">
        <v>1</v>
      </c>
      <c r="H1966" s="67">
        <f>VLOOKUP(C1966,'Secteur Ex DG'!B:B,1,FALSE)</f>
        <v>7280</v>
      </c>
    </row>
    <row r="1967" spans="1:12" x14ac:dyDescent="0.25">
      <c r="A1967" s="65" t="s">
        <v>5958</v>
      </c>
      <c r="B1967" s="65" t="s">
        <v>5959</v>
      </c>
      <c r="C1967" s="65">
        <v>7415</v>
      </c>
      <c r="D1967" s="65"/>
      <c r="E1967" s="65"/>
      <c r="F1967" s="65"/>
      <c r="G1967" s="65">
        <v>1</v>
      </c>
      <c r="H1967" s="67">
        <f>VLOOKUP(C1967,'Secteur Ex DG'!B:B,1,FALSE)</f>
        <v>7415</v>
      </c>
    </row>
    <row r="1968" spans="1:12" x14ac:dyDescent="0.25">
      <c r="A1968" s="9" t="s">
        <v>5961</v>
      </c>
      <c r="B1968" s="9" t="s">
        <v>5962</v>
      </c>
      <c r="C1968" s="9">
        <v>7416</v>
      </c>
      <c r="G1968" s="65">
        <v>1</v>
      </c>
      <c r="H1968" s="67">
        <f>VLOOKUP(C1968,'Secteur Ex DG'!B:B,1,FALSE)</f>
        <v>7416</v>
      </c>
      <c r="L1968" t="s">
        <v>6507</v>
      </c>
    </row>
    <row r="1969" spans="1:8" x14ac:dyDescent="0.25">
      <c r="A1969" s="65" t="s">
        <v>5964</v>
      </c>
      <c r="B1969" s="65" t="s">
        <v>5965</v>
      </c>
      <c r="C1969" s="65">
        <v>7419</v>
      </c>
      <c r="D1969" s="65"/>
      <c r="E1969" s="65"/>
      <c r="F1969" s="65"/>
      <c r="G1969" s="65">
        <v>1</v>
      </c>
      <c r="H1969" s="67">
        <f>VLOOKUP(C1969,'Secteur Ex DG'!B:B,1,FALSE)</f>
        <v>7419</v>
      </c>
    </row>
    <row r="1970" spans="1:8" x14ac:dyDescent="0.25">
      <c r="A1970" s="65" t="s">
        <v>5967</v>
      </c>
      <c r="B1970" s="65" t="s">
        <v>5968</v>
      </c>
      <c r="C1970" s="65">
        <v>7420</v>
      </c>
      <c r="D1970" s="65"/>
      <c r="E1970" s="65"/>
      <c r="F1970" s="65"/>
      <c r="G1970" s="65">
        <v>1</v>
      </c>
      <c r="H1970" s="67">
        <f>VLOOKUP(C1970,'Secteur Ex DG'!B:B,1,FALSE)</f>
        <v>7420</v>
      </c>
    </row>
    <row r="1971" spans="1:8" x14ac:dyDescent="0.25">
      <c r="A1971" s="65" t="s">
        <v>5970</v>
      </c>
      <c r="B1971" s="65" t="s">
        <v>5971</v>
      </c>
      <c r="C1971" s="65">
        <v>7421</v>
      </c>
      <c r="D1971" s="65"/>
      <c r="E1971" s="65"/>
      <c r="F1971" s="65"/>
      <c r="G1971" s="65">
        <v>1</v>
      </c>
      <c r="H1971" s="67">
        <f>VLOOKUP(C1971,'Secteur Ex DG'!B:B,1,FALSE)</f>
        <v>7421</v>
      </c>
    </row>
    <row r="1972" spans="1:8" x14ac:dyDescent="0.25">
      <c r="A1972" s="65" t="s">
        <v>5973</v>
      </c>
      <c r="B1972" s="65" t="s">
        <v>5974</v>
      </c>
      <c r="C1972" s="65">
        <v>7422</v>
      </c>
      <c r="D1972" s="65"/>
      <c r="E1972" s="65"/>
      <c r="F1972" s="65"/>
      <c r="G1972" s="65">
        <v>1</v>
      </c>
      <c r="H1972" s="67">
        <f>VLOOKUP(C1972,'Secteur Ex DG'!B:B,1,FALSE)</f>
        <v>7422</v>
      </c>
    </row>
    <row r="1973" spans="1:8" x14ac:dyDescent="0.25">
      <c r="A1973" s="65" t="s">
        <v>5976</v>
      </c>
      <c r="B1973" s="65" t="s">
        <v>5977</v>
      </c>
      <c r="C1973" s="65">
        <v>7423</v>
      </c>
      <c r="D1973" s="65"/>
      <c r="E1973" s="65"/>
      <c r="F1973" s="65"/>
      <c r="G1973" s="65">
        <v>1</v>
      </c>
      <c r="H1973" s="67">
        <f>VLOOKUP(C1973,'Secteur Ex DG'!B:B,1,FALSE)</f>
        <v>7423</v>
      </c>
    </row>
    <row r="1974" spans="1:8" x14ac:dyDescent="0.25">
      <c r="A1974" s="65" t="s">
        <v>5979</v>
      </c>
      <c r="B1974" s="65" t="s">
        <v>5980</v>
      </c>
      <c r="C1974" s="65">
        <v>7424</v>
      </c>
      <c r="D1974" s="65"/>
      <c r="E1974" s="65"/>
      <c r="F1974" s="65"/>
      <c r="G1974" s="65">
        <v>1</v>
      </c>
      <c r="H1974" s="67">
        <f>VLOOKUP(C1974,'Secteur Ex DG'!B:B,1,FALSE)</f>
        <v>7424</v>
      </c>
    </row>
    <row r="1975" spans="1:8" x14ac:dyDescent="0.25">
      <c r="A1975" s="65" t="s">
        <v>5982</v>
      </c>
      <c r="B1975" s="65" t="s">
        <v>5983</v>
      </c>
      <c r="C1975" s="65">
        <v>7426</v>
      </c>
      <c r="D1975" s="65"/>
      <c r="E1975" s="65"/>
      <c r="F1975" s="65"/>
      <c r="G1975" s="65">
        <v>1</v>
      </c>
      <c r="H1975" s="67">
        <f>VLOOKUP(C1975,'Secteur Ex DG'!B:B,1,FALSE)</f>
        <v>7426</v>
      </c>
    </row>
    <row r="1976" spans="1:8" x14ac:dyDescent="0.25">
      <c r="A1976" s="65" t="s">
        <v>5985</v>
      </c>
      <c r="B1976" s="65" t="s">
        <v>5986</v>
      </c>
      <c r="C1976" s="65">
        <v>7427</v>
      </c>
      <c r="D1976" s="65"/>
      <c r="E1976" s="65"/>
      <c r="F1976" s="65"/>
      <c r="G1976" s="65">
        <v>1</v>
      </c>
      <c r="H1976" s="67">
        <f>VLOOKUP(C1976,'Secteur Ex DG'!B:B,1,FALSE)</f>
        <v>7427</v>
      </c>
    </row>
    <row r="1977" spans="1:8" x14ac:dyDescent="0.25">
      <c r="A1977" s="65" t="s">
        <v>5988</v>
      </c>
      <c r="B1977" s="65" t="s">
        <v>5989</v>
      </c>
      <c r="C1977" s="65">
        <v>7428</v>
      </c>
      <c r="D1977" s="65"/>
      <c r="E1977" s="65"/>
      <c r="F1977" s="65"/>
      <c r="G1977" s="65">
        <v>1</v>
      </c>
      <c r="H1977" s="67">
        <f>VLOOKUP(C1977,'Secteur Ex DG'!B:B,1,FALSE)</f>
        <v>7428</v>
      </c>
    </row>
    <row r="1978" spans="1:8" x14ac:dyDescent="0.25">
      <c r="A1978" s="65" t="s">
        <v>5991</v>
      </c>
      <c r="B1978" s="65" t="s">
        <v>5992</v>
      </c>
      <c r="C1978" s="65">
        <v>7429</v>
      </c>
      <c r="D1978" s="65"/>
      <c r="E1978" s="65"/>
      <c r="F1978" s="65"/>
      <c r="G1978" s="65">
        <v>1</v>
      </c>
      <c r="H1978" s="67">
        <f>VLOOKUP(C1978,'Secteur Ex DG'!B:B,1,FALSE)</f>
        <v>7429</v>
      </c>
    </row>
    <row r="1979" spans="1:8" x14ac:dyDescent="0.25">
      <c r="A1979" s="65" t="s">
        <v>5994</v>
      </c>
      <c r="B1979" s="65" t="s">
        <v>5995</v>
      </c>
      <c r="C1979" s="65">
        <v>7430</v>
      </c>
      <c r="D1979" s="65"/>
      <c r="E1979" s="65"/>
      <c r="F1979" s="65"/>
      <c r="G1979" s="65">
        <v>1</v>
      </c>
      <c r="H1979" s="67">
        <f>VLOOKUP(C1979,'Secteur Ex DG'!B:B,1,FALSE)</f>
        <v>7430</v>
      </c>
    </row>
    <row r="1980" spans="1:8" x14ac:dyDescent="0.25">
      <c r="A1980" s="65" t="s">
        <v>5997</v>
      </c>
      <c r="B1980" s="65" t="s">
        <v>5998</v>
      </c>
      <c r="C1980" s="65">
        <v>7563</v>
      </c>
      <c r="D1980" s="65"/>
      <c r="E1980" s="65"/>
      <c r="F1980" s="65"/>
      <c r="G1980" s="65">
        <v>1</v>
      </c>
      <c r="H1980" s="67">
        <f>VLOOKUP(C1980,'Secteur Ex DG'!B:B,1,FALSE)</f>
        <v>7563</v>
      </c>
    </row>
    <row r="1981" spans="1:8" x14ac:dyDescent="0.25">
      <c r="A1981" s="65" t="s">
        <v>6000</v>
      </c>
      <c r="B1981" s="65" t="s">
        <v>6001</v>
      </c>
      <c r="C1981" s="65">
        <v>7564</v>
      </c>
      <c r="D1981" s="65"/>
      <c r="E1981" s="65"/>
      <c r="F1981" s="65"/>
      <c r="G1981" s="65">
        <v>1</v>
      </c>
      <c r="H1981" s="67">
        <f>VLOOKUP(C1981,'Secteur Ex DG'!B:B,1,FALSE)</f>
        <v>7564</v>
      </c>
    </row>
    <row r="1982" spans="1:8" x14ac:dyDescent="0.25">
      <c r="A1982" s="65" t="s">
        <v>6003</v>
      </c>
      <c r="B1982" s="65" t="s">
        <v>6004</v>
      </c>
      <c r="C1982" s="65">
        <v>7565</v>
      </c>
      <c r="D1982" s="65"/>
      <c r="E1982" s="65"/>
      <c r="F1982" s="65"/>
      <c r="G1982" s="65">
        <v>1</v>
      </c>
      <c r="H1982" s="67">
        <f>VLOOKUP(C1982,'Secteur Ex DG'!B:B,1,FALSE)</f>
        <v>7565</v>
      </c>
    </row>
    <row r="1983" spans="1:8" x14ac:dyDescent="0.25">
      <c r="A1983" s="65" t="s">
        <v>6006</v>
      </c>
      <c r="B1983" s="65" t="s">
        <v>6007</v>
      </c>
      <c r="C1983" s="65">
        <v>7566</v>
      </c>
      <c r="D1983" s="65"/>
      <c r="E1983" s="65"/>
      <c r="F1983" s="65"/>
      <c r="G1983" s="65">
        <v>1</v>
      </c>
      <c r="H1983" s="67">
        <f>VLOOKUP(C1983,'Secteur Ex DG'!B:B,1,FALSE)</f>
        <v>7566</v>
      </c>
    </row>
    <row r="1984" spans="1:8" x14ac:dyDescent="0.25">
      <c r="A1984" s="65" t="s">
        <v>6102</v>
      </c>
      <c r="B1984" s="65" t="s">
        <v>6103</v>
      </c>
      <c r="C1984" s="65">
        <v>7614</v>
      </c>
      <c r="D1984" s="65"/>
      <c r="E1984" s="65"/>
      <c r="F1984" s="65"/>
      <c r="G1984" s="65">
        <v>1</v>
      </c>
      <c r="H1984" s="67">
        <f>VLOOKUP(C1984,'Secteur Ex DG'!B:B,1,FALSE)</f>
        <v>7614</v>
      </c>
    </row>
    <row r="1985" spans="1:8" x14ac:dyDescent="0.25">
      <c r="A1985" s="65" t="s">
        <v>6009</v>
      </c>
      <c r="B1985" s="65" t="s">
        <v>6010</v>
      </c>
      <c r="C1985" s="65">
        <v>7568</v>
      </c>
      <c r="D1985" s="65"/>
      <c r="E1985" s="65"/>
      <c r="F1985" s="65"/>
      <c r="G1985" s="65">
        <v>1</v>
      </c>
      <c r="H1985" s="67">
        <f>VLOOKUP(C1985,'Secteur Ex DG'!B:B,1,FALSE)</f>
        <v>7568</v>
      </c>
    </row>
    <row r="1986" spans="1:8" x14ac:dyDescent="0.25">
      <c r="A1986" s="65" t="s">
        <v>6117</v>
      </c>
      <c r="B1986" s="65" t="s">
        <v>6118</v>
      </c>
      <c r="C1986" s="65">
        <v>7619</v>
      </c>
      <c r="D1986" s="65"/>
      <c r="E1986" s="65"/>
      <c r="F1986" s="65"/>
      <c r="G1986" s="65">
        <v>1</v>
      </c>
      <c r="H1986" s="67">
        <f>VLOOKUP(C1986,'Secteur Ex DG'!B:B,1,FALSE)</f>
        <v>7619</v>
      </c>
    </row>
    <row r="1987" spans="1:8" x14ac:dyDescent="0.25">
      <c r="A1987" s="65" t="s">
        <v>6012</v>
      </c>
      <c r="B1987" s="65" t="s">
        <v>6013</v>
      </c>
      <c r="C1987" s="65">
        <v>7572</v>
      </c>
      <c r="D1987" s="65"/>
      <c r="E1987" s="65"/>
      <c r="F1987" s="65"/>
      <c r="G1987" s="65">
        <v>1</v>
      </c>
      <c r="H1987" s="67">
        <f>VLOOKUP(C1987,'Secteur Ex DG'!B:B,1,FALSE)</f>
        <v>7572</v>
      </c>
    </row>
    <row r="1988" spans="1:8" x14ac:dyDescent="0.25">
      <c r="A1988" s="65" t="s">
        <v>6015</v>
      </c>
      <c r="B1988" s="65" t="s">
        <v>6016</v>
      </c>
      <c r="C1988" s="65">
        <v>7573</v>
      </c>
      <c r="D1988" s="65"/>
      <c r="E1988" s="65"/>
      <c r="F1988" s="65"/>
      <c r="G1988" s="65">
        <v>1</v>
      </c>
      <c r="H1988" s="67">
        <f>VLOOKUP(C1988,'Secteur Ex DG'!B:B,1,FALSE)</f>
        <v>7573</v>
      </c>
    </row>
    <row r="1989" spans="1:8" x14ac:dyDescent="0.25">
      <c r="A1989" s="66" t="s">
        <v>6018</v>
      </c>
      <c r="B1989" s="67" t="s">
        <v>6019</v>
      </c>
      <c r="C1989" s="67">
        <v>7574</v>
      </c>
      <c r="G1989" s="68">
        <v>1</v>
      </c>
      <c r="H1989" s="67">
        <f>VLOOKUP(C1989,'Secteur Ex DG'!B:B,1,FALSE)</f>
        <v>7574</v>
      </c>
    </row>
    <row r="1990" spans="1:8" x14ac:dyDescent="0.25">
      <c r="A1990" s="65" t="s">
        <v>6120</v>
      </c>
      <c r="B1990" s="65" t="s">
        <v>6121</v>
      </c>
      <c r="C1990" s="65">
        <v>7620</v>
      </c>
      <c r="D1990" s="65"/>
      <c r="E1990" s="65"/>
      <c r="F1990" s="65"/>
      <c r="G1990" s="65">
        <v>1</v>
      </c>
      <c r="H1990" s="67">
        <f>VLOOKUP(C1990,'Secteur Ex DG'!B:B,1,FALSE)</f>
        <v>7620</v>
      </c>
    </row>
    <row r="1991" spans="1:8" x14ac:dyDescent="0.25">
      <c r="A1991" s="65" t="s">
        <v>6021</v>
      </c>
      <c r="B1991" s="65" t="s">
        <v>6022</v>
      </c>
      <c r="C1991" s="65">
        <v>7576</v>
      </c>
      <c r="D1991" s="65"/>
      <c r="E1991" s="65"/>
      <c r="F1991" s="65"/>
      <c r="G1991" s="65">
        <v>1</v>
      </c>
      <c r="H1991" s="67">
        <f>VLOOKUP(C1991,'Secteur Ex DG'!B:B,1,FALSE)</f>
        <v>7576</v>
      </c>
    </row>
    <row r="1992" spans="1:8" x14ac:dyDescent="0.25">
      <c r="A1992" s="65" t="s">
        <v>6024</v>
      </c>
      <c r="B1992" s="65" t="s">
        <v>6025</v>
      </c>
      <c r="C1992" s="65">
        <v>7580</v>
      </c>
      <c r="D1992" s="65"/>
      <c r="E1992" s="65"/>
      <c r="F1992" s="65"/>
      <c r="G1992" s="65">
        <v>1</v>
      </c>
      <c r="H1992" s="67">
        <f>VLOOKUP(C1992,'Secteur Ex DG'!B:B,1,FALSE)</f>
        <v>7580</v>
      </c>
    </row>
    <row r="1993" spans="1:8" x14ac:dyDescent="0.25">
      <c r="A1993" s="65" t="s">
        <v>6027</v>
      </c>
      <c r="B1993" s="65" t="s">
        <v>6028</v>
      </c>
      <c r="C1993" s="65">
        <v>7581</v>
      </c>
      <c r="D1993" s="65"/>
      <c r="E1993" s="65"/>
      <c r="F1993" s="65"/>
      <c r="G1993" s="65">
        <v>1</v>
      </c>
      <c r="H1993" s="67">
        <f>VLOOKUP(C1993,'Secteur Ex DG'!B:B,1,FALSE)</f>
        <v>7581</v>
      </c>
    </row>
    <row r="1994" spans="1:8" x14ac:dyDescent="0.25">
      <c r="A1994" s="65" t="s">
        <v>6030</v>
      </c>
      <c r="B1994" s="65" t="s">
        <v>6031</v>
      </c>
      <c r="C1994" s="65">
        <v>7582</v>
      </c>
      <c r="D1994" s="65"/>
      <c r="E1994" s="65"/>
      <c r="F1994" s="65"/>
      <c r="G1994" s="65">
        <v>1</v>
      </c>
      <c r="H1994" s="67">
        <f>VLOOKUP(C1994,'Secteur Ex DG'!B:B,1,FALSE)</f>
        <v>7582</v>
      </c>
    </row>
    <row r="1995" spans="1:8" x14ac:dyDescent="0.25">
      <c r="A1995" s="65" t="s">
        <v>6105</v>
      </c>
      <c r="B1995" s="65" t="s">
        <v>6106</v>
      </c>
      <c r="C1995" s="65">
        <v>7615</v>
      </c>
      <c r="D1995" s="65"/>
      <c r="E1995" s="65"/>
      <c r="F1995" s="65"/>
      <c r="G1995" s="65">
        <v>1</v>
      </c>
      <c r="H1995" s="67">
        <f>VLOOKUP(C1995,'Secteur Ex DG'!B:B,1,FALSE)</f>
        <v>7615</v>
      </c>
    </row>
    <row r="1996" spans="1:8" x14ac:dyDescent="0.25">
      <c r="A1996" s="65" t="s">
        <v>6033</v>
      </c>
      <c r="B1996" s="65" t="s">
        <v>6034</v>
      </c>
      <c r="C1996" s="65">
        <v>7584</v>
      </c>
      <c r="D1996" s="65"/>
      <c r="E1996" s="65"/>
      <c r="F1996" s="65"/>
      <c r="G1996" s="65">
        <v>1</v>
      </c>
      <c r="H1996" s="67">
        <f>VLOOKUP(C1996,'Secteur Ex DG'!B:B,1,FALSE)</f>
        <v>7584</v>
      </c>
    </row>
    <row r="1997" spans="1:8" x14ac:dyDescent="0.25">
      <c r="A1997" s="65" t="s">
        <v>6036</v>
      </c>
      <c r="B1997" s="65" t="s">
        <v>6037</v>
      </c>
      <c r="C1997" s="65">
        <v>7585</v>
      </c>
      <c r="D1997" s="65"/>
      <c r="E1997" s="65"/>
      <c r="F1997" s="65"/>
      <c r="G1997" s="65">
        <v>1</v>
      </c>
      <c r="H1997" s="67">
        <f>VLOOKUP(C1997,'Secteur Ex DG'!B:B,1,FALSE)</f>
        <v>7585</v>
      </c>
    </row>
    <row r="1998" spans="1:8" x14ac:dyDescent="0.25">
      <c r="A1998" s="65" t="s">
        <v>6039</v>
      </c>
      <c r="B1998" s="65" t="s">
        <v>6040</v>
      </c>
      <c r="C1998" s="65">
        <v>7586</v>
      </c>
      <c r="D1998" s="65"/>
      <c r="E1998" s="65"/>
      <c r="F1998" s="65"/>
      <c r="G1998" s="65">
        <v>1</v>
      </c>
      <c r="H1998" s="67">
        <f>VLOOKUP(C1998,'Secteur Ex DG'!B:B,1,FALSE)</f>
        <v>7586</v>
      </c>
    </row>
    <row r="1999" spans="1:8" x14ac:dyDescent="0.25">
      <c r="A1999" s="65" t="s">
        <v>6042</v>
      </c>
      <c r="B1999" s="65" t="s">
        <v>6043</v>
      </c>
      <c r="C1999" s="65">
        <v>7587</v>
      </c>
      <c r="D1999" s="65"/>
      <c r="E1999" s="65"/>
      <c r="F1999" s="65"/>
      <c r="G1999" s="65">
        <v>1</v>
      </c>
      <c r="H1999" s="67">
        <f>VLOOKUP(C1999,'Secteur Ex DG'!B:B,1,FALSE)</f>
        <v>7587</v>
      </c>
    </row>
    <row r="2000" spans="1:8" x14ac:dyDescent="0.25">
      <c r="A2000" s="65" t="s">
        <v>6108</v>
      </c>
      <c r="B2000" s="65" t="s">
        <v>6109</v>
      </c>
      <c r="C2000" s="65">
        <v>7616</v>
      </c>
      <c r="D2000" s="65"/>
      <c r="E2000" s="65"/>
      <c r="F2000" s="65"/>
      <c r="G2000" s="65">
        <v>1</v>
      </c>
      <c r="H2000" s="67">
        <f>VLOOKUP(C2000,'Secteur Ex DG'!B:B,1,FALSE)</f>
        <v>7616</v>
      </c>
    </row>
    <row r="2001" spans="1:8" x14ac:dyDescent="0.25">
      <c r="A2001" s="65" t="s">
        <v>6045</v>
      </c>
      <c r="B2001" s="65" t="s">
        <v>6046</v>
      </c>
      <c r="C2001" s="65">
        <v>7588</v>
      </c>
      <c r="D2001" s="65"/>
      <c r="E2001" s="65"/>
      <c r="F2001" s="65"/>
      <c r="G2001" s="65">
        <v>1</v>
      </c>
      <c r="H2001" s="67">
        <f>VLOOKUP(C2001,'Secteur Ex DG'!B:B,1,FALSE)</f>
        <v>7588</v>
      </c>
    </row>
    <row r="2002" spans="1:8" x14ac:dyDescent="0.25">
      <c r="A2002" s="65" t="s">
        <v>6048</v>
      </c>
      <c r="B2002" s="65" t="s">
        <v>6049</v>
      </c>
      <c r="C2002" s="65">
        <v>7589</v>
      </c>
      <c r="D2002" s="65"/>
      <c r="E2002" s="65"/>
      <c r="F2002" s="65"/>
      <c r="G2002" s="65">
        <v>1</v>
      </c>
      <c r="H2002" s="67">
        <f>VLOOKUP(C2002,'Secteur Ex DG'!B:B,1,FALSE)</f>
        <v>7589</v>
      </c>
    </row>
    <row r="2003" spans="1:8" x14ac:dyDescent="0.25">
      <c r="A2003" s="65" t="s">
        <v>6111</v>
      </c>
      <c r="B2003" s="65" t="s">
        <v>6112</v>
      </c>
      <c r="C2003" s="65">
        <v>7617</v>
      </c>
      <c r="D2003" s="65"/>
      <c r="E2003" s="65"/>
      <c r="F2003" s="65"/>
      <c r="G2003" s="65">
        <v>1</v>
      </c>
      <c r="H2003" s="67">
        <f>VLOOKUP(C2003,'Secteur Ex DG'!B:B,1,FALSE)</f>
        <v>7617</v>
      </c>
    </row>
    <row r="2004" spans="1:8" x14ac:dyDescent="0.25">
      <c r="A2004" s="65" t="s">
        <v>6051</v>
      </c>
      <c r="B2004" s="65" t="s">
        <v>6052</v>
      </c>
      <c r="C2004" s="65">
        <v>7592</v>
      </c>
      <c r="D2004" s="65"/>
      <c r="E2004" s="65"/>
      <c r="F2004" s="65"/>
      <c r="G2004" s="65">
        <v>1</v>
      </c>
      <c r="H2004" s="67">
        <f>VLOOKUP(C2004,'Secteur Ex DG'!B:B,1,FALSE)</f>
        <v>7592</v>
      </c>
    </row>
    <row r="2005" spans="1:8" x14ac:dyDescent="0.25">
      <c r="A2005" s="65" t="s">
        <v>6054</v>
      </c>
      <c r="B2005" s="65" t="s">
        <v>6055</v>
      </c>
      <c r="C2005" s="65">
        <v>7596</v>
      </c>
      <c r="D2005" s="65"/>
      <c r="E2005" s="65"/>
      <c r="F2005" s="65"/>
      <c r="G2005" s="65">
        <v>1</v>
      </c>
      <c r="H2005" s="67">
        <f>VLOOKUP(C2005,'Secteur Ex DG'!B:B,1,FALSE)</f>
        <v>7596</v>
      </c>
    </row>
    <row r="2006" spans="1:8" x14ac:dyDescent="0.25">
      <c r="A2006" s="65" t="s">
        <v>6057</v>
      </c>
      <c r="B2006" s="65" t="s">
        <v>6058</v>
      </c>
      <c r="C2006" s="65">
        <v>7597</v>
      </c>
      <c r="D2006" s="65"/>
      <c r="E2006" s="65"/>
      <c r="F2006" s="65"/>
      <c r="G2006" s="65">
        <v>1</v>
      </c>
      <c r="H2006" s="67">
        <f>VLOOKUP(C2006,'Secteur Ex DG'!B:B,1,FALSE)</f>
        <v>7597</v>
      </c>
    </row>
    <row r="2007" spans="1:8" x14ac:dyDescent="0.25">
      <c r="A2007" s="65" t="s">
        <v>6060</v>
      </c>
      <c r="B2007" s="65" t="s">
        <v>6061</v>
      </c>
      <c r="C2007" s="65">
        <v>7600</v>
      </c>
      <c r="D2007" s="65"/>
      <c r="E2007" s="65"/>
      <c r="F2007" s="65"/>
      <c r="G2007" s="65">
        <v>1</v>
      </c>
      <c r="H2007" s="67">
        <f>VLOOKUP(C2007,'Secteur Ex DG'!B:B,1,FALSE)</f>
        <v>7600</v>
      </c>
    </row>
    <row r="2008" spans="1:8" x14ac:dyDescent="0.25">
      <c r="A2008" s="65" t="s">
        <v>6063</v>
      </c>
      <c r="B2008" s="65" t="s">
        <v>6064</v>
      </c>
      <c r="C2008" s="65">
        <v>7601</v>
      </c>
      <c r="D2008" s="65"/>
      <c r="E2008" s="65"/>
      <c r="F2008" s="65"/>
      <c r="G2008" s="65">
        <v>1</v>
      </c>
      <c r="H2008" s="67">
        <f>VLOOKUP(C2008,'Secteur Ex DG'!B:B,1,FALSE)</f>
        <v>7601</v>
      </c>
    </row>
    <row r="2009" spans="1:8" x14ac:dyDescent="0.25">
      <c r="A2009" s="65" t="s">
        <v>6066</v>
      </c>
      <c r="B2009" s="65" t="s">
        <v>6067</v>
      </c>
      <c r="C2009" s="65">
        <v>7602</v>
      </c>
      <c r="D2009" s="65"/>
      <c r="E2009" s="65"/>
      <c r="F2009" s="65"/>
      <c r="G2009" s="65">
        <v>1</v>
      </c>
      <c r="H2009" s="67">
        <f>VLOOKUP(C2009,'Secteur Ex DG'!B:B,1,FALSE)</f>
        <v>7602</v>
      </c>
    </row>
    <row r="2010" spans="1:8" x14ac:dyDescent="0.25">
      <c r="A2010" s="65" t="s">
        <v>6069</v>
      </c>
      <c r="B2010" s="65" t="s">
        <v>6070</v>
      </c>
      <c r="C2010" s="65">
        <v>7603</v>
      </c>
      <c r="D2010" s="65"/>
      <c r="E2010" s="65"/>
      <c r="F2010" s="65"/>
      <c r="G2010" s="65">
        <v>1</v>
      </c>
      <c r="H2010" s="67">
        <f>VLOOKUP(C2010,'Secteur Ex DG'!B:B,1,FALSE)</f>
        <v>7603</v>
      </c>
    </row>
    <row r="2011" spans="1:8" x14ac:dyDescent="0.25">
      <c r="A2011" s="65" t="s">
        <v>6114</v>
      </c>
      <c r="B2011" s="65" t="s">
        <v>6115</v>
      </c>
      <c r="C2011" s="65">
        <v>7618</v>
      </c>
      <c r="D2011" s="65"/>
      <c r="E2011" s="65"/>
      <c r="F2011" s="65"/>
      <c r="G2011" s="65">
        <v>1</v>
      </c>
      <c r="H2011" s="67">
        <f>VLOOKUP(C2011,'Secteur Ex DG'!B:B,1,FALSE)</f>
        <v>7618</v>
      </c>
    </row>
    <row r="2012" spans="1:8" x14ac:dyDescent="0.25">
      <c r="A2012" s="65" t="s">
        <v>6072</v>
      </c>
      <c r="B2012" s="65" t="s">
        <v>6073</v>
      </c>
      <c r="C2012" s="65">
        <v>7604</v>
      </c>
      <c r="D2012" s="65"/>
      <c r="E2012" s="65"/>
      <c r="F2012" s="65"/>
      <c r="G2012" s="65">
        <v>1</v>
      </c>
      <c r="H2012" s="67">
        <f>VLOOKUP(C2012,'Secteur Ex DG'!B:B,1,FALSE)</f>
        <v>7604</v>
      </c>
    </row>
    <row r="2013" spans="1:8" x14ac:dyDescent="0.25">
      <c r="A2013" s="65" t="s">
        <v>6075</v>
      </c>
      <c r="B2013" s="65" t="s">
        <v>6076</v>
      </c>
      <c r="C2013" s="65">
        <v>7605</v>
      </c>
      <c r="D2013" s="65"/>
      <c r="E2013" s="65"/>
      <c r="F2013" s="65"/>
      <c r="G2013" s="65">
        <v>1</v>
      </c>
      <c r="H2013" s="67">
        <f>VLOOKUP(C2013,'Secteur Ex DG'!B:B,1,FALSE)</f>
        <v>7605</v>
      </c>
    </row>
    <row r="2014" spans="1:8" x14ac:dyDescent="0.25">
      <c r="A2014" s="65" t="s">
        <v>6078</v>
      </c>
      <c r="B2014" s="65" t="s">
        <v>6079</v>
      </c>
      <c r="C2014" s="65">
        <v>7606</v>
      </c>
      <c r="D2014" s="65"/>
      <c r="E2014" s="65"/>
      <c r="F2014" s="65"/>
      <c r="G2014" s="65">
        <v>1</v>
      </c>
      <c r="H2014" s="67">
        <f>VLOOKUP(C2014,'Secteur Ex DG'!B:B,1,FALSE)</f>
        <v>7606</v>
      </c>
    </row>
    <row r="2015" spans="1:8" x14ac:dyDescent="0.25">
      <c r="A2015" s="65" t="s">
        <v>6081</v>
      </c>
      <c r="B2015" s="65" t="s">
        <v>6082</v>
      </c>
      <c r="C2015" s="65">
        <v>7607</v>
      </c>
      <c r="D2015" s="65"/>
      <c r="E2015" s="65"/>
      <c r="F2015" s="65"/>
      <c r="G2015" s="65">
        <v>1</v>
      </c>
      <c r="H2015" s="67">
        <f>VLOOKUP(C2015,'Secteur Ex DG'!B:B,1,FALSE)</f>
        <v>7607</v>
      </c>
    </row>
    <row r="2016" spans="1:8" x14ac:dyDescent="0.25">
      <c r="A2016" s="65" t="s">
        <v>6084</v>
      </c>
      <c r="B2016" s="65" t="s">
        <v>6085</v>
      </c>
      <c r="C2016" s="65">
        <v>7608</v>
      </c>
      <c r="D2016" s="65"/>
      <c r="E2016" s="65"/>
      <c r="F2016" s="65"/>
      <c r="G2016" s="65">
        <v>1</v>
      </c>
      <c r="H2016" s="67">
        <f>VLOOKUP(C2016,'Secteur Ex DG'!B:B,1,FALSE)</f>
        <v>7608</v>
      </c>
    </row>
    <row r="2017" spans="1:12" x14ac:dyDescent="0.25">
      <c r="A2017" s="65" t="s">
        <v>6087</v>
      </c>
      <c r="B2017" s="65" t="s">
        <v>6088</v>
      </c>
      <c r="C2017" s="65">
        <v>7609</v>
      </c>
      <c r="D2017" s="65"/>
      <c r="E2017" s="65"/>
      <c r="F2017" s="65"/>
      <c r="G2017" s="65">
        <v>1</v>
      </c>
      <c r="H2017" s="67">
        <f>VLOOKUP(C2017,'Secteur Ex DG'!B:B,1,FALSE)</f>
        <v>7609</v>
      </c>
    </row>
    <row r="2018" spans="1:12" x14ac:dyDescent="0.25">
      <c r="A2018" s="65" t="s">
        <v>6090</v>
      </c>
      <c r="B2018" s="65" t="s">
        <v>6091</v>
      </c>
      <c r="C2018" s="65">
        <v>7610</v>
      </c>
      <c r="D2018" s="65"/>
      <c r="E2018" s="65"/>
      <c r="F2018" s="65"/>
      <c r="G2018" s="65">
        <v>1</v>
      </c>
      <c r="H2018" s="67">
        <f>VLOOKUP(C2018,'Secteur Ex DG'!B:B,1,FALSE)</f>
        <v>7610</v>
      </c>
    </row>
    <row r="2019" spans="1:12" x14ac:dyDescent="0.25">
      <c r="A2019" s="65" t="s">
        <v>6093</v>
      </c>
      <c r="B2019" s="65" t="s">
        <v>6094</v>
      </c>
      <c r="C2019" s="65">
        <v>7611</v>
      </c>
      <c r="D2019" s="65"/>
      <c r="E2019" s="65"/>
      <c r="F2019" s="65"/>
      <c r="G2019" s="65">
        <v>1</v>
      </c>
      <c r="H2019" s="67">
        <f>VLOOKUP(C2019,'Secteur Ex DG'!B:B,1,FALSE)</f>
        <v>7611</v>
      </c>
    </row>
    <row r="2020" spans="1:12" x14ac:dyDescent="0.25">
      <c r="A2020" s="65" t="s">
        <v>6096</v>
      </c>
      <c r="B2020" s="65" t="s">
        <v>6097</v>
      </c>
      <c r="C2020" s="65">
        <v>7612</v>
      </c>
      <c r="D2020" s="65"/>
      <c r="E2020" s="65"/>
      <c r="F2020" s="65"/>
      <c r="G2020" s="65">
        <v>1</v>
      </c>
      <c r="H2020" s="67">
        <f>VLOOKUP(C2020,'Secteur Ex DG'!B:B,1,FALSE)</f>
        <v>7612</v>
      </c>
    </row>
    <row r="2021" spans="1:12" x14ac:dyDescent="0.25">
      <c r="A2021" s="65" t="s">
        <v>6099</v>
      </c>
      <c r="B2021" s="65" t="s">
        <v>6100</v>
      </c>
      <c r="C2021" s="65">
        <v>7613</v>
      </c>
      <c r="D2021" s="65"/>
      <c r="E2021" s="65"/>
      <c r="F2021" s="65"/>
      <c r="G2021" s="65">
        <v>1</v>
      </c>
      <c r="H2021" s="67">
        <f>VLOOKUP(C2021,'Secteur Ex DG'!B:B,1,FALSE)</f>
        <v>7613</v>
      </c>
    </row>
    <row r="2022" spans="1:12" x14ac:dyDescent="0.25">
      <c r="A2022" s="65" t="s">
        <v>6123</v>
      </c>
      <c r="B2022" s="65" t="s">
        <v>6124</v>
      </c>
      <c r="C2022" s="65">
        <v>7802</v>
      </c>
      <c r="D2022" s="65"/>
      <c r="E2022" s="65"/>
      <c r="F2022" s="65"/>
      <c r="G2022" s="65">
        <v>1</v>
      </c>
      <c r="H2022" s="67">
        <f>VLOOKUP(C2022,'Secteur Ex DG'!B:B,1,FALSE)</f>
        <v>7802</v>
      </c>
    </row>
    <row r="2023" spans="1:12" x14ac:dyDescent="0.25">
      <c r="A2023" s="65" t="s">
        <v>6126</v>
      </c>
      <c r="B2023" s="65" t="s">
        <v>6127</v>
      </c>
      <c r="C2023" s="65">
        <v>7803</v>
      </c>
      <c r="D2023" s="65"/>
      <c r="E2023" s="65"/>
      <c r="F2023" s="65"/>
      <c r="G2023" s="65">
        <v>1</v>
      </c>
      <c r="H2023" s="67">
        <f>VLOOKUP(C2023,'Secteur Ex DG'!B:B,1,FALSE)</f>
        <v>7803</v>
      </c>
    </row>
    <row r="2024" spans="1:12" x14ac:dyDescent="0.25">
      <c r="A2024" s="65" t="s">
        <v>6129</v>
      </c>
      <c r="B2024" s="65" t="s">
        <v>6130</v>
      </c>
      <c r="C2024" s="65">
        <v>7804</v>
      </c>
      <c r="D2024" s="65"/>
      <c r="E2024" s="65"/>
      <c r="F2024" s="65"/>
      <c r="G2024" s="65">
        <v>1</v>
      </c>
      <c r="H2024" s="67">
        <f>VLOOKUP(C2024,'Secteur Ex DG'!B:B,1,FALSE)</f>
        <v>7804</v>
      </c>
    </row>
    <row r="2025" spans="1:12" x14ac:dyDescent="0.25">
      <c r="A2025" s="65" t="s">
        <v>6132</v>
      </c>
      <c r="B2025" s="65" t="s">
        <v>6133</v>
      </c>
      <c r="C2025" s="65">
        <v>7805</v>
      </c>
      <c r="D2025" s="65"/>
      <c r="E2025" s="65"/>
      <c r="F2025" s="65"/>
      <c r="G2025" s="65">
        <v>1</v>
      </c>
      <c r="H2025" s="67">
        <f>VLOOKUP(C2025,'Secteur Ex DG'!B:B,1,FALSE)</f>
        <v>7805</v>
      </c>
    </row>
    <row r="2026" spans="1:12" x14ac:dyDescent="0.25">
      <c r="A2026" s="65" t="s">
        <v>6144</v>
      </c>
      <c r="B2026" s="65" t="s">
        <v>6145</v>
      </c>
      <c r="C2026" s="65">
        <v>7810</v>
      </c>
      <c r="D2026" s="65"/>
      <c r="E2026" s="65"/>
      <c r="F2026" s="65"/>
      <c r="G2026" s="65">
        <v>1</v>
      </c>
      <c r="H2026" s="67">
        <f>VLOOKUP(C2026,'Secteur Ex DG'!B:B,1,FALSE)</f>
        <v>7810</v>
      </c>
    </row>
    <row r="2027" spans="1:12" x14ac:dyDescent="0.25">
      <c r="A2027" s="65" t="s">
        <v>6135</v>
      </c>
      <c r="B2027" s="65" t="s">
        <v>6136</v>
      </c>
      <c r="C2027" s="65">
        <v>7806</v>
      </c>
      <c r="D2027" s="65"/>
      <c r="E2027" s="65"/>
      <c r="F2027" s="65"/>
      <c r="G2027" s="65">
        <v>1</v>
      </c>
      <c r="H2027" s="67">
        <f>VLOOKUP(C2027,'Secteur Ex DG'!B:B,1,FALSE)</f>
        <v>7806</v>
      </c>
    </row>
    <row r="2028" spans="1:12" x14ac:dyDescent="0.25">
      <c r="A2028" s="9" t="s">
        <v>6138</v>
      </c>
      <c r="B2028" s="9" t="s">
        <v>6139</v>
      </c>
      <c r="C2028" s="9">
        <v>7807</v>
      </c>
      <c r="G2028" s="65">
        <v>1</v>
      </c>
      <c r="H2028" s="67">
        <f>VLOOKUP(C2028,'Secteur Ex DG'!B:B,1,FALSE)</f>
        <v>7807</v>
      </c>
      <c r="L2028" t="s">
        <v>6507</v>
      </c>
    </row>
    <row r="2029" spans="1:12" x14ac:dyDescent="0.25">
      <c r="A2029" s="9" t="s">
        <v>6141</v>
      </c>
      <c r="B2029" s="9" t="s">
        <v>6142</v>
      </c>
      <c r="C2029" s="9">
        <v>7808</v>
      </c>
      <c r="G2029" s="65">
        <v>1</v>
      </c>
      <c r="H2029" s="67">
        <f>VLOOKUP(C2029,'Secteur Ex DG'!B:B,1,FALSE)</f>
        <v>7808</v>
      </c>
      <c r="L2029" t="s">
        <v>6507</v>
      </c>
    </row>
    <row r="2030" spans="1:12" x14ac:dyDescent="0.25">
      <c r="A2030" s="65" t="s">
        <v>6147</v>
      </c>
      <c r="B2030" s="65" t="s">
        <v>6148</v>
      </c>
      <c r="C2030" s="65">
        <v>7852</v>
      </c>
      <c r="D2030" s="65"/>
      <c r="E2030" s="65"/>
      <c r="F2030" s="65"/>
      <c r="G2030" s="65">
        <v>1</v>
      </c>
      <c r="H2030" s="67">
        <f>VLOOKUP(C2030,'Secteur Ex DG'!B:B,1,FALSE)</f>
        <v>7852</v>
      </c>
    </row>
    <row r="2031" spans="1:12" x14ac:dyDescent="0.25">
      <c r="A2031" s="65" t="s">
        <v>6150</v>
      </c>
      <c r="B2031" s="65" t="s">
        <v>6151</v>
      </c>
      <c r="C2031" s="65">
        <v>7853</v>
      </c>
      <c r="D2031" s="65"/>
      <c r="E2031" s="65"/>
      <c r="F2031" s="65"/>
      <c r="G2031" s="65">
        <v>1</v>
      </c>
      <c r="H2031" s="67">
        <f>VLOOKUP(C2031,'Secteur Ex DG'!B:B,1,FALSE)</f>
        <v>7853</v>
      </c>
    </row>
    <row r="2032" spans="1:12" x14ac:dyDescent="0.25">
      <c r="A2032" s="65" t="s">
        <v>6153</v>
      </c>
      <c r="B2032" s="65" t="s">
        <v>6154</v>
      </c>
      <c r="C2032" s="65">
        <v>7854</v>
      </c>
      <c r="D2032" s="65"/>
      <c r="E2032" s="65"/>
      <c r="F2032" s="65"/>
      <c r="G2032" s="65">
        <v>1</v>
      </c>
      <c r="H2032" s="67">
        <f>VLOOKUP(C2032,'Secteur Ex DG'!B:B,1,FALSE)</f>
        <v>7854</v>
      </c>
    </row>
    <row r="2033" spans="1:8" x14ac:dyDescent="0.25">
      <c r="A2033" s="65" t="s">
        <v>6156</v>
      </c>
      <c r="B2033" s="65" t="s">
        <v>6157</v>
      </c>
      <c r="C2033" s="65">
        <v>7855</v>
      </c>
      <c r="D2033" s="65"/>
      <c r="E2033" s="65"/>
      <c r="F2033" s="65"/>
      <c r="G2033" s="65">
        <v>1</v>
      </c>
      <c r="H2033" s="67">
        <f>VLOOKUP(C2033,'Secteur Ex DG'!B:B,1,FALSE)</f>
        <v>7855</v>
      </c>
    </row>
    <row r="2034" spans="1:8" x14ac:dyDescent="0.25">
      <c r="A2034" s="65" t="s">
        <v>6159</v>
      </c>
      <c r="B2034" s="65" t="s">
        <v>6160</v>
      </c>
      <c r="C2034" s="65">
        <v>7856</v>
      </c>
      <c r="D2034" s="65"/>
      <c r="E2034" s="65"/>
      <c r="F2034" s="65"/>
      <c r="G2034" s="65">
        <v>1</v>
      </c>
      <c r="H2034" s="67">
        <f>VLOOKUP(C2034,'Secteur Ex DG'!B:B,1,FALSE)</f>
        <v>7856</v>
      </c>
    </row>
    <row r="2035" spans="1:8" x14ac:dyDescent="0.25">
      <c r="A2035" s="65" t="s">
        <v>6171</v>
      </c>
      <c r="B2035" s="65" t="s">
        <v>6172</v>
      </c>
      <c r="C2035" s="65">
        <v>7862</v>
      </c>
      <c r="D2035" s="65"/>
      <c r="E2035" s="65"/>
      <c r="F2035" s="65"/>
      <c r="G2035" s="65">
        <v>1</v>
      </c>
      <c r="H2035" s="67">
        <f>VLOOKUP(C2035,'Secteur Ex DG'!B:B,1,FALSE)</f>
        <v>7862</v>
      </c>
    </row>
    <row r="2036" spans="1:8" x14ac:dyDescent="0.25">
      <c r="A2036" s="65" t="s">
        <v>6162</v>
      </c>
      <c r="B2036" s="65" t="s">
        <v>6163</v>
      </c>
      <c r="C2036" s="65">
        <v>7857</v>
      </c>
      <c r="D2036" s="65"/>
      <c r="E2036" s="65"/>
      <c r="F2036" s="65"/>
      <c r="G2036" s="65">
        <v>1</v>
      </c>
      <c r="H2036" s="67">
        <f>VLOOKUP(C2036,'Secteur Ex DG'!B:B,1,FALSE)</f>
        <v>7857</v>
      </c>
    </row>
    <row r="2037" spans="1:8" x14ac:dyDescent="0.25">
      <c r="A2037" s="65" t="s">
        <v>6165</v>
      </c>
      <c r="B2037" s="65" t="s">
        <v>6166</v>
      </c>
      <c r="C2037" s="65">
        <v>7860</v>
      </c>
      <c r="D2037" s="65"/>
      <c r="E2037" s="65"/>
      <c r="F2037" s="65"/>
      <c r="G2037" s="65">
        <v>1</v>
      </c>
      <c r="H2037" s="67">
        <f>VLOOKUP(C2037,'Secteur Ex DG'!B:B,1,FALSE)</f>
        <v>7860</v>
      </c>
    </row>
    <row r="2038" spans="1:8" x14ac:dyDescent="0.25">
      <c r="A2038" s="65" t="s">
        <v>6168</v>
      </c>
      <c r="B2038" s="65" t="s">
        <v>6169</v>
      </c>
      <c r="C2038" s="65">
        <v>7861</v>
      </c>
      <c r="D2038" s="65"/>
      <c r="E2038" s="65"/>
      <c r="F2038" s="65"/>
      <c r="G2038" s="65">
        <v>1</v>
      </c>
      <c r="H2038" s="67">
        <f>VLOOKUP(C2038,'Secteur Ex DG'!B:B,1,FALSE)</f>
        <v>7861</v>
      </c>
    </row>
    <row r="2039" spans="1:8" x14ac:dyDescent="0.25">
      <c r="A2039" s="65" t="s">
        <v>6174</v>
      </c>
      <c r="B2039" s="65" t="s">
        <v>6175</v>
      </c>
      <c r="C2039" s="65">
        <v>7901</v>
      </c>
      <c r="D2039" s="65"/>
      <c r="E2039" s="65"/>
      <c r="F2039" s="65"/>
      <c r="G2039" s="65">
        <v>1</v>
      </c>
      <c r="H2039" s="67">
        <f>VLOOKUP(C2039,'Secteur Ex DG'!B:B,1,FALSE)</f>
        <v>7901</v>
      </c>
    </row>
    <row r="2040" spans="1:8" x14ac:dyDescent="0.25">
      <c r="A2040" s="65" t="s">
        <v>6177</v>
      </c>
      <c r="B2040" s="65" t="s">
        <v>6178</v>
      </c>
      <c r="C2040" s="65">
        <v>7902</v>
      </c>
      <c r="D2040" s="65"/>
      <c r="E2040" s="65"/>
      <c r="F2040" s="65"/>
      <c r="G2040" s="65">
        <v>1</v>
      </c>
      <c r="H2040" s="67">
        <f>VLOOKUP(C2040,'Secteur Ex DG'!B:B,1,FALSE)</f>
        <v>7902</v>
      </c>
    </row>
    <row r="2041" spans="1:8" x14ac:dyDescent="0.25">
      <c r="A2041" s="65" t="s">
        <v>6180</v>
      </c>
      <c r="B2041" s="65" t="s">
        <v>6181</v>
      </c>
      <c r="C2041" s="65">
        <v>7903</v>
      </c>
      <c r="D2041" s="65"/>
      <c r="E2041" s="65"/>
      <c r="F2041" s="65"/>
      <c r="G2041" s="65">
        <v>1</v>
      </c>
      <c r="H2041" s="67">
        <f>VLOOKUP(C2041,'Secteur Ex DG'!B:B,1,FALSE)</f>
        <v>7903</v>
      </c>
    </row>
    <row r="2042" spans="1:8" x14ac:dyDescent="0.25">
      <c r="A2042" s="65" t="s">
        <v>6183</v>
      </c>
      <c r="B2042" s="65" t="s">
        <v>6184</v>
      </c>
      <c r="C2042" s="65">
        <v>7904</v>
      </c>
      <c r="D2042" s="65"/>
      <c r="E2042" s="65"/>
      <c r="F2042" s="65"/>
      <c r="G2042" s="65">
        <v>1</v>
      </c>
      <c r="H2042" s="67">
        <f>VLOOKUP(C2042,'Secteur Ex DG'!B:B,1,FALSE)</f>
        <v>7904</v>
      </c>
    </row>
    <row r="2043" spans="1:8" x14ac:dyDescent="0.25">
      <c r="A2043" s="65" t="s">
        <v>6186</v>
      </c>
      <c r="B2043" s="65" t="s">
        <v>6187</v>
      </c>
      <c r="C2043" s="65">
        <v>7905</v>
      </c>
      <c r="D2043" s="65"/>
      <c r="E2043" s="65"/>
      <c r="F2043" s="65"/>
      <c r="G2043" s="65">
        <v>1</v>
      </c>
      <c r="H2043" s="67">
        <f>VLOOKUP(C2043,'Secteur Ex DG'!B:B,1,FALSE)</f>
        <v>7905</v>
      </c>
    </row>
    <row r="2044" spans="1:8" x14ac:dyDescent="0.25">
      <c r="A2044" s="65" t="s">
        <v>6189</v>
      </c>
      <c r="B2044" s="65" t="s">
        <v>6190</v>
      </c>
      <c r="C2044" s="65">
        <v>7959</v>
      </c>
      <c r="D2044" s="65"/>
      <c r="E2044" s="65"/>
      <c r="F2044" s="65"/>
      <c r="G2044" s="65">
        <v>1</v>
      </c>
      <c r="H2044" s="67">
        <f>VLOOKUP(C2044,'Secteur Ex DG'!B:B,1,FALSE)</f>
        <v>7959</v>
      </c>
    </row>
    <row r="2045" spans="1:8" x14ac:dyDescent="0.25">
      <c r="A2045" s="65" t="s">
        <v>6192</v>
      </c>
      <c r="B2045" s="65" t="s">
        <v>6193</v>
      </c>
      <c r="C2045" s="65">
        <v>7960</v>
      </c>
      <c r="D2045" s="65"/>
      <c r="E2045" s="65"/>
      <c r="F2045" s="65"/>
      <c r="G2045" s="65">
        <v>1</v>
      </c>
      <c r="H2045" s="67">
        <f>VLOOKUP(C2045,'Secteur Ex DG'!B:B,1,FALSE)</f>
        <v>7960</v>
      </c>
    </row>
    <row r="2046" spans="1:8" x14ac:dyDescent="0.25">
      <c r="A2046" s="65" t="s">
        <v>6195</v>
      </c>
      <c r="B2046" s="65" t="s">
        <v>6196</v>
      </c>
      <c r="C2046" s="65">
        <v>7961</v>
      </c>
      <c r="D2046" s="65"/>
      <c r="E2046" s="65"/>
      <c r="F2046" s="65"/>
      <c r="G2046" s="65">
        <v>1</v>
      </c>
      <c r="H2046" s="67">
        <f>VLOOKUP(C2046,'Secteur Ex DG'!B:B,1,FALSE)</f>
        <v>7961</v>
      </c>
    </row>
    <row r="2047" spans="1:8" x14ac:dyDescent="0.25">
      <c r="A2047" s="65" t="s">
        <v>6198</v>
      </c>
      <c r="B2047" s="65" t="s">
        <v>6199</v>
      </c>
      <c r="C2047" s="65">
        <v>7962</v>
      </c>
      <c r="D2047" s="65"/>
      <c r="E2047" s="65"/>
      <c r="F2047" s="65"/>
      <c r="G2047" s="65">
        <v>1</v>
      </c>
      <c r="H2047" s="67">
        <f>VLOOKUP(C2047,'Secteur Ex DG'!B:B,1,FALSE)</f>
        <v>7962</v>
      </c>
    </row>
    <row r="2048" spans="1:8" x14ac:dyDescent="0.25">
      <c r="A2048" s="65" t="s">
        <v>6201</v>
      </c>
      <c r="B2048" s="65" t="s">
        <v>6202</v>
      </c>
      <c r="C2048" s="65">
        <v>7963</v>
      </c>
      <c r="D2048" s="65"/>
      <c r="E2048" s="65"/>
      <c r="F2048" s="65"/>
      <c r="G2048" s="65">
        <v>1</v>
      </c>
      <c r="H2048" s="67">
        <f>VLOOKUP(C2048,'Secteur Ex DG'!B:B,1,FALSE)</f>
        <v>7963</v>
      </c>
    </row>
    <row r="2049" spans="1:8" x14ac:dyDescent="0.25">
      <c r="A2049" s="65" t="s">
        <v>6204</v>
      </c>
      <c r="B2049" s="65" t="s">
        <v>6205</v>
      </c>
      <c r="C2049" s="65">
        <v>7964</v>
      </c>
      <c r="D2049" s="65"/>
      <c r="E2049" s="65"/>
      <c r="F2049" s="65"/>
      <c r="G2049" s="65">
        <v>1</v>
      </c>
      <c r="H2049" s="67">
        <f>VLOOKUP(C2049,'Secteur Ex DG'!B:B,1,FALSE)</f>
        <v>7964</v>
      </c>
    </row>
    <row r="2050" spans="1:8" x14ac:dyDescent="0.25">
      <c r="A2050" s="65" t="s">
        <v>6207</v>
      </c>
      <c r="B2050" s="65" t="s">
        <v>6208</v>
      </c>
      <c r="C2050" s="65">
        <v>7965</v>
      </c>
      <c r="D2050" s="65"/>
      <c r="E2050" s="65"/>
      <c r="F2050" s="65"/>
      <c r="G2050" s="65">
        <v>1</v>
      </c>
      <c r="H2050" s="67">
        <f>VLOOKUP(C2050,'Secteur Ex DG'!B:B,1,FALSE)</f>
        <v>7965</v>
      </c>
    </row>
    <row r="2051" spans="1:8" x14ac:dyDescent="0.25">
      <c r="A2051" s="65" t="s">
        <v>6210</v>
      </c>
      <c r="B2051" s="65" t="s">
        <v>6211</v>
      </c>
      <c r="C2051" s="65">
        <v>7966</v>
      </c>
      <c r="D2051" s="65"/>
      <c r="E2051" s="65"/>
      <c r="F2051" s="65"/>
      <c r="G2051" s="65">
        <v>1</v>
      </c>
      <c r="H2051" s="67">
        <f>VLOOKUP(C2051,'Secteur Ex DG'!B:B,1,FALSE)</f>
        <v>7966</v>
      </c>
    </row>
    <row r="2052" spans="1:8" x14ac:dyDescent="0.25">
      <c r="A2052" s="65" t="s">
        <v>6213</v>
      </c>
      <c r="B2052" s="65" t="s">
        <v>6214</v>
      </c>
      <c r="C2052" s="65">
        <v>7967</v>
      </c>
      <c r="D2052" s="65"/>
      <c r="E2052" s="65"/>
      <c r="F2052" s="65"/>
      <c r="G2052" s="65">
        <v>1</v>
      </c>
      <c r="H2052" s="67">
        <f>VLOOKUP(C2052,'Secteur Ex DG'!B:B,1,FALSE)</f>
        <v>7967</v>
      </c>
    </row>
    <row r="2053" spans="1:8" x14ac:dyDescent="0.25">
      <c r="A2053" s="65" t="s">
        <v>6216</v>
      </c>
      <c r="B2053" s="65" t="s">
        <v>6217</v>
      </c>
      <c r="C2053" s="65">
        <v>7968</v>
      </c>
      <c r="D2053" s="65"/>
      <c r="E2053" s="65"/>
      <c r="F2053" s="65"/>
      <c r="G2053" s="65">
        <v>1</v>
      </c>
      <c r="H2053" s="67">
        <f>VLOOKUP(C2053,'Secteur Ex DG'!B:B,1,FALSE)</f>
        <v>7968</v>
      </c>
    </row>
    <row r="2054" spans="1:8" x14ac:dyDescent="0.25">
      <c r="A2054" s="65" t="s">
        <v>6219</v>
      </c>
      <c r="B2054" s="65" t="s">
        <v>6220</v>
      </c>
      <c r="C2054" s="65">
        <v>7969</v>
      </c>
      <c r="D2054" s="65"/>
      <c r="E2054" s="65"/>
      <c r="F2054" s="65"/>
      <c r="G2054" s="65">
        <v>1</v>
      </c>
      <c r="H2054" s="67">
        <f>VLOOKUP(C2054,'Secteur Ex DG'!B:B,1,FALSE)</f>
        <v>7969</v>
      </c>
    </row>
    <row r="2055" spans="1:8" x14ac:dyDescent="0.25">
      <c r="A2055" s="65" t="s">
        <v>6222</v>
      </c>
      <c r="B2055" s="65" t="s">
        <v>6223</v>
      </c>
      <c r="C2055" s="65">
        <v>7970</v>
      </c>
      <c r="D2055" s="65"/>
      <c r="E2055" s="65"/>
      <c r="F2055" s="65"/>
      <c r="G2055" s="65">
        <v>1</v>
      </c>
      <c r="H2055" s="67">
        <f>VLOOKUP(C2055,'Secteur Ex DG'!B:B,1,FALSE)</f>
        <v>7970</v>
      </c>
    </row>
    <row r="2056" spans="1:8" x14ac:dyDescent="0.25">
      <c r="A2056" s="65" t="s">
        <v>6225</v>
      </c>
      <c r="B2056" s="65" t="s">
        <v>6226</v>
      </c>
      <c r="C2056" s="65">
        <v>7971</v>
      </c>
      <c r="D2056" s="65"/>
      <c r="E2056" s="65"/>
      <c r="F2056" s="65"/>
      <c r="G2056" s="65">
        <v>1</v>
      </c>
      <c r="H2056" s="67">
        <f>VLOOKUP(C2056,'Secteur Ex DG'!B:B,1,FALSE)</f>
        <v>7971</v>
      </c>
    </row>
    <row r="2057" spans="1:8" x14ac:dyDescent="0.25">
      <c r="A2057" s="65" t="s">
        <v>6228</v>
      </c>
      <c r="B2057" s="65" t="s">
        <v>6229</v>
      </c>
      <c r="C2057" s="65">
        <v>7972</v>
      </c>
      <c r="D2057" s="65"/>
      <c r="E2057" s="65"/>
      <c r="F2057" s="65"/>
      <c r="G2057" s="65">
        <v>1</v>
      </c>
      <c r="H2057" s="67">
        <f>VLOOKUP(C2057,'Secteur Ex DG'!B:B,1,FALSE)</f>
        <v>7972</v>
      </c>
    </row>
    <row r="2058" spans="1:8" x14ac:dyDescent="0.25">
      <c r="A2058" s="65" t="s">
        <v>6231</v>
      </c>
      <c r="B2058" s="65" t="s">
        <v>6232</v>
      </c>
      <c r="C2058" s="65">
        <v>7973</v>
      </c>
      <c r="D2058" s="65"/>
      <c r="E2058" s="65"/>
      <c r="F2058" s="65"/>
      <c r="G2058" s="65">
        <v>1</v>
      </c>
      <c r="H2058" s="67">
        <f>VLOOKUP(C2058,'Secteur Ex DG'!B:B,1,FALSE)</f>
        <v>7973</v>
      </c>
    </row>
    <row r="2059" spans="1:8" x14ac:dyDescent="0.25">
      <c r="A2059" s="65" t="s">
        <v>6234</v>
      </c>
      <c r="B2059" s="65" t="s">
        <v>6235</v>
      </c>
      <c r="C2059" s="65">
        <v>7974</v>
      </c>
      <c r="D2059" s="65"/>
      <c r="E2059" s="65"/>
      <c r="F2059" s="65"/>
      <c r="G2059" s="65">
        <v>1</v>
      </c>
      <c r="H2059" s="67">
        <f>VLOOKUP(C2059,'Secteur Ex DG'!B:B,1,FALSE)</f>
        <v>7974</v>
      </c>
    </row>
    <row r="2060" spans="1:8" x14ac:dyDescent="0.25">
      <c r="A2060" s="65" t="s">
        <v>6237</v>
      </c>
      <c r="B2060" s="65" t="s">
        <v>6238</v>
      </c>
      <c r="C2060" s="65">
        <v>7975</v>
      </c>
      <c r="D2060" s="65"/>
      <c r="E2060" s="65"/>
      <c r="F2060" s="65"/>
      <c r="G2060" s="65">
        <v>1</v>
      </c>
      <c r="H2060" s="67">
        <f>VLOOKUP(C2060,'Secteur Ex DG'!B:B,1,FALSE)</f>
        <v>7975</v>
      </c>
    </row>
    <row r="2061" spans="1:8" x14ac:dyDescent="0.25">
      <c r="A2061" s="65" t="s">
        <v>6240</v>
      </c>
      <c r="B2061" s="65" t="s">
        <v>6241</v>
      </c>
      <c r="C2061" s="65">
        <v>7976</v>
      </c>
      <c r="D2061" s="65"/>
      <c r="E2061" s="65"/>
      <c r="F2061" s="65"/>
      <c r="G2061" s="65">
        <v>1</v>
      </c>
      <c r="H2061" s="67">
        <f>VLOOKUP(C2061,'Secteur Ex DG'!B:B,1,FALSE)</f>
        <v>7976</v>
      </c>
    </row>
    <row r="2062" spans="1:8" x14ac:dyDescent="0.25">
      <c r="A2062" s="65" t="s">
        <v>6243</v>
      </c>
      <c r="B2062" s="65" t="s">
        <v>6244</v>
      </c>
      <c r="C2062" s="65">
        <v>7977</v>
      </c>
      <c r="D2062" s="65"/>
      <c r="E2062" s="65"/>
      <c r="F2062" s="65"/>
      <c r="G2062" s="65">
        <v>1</v>
      </c>
      <c r="H2062" s="67">
        <f>VLOOKUP(C2062,'Secteur Ex DG'!B:B,1,FALSE)</f>
        <v>7977</v>
      </c>
    </row>
    <row r="2063" spans="1:8" x14ac:dyDescent="0.25">
      <c r="A2063" s="65" t="s">
        <v>6246</v>
      </c>
      <c r="B2063" s="65" t="s">
        <v>6247</v>
      </c>
      <c r="C2063" s="65">
        <v>7978</v>
      </c>
      <c r="D2063" s="65"/>
      <c r="E2063" s="65"/>
      <c r="F2063" s="65"/>
      <c r="G2063" s="65">
        <v>1</v>
      </c>
      <c r="H2063" s="67">
        <f>VLOOKUP(C2063,'Secteur Ex DG'!B:B,1,FALSE)</f>
        <v>7978</v>
      </c>
    </row>
    <row r="2064" spans="1:8" x14ac:dyDescent="0.25">
      <c r="A2064" s="65" t="s">
        <v>6249</v>
      </c>
      <c r="B2064" s="65" t="s">
        <v>6250</v>
      </c>
      <c r="C2064" s="65">
        <v>7979</v>
      </c>
      <c r="D2064" s="65"/>
      <c r="E2064" s="65"/>
      <c r="F2064" s="65"/>
      <c r="G2064" s="65">
        <v>1</v>
      </c>
      <c r="H2064" s="67">
        <f>VLOOKUP(C2064,'Secteur Ex DG'!B:B,1,FALSE)</f>
        <v>7979</v>
      </c>
    </row>
    <row r="2065" spans="1:10" x14ac:dyDescent="0.25">
      <c r="A2065" s="65" t="s">
        <v>6252</v>
      </c>
      <c r="B2065" s="65" t="s">
        <v>6253</v>
      </c>
      <c r="C2065" s="65">
        <v>7980</v>
      </c>
      <c r="D2065" s="65"/>
      <c r="E2065" s="65"/>
      <c r="F2065" s="65"/>
      <c r="G2065" s="65">
        <v>1</v>
      </c>
      <c r="H2065" s="67">
        <f>VLOOKUP(C2065,'Secteur Ex DG'!B:B,1,FALSE)</f>
        <v>7980</v>
      </c>
    </row>
    <row r="2066" spans="1:10" x14ac:dyDescent="0.25">
      <c r="A2066" s="65" t="s">
        <v>6281</v>
      </c>
      <c r="B2066" s="65" t="s">
        <v>6282</v>
      </c>
      <c r="C2066" s="65">
        <v>7995</v>
      </c>
      <c r="D2066" s="65"/>
      <c r="E2066" s="65"/>
      <c r="F2066" s="65"/>
      <c r="G2066" s="65">
        <v>1</v>
      </c>
      <c r="H2066" s="67">
        <f>VLOOKUP(C2066,'Secteur Ex DG'!B:B,1,FALSE)</f>
        <v>7995</v>
      </c>
    </row>
    <row r="2067" spans="1:10" x14ac:dyDescent="0.25">
      <c r="A2067" s="65" t="s">
        <v>6255</v>
      </c>
      <c r="B2067" s="65" t="s">
        <v>6256</v>
      </c>
      <c r="C2067" s="65">
        <v>7984</v>
      </c>
      <c r="D2067" s="65"/>
      <c r="E2067" s="65"/>
      <c r="F2067" s="65"/>
      <c r="G2067" s="65">
        <v>1</v>
      </c>
      <c r="H2067" s="67">
        <f>VLOOKUP(C2067,'Secteur Ex DG'!B:B,1,FALSE)</f>
        <v>7984</v>
      </c>
    </row>
    <row r="2068" spans="1:10" x14ac:dyDescent="0.25">
      <c r="A2068" s="65" t="s">
        <v>6258</v>
      </c>
      <c r="B2068" s="65" t="s">
        <v>6259</v>
      </c>
      <c r="C2068" s="65">
        <v>7985</v>
      </c>
      <c r="D2068" s="65"/>
      <c r="E2068" s="65"/>
      <c r="F2068" s="65"/>
      <c r="G2068" s="65">
        <v>1</v>
      </c>
      <c r="H2068" s="67">
        <f>VLOOKUP(C2068,'Secteur Ex DG'!B:B,1,FALSE)</f>
        <v>7985</v>
      </c>
    </row>
    <row r="2069" spans="1:10" x14ac:dyDescent="0.25">
      <c r="A2069" s="65" t="s">
        <v>6284</v>
      </c>
      <c r="B2069" s="65" t="s">
        <v>6285</v>
      </c>
      <c r="C2069" s="65">
        <v>7996</v>
      </c>
      <c r="D2069" s="65"/>
      <c r="E2069" s="65"/>
      <c r="F2069" s="65"/>
      <c r="G2069" s="65">
        <v>1</v>
      </c>
      <c r="H2069" s="67">
        <f>VLOOKUP(C2069,'Secteur Ex DG'!B:B,1,FALSE)</f>
        <v>7996</v>
      </c>
    </row>
    <row r="2070" spans="1:10" x14ac:dyDescent="0.25">
      <c r="A2070" s="65" t="s">
        <v>6261</v>
      </c>
      <c r="B2070" s="65" t="s">
        <v>6262</v>
      </c>
      <c r="C2070" s="65">
        <v>7986</v>
      </c>
      <c r="D2070" s="65"/>
      <c r="E2070" s="65"/>
      <c r="F2070" s="65"/>
      <c r="G2070" s="65">
        <v>1</v>
      </c>
      <c r="H2070" s="67">
        <f>VLOOKUP(C2070,'Secteur Ex DG'!B:B,1,FALSE)</f>
        <v>7986</v>
      </c>
    </row>
    <row r="2071" spans="1:10" x14ac:dyDescent="0.25">
      <c r="A2071" s="65" t="s">
        <v>6264</v>
      </c>
      <c r="B2071" s="65" t="s">
        <v>6265</v>
      </c>
      <c r="C2071" s="65">
        <v>7988</v>
      </c>
      <c r="D2071" s="65"/>
      <c r="E2071" s="65"/>
      <c r="F2071" s="65"/>
      <c r="G2071" s="65">
        <v>1</v>
      </c>
      <c r="H2071" s="67">
        <f>VLOOKUP(C2071,'Secteur Ex DG'!B:B,1,FALSE)</f>
        <v>7988</v>
      </c>
    </row>
    <row r="2072" spans="1:10" x14ac:dyDescent="0.25">
      <c r="A2072" s="65" t="s">
        <v>6267</v>
      </c>
      <c r="B2072" s="65" t="s">
        <v>6268</v>
      </c>
      <c r="C2072" s="65">
        <v>7989</v>
      </c>
      <c r="D2072" s="65"/>
      <c r="E2072" s="65"/>
      <c r="F2072" s="65"/>
      <c r="G2072" s="65">
        <v>1</v>
      </c>
      <c r="H2072" s="67">
        <f>VLOOKUP(C2072,'Secteur Ex DG'!B:B,1,FALSE)</f>
        <v>7989</v>
      </c>
    </row>
    <row r="2073" spans="1:10" x14ac:dyDescent="0.25">
      <c r="A2073" s="65" t="s">
        <v>6270</v>
      </c>
      <c r="B2073" s="65" t="s">
        <v>6271</v>
      </c>
      <c r="C2073" s="65">
        <v>7990</v>
      </c>
      <c r="D2073" s="65"/>
      <c r="E2073" s="65"/>
      <c r="F2073" s="65"/>
      <c r="G2073" s="65">
        <v>1</v>
      </c>
      <c r="H2073" s="67">
        <f>VLOOKUP(C2073,'Secteur Ex DG'!B:B,1,FALSE)</f>
        <v>7990</v>
      </c>
    </row>
    <row r="2074" spans="1:10" x14ac:dyDescent="0.25">
      <c r="A2074" s="65" t="s">
        <v>6287</v>
      </c>
      <c r="B2074" s="65" t="s">
        <v>6288</v>
      </c>
      <c r="C2074" s="65">
        <v>7997</v>
      </c>
      <c r="D2074" s="65"/>
      <c r="E2074" s="65"/>
      <c r="F2074" s="65"/>
      <c r="G2074" s="65">
        <v>1</v>
      </c>
      <c r="H2074" s="67">
        <f>VLOOKUP(C2074,'Secteur Ex DG'!B:B,1,FALSE)</f>
        <v>7997</v>
      </c>
    </row>
    <row r="2075" spans="1:10" x14ac:dyDescent="0.25">
      <c r="A2075" s="65" t="s">
        <v>6290</v>
      </c>
      <c r="B2075" s="65" t="s">
        <v>6291</v>
      </c>
      <c r="C2075" s="65">
        <v>7998</v>
      </c>
      <c r="D2075" s="65"/>
      <c r="E2075" s="65"/>
      <c r="F2075" s="65"/>
      <c r="G2075" s="65">
        <v>1</v>
      </c>
      <c r="H2075" s="67">
        <f>VLOOKUP(C2075,'Secteur Ex DG'!B:B,1,FALSE)</f>
        <v>7998</v>
      </c>
    </row>
    <row r="2076" spans="1:10" x14ac:dyDescent="0.25">
      <c r="A2076" s="65" t="s">
        <v>6273</v>
      </c>
      <c r="B2076" s="65" t="s">
        <v>6274</v>
      </c>
      <c r="C2076" s="65">
        <v>7991</v>
      </c>
      <c r="D2076" s="65"/>
      <c r="E2076" s="65"/>
      <c r="F2076" s="65"/>
      <c r="G2076" s="65">
        <v>1</v>
      </c>
      <c r="H2076" s="67">
        <f>VLOOKUP(C2076,'Secteur Ex DG'!B:B,1,FALSE)</f>
        <v>7991</v>
      </c>
    </row>
    <row r="2077" spans="1:10" x14ac:dyDescent="0.25">
      <c r="A2077" s="65" t="s">
        <v>6276</v>
      </c>
      <c r="B2077" s="65" t="s">
        <v>6277</v>
      </c>
      <c r="C2077" s="65">
        <v>7992</v>
      </c>
      <c r="D2077" s="65">
        <v>7993</v>
      </c>
      <c r="E2077" s="65">
        <v>7994</v>
      </c>
      <c r="F2077" s="65"/>
      <c r="G2077" s="65">
        <v>3</v>
      </c>
      <c r="H2077" s="67">
        <f>VLOOKUP(C2077,'Secteur Ex DG'!B:B,1,FALSE)</f>
        <v>7992</v>
      </c>
      <c r="I2077" s="67">
        <f>VLOOKUP(D2077,'Secteur Ex DG'!B:B,1,FALSE)</f>
        <v>7993</v>
      </c>
      <c r="J2077">
        <f>VLOOKUP(E2077,'Secteur Ex DG'!B:B,1,FALSE)</f>
        <v>7994</v>
      </c>
    </row>
    <row r="2078" spans="1:10" x14ac:dyDescent="0.25">
      <c r="A2078" s="65" t="s">
        <v>6293</v>
      </c>
      <c r="B2078" s="65" t="s">
        <v>6294</v>
      </c>
      <c r="C2078" s="65">
        <v>8701</v>
      </c>
      <c r="D2078" s="65"/>
      <c r="E2078" s="65"/>
      <c r="F2078" s="65"/>
      <c r="G2078" s="65">
        <v>1</v>
      </c>
      <c r="H2078" s="67">
        <f>VLOOKUP(C2078,'Secteur Ex DG'!B:B,1,FALSE)</f>
        <v>8701</v>
      </c>
    </row>
    <row r="2079" spans="1:10" x14ac:dyDescent="0.25">
      <c r="A2079" s="66" t="s">
        <v>6296</v>
      </c>
      <c r="B2079" s="67" t="s">
        <v>6297</v>
      </c>
      <c r="C2079" s="67">
        <v>8703</v>
      </c>
      <c r="G2079" s="68">
        <v>1</v>
      </c>
      <c r="H2079" s="67">
        <f>VLOOKUP(C2079,'Secteur Ex DG'!B:B,1,FALSE)</f>
        <v>8703</v>
      </c>
    </row>
    <row r="2080" spans="1:10" x14ac:dyDescent="0.25">
      <c r="A2080" s="65" t="s">
        <v>6299</v>
      </c>
      <c r="B2080" s="65" t="s">
        <v>6300</v>
      </c>
      <c r="C2080" s="65">
        <v>8704</v>
      </c>
      <c r="D2080" s="65"/>
      <c r="E2080" s="65"/>
      <c r="F2080" s="65"/>
      <c r="G2080" s="65">
        <v>1</v>
      </c>
      <c r="H2080" s="67">
        <f>VLOOKUP(C2080,'Secteur Ex DG'!B:B,1,FALSE)</f>
        <v>8704</v>
      </c>
    </row>
    <row r="2081" spans="1:8" x14ac:dyDescent="0.25">
      <c r="A2081" s="65" t="s">
        <v>6302</v>
      </c>
      <c r="B2081" s="65" t="s">
        <v>6303</v>
      </c>
      <c r="C2081" s="65">
        <v>8755</v>
      </c>
      <c r="D2081" s="65"/>
      <c r="E2081" s="65"/>
      <c r="F2081" s="65"/>
      <c r="G2081" s="65">
        <v>1</v>
      </c>
      <c r="H2081" s="67">
        <f>VLOOKUP(C2081,'Secteur Ex DG'!B:B,1,FALSE)</f>
        <v>8755</v>
      </c>
    </row>
    <row r="2082" spans="1:8" x14ac:dyDescent="0.25">
      <c r="A2082" s="65" t="s">
        <v>6305</v>
      </c>
      <c r="B2082" s="65" t="s">
        <v>6306</v>
      </c>
      <c r="C2082" s="65">
        <v>8756</v>
      </c>
      <c r="D2082" s="65"/>
      <c r="E2082" s="65"/>
      <c r="F2082" s="65"/>
      <c r="G2082" s="65">
        <v>1</v>
      </c>
      <c r="H2082" s="67">
        <f>VLOOKUP(C2082,'Secteur Ex DG'!B:B,1,FALSE)</f>
        <v>8756</v>
      </c>
    </row>
    <row r="2083" spans="1:8" x14ac:dyDescent="0.25">
      <c r="A2083" s="65" t="s">
        <v>6308</v>
      </c>
      <c r="B2083" s="65" t="s">
        <v>6309</v>
      </c>
      <c r="C2083" s="65">
        <v>8757</v>
      </c>
      <c r="D2083" s="65"/>
      <c r="E2083" s="65"/>
      <c r="F2083" s="65"/>
      <c r="G2083" s="65">
        <v>1</v>
      </c>
      <c r="H2083" s="67">
        <f>VLOOKUP(C2083,'Secteur Ex DG'!B:B,1,FALSE)</f>
        <v>8757</v>
      </c>
    </row>
    <row r="2084" spans="1:8" x14ac:dyDescent="0.25">
      <c r="A2084" s="65" t="s">
        <v>6311</v>
      </c>
      <c r="B2084" s="65" t="s">
        <v>6312</v>
      </c>
      <c r="C2084" s="65">
        <v>8758</v>
      </c>
      <c r="D2084" s="65"/>
      <c r="E2084" s="65"/>
      <c r="F2084" s="65"/>
      <c r="G2084" s="65">
        <v>1</v>
      </c>
      <c r="H2084" s="67">
        <f>VLOOKUP(C2084,'Secteur Ex DG'!B:B,1,FALSE)</f>
        <v>8758</v>
      </c>
    </row>
    <row r="2085" spans="1:8" x14ac:dyDescent="0.25">
      <c r="A2085" s="65" t="s">
        <v>6314</v>
      </c>
      <c r="B2085" s="65" t="s">
        <v>6315</v>
      </c>
      <c r="C2085" s="65">
        <v>8759</v>
      </c>
      <c r="D2085" s="65"/>
      <c r="E2085" s="65"/>
      <c r="F2085" s="65"/>
      <c r="G2085" s="65">
        <v>1</v>
      </c>
      <c r="H2085" s="67">
        <f>VLOOKUP(C2085,'Secteur Ex DG'!B:B,1,FALSE)</f>
        <v>8759</v>
      </c>
    </row>
    <row r="2086" spans="1:8" x14ac:dyDescent="0.25">
      <c r="A2086" s="65" t="s">
        <v>6317</v>
      </c>
      <c r="B2086" s="65" t="s">
        <v>6318</v>
      </c>
      <c r="C2086" s="65">
        <v>8802</v>
      </c>
      <c r="D2086" s="65"/>
      <c r="E2086" s="65"/>
      <c r="F2086" s="65"/>
      <c r="G2086" s="65">
        <v>1</v>
      </c>
      <c r="H2086" s="67">
        <f>VLOOKUP(C2086,'Secteur Ex DG'!B:B,1,FALSE)</f>
        <v>8802</v>
      </c>
    </row>
    <row r="2087" spans="1:8" x14ac:dyDescent="0.25">
      <c r="A2087" s="65" t="s">
        <v>6320</v>
      </c>
      <c r="B2087" s="65" t="s">
        <v>6321</v>
      </c>
      <c r="C2087" s="65">
        <v>8803</v>
      </c>
      <c r="D2087" s="65"/>
      <c r="E2087" s="65"/>
      <c r="F2087" s="65"/>
      <c r="G2087" s="65">
        <v>1</v>
      </c>
      <c r="H2087" s="67">
        <f>VLOOKUP(C2087,'Secteur Ex DG'!B:B,1,FALSE)</f>
        <v>8803</v>
      </c>
    </row>
    <row r="2088" spans="1:8" x14ac:dyDescent="0.25">
      <c r="A2088" s="65" t="s">
        <v>6323</v>
      </c>
      <c r="B2088" s="65" t="s">
        <v>6324</v>
      </c>
      <c r="C2088" s="65">
        <v>8804</v>
      </c>
      <c r="D2088" s="65"/>
      <c r="E2088" s="65"/>
      <c r="F2088" s="65"/>
      <c r="G2088" s="65">
        <v>1</v>
      </c>
      <c r="H2088" s="67">
        <f>VLOOKUP(C2088,'Secteur Ex DG'!B:B,1,FALSE)</f>
        <v>8804</v>
      </c>
    </row>
    <row r="2089" spans="1:8" x14ac:dyDescent="0.25">
      <c r="A2089" s="65" t="s">
        <v>6326</v>
      </c>
      <c r="B2089" s="65" t="s">
        <v>6327</v>
      </c>
      <c r="C2089" s="65">
        <v>8805</v>
      </c>
      <c r="D2089" s="65"/>
      <c r="E2089" s="65"/>
      <c r="F2089" s="65"/>
      <c r="G2089" s="65">
        <v>1</v>
      </c>
      <c r="H2089" s="67">
        <f>VLOOKUP(C2089,'Secteur Ex DG'!B:B,1,FALSE)</f>
        <v>8805</v>
      </c>
    </row>
    <row r="2090" spans="1:8" x14ac:dyDescent="0.25">
      <c r="A2090" s="65" t="s">
        <v>6329</v>
      </c>
      <c r="B2090" s="65" t="s">
        <v>6330</v>
      </c>
      <c r="C2090" s="65">
        <v>8852</v>
      </c>
      <c r="D2090" s="65"/>
      <c r="E2090" s="65"/>
      <c r="F2090" s="65"/>
      <c r="G2090" s="65">
        <v>1</v>
      </c>
      <c r="H2090" s="67">
        <f>VLOOKUP(C2090,'Secteur Ex DG'!B:B,1,FALSE)</f>
        <v>8852</v>
      </c>
    </row>
    <row r="2091" spans="1:8" x14ac:dyDescent="0.25">
      <c r="A2091" s="65" t="s">
        <v>6332</v>
      </c>
      <c r="B2091" s="65" t="s">
        <v>6333</v>
      </c>
      <c r="C2091" s="65">
        <v>8853</v>
      </c>
      <c r="D2091" s="65"/>
      <c r="E2091" s="65"/>
      <c r="F2091" s="65"/>
      <c r="G2091" s="65">
        <v>1</v>
      </c>
      <c r="H2091" s="67">
        <f>VLOOKUP(C2091,'Secteur Ex DG'!B:B,1,FALSE)</f>
        <v>8853</v>
      </c>
    </row>
    <row r="2092" spans="1:8" x14ac:dyDescent="0.25">
      <c r="A2092" s="65" t="s">
        <v>6335</v>
      </c>
      <c r="B2092" s="65" t="s">
        <v>6336</v>
      </c>
      <c r="C2092" s="65">
        <v>8854</v>
      </c>
      <c r="D2092" s="65"/>
      <c r="E2092" s="65"/>
      <c r="F2092" s="65"/>
      <c r="G2092" s="65">
        <v>1</v>
      </c>
      <c r="H2092" s="67">
        <f>VLOOKUP(C2092,'Secteur Ex DG'!B:B,1,FALSE)</f>
        <v>8854</v>
      </c>
    </row>
    <row r="2093" spans="1:8" x14ac:dyDescent="0.25">
      <c r="A2093" s="65" t="s">
        <v>6338</v>
      </c>
      <c r="B2093" s="65" t="s">
        <v>6339</v>
      </c>
      <c r="C2093" s="65">
        <v>8855</v>
      </c>
      <c r="D2093" s="65"/>
      <c r="E2093" s="65"/>
      <c r="F2093" s="65"/>
      <c r="G2093" s="65">
        <v>1</v>
      </c>
      <c r="H2093" s="67">
        <f>VLOOKUP(C2093,'Secteur Ex DG'!B:B,1,FALSE)</f>
        <v>8855</v>
      </c>
    </row>
    <row r="2094" spans="1:8" x14ac:dyDescent="0.25">
      <c r="A2094" s="65" t="s">
        <v>6341</v>
      </c>
      <c r="B2094" s="65" t="s">
        <v>6342</v>
      </c>
      <c r="C2094" s="65">
        <v>8907</v>
      </c>
      <c r="D2094" s="65"/>
      <c r="E2094" s="65"/>
      <c r="F2094" s="65"/>
      <c r="G2094" s="65">
        <v>1</v>
      </c>
      <c r="H2094" s="67">
        <f>VLOOKUP(C2094,'Secteur Ex DG'!B:B,1,FALSE)</f>
        <v>8907</v>
      </c>
    </row>
    <row r="2095" spans="1:8" x14ac:dyDescent="0.25">
      <c r="A2095" s="65" t="s">
        <v>6344</v>
      </c>
      <c r="B2095" s="65" t="s">
        <v>6345</v>
      </c>
      <c r="C2095" s="65">
        <v>8908</v>
      </c>
      <c r="D2095" s="65"/>
      <c r="E2095" s="65"/>
      <c r="F2095" s="65"/>
      <c r="G2095" s="65">
        <v>1</v>
      </c>
      <c r="H2095" s="67">
        <f>VLOOKUP(C2095,'Secteur Ex DG'!B:B,1,FALSE)</f>
        <v>8908</v>
      </c>
    </row>
    <row r="2096" spans="1:8" x14ac:dyDescent="0.25">
      <c r="A2096" s="65" t="s">
        <v>6347</v>
      </c>
      <c r="B2096" s="65" t="s">
        <v>6348</v>
      </c>
      <c r="C2096" s="65">
        <v>8909</v>
      </c>
      <c r="D2096" s="65"/>
      <c r="E2096" s="65"/>
      <c r="F2096" s="65"/>
      <c r="G2096" s="65">
        <v>1</v>
      </c>
      <c r="H2096" s="67">
        <f>VLOOKUP(C2096,'Secteur Ex DG'!B:B,1,FALSE)</f>
        <v>8909</v>
      </c>
    </row>
    <row r="2097" spans="1:9" x14ac:dyDescent="0.25">
      <c r="A2097" s="65" t="s">
        <v>6350</v>
      </c>
      <c r="B2097" s="65" t="s">
        <v>6351</v>
      </c>
      <c r="C2097" s="65">
        <v>8917</v>
      </c>
      <c r="D2097" s="65"/>
      <c r="E2097" s="65"/>
      <c r="F2097" s="65"/>
      <c r="G2097" s="65">
        <v>1</v>
      </c>
      <c r="H2097" s="67">
        <f>VLOOKUP(C2097,'Secteur Ex DG'!B:B,1,FALSE)</f>
        <v>8917</v>
      </c>
    </row>
    <row r="2098" spans="1:9" x14ac:dyDescent="0.25">
      <c r="A2098" s="65" t="s">
        <v>6353</v>
      </c>
      <c r="B2098" s="65" t="s">
        <v>6354</v>
      </c>
      <c r="C2098" s="65">
        <v>8920</v>
      </c>
      <c r="D2098" s="65"/>
      <c r="E2098" s="65"/>
      <c r="F2098" s="65"/>
      <c r="G2098" s="65">
        <v>1</v>
      </c>
      <c r="H2098" s="67">
        <f>VLOOKUP(C2098,'Secteur Ex DG'!B:B,1,FALSE)</f>
        <v>8920</v>
      </c>
    </row>
    <row r="2099" spans="1:9" x14ac:dyDescent="0.25">
      <c r="A2099" s="65" t="s">
        <v>6356</v>
      </c>
      <c r="B2099" s="65" t="s">
        <v>6357</v>
      </c>
      <c r="C2099" s="65">
        <v>8921</v>
      </c>
      <c r="D2099" s="65"/>
      <c r="E2099" s="65"/>
      <c r="F2099" s="65"/>
      <c r="G2099" s="65">
        <v>1</v>
      </c>
      <c r="H2099" s="67">
        <f>VLOOKUP(C2099,'Secteur Ex DG'!B:B,1,FALSE)</f>
        <v>8921</v>
      </c>
    </row>
    <row r="2100" spans="1:9" x14ac:dyDescent="0.25">
      <c r="A2100" s="65" t="s">
        <v>6359</v>
      </c>
      <c r="B2100" s="65" t="s">
        <v>6360</v>
      </c>
      <c r="C2100" s="65">
        <v>8922</v>
      </c>
      <c r="D2100" s="65"/>
      <c r="E2100" s="65"/>
      <c r="F2100" s="65"/>
      <c r="G2100" s="65">
        <v>1</v>
      </c>
      <c r="H2100" s="67">
        <f>VLOOKUP(C2100,'Secteur Ex DG'!B:B,1,FALSE)</f>
        <v>8922</v>
      </c>
    </row>
    <row r="2101" spans="1:9" x14ac:dyDescent="0.25">
      <c r="A2101" s="65" t="s">
        <v>6362</v>
      </c>
      <c r="B2101" s="65" t="s">
        <v>6363</v>
      </c>
      <c r="C2101" s="65">
        <v>8923</v>
      </c>
      <c r="D2101" s="65"/>
      <c r="E2101" s="65"/>
      <c r="F2101" s="65"/>
      <c r="G2101" s="65">
        <v>1</v>
      </c>
      <c r="H2101" s="67">
        <f>VLOOKUP(C2101,'Secteur Ex DG'!B:B,1,FALSE)</f>
        <v>8923</v>
      </c>
    </row>
    <row r="2102" spans="1:9" x14ac:dyDescent="0.25">
      <c r="A2102" s="65" t="s">
        <v>6365</v>
      </c>
      <c r="B2102" s="65" t="s">
        <v>6366</v>
      </c>
      <c r="C2102" s="65">
        <v>8924</v>
      </c>
      <c r="D2102" s="65"/>
      <c r="E2102" s="65"/>
      <c r="F2102" s="65"/>
      <c r="G2102" s="65">
        <v>1</v>
      </c>
      <c r="H2102" s="67">
        <f>VLOOKUP(C2102,'Secteur Ex DG'!B:B,1,FALSE)</f>
        <v>8924</v>
      </c>
    </row>
    <row r="2103" spans="1:9" x14ac:dyDescent="0.25">
      <c r="A2103" s="65" t="s">
        <v>6368</v>
      </c>
      <c r="B2103" s="65" t="s">
        <v>6369</v>
      </c>
      <c r="C2103" s="65">
        <v>8925</v>
      </c>
      <c r="D2103" s="65"/>
      <c r="E2103" s="65"/>
      <c r="F2103" s="65"/>
      <c r="G2103" s="65">
        <v>1</v>
      </c>
      <c r="H2103" s="67">
        <f>VLOOKUP(C2103,'Secteur Ex DG'!B:B,1,FALSE)</f>
        <v>8925</v>
      </c>
    </row>
    <row r="2104" spans="1:9" x14ac:dyDescent="0.25">
      <c r="A2104" s="65" t="s">
        <v>6371</v>
      </c>
      <c r="B2104" s="65" t="s">
        <v>6372</v>
      </c>
      <c r="C2104" s="65">
        <v>8971</v>
      </c>
      <c r="D2104" s="65"/>
      <c r="E2104" s="65"/>
      <c r="F2104" s="65"/>
      <c r="G2104" s="65">
        <v>1</v>
      </c>
      <c r="H2104" s="67">
        <f>VLOOKUP(C2104,'Secteur Ex DG'!B:B,1,FALSE)</f>
        <v>8971</v>
      </c>
    </row>
    <row r="2105" spans="1:9" x14ac:dyDescent="0.25">
      <c r="A2105" s="65" t="s">
        <v>6374</v>
      </c>
      <c r="B2105" s="65" t="s">
        <v>6375</v>
      </c>
      <c r="C2105" s="65">
        <v>8972</v>
      </c>
      <c r="D2105" s="65"/>
      <c r="E2105" s="65"/>
      <c r="F2105" s="65"/>
      <c r="G2105" s="65">
        <v>1</v>
      </c>
      <c r="H2105" s="67">
        <f>VLOOKUP(C2105,'Secteur Ex DG'!B:B,1,FALSE)</f>
        <v>8972</v>
      </c>
    </row>
    <row r="2106" spans="1:9" x14ac:dyDescent="0.25">
      <c r="A2106" s="65" t="s">
        <v>6377</v>
      </c>
      <c r="B2106" s="65" t="s">
        <v>6378</v>
      </c>
      <c r="C2106" s="65">
        <v>8973</v>
      </c>
      <c r="D2106" s="65"/>
      <c r="E2106" s="65"/>
      <c r="F2106" s="65"/>
      <c r="G2106" s="65">
        <v>1</v>
      </c>
      <c r="H2106" s="67">
        <f>VLOOKUP(C2106,'Secteur Ex DG'!B:B,1,FALSE)</f>
        <v>8973</v>
      </c>
    </row>
    <row r="2107" spans="1:9" x14ac:dyDescent="0.25">
      <c r="A2107" s="65" t="s">
        <v>6383</v>
      </c>
      <c r="B2107" s="65" t="s">
        <v>6384</v>
      </c>
      <c r="C2107" s="65">
        <v>8977</v>
      </c>
      <c r="D2107" s="65"/>
      <c r="E2107" s="65"/>
      <c r="F2107" s="65"/>
      <c r="G2107" s="65">
        <v>1</v>
      </c>
      <c r="H2107" s="67">
        <f>VLOOKUP(C2107,'Secteur Ex DG'!B:B,1,FALSE)</f>
        <v>8977</v>
      </c>
    </row>
    <row r="2108" spans="1:9" x14ac:dyDescent="0.25">
      <c r="A2108" s="65" t="s">
        <v>6380</v>
      </c>
      <c r="B2108" s="65" t="s">
        <v>6381</v>
      </c>
      <c r="C2108" s="65">
        <v>8976</v>
      </c>
      <c r="D2108" s="65"/>
      <c r="E2108" s="65"/>
      <c r="F2108" s="65"/>
      <c r="G2108" s="65">
        <v>1</v>
      </c>
      <c r="H2108" s="67">
        <f>VLOOKUP(C2108,'Secteur Ex DG'!B:B,1,FALSE)</f>
        <v>8976</v>
      </c>
    </row>
    <row r="2109" spans="1:9" x14ac:dyDescent="0.25">
      <c r="A2109" s="65" t="s">
        <v>6386</v>
      </c>
      <c r="B2109" s="65" t="s">
        <v>6387</v>
      </c>
      <c r="C2109" s="65">
        <v>9602</v>
      </c>
      <c r="D2109" s="65"/>
      <c r="E2109" s="65"/>
      <c r="F2109" s="65"/>
      <c r="G2109" s="65">
        <v>1</v>
      </c>
      <c r="H2109" s="67">
        <f>VLOOKUP(C2109,'Secteur Ex DG'!B:B,1,FALSE)</f>
        <v>9602</v>
      </c>
    </row>
    <row r="2110" spans="1:9" x14ac:dyDescent="0.25">
      <c r="A2110" s="65" t="s">
        <v>6389</v>
      </c>
      <c r="B2110" s="65" t="s">
        <v>6390</v>
      </c>
      <c r="C2110" s="65">
        <v>9603</v>
      </c>
      <c r="D2110" s="65"/>
      <c r="E2110" s="65"/>
      <c r="F2110" s="65"/>
      <c r="G2110" s="65">
        <v>1</v>
      </c>
      <c r="H2110" s="67">
        <f>VLOOKUP(C2110,'Secteur Ex DG'!B:B,1,FALSE)</f>
        <v>9603</v>
      </c>
    </row>
    <row r="2111" spans="1:9" x14ac:dyDescent="0.25">
      <c r="A2111" s="65" t="s">
        <v>6392</v>
      </c>
      <c r="B2111" s="65" t="s">
        <v>6393</v>
      </c>
      <c r="C2111" s="65">
        <v>9604</v>
      </c>
      <c r="D2111" s="65"/>
      <c r="E2111" s="65"/>
      <c r="F2111" s="65"/>
      <c r="G2111" s="65">
        <v>1</v>
      </c>
      <c r="H2111" s="67">
        <f>VLOOKUP(C2111,'Secteur Ex DG'!B:B,1,FALSE)</f>
        <v>9604</v>
      </c>
    </row>
    <row r="2112" spans="1:9" x14ac:dyDescent="0.25">
      <c r="A2112" s="65" t="s">
        <v>6395</v>
      </c>
      <c r="B2112" s="65" t="s">
        <v>6396</v>
      </c>
      <c r="C2112" s="65">
        <v>9605</v>
      </c>
      <c r="D2112" s="65">
        <v>9617</v>
      </c>
      <c r="E2112" s="65"/>
      <c r="F2112" s="65"/>
      <c r="G2112" s="65">
        <v>2</v>
      </c>
      <c r="H2112" s="67">
        <f>VLOOKUP(C2112,'Secteur Ex DG'!B:B,1,FALSE)</f>
        <v>9605</v>
      </c>
      <c r="I2112" s="67">
        <f>VLOOKUP(D2112,'Secteur Ex DG'!B:B,1,FALSE)</f>
        <v>9617</v>
      </c>
    </row>
    <row r="2113" spans="1:12" x14ac:dyDescent="0.25">
      <c r="A2113" s="65" t="s">
        <v>6398</v>
      </c>
      <c r="B2113" s="65" t="s">
        <v>6399</v>
      </c>
      <c r="C2113" s="65">
        <v>9606</v>
      </c>
      <c r="D2113" s="65"/>
      <c r="E2113" s="65"/>
      <c r="F2113" s="65"/>
      <c r="G2113" s="65">
        <v>1</v>
      </c>
      <c r="H2113" s="67">
        <f>VLOOKUP(C2113,'Secteur Ex DG'!B:B,1,FALSE)</f>
        <v>9606</v>
      </c>
    </row>
    <row r="2114" spans="1:12" x14ac:dyDescent="0.25">
      <c r="A2114" s="65" t="s">
        <v>6401</v>
      </c>
      <c r="B2114" s="65" t="s">
        <v>6402</v>
      </c>
      <c r="C2114" s="65">
        <v>9609</v>
      </c>
      <c r="D2114" s="65"/>
      <c r="E2114" s="65"/>
      <c r="F2114" s="65"/>
      <c r="G2114" s="65">
        <v>1</v>
      </c>
      <c r="H2114" s="67">
        <f>VLOOKUP(C2114,'Secteur Ex DG'!B:B,1,FALSE)</f>
        <v>9609</v>
      </c>
    </row>
    <row r="2115" spans="1:12" x14ac:dyDescent="0.25">
      <c r="A2115" s="65" t="s">
        <v>6404</v>
      </c>
      <c r="B2115" s="65" t="s">
        <v>6405</v>
      </c>
      <c r="C2115" s="65">
        <v>9610</v>
      </c>
      <c r="D2115" s="65">
        <v>9620</v>
      </c>
      <c r="E2115" s="65">
        <v>9621</v>
      </c>
      <c r="F2115" s="65">
        <v>9623</v>
      </c>
      <c r="G2115" s="65">
        <v>4</v>
      </c>
      <c r="H2115" s="67">
        <f>VLOOKUP(C2115,'Secteur Ex DG'!B:B,1,FALSE)</f>
        <v>9610</v>
      </c>
      <c r="I2115" s="67">
        <f>VLOOKUP(D2115,'Secteur Ex DG'!B:B,1,FALSE)</f>
        <v>9620</v>
      </c>
      <c r="J2115">
        <f>VLOOKUP(E2115,'Secteur Ex DG'!B:B,1,FALSE)</f>
        <v>9621</v>
      </c>
      <c r="K2115">
        <f>VLOOKUP(F2115,'Secteur Ex DG'!B:B,1,FALSE)</f>
        <v>9623</v>
      </c>
    </row>
    <row r="2116" spans="1:12" x14ac:dyDescent="0.25">
      <c r="A2116" s="65" t="s">
        <v>6407</v>
      </c>
      <c r="B2116" s="65" t="s">
        <v>6408</v>
      </c>
      <c r="C2116" s="65">
        <v>9613</v>
      </c>
      <c r="D2116" s="65"/>
      <c r="E2116" s="65"/>
      <c r="F2116" s="65"/>
      <c r="G2116" s="65">
        <v>1</v>
      </c>
      <c r="H2116" s="67">
        <f>VLOOKUP(C2116,'Secteur Ex DG'!B:B,1,FALSE)</f>
        <v>9613</v>
      </c>
    </row>
    <row r="2117" spans="1:12" x14ac:dyDescent="0.25">
      <c r="A2117" s="65" t="s">
        <v>6410</v>
      </c>
      <c r="B2117" s="65" t="s">
        <v>6411</v>
      </c>
      <c r="C2117" s="65">
        <v>9614</v>
      </c>
      <c r="D2117" s="65"/>
      <c r="E2117" s="65"/>
      <c r="F2117" s="65"/>
      <c r="G2117" s="65">
        <v>1</v>
      </c>
      <c r="H2117" s="67">
        <f>VLOOKUP(C2117,'Secteur Ex DG'!B:B,1,FALSE)</f>
        <v>9614</v>
      </c>
    </row>
    <row r="2118" spans="1:12" x14ac:dyDescent="0.25">
      <c r="A2118" s="65" t="s">
        <v>6413</v>
      </c>
      <c r="B2118" s="65" t="s">
        <v>6414</v>
      </c>
      <c r="C2118" s="65">
        <v>9615</v>
      </c>
      <c r="D2118" s="65"/>
      <c r="E2118" s="65"/>
      <c r="F2118" s="65"/>
      <c r="G2118" s="65">
        <v>1</v>
      </c>
      <c r="H2118" s="67">
        <f>VLOOKUP(C2118,'Secteur Ex DG'!B:B,1,FALSE)</f>
        <v>9615</v>
      </c>
    </row>
    <row r="2119" spans="1:12" x14ac:dyDescent="0.25">
      <c r="A2119" s="65" t="s">
        <v>6416</v>
      </c>
      <c r="B2119" s="65" t="s">
        <v>6417</v>
      </c>
      <c r="C2119" s="65">
        <v>9616</v>
      </c>
      <c r="D2119" s="65"/>
      <c r="E2119" s="65"/>
      <c r="F2119" s="65"/>
      <c r="G2119" s="65">
        <v>1</v>
      </c>
      <c r="H2119" s="67">
        <f>VLOOKUP(C2119,'Secteur Ex DG'!B:B,1,FALSE)</f>
        <v>9616</v>
      </c>
    </row>
    <row r="2120" spans="1:12" x14ac:dyDescent="0.25">
      <c r="A2120" s="65" t="s">
        <v>6422</v>
      </c>
      <c r="B2120" s="65" t="s">
        <v>6423</v>
      </c>
      <c r="C2120" s="65">
        <v>9622</v>
      </c>
      <c r="D2120" s="65">
        <v>9625</v>
      </c>
      <c r="E2120" s="65"/>
      <c r="F2120" s="65"/>
      <c r="G2120" s="65">
        <v>2</v>
      </c>
      <c r="H2120" s="67">
        <f>VLOOKUP(C2120,'Secteur Ex DG'!B:B,1,FALSE)</f>
        <v>9622</v>
      </c>
      <c r="I2120" s="67">
        <f>VLOOKUP(D2120,'Secteur Ex DG'!B:B,1,FALSE)</f>
        <v>9625</v>
      </c>
    </row>
    <row r="2121" spans="1:12" x14ac:dyDescent="0.25">
      <c r="A2121" s="65" t="s">
        <v>6427</v>
      </c>
      <c r="B2121" s="65" t="s">
        <v>6428</v>
      </c>
      <c r="C2121" s="65">
        <v>9626</v>
      </c>
      <c r="D2121" s="65"/>
      <c r="E2121" s="65"/>
      <c r="F2121" s="65"/>
      <c r="G2121" s="65">
        <v>1</v>
      </c>
      <c r="H2121" s="67">
        <f>VLOOKUP(C2121,'Secteur Ex DG'!B:B,1,FALSE)</f>
        <v>9626</v>
      </c>
    </row>
    <row r="2122" spans="1:12" x14ac:dyDescent="0.25">
      <c r="A2122" s="65" t="s">
        <v>6430</v>
      </c>
      <c r="B2122" s="65" t="s">
        <v>6431</v>
      </c>
      <c r="C2122" s="65">
        <v>9628</v>
      </c>
      <c r="D2122" s="65"/>
      <c r="E2122" s="65"/>
      <c r="F2122" s="65"/>
      <c r="G2122" s="65">
        <v>1</v>
      </c>
      <c r="H2122" s="67">
        <f>VLOOKUP(C2122,'Secteur Ex DG'!B:B,1,FALSE)</f>
        <v>9628</v>
      </c>
    </row>
    <row r="2123" spans="1:12" x14ac:dyDescent="0.25">
      <c r="A2123" s="65" t="s">
        <v>6433</v>
      </c>
      <c r="B2123" s="65" t="s">
        <v>6434</v>
      </c>
      <c r="C2123" s="65">
        <v>9629</v>
      </c>
      <c r="D2123" s="65"/>
      <c r="E2123" s="65"/>
      <c r="F2123" s="65"/>
      <c r="G2123" s="65">
        <v>1</v>
      </c>
      <c r="H2123" s="67">
        <f>VLOOKUP(C2123,'Secteur Ex DG'!B:B,1,FALSE)</f>
        <v>9629</v>
      </c>
    </row>
    <row r="2124" spans="1:12" x14ac:dyDescent="0.25">
      <c r="A2124" s="65" t="s">
        <v>6436</v>
      </c>
      <c r="B2124" s="65" t="s">
        <v>6437</v>
      </c>
      <c r="C2124" s="65">
        <v>9630</v>
      </c>
      <c r="D2124" s="65"/>
      <c r="E2124" s="65"/>
      <c r="F2124" s="65"/>
      <c r="G2124" s="65">
        <v>1</v>
      </c>
      <c r="H2124" s="67">
        <f>VLOOKUP(C2124,'Secteur Ex DG'!B:B,1,FALSE)</f>
        <v>9630</v>
      </c>
    </row>
    <row r="2125" spans="1:12" x14ac:dyDescent="0.25">
      <c r="A2125" s="65" t="s">
        <v>6439</v>
      </c>
      <c r="B2125" s="65" t="s">
        <v>6440</v>
      </c>
      <c r="C2125" s="65">
        <v>9631</v>
      </c>
      <c r="D2125" s="65"/>
      <c r="E2125" s="65"/>
      <c r="F2125" s="65"/>
      <c r="G2125" s="65">
        <v>1</v>
      </c>
      <c r="H2125" s="67">
        <f>VLOOKUP(C2125,'Secteur Ex DG'!B:B,1,FALSE)</f>
        <v>9631</v>
      </c>
    </row>
    <row r="2126" spans="1:12" x14ac:dyDescent="0.25">
      <c r="A2126" s="65" t="s">
        <v>6442</v>
      </c>
      <c r="B2126" s="65" t="s">
        <v>6443</v>
      </c>
      <c r="C2126" s="65">
        <v>9632</v>
      </c>
      <c r="D2126" s="65"/>
      <c r="E2126" s="65"/>
      <c r="F2126" s="65"/>
      <c r="G2126" s="65">
        <v>1</v>
      </c>
      <c r="H2126" s="67">
        <f>VLOOKUP(C2126,'Secteur Ex DG'!B:B,1,FALSE)</f>
        <v>9632</v>
      </c>
    </row>
    <row r="2127" spans="1:12" x14ac:dyDescent="0.25">
      <c r="A2127" s="65" t="s">
        <v>6445</v>
      </c>
      <c r="B2127" s="65" t="s">
        <v>6446</v>
      </c>
      <c r="C2127" s="65">
        <v>9633</v>
      </c>
      <c r="D2127" s="65"/>
      <c r="E2127" s="65"/>
      <c r="F2127" s="65"/>
      <c r="G2127" s="65">
        <v>1</v>
      </c>
      <c r="H2127" s="67">
        <f>VLOOKUP(C2127,'Secteur Ex DG'!B:B,1,FALSE)</f>
        <v>9633</v>
      </c>
    </row>
    <row r="2128" spans="1:12" x14ac:dyDescent="0.25">
      <c r="A2128" s="15" t="s">
        <v>6451</v>
      </c>
      <c r="B2128" s="9" t="s">
        <v>6450</v>
      </c>
      <c r="C2128" s="11" t="s">
        <v>6451</v>
      </c>
      <c r="G2128" s="65">
        <v>1</v>
      </c>
      <c r="H2128" s="67" t="str">
        <f>VLOOKUP(C2128,'Secteur Ex DG'!B:B,1,FALSE)</f>
        <v>D11</v>
      </c>
      <c r="L2128" t="s">
        <v>6507</v>
      </c>
    </row>
    <row r="2129" spans="1:12" x14ac:dyDescent="0.25">
      <c r="A2129" s="15" t="s">
        <v>6465</v>
      </c>
      <c r="B2129" s="9" t="s">
        <v>6457</v>
      </c>
      <c r="C2129" s="11" t="s">
        <v>6465</v>
      </c>
      <c r="G2129" s="65">
        <v>1</v>
      </c>
      <c r="H2129" s="73" t="str">
        <f>VLOOKUP(C2129,'Secteur Ex OQN'!B:B,1,FALSE)</f>
        <v>D12</v>
      </c>
      <c r="L2129" t="s">
        <v>6507</v>
      </c>
    </row>
    <row r="2130" spans="1:12" x14ac:dyDescent="0.25">
      <c r="A2130" s="15" t="s">
        <v>6466</v>
      </c>
      <c r="B2130" s="9" t="s">
        <v>6458</v>
      </c>
      <c r="C2130" s="11" t="s">
        <v>6466</v>
      </c>
      <c r="G2130" s="65">
        <v>1</v>
      </c>
      <c r="H2130" s="73" t="str">
        <f>VLOOKUP(C2130,'Secteur Ex OQN'!B:B,1,FALSE)</f>
        <v>D13</v>
      </c>
      <c r="L2130" t="s">
        <v>6507</v>
      </c>
    </row>
    <row r="2131" spans="1:12" x14ac:dyDescent="0.25">
      <c r="A2131" s="15" t="s">
        <v>6467</v>
      </c>
      <c r="B2131" s="9" t="s">
        <v>6459</v>
      </c>
      <c r="C2131" s="11" t="s">
        <v>6467</v>
      </c>
      <c r="G2131" s="65">
        <v>1</v>
      </c>
      <c r="H2131" s="73" t="str">
        <f>VLOOKUP(C2131,'Secteur Ex OQN'!B:B,1,FALSE)</f>
        <v>D14</v>
      </c>
      <c r="L2131" t="s">
        <v>6507</v>
      </c>
    </row>
    <row r="2132" spans="1:12" x14ac:dyDescent="0.25">
      <c r="A2132" s="15" t="s">
        <v>6468</v>
      </c>
      <c r="B2132" s="9" t="s">
        <v>6460</v>
      </c>
      <c r="C2132" s="11" t="s">
        <v>6468</v>
      </c>
      <c r="G2132" s="65">
        <v>1</v>
      </c>
      <c r="H2132" s="73" t="str">
        <f>VLOOKUP(C2132,'Secteur Ex OQN'!B:B,1,FALSE)</f>
        <v>D15</v>
      </c>
      <c r="L2132" t="s">
        <v>6507</v>
      </c>
    </row>
    <row r="2133" spans="1:12" x14ac:dyDescent="0.25">
      <c r="A2133" s="15" t="s">
        <v>6469</v>
      </c>
      <c r="B2133" s="9" t="s">
        <v>6461</v>
      </c>
      <c r="C2133" s="11" t="s">
        <v>6469</v>
      </c>
      <c r="G2133" s="65">
        <v>1</v>
      </c>
      <c r="H2133" s="73" t="str">
        <f>VLOOKUP(C2133,'Secteur Ex OQN'!B:B,1,FALSE)</f>
        <v>D16</v>
      </c>
      <c r="L2133" t="s">
        <v>6507</v>
      </c>
    </row>
    <row r="2134" spans="1:12" x14ac:dyDescent="0.25">
      <c r="A2134" s="15" t="s">
        <v>6470</v>
      </c>
      <c r="B2134" s="9" t="s">
        <v>6462</v>
      </c>
      <c r="C2134" s="11" t="s">
        <v>6470</v>
      </c>
      <c r="G2134" s="65">
        <v>1</v>
      </c>
      <c r="H2134" s="73" t="str">
        <f>VLOOKUP(C2134,'Secteur Ex OQN'!B:B,1,FALSE)</f>
        <v>D22</v>
      </c>
      <c r="L2134" t="s">
        <v>6507</v>
      </c>
    </row>
    <row r="2135" spans="1:12" x14ac:dyDescent="0.25">
      <c r="A2135" s="15" t="s">
        <v>6471</v>
      </c>
      <c r="B2135" s="9" t="s">
        <v>6463</v>
      </c>
      <c r="C2135" s="11" t="s">
        <v>6471</v>
      </c>
      <c r="G2135" s="65">
        <v>1</v>
      </c>
      <c r="H2135" s="73" t="str">
        <f>VLOOKUP(C2135,'Secteur Ex OQN'!B:B,1,FALSE)</f>
        <v>D23</v>
      </c>
      <c r="L2135" t="s">
        <v>6507</v>
      </c>
    </row>
    <row r="2136" spans="1:12" x14ac:dyDescent="0.25">
      <c r="A2136" s="15" t="s">
        <v>6452</v>
      </c>
      <c r="B2136" s="9" t="s">
        <v>6453</v>
      </c>
      <c r="C2136" s="11" t="s">
        <v>6452</v>
      </c>
      <c r="G2136" s="65">
        <v>1</v>
      </c>
      <c r="H2136" s="67" t="str">
        <f>VLOOKUP(C2136,'Secteur Ex DG'!B:B,1,FALSE)</f>
        <v>D24</v>
      </c>
      <c r="L2136" t="s">
        <v>6507</v>
      </c>
    </row>
  </sheetData>
  <autoFilter ref="A1:I2136" xr:uid="{00000000-0009-0000-0000-000004000000}"/>
  <sortState ref="A2:L2136">
    <sortCondition ref="A2:A2136"/>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8FCF-885A-43CF-BDE0-4470C76287C9}">
  <dimension ref="A1:B5"/>
  <sheetViews>
    <sheetView workbookViewId="0">
      <selection activeCell="G7" sqref="G7"/>
    </sheetView>
  </sheetViews>
  <sheetFormatPr baseColWidth="10" defaultRowHeight="15" x14ac:dyDescent="0.25"/>
  <sheetData>
    <row r="1" spans="1:2" x14ac:dyDescent="0.25">
      <c r="A1" s="72" t="s">
        <v>6448</v>
      </c>
      <c r="B1" s="72" t="s">
        <v>6447</v>
      </c>
    </row>
    <row r="2" spans="1:2" x14ac:dyDescent="0.25">
      <c r="A2" s="65" t="str">
        <f>Synthèse!D7</f>
        <v>01C042</v>
      </c>
      <c r="B2" s="64">
        <f>IF(IF(VLOOKUP(A2,'Liste GHM'!$A$2:$H$4136,7,FALSE)&gt;0,VLOOKUP(A2,'Liste GHM'!$A$2:$F$5486,3,FALSE),"")&gt;0,IF(VLOOKUP(A2,'Liste GHM'!$A$2:$H$4136,7,FALSE)&gt;0,VLOOKUP(A2,'Liste GHM'!$A$2:$F$5486,3,FALSE),""),"")</f>
        <v>27</v>
      </c>
    </row>
    <row r="3" spans="1:2" x14ac:dyDescent="0.25">
      <c r="A3" s="65" t="str">
        <f>A2</f>
        <v>01C042</v>
      </c>
      <c r="B3" s="64">
        <f>IF(IF(VLOOKUP(A3,'Liste GHM'!$A$2:$H$4106,7,FALSE)&gt;0,VLOOKUP(A3,'Liste GHM'!$A$2:$F$5486,4,FALSE),"")&gt;0,IF(VLOOKUP(A3,'Liste GHM'!$A$2:$H$4106,7,FALSE)&gt;0,VLOOKUP(A3,'Liste GHM'!$A$2:$F$5486,4,FALSE),""),"")</f>
        <v>66</v>
      </c>
    </row>
    <row r="4" spans="1:2" x14ac:dyDescent="0.25">
      <c r="A4" s="65" t="str">
        <f>A3</f>
        <v>01C042</v>
      </c>
      <c r="B4" s="64" t="str">
        <f>IF(IF(VLOOKUP(A4,'Liste GHM'!$A$2:$H$4106,7,FALSE)&gt;0,VLOOKUP(A4,'Liste GHM'!$A$2:$F$5486,5,FALSE),"")&gt;0,IF(VLOOKUP(A4,'Liste GHM'!$A$2:$H$4106,7,FALSE)&gt;0,VLOOKUP(A4,'Liste GHM'!$A$2:$F$5486,5,FALSE),""),"")</f>
        <v/>
      </c>
    </row>
    <row r="5" spans="1:2" x14ac:dyDescent="0.25">
      <c r="A5" s="65" t="str">
        <f>A4</f>
        <v>01C042</v>
      </c>
      <c r="B5" s="64" t="str">
        <f>IF(IF(VLOOKUP(A5,'Liste GHM'!$A$2:$H$4106,7,FALSE)&gt;0,VLOOKUP(A5,'Liste GHM'!$A$2:$F$5486,6,FALSE),"")&gt;0,IF(VLOOKUP(A5,'Liste GHM'!$A$2:$H$4106,7,FALSE)&gt;0,VLOOKUP(A5,'Liste GHM'!$A$2:$F$5486,6,FALSE),""),"")</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 Moi</vt:lpstr>
      <vt:lpstr>Synthèse</vt:lpstr>
      <vt:lpstr>Secteur Ex DG</vt:lpstr>
      <vt:lpstr>Secteur Ex OQN</vt:lpstr>
      <vt:lpstr>Liste GHM</vt:lpstr>
      <vt:lpstr>Choix GHS</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Océane CORNIC</dc:creator>
  <cp:lastModifiedBy>Abilé HAIBOU KOUSSE</cp:lastModifiedBy>
  <dcterms:created xsi:type="dcterms:W3CDTF">2019-11-07T12:55:14Z</dcterms:created>
  <dcterms:modified xsi:type="dcterms:W3CDTF">2019-11-14T17:13:40Z</dcterms:modified>
</cp:coreProperties>
</file>